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6"/>
  </bookViews>
  <sheets>
    <sheet name="Sheet1" sheetId="1" r:id="rId1"/>
    <sheet name="Sheet2" sheetId="2" r:id="rId2"/>
    <sheet name="Sheet3" sheetId="3" r:id="rId3"/>
    <sheet name="Tests" sheetId="4" r:id="rId4"/>
    <sheet name="Employee" sheetId="5" r:id="rId5"/>
    <sheet name="Salary Calculation Data" sheetId="6" r:id="rId6"/>
    <sheet name="YearToDate" sheetId="7" r:id="rId7"/>
    <sheet name="YearToDate Pensions" sheetId="8" r:id="rId8"/>
    <sheet name="Salary Sacrifice" sheetId="9" r:id="rId9"/>
    <sheet name="Pension Event Log" sheetId="10" r:id="rId10"/>
    <sheet name="Pension Schemes" sheetId="11" r:id="rId11"/>
    <sheet name="Pension Notes" sheetId="12" r:id="rId12"/>
    <sheet name="Pension Futures Log" sheetId="13" r:id="rId13"/>
    <sheet name="Pension Test Data" sheetId="14" r:id="rId14"/>
    <sheet name="Pension Data" sheetId="15" r:id="rId15"/>
    <sheet name="Pension Tables" sheetId="16" r:id="rId16"/>
    <sheet name="Employer" sheetId="17" r:id="rId17"/>
    <sheet name="Attachment Of Earnings Notes" sheetId="36" state="hidden" r:id="rId18"/>
    <sheet name="AEO Data" sheetId="35" state="hidden" r:id="rId19"/>
    <sheet name="AEO Employee" sheetId="34" state="hidden" r:id="rId20"/>
    <sheet name="AEO Rates" sheetId="33" state="hidden" r:id="rId21"/>
    <sheet name="Pay Slip" sheetId="32" state="hidden" r:id="rId22"/>
    <sheet name="Sheet1 (5)" sheetId="31" state="hidden" r:id="rId23"/>
    <sheet name="TaxCodeLetter" sheetId="30" state="hidden" r:id="rId24"/>
    <sheet name="Notes" sheetId="29" state="hidden" r:id="rId25"/>
    <sheet name="MonthlyAllowanceToDate" sheetId="28" state="hidden" r:id="rId26"/>
    <sheet name="WeeklyAllowanceToDate" sheetId="27" state="hidden" r:id="rId27"/>
    <sheet name="Calendar" sheetId="26" state="hidden" r:id="rId28"/>
    <sheet name="Employee Leave" sheetId="25" state="hidden" r:id="rId29"/>
    <sheet name="StudentLoan" sheetId="24" state="hidden" r:id="rId30"/>
    <sheet name="TaxPeriod" sheetId="23" state="hidden" r:id="rId31"/>
    <sheet name="System Log" sheetId="22" state="hidden" r:id="rId32"/>
    <sheet name="System" sheetId="21" state="hidden" r:id="rId33"/>
    <sheet name="Minimum Wage" sheetId="20" state="hidden" r:id="rId34"/>
    <sheet name="NI" sheetId="19" state="hidden" r:id="rId35"/>
    <sheet name="TaxRate" sheetId="18"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8">[3]Calendar!$I$19:$AH$22,[3]Calendar!$D$24:$AH$27,[3]Calendar!$D$29:$AH$32,[3]Calendar!$D$34:$AH$37,[3]Calendar!$D$39:$AH$42,[3]Calendar!$D$44:$AH$47,[3]Calendar!$D$49:$AH$52,[3]Calendar!$D$54:$AH$57,[3]Calendar!$D$59:$AH$62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17">[5]Calendar!$I$19:$AH$22,[5]Calendar!$D$24:$AH$27,[5]Calendar!$D$29:$AH$32,[5]Calendar!$D$34:$AH$37,[5]Calendar!$D$39:$AH$42,[5]Calendar!$D$44:$AH$47,[5]Calendar!$D$49:$AH$52,[5]Calendar!$D$54:$AH$57,[5]Calendar!$D$59:$AH$62</definedName>
    <definedName name="nrCAL_2020" localSheetId="28">[3]Calendar!$I$19:$AH$22,[3]Calendar!$D$24:$AH$27,[3]Calendar!$D$29:$AH$32,[3]Calendar!$D$34:$AH$37,[3]Calendar!$D$39:$AH$42,[3]Calendar!$D$44:$AH$47,[3]Calendar!$D$49:$AH$52,[3]Calendar!$D$54:$AH$57,[3]Calendar!$D$59:$AH$62</definedName>
    <definedName name="nrCAL_2020" localSheetId="16">[1]Calendar!$I$19:$AH$22,[1]Calendar!$D$24:$AH$27,[1]Calendar!$D$29:$AH$32,[1]Calendar!$D$34:$AH$37,[1]Calendar!$D$39:$AH$42,[1]Calendar!$D$44:$AH$47,[1]Calendar!$D$49:$AH$52,[1]Calendar!$D$54:$AH$57,[1]Calendar!$D$59:$AH$62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25">[5]Calendar!$I$19:$AH$22,[5]Calendar!$D$24:$AH$27,[5]Calendar!$D$29:$AH$32,[5]Calendar!$D$34:$AH$37,[5]Calendar!$D$39:$AH$42,[5]Calendar!$D$44:$AH$47,[5]Calendar!$D$49:$AH$52,[5]Calendar!$D$54:$AH$57,[5]Calendar!$D$59:$AH$62</definedName>
    <definedName name="nrCAL_2020" localSheetId="34">[1]Calendar!$I$19:$AH$22,[1]Calendar!$D$24:$AH$27,[1]Calendar!$D$29:$AH$32,[1]Calendar!$D$34:$AH$37,[1]Calendar!$D$39:$AH$42,[1]Calendar!$D$44:$AH$47,[1]Calendar!$D$49:$AH$52,[1]Calendar!$D$54:$AH$57,[1]Calendar!$D$59:$AH$62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21">[1]Calendar!$I$19:$AH$22,[1]Calendar!$D$24:$AH$27,[1]Calendar!$D$29:$AH$32,[1]Calendar!$D$34:$AH$37,[1]Calendar!$D$39:$AH$42,[1]Calendar!$D$44:$AH$47,[1]Calendar!$D$49:$AH$52,[1]Calendar!$D$54:$AH$57,[1]Calendar!$D$59:$AH$62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9">[3]Calendar!$I$19:$AH$22,[3]Calendar!$D$24:$AH$27,[3]Calendar!$D$29:$AH$32,[3]Calendar!$D$34:$AH$37,[3]Calendar!$D$39:$AH$42,[3]Calendar!$D$44:$AH$47,[3]Calendar!$D$49:$AH$52,[3]Calendar!$D$54:$AH$57,[3]Calendar!$D$59:$AH$62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1">[1]Calendar!$I$19:$AH$22,[1]Calendar!$D$24:$AH$27,[1]Calendar!$D$29:$AH$32,[1]Calendar!$D$34:$AH$37,[1]Calendar!$D$39:$AH$42,[1]Calendar!$D$44:$AH$47,[1]Calendar!$D$49:$AH$52,[1]Calendar!$D$54:$AH$57,[1]Calendar!$D$59:$AH$62</definedName>
    <definedName name="nrCAL_2020" localSheetId="23">[5]Calendar!$I$19:$AH$22,[5]Calendar!$D$24:$AH$27,[5]Calendar!$D$29:$AH$32,[5]Calendar!$D$34:$AH$37,[5]Calendar!$D$39:$AH$42,[5]Calendar!$D$44:$AH$47,[5]Calendar!$D$49:$AH$52,[5]Calendar!$D$54:$AH$57,[5]Calendar!$D$59:$AH$62</definedName>
    <definedName name="nrCAL_2020" localSheetId="30">[1]Calendar!$I$19:$AH$22,[1]Calendar!$D$24:$AH$27,[1]Calendar!$D$29:$AH$32,[1]Calendar!$D$34:$AH$37,[1]Calendar!$D$39:$AH$42,[1]Calendar!$D$44:$AH$47,[1]Calendar!$D$49:$AH$52,[1]Calendar!$D$54:$AH$57,[1]Calendar!$D$59:$AH$62</definedName>
    <definedName name="nrCAL_2020" localSheetId="35">[5]Calendar!$I$19:$AH$22,[5]Calendar!$D$24:$AH$27,[5]Calendar!$D$29:$AH$32,[5]Calendar!$D$34:$AH$37,[5]Calendar!$D$39:$AH$42,[5]Calendar!$D$44:$AH$47,[5]Calendar!$D$49:$AH$52,[5]Calendar!$D$54:$AH$57,[5]Calendar!$D$59:$AH$62</definedName>
    <definedName name="nrCAL_2020" localSheetId="26">[5]Calendar!$I$19:$AH$22,[5]Calendar!$D$24:$AH$27,[5]Calendar!$D$29:$AH$32,[5]Calendar!$D$34:$AH$37,[5]Calendar!$D$39:$AH$42,[5]Calendar!$D$44:$AH$47,[5]Calendar!$D$49:$AH$52,[5]Calendar!$D$54:$AH$57,[5]Calendar!$D$59:$AH$62</definedName>
    <definedName name="nrCAL_2020" localSheetId="6">[3]Calendar!$I$19:$AH$22,[3]Calendar!$D$24:$AH$27,[3]Calendar!$D$29:$AH$32,[3]Calendar!$D$34:$AH$37,[3]Calendar!$D$39:$AH$42,[3]Calendar!$D$44:$AH$47,[3]Calendar!$D$49:$AH$52,[3]Calendar!$D$54:$AH$57,[3]Calendar!$D$59:$AH$62</definedName>
    <definedName name="nrCAL_2020" localSheetId="7">[1]Calendar!$I$19:$AH$22,[1]Calendar!$D$24:$AH$27,[1]Calendar!$D$29:$AH$32,[1]Calendar!$D$34:$AH$37,[1]Calendar!$D$39:$AH$42,[1]Calendar!$D$44:$AH$47,[1]Calendar!$D$49:$AH$52,[1]Calendar!$D$54:$AH$57,[1]Calendar!$D$59:$AH$62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18">[3]Calendar!$D$4:$AH$7,[3]Calendar!$D$9:$AH$12,[3]Calendar!$D$14:$AH$17,[3]Calendar!$D$19:$H$22</definedName>
    <definedName name="nrCAL_2021" localSheetId="19">[3]Calendar!$D$4:$AH$7,[3]Calendar!$D$9:$AH$12,[3]Calendar!$D$14:$AH$17,[3]Calendar!$D$19:$H$22</definedName>
    <definedName name="nrCAL_2021" localSheetId="20">[3]Calendar!$D$4:$AH$7,[3]Calendar!$D$9:$AH$12,[3]Calendar!$D$14:$AH$17,[3]Calendar!$D$19:$H$22</definedName>
    <definedName name="nrCAL_2021" localSheetId="17">[5]Calendar!$D$4:$AH$7,[5]Calendar!$D$9:$AH$12,[5]Calendar!$D$14:$AH$17,[5]Calendar!$D$19:$H$22</definedName>
    <definedName name="nrCAL_2021" localSheetId="28">[3]Calendar!$D$4:$AH$7,[3]Calendar!$D$9:$AH$12,[3]Calendar!$D$14:$AH$17,[3]Calendar!$D$19:$H$22</definedName>
    <definedName name="nrCAL_2021" localSheetId="16">[1]Calendar!$D$4:$AH$7,[1]Calendar!$D$9:$AH$12,[1]Calendar!$D$14:$AH$17,[1]Calendar!$D$19:$H$22</definedName>
    <definedName name="nrCAL_2021" localSheetId="33">[1]Calendar!$D$4:$AH$7,[1]Calendar!$D$9:$AH$12,[1]Calendar!$D$14:$AH$17,[1]Calendar!$D$19:$H$22</definedName>
    <definedName name="nrCAL_2021" localSheetId="25">[5]Calendar!$D$4:$AH$7,[5]Calendar!$D$9:$AH$12,[5]Calendar!$D$14:$AH$17,[5]Calendar!$D$19:$H$22</definedName>
    <definedName name="nrCAL_2021" localSheetId="34">[1]Calendar!$D$4:$AH$7,[1]Calendar!$D$9:$AH$12,[1]Calendar!$D$14:$AH$17,[1]Calendar!$D$19:$H$22</definedName>
    <definedName name="nrCAL_2021" localSheetId="24">[5]Calendar!$D$4:$AH$7,[5]Calendar!$D$9:$AH$12,[5]Calendar!$D$14:$AH$17,[5]Calendar!$D$19:$H$22</definedName>
    <definedName name="nrCAL_2021" localSheetId="21">[1]Calendar!$D$4:$AH$7,[1]Calendar!$D$9:$AH$12,[1]Calendar!$D$14:$AH$17,[1]Calendar!$D$19:$H$22</definedName>
    <definedName name="nrCAL_2021" localSheetId="14">[1]Calendar!$D$4:$AH$7,[1]Calendar!$D$9:$AH$12,[1]Calendar!$D$14:$AH$17,[1]Calendar!$D$19:$H$22</definedName>
    <definedName name="nrCAL_2021" localSheetId="9">[1]Calendar!$D$4:$AH$7,[1]Calendar!$D$9:$AH$12,[1]Calendar!$D$14:$AH$17,[1]Calendar!$D$19:$H$22</definedName>
    <definedName name="nrCAL_2021" localSheetId="12">[1]Calendar!$D$4:$AH$7,[1]Calendar!$D$9:$AH$12,[1]Calendar!$D$14:$AH$17,[1]Calendar!$D$19:$H$22</definedName>
    <definedName name="nrCAL_2021" localSheetId="11">[1]Calendar!$D$4:$AH$7,[1]Calendar!$D$9:$AH$12,[1]Calendar!$D$14:$AH$17,[1]Calendar!$D$19:$H$22</definedName>
    <definedName name="nrCAL_2021" localSheetId="10">[1]Calendar!$D$4:$AH$7,[1]Calendar!$D$9:$AH$12,[1]Calendar!$D$14:$AH$17,[1]Calendar!$D$19:$H$22</definedName>
    <definedName name="nrCAL_2021" localSheetId="15">[1]Calendar!$D$4:$AH$7,[1]Calendar!$D$9:$AH$12,[1]Calendar!$D$14:$AH$17,[1]Calendar!$D$19:$H$22</definedName>
    <definedName name="nrCAL_2021" localSheetId="13">[1]Calendar!$D$4:$AH$7,[1]Calendar!$D$9:$AH$12,[1]Calendar!$D$14:$AH$17,[1]Calendar!$D$19:$H$22</definedName>
    <definedName name="nrCAL_2021" localSheetId="8">[1]Calendar!$D$4:$AH$7,[1]Calendar!$D$9:$AH$12,[1]Calendar!$D$14:$AH$17,[1]Calendar!$D$19:$H$22</definedName>
    <definedName name="nrCAL_2021" localSheetId="22">[1]Calendar!$D$4:$AH$7,[1]Calendar!$D$9:$AH$12,[1]Calendar!$D$14:$AH$17,[1]Calendar!$D$19:$H$22</definedName>
    <definedName name="nrCAL_2021" localSheetId="29">[3]Calendar!$D$4:$AH$7,[3]Calendar!$D$9:$AH$12,[3]Calendar!$D$14:$AH$17,[3]Calendar!$D$19:$H$22</definedName>
    <definedName name="nrCAL_2021" localSheetId="32">[1]Calendar!$D$4:$AH$7,[1]Calendar!$D$9:$AH$12,[1]Calendar!$D$14:$AH$17,[1]Calendar!$D$19:$H$22</definedName>
    <definedName name="nrCAL_2021" localSheetId="31">[1]Calendar!$D$4:$AH$7,[1]Calendar!$D$9:$AH$12,[1]Calendar!$D$14:$AH$17,[1]Calendar!$D$19:$H$22</definedName>
    <definedName name="nrCAL_2021" localSheetId="23">[5]Calendar!$D$4:$AH$7,[5]Calendar!$D$9:$AH$12,[5]Calendar!$D$14:$AH$17,[5]Calendar!$D$19:$H$22</definedName>
    <definedName name="nrCAL_2021" localSheetId="30">[1]Calendar!$D$4:$AH$7,[1]Calendar!$D$9:$AH$12,[1]Calendar!$D$14:$AH$17,[1]Calendar!$D$19:$H$22</definedName>
    <definedName name="nrCAL_2021" localSheetId="35">[5]Calendar!$D$4:$AH$7,[5]Calendar!$D$9:$AH$12,[5]Calendar!$D$14:$AH$17,[5]Calendar!$D$19:$H$22</definedName>
    <definedName name="nrCAL_2021" localSheetId="26">[5]Calendar!$D$4:$AH$7,[5]Calendar!$D$9:$AH$12,[5]Calendar!$D$14:$AH$17,[5]Calendar!$D$19:$H$22</definedName>
    <definedName name="nrCAL_2021" localSheetId="6">[3]Calendar!$D$4:$AH$7,[3]Calendar!$D$9:$AH$12,[3]Calendar!$D$14:$AH$17,[3]Calendar!$D$19:$H$22</definedName>
    <definedName name="nrCAL_2021" localSheetId="7">[1]Calendar!$D$4:$AH$7,[1]Calendar!$D$9:$AH$12,[1]Calendar!$D$14:$AH$17,[1]Calendar!$D$19:$H$22</definedName>
    <definedName name="nrCAL_2021">Calendar!$D$4:$AH$7,Calendar!$D$9:$AH$12,Calendar!$D$14:$AH$17,Calendar!$D$19:$H$22</definedName>
    <definedName name="nrCALENDAR_EMP_NAME">Calendar!$G$1</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7">[5]Calendar!$D$4:$AH$7,[5]Calendar!$D$9:$AH$12,[5]Calendar!$D$14:$AH$17,[5]Calendar!$D$19:$AH$22,[5]Calendar!$D$24:$AH$27,[5]Calendar!$D$29:$AH$32,[5]Calendar!$D$34:$AH$37,[5]Calendar!$D$39:$AH$42,[5]Calendar!$D$44:$AH$47,[5]Calendar!$D$49:$AH$52,[5]Calendar!$D$54:$AH$57,[5]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12">[5]Calendar!$D$4:$AH$7,[5]Calendar!$D$9:$AH$12,[5]Calendar!$D$14:$AH$17,[5]Calendar!$D$19:$AH$22,[5]Calendar!$D$24:$AH$27,[5]Calendar!$D$29:$AH$32,[5]Calendar!$D$34:$AH$37,[5]Calendar!$D$39:$AH$42,[5]Calendar!$D$44:$AH$47,[5]Calendar!$D$49:$AH$52,[5]Calendar!$D$54:$AH$57,[5]Calendar!$D$59:$AH$62</definedName>
    <definedName name="nrCALENDAR_ENTRIES" localSheetId="11">[5]Calendar!$D$4:$AH$7,[5]Calendar!$D$9:$AH$12,[5]Calendar!$D$14:$AH$17,[5]Calendar!$D$19:$AH$22,[5]Calendar!$D$24:$AH$27,[5]Calendar!$D$29:$AH$32,[5]Calendar!$D$34:$AH$37,[5]Calendar!$D$39:$AH$42,[5]Calendar!$D$44:$AH$47,[5]Calendar!$D$49:$AH$52,[5]Calendar!$D$54:$AH$57,[5]Calendar!$D$59:$AH$62</definedName>
    <definedName name="nrCALENDAR_ENTRIES" localSheetId="10">[5]Calendar!$D$4:$AH$7,[5]Calendar!$D$9:$AH$12,[5]Calendar!$D$14:$AH$17,[5]Calendar!$D$19:$AH$22,[5]Calendar!$D$24:$AH$27,[5]Calendar!$D$29:$AH$32,[5]Calendar!$D$34:$AH$37,[5]Calendar!$D$39:$AH$42,[5]Calendar!$D$44:$AH$47,[5]Calendar!$D$49:$AH$52,[5]Calendar!$D$54:$AH$57,[5]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3">[5]Calendar!$D$4:$AH$7,[5]Calendar!$D$9:$AH$12,[5]Calendar!$D$14:$AH$17,[5]Calendar!$D$19:$AH$22,[5]Calendar!$D$24:$AH$27,[5]Calendar!$D$29:$AH$32,[5]Calendar!$D$34:$AH$37,[5]Calendar!$D$39:$AH$42,[5]Calendar!$D$44:$AH$47,[5]Calendar!$D$49:$AH$52,[5]Calendar!$D$54:$AH$57,[5]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1">[4]Calendar!$D$4:$AH$7,[4]Calendar!$D$9:$AH$12,[4]Calendar!$D$14:$AH$17,[4]Calendar!$D$19:$AH$22,[4]Calendar!$D$24:$AH$27,[4]Calendar!$D$29:$AH$32,[4]Calendar!$D$34:$AH$37,[4]Calendar!$D$39:$AH$42,[4]Calendar!$D$44:$AH$47,[4]Calendar!$D$49:$AH$52,[4]Calendar!$D$54:$AH$57,[4]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35">[5]Calendar!$D$4:$AH$7,[5]Calendar!$D$9:$AH$12,[5]Calendar!$D$14:$AH$17,[5]Calendar!$D$19:$AH$22,[5]Calendar!$D$24:$AH$27,[5]Calendar!$D$29:$AH$32,[5]Calendar!$D$34:$AH$37,[5]Calendar!$D$39:$AH$42,[5]Calendar!$D$44:$AH$47,[5]Calendar!$D$49:$AH$52,[5]Calendar!$D$54:$AH$57,[5]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6">[3]Calendar!$D$4:$AH$7,[3]Calendar!$D$9:$AH$12,[3]Calendar!$D$14:$AH$17,[3]Calendar!$D$19:$AH$22,[3]Calendar!$D$24:$AH$27,[3]Calendar!$D$29:$AH$32,[3]Calendar!$D$34:$AH$37,[3]Calendar!$D$39:$AH$42,[3]Calendar!$D$44:$AH$47,[3]Calendar!$D$49:$AH$52,[3]Calendar!$D$54:$AH$57,[3]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8">[3]Employee!$B$3:$B$12</definedName>
    <definedName name="nrEMP_NAME" localSheetId="19">[3]Employee!$B$3:$B$12</definedName>
    <definedName name="nrEMP_NAME" localSheetId="20">[3]Employee!$B$3:$B$12</definedName>
    <definedName name="nrEMP_NAME" localSheetId="17">[3]Employee!$B$3:$B$12</definedName>
    <definedName name="nrEMP_NAME" localSheetId="27">[3]Employee!$B$3:$B$12</definedName>
    <definedName name="nrEMP_NAME" localSheetId="28">[3]Employee!$B$3:$B$12</definedName>
    <definedName name="nrEMP_NAME" localSheetId="33">[3]Employee!$B$3:$B$12</definedName>
    <definedName name="nrEMP_NAME" localSheetId="25">[3]Employee!$B$3:$B$12</definedName>
    <definedName name="nrEMP_NAME" localSheetId="34">[3]Employee!$B$3:$B$12</definedName>
    <definedName name="nrEMP_NAME" localSheetId="24">[3]Employee!$B$3:$B$12</definedName>
    <definedName name="nrEMP_NAME" localSheetId="21">[1]Employee!$B$3:$B$12</definedName>
    <definedName name="nrEMP_NAME" localSheetId="14">[3]Employee!$B$3:$B$12</definedName>
    <definedName name="nrEMP_NAME" localSheetId="9">[3]Employee!$B$3:$B$12</definedName>
    <definedName name="nrEMP_NAME" localSheetId="12">[3]Employee!$B$3:$B$12</definedName>
    <definedName name="nrEMP_NAME" localSheetId="11">[3]Employee!$B$3:$B$12</definedName>
    <definedName name="nrEMP_NAME" localSheetId="10">[3]Employee!$B$3:$B$12</definedName>
    <definedName name="nrEMP_NAME" localSheetId="15">[3]Employee!$B$3:$B$12</definedName>
    <definedName name="nrEMP_NAME" localSheetId="13">[3]Employee!$B$3:$B$12</definedName>
    <definedName name="nrEMP_NAME" localSheetId="5">[3]Employee!$B$3:$B$12</definedName>
    <definedName name="nrEMP_NAME" localSheetId="8">[1]Employee!$B$3:$B$12</definedName>
    <definedName name="nrEMP_NAME" localSheetId="22">[1]Employee!$B$3:$B$12</definedName>
    <definedName name="nrEMP_NAME" localSheetId="29">[3]Employee!$B$3:$B$12</definedName>
    <definedName name="nrEMP_NAME" localSheetId="31">[3]Employee!$B$3:$B$12</definedName>
    <definedName name="nrEMP_NAME" localSheetId="23">[3]Employee!$B$3:$B$12</definedName>
    <definedName name="nrEMP_NAME" localSheetId="30">[3]Employee!$B$3:$B$12</definedName>
    <definedName name="nrEMP_NAME" localSheetId="35">[3]Employee!$B$3:$B$12</definedName>
    <definedName name="nrEMP_NAME" localSheetId="26">[3]Employee!$B$3:$B$12</definedName>
    <definedName name="nrEMP_NAME" localSheetId="6">[3]Employee!$B$3:$B$12</definedName>
    <definedName name="nrEMP_NAME" localSheetId="7">[3]Employee!$B$3:$B$12</definedName>
    <definedName name="nrEMP_NAME">Employee!$B$3:$B$12</definedName>
    <definedName name="nrEMPLOYEE_CODE">Employee!$A$3:$A$12</definedName>
    <definedName name="nrEMPLOYEE_NAME" localSheetId="18">[4]Employee!$B$3:$B$12</definedName>
    <definedName name="nrEMPLOYEE_NAME" localSheetId="19">[4]Employee!$B$3:$B$12</definedName>
    <definedName name="nrEMPLOYEE_NAME" localSheetId="20">[4]Employee!$B$3:$B$12</definedName>
    <definedName name="nrEMPLOYEE_NAME" localSheetId="17">[5]Employee!$B$3:$B$12</definedName>
    <definedName name="nrEMPLOYEE_NAME" localSheetId="27">[4]Employee!$B$3:$B$12</definedName>
    <definedName name="nrEMPLOYEE_NAME" localSheetId="28">[4]Employee!$B$3:$B$12</definedName>
    <definedName name="nrEMPLOYEE_NAME" localSheetId="25">[5]Employee!$B$3:$B$12</definedName>
    <definedName name="nrEMPLOYEE_NAME" localSheetId="34">[4]Employee!$B$3:$B$12</definedName>
    <definedName name="nrEMPLOYEE_NAME" localSheetId="24">[5]Employee!$B$3:$B$12</definedName>
    <definedName name="nrEMPLOYEE_NAME" localSheetId="5">[4]Employee!$B$3:$B$12</definedName>
    <definedName name="nrEMPLOYEE_NAME" localSheetId="29">[4]Employee!$B$3:$B$12</definedName>
    <definedName name="nrEMPLOYEE_NAME" localSheetId="23">[5]Employee!$B$3:$B$12</definedName>
    <definedName name="nrEMPLOYEE_NAME" localSheetId="35">[5]Employee!$B$3:$B$12</definedName>
    <definedName name="nrEMPLOYEE_NAME" localSheetId="26">[5]Employee!$B$3:$B$12</definedName>
    <definedName name="nrEMPLOYEE_RATE_OF_PAY" localSheetId="18">[2]Employee!$A$3:$A$12,[2]Employee!$H$3:$H$12</definedName>
    <definedName name="nrEMPLOYEE_RATE_OF_PAY" localSheetId="19">[2]Employee!$A$3:$A$12,[2]Employee!$H$3:$H$12</definedName>
    <definedName name="nrEMPLOYEE_RATE_OF_PAY" localSheetId="20">[2]Employee!$A$3:$A$12,[2]Employee!$H$3:$H$12</definedName>
    <definedName name="nrEMPLOYEE_RATE_OF_PAY" localSheetId="17">[5]Employee!$A$3:$A$12,[5]Employee!$H$3:$H$12</definedName>
    <definedName name="nrEMPLOYEE_RATE_OF_PAY" localSheetId="27">[2]Employee!$A$3:$A$12,[2]Employee!$H$3:$H$12</definedName>
    <definedName name="nrEMPLOYEE_RATE_OF_PAY" localSheetId="28">[2]Employee!$A$3:$A$12,[2]Employee!$H$3:$H$12</definedName>
    <definedName name="nrEMPLOYEE_RATE_OF_PAY" localSheetId="16">[1]Employee!$A$3:$A$12,[1]Employee!$H$3:$H$12</definedName>
    <definedName name="nrEMPLOYEE_RATE_OF_PAY" localSheetId="33">[3]Employee!$A$3:$A$12,[3]Employee!$H$3:$H$12</definedName>
    <definedName name="nrEMPLOYEE_RATE_OF_PAY" localSheetId="25">[5]Employee!$A$3:$A$12,[5]Employee!$H$3:$H$12</definedName>
    <definedName name="nrEMPLOYEE_RATE_OF_PAY" localSheetId="34">[2]Employee!$A$3:$A$12,[2]Employee!$H$3:$H$12</definedName>
    <definedName name="nrEMPLOYEE_RATE_OF_PAY" localSheetId="24">[5]Employee!$A$3:$A$12,[5]Employee!$H$3:$H$12</definedName>
    <definedName name="nrEMPLOYEE_RATE_OF_PAY" localSheetId="21">[2]Employee!$A$3:$A$12,[2]Employee!$H$3:$H$12</definedName>
    <definedName name="nrEMPLOYEE_RATE_OF_PAY" localSheetId="14">[5]Employee!$A$3:$A$12,[5]Employee!$H$3:$H$12</definedName>
    <definedName name="nrEMPLOYEE_RATE_OF_PAY" localSheetId="9">[5]Employee!$A$3:$A$12,[5]Employee!$H$3:$H$12</definedName>
    <definedName name="nrEMPLOYEE_RATE_OF_PAY" localSheetId="12">[5]Employee!$A$3:$A$12,[5]Employee!$H$3:$H$12</definedName>
    <definedName name="nrEMPLOYEE_RATE_OF_PAY" localSheetId="11">[5]Employee!$A$3:$A$12,[5]Employee!$H$3:$H$12</definedName>
    <definedName name="nrEMPLOYEE_RATE_OF_PAY" localSheetId="10">[5]Employee!$A$3:$A$12,[5]Employee!$H$3:$H$12</definedName>
    <definedName name="nrEMPLOYEE_RATE_OF_PAY" localSheetId="15">[2]Employee!$A$3:$A$12,[2]Employee!$H$3:$H$12</definedName>
    <definedName name="nrEMPLOYEE_RATE_OF_PAY" localSheetId="13">[5]Employee!$A$3:$A$12,[5]Employee!$H$3:$H$12</definedName>
    <definedName name="nrEMPLOYEE_RATE_OF_PAY" localSheetId="5">'Salary Calculation Data'!$B$10</definedName>
    <definedName name="nrEMPLOYEE_RATE_OF_PAY" localSheetId="8">[1]Employee!$A$3:$A$12,[1]Employee!$H$3:$H$12</definedName>
    <definedName name="nrEMPLOYEE_RATE_OF_PAY" localSheetId="22">[1]Employee!$A$3:$A$12,[1]Employee!$H$3:$H$12</definedName>
    <definedName name="nrEMPLOYEE_RATE_OF_PAY" localSheetId="29">[2]Employee!$A$3:$A$12,[2]Employee!$H$3:$H$12</definedName>
    <definedName name="nrEMPLOYEE_RATE_OF_PAY" localSheetId="32">[6]Employee!$A$3:$A$12,[6]Employee!$H$3:$H$12</definedName>
    <definedName name="nrEMPLOYEE_RATE_OF_PAY" localSheetId="31">[4]Employee!$A$3:$A$12,[4]Employee!$H$3:$H$12</definedName>
    <definedName name="nrEMPLOYEE_RATE_OF_PAY" localSheetId="23">[5]Employee!$A$3:$A$12,[5]Employee!$H$3:$H$12</definedName>
    <definedName name="nrEMPLOYEE_RATE_OF_PAY" localSheetId="30">[2]Employee!$A$3:$A$12,[2]Employee!$H$3:$H$12</definedName>
    <definedName name="nrEMPLOYEE_RATE_OF_PAY" localSheetId="35">[5]Employee!$A$3:$A$12,[5]Employee!$H$3:$H$12</definedName>
    <definedName name="nrEMPLOYEE_RATE_OF_PAY" localSheetId="26">[5]Employee!$A$3:$A$12,[5]Employee!$H$3:$H$12</definedName>
    <definedName name="nrEMPLOYEE_RATE_OF_PAY" localSheetId="6">[3]Employee!$A$3:$A$12,[3]Employee!$H$3:$H$12</definedName>
    <definedName name="nrEMPLOYEE_RATE_OF_PAY" localSheetId="7">[2]Employee!$A$3:$A$12,[2]Employee!$H$3:$H$12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'[5]Pension Data'!$BF$9:$BF$13</definedName>
    <definedName name="nrPENSION_ELIGIBILITY" localSheetId="9">'[5]Pension Data'!$BF$9:$BF$13</definedName>
    <definedName name="nrPENSION_ELIGIBILITY" localSheetId="12">'[5]Pension Data'!$BF$9:$BF$13</definedName>
    <definedName name="nrPENSION_ELIGIBILITY" localSheetId="13">'[5]Pension Data'!$BF$9:$BF$13</definedName>
    <definedName name="nrPENSION_ELIGIBILITY">'Pension Data'!$BF$9:$BF$13</definedName>
    <definedName name="nrPENSION_EVENT" localSheetId="24">'[5]Pension Data'!$BJ$26:$BJ$32</definedName>
    <definedName name="nrPENSION_EVENT" localSheetId="9">'[5]Pension Data'!$BJ$26:$BJ$32</definedName>
    <definedName name="nrPENSION_EVENT" localSheetId="12">'[5]Pension Data'!$BJ$26:$BJ$32</definedName>
    <definedName name="nrPENSION_EVENT" localSheetId="13">'[5]Pension Data'!$BJ$26:$BJ$32</definedName>
    <definedName name="nrPENSION_EVENT">'Pension Data'!$BJ$26:$BJ$32</definedName>
    <definedName name="nrPENSION_FUTURE_FIRST" localSheetId="18">'[3]Pension Futures Log'!#REF!</definedName>
    <definedName name="nrPENSION_FUTURE_FIRST" localSheetId="19">'[3]Pension Futures Log'!#REF!</definedName>
    <definedName name="nrPENSION_FUTURE_FIRST" localSheetId="20">'[3]Pension Futures Log'!#REF!</definedName>
    <definedName name="nrPENSION_FUTURE_FIRST" localSheetId="17">'[4]Pension Futures Log'!#REF!</definedName>
    <definedName name="nrPENSION_FUTURE_FIRST" localSheetId="27">'[3]Pension Futures Log'!#REF!</definedName>
    <definedName name="nrPENSION_FUTURE_FIRST" localSheetId="28">'[3]Pension Futures Log'!#REF!</definedName>
    <definedName name="nrPENSION_FUTURE_FIRST" localSheetId="16">'[1]Pension Futures Log'!#REF!</definedName>
    <definedName name="nrPENSION_FUTURE_FIRST" localSheetId="33">'[3]Pension Futures Log'!#REF!</definedName>
    <definedName name="nrPENSION_FUTURE_FIRST" localSheetId="25">'[3]Pension Futures Log'!#REF!</definedName>
    <definedName name="nrPENSION_FUTURE_FIRST" localSheetId="34">'[3]Pension Futures Log'!#REF!</definedName>
    <definedName name="nrPENSION_FUTURE_FIRST" localSheetId="24">'[3]Pension Futures Log'!#REF!</definedName>
    <definedName name="nrPENSION_FUTURE_FIRST" localSheetId="21">'[1]Pension Futures Log'!#REF!</definedName>
    <definedName name="nrPENSION_FUTURE_FIRST" localSheetId="14">'[1]Pension Futures Log'!#REF!</definedName>
    <definedName name="nrPENSION_FUTURE_FIRST" localSheetId="9">'[1]Pension Futures Log'!#REF!</definedName>
    <definedName name="nrPENSION_FUTURE_FIRST" localSheetId="11">'[1]Pension Futures Log'!#REF!</definedName>
    <definedName name="nrPENSION_FUTURE_FIRST" localSheetId="10">'[1]Pension Futures Log'!#REF!</definedName>
    <definedName name="nrPENSION_FUTURE_FIRST" localSheetId="15">'[1]Pension Futures Log'!#REF!</definedName>
    <definedName name="nrPENSION_FUTURE_FIRST" localSheetId="13">'[1]Pension Futures Log'!#REF!</definedName>
    <definedName name="nrPENSION_FUTURE_FIRST" localSheetId="8">'[1]Pension Futures Log'!#REF!</definedName>
    <definedName name="nrPENSION_FUTURE_FIRST" localSheetId="22">'[1]Pension Futures Log'!#REF!</definedName>
    <definedName name="nrPENSION_FUTURE_FIRST" localSheetId="29">'[3]Pension Futures Log'!#REF!</definedName>
    <definedName name="nrPENSION_FUTURE_FIRST" localSheetId="32">'[1]Pension Futures Log'!#REF!</definedName>
    <definedName name="nrPENSION_FUTURE_FIRST" localSheetId="31">'[4]Pension Futures Log'!#REF!</definedName>
    <definedName name="nrPENSION_FUTURE_FIRST" localSheetId="23">'[4]Pension Futures Log'!#REF!</definedName>
    <definedName name="nrPENSION_FUTURE_FIRST" localSheetId="30">'[1]Pension Futures Log'!#REF!</definedName>
    <definedName name="nrPENSION_FUTURE_FIRST" localSheetId="35">'[3]Pension Futures Log'!#REF!</definedName>
    <definedName name="nrPENSION_FUTURE_FIRST" localSheetId="26">'[3]Pension Futures Log'!#REF!</definedName>
    <definedName name="nrPENSION_FUTURE_FIRST" localSheetId="6">'[3]Pension Futures Log'!#REF!</definedName>
    <definedName name="nrPENSION_FUTURE_FIRST" localSheetId="7">'[1]Pension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8">'[3]Pension Notes'!$B$12:$B$24</definedName>
    <definedName name="nrPOSTPONEMENT_APPROACH" localSheetId="19">'[3]Pension Notes'!$B$12:$B$24</definedName>
    <definedName name="nrPOSTPONEMENT_APPROACH" localSheetId="20">'[3]Pension Notes'!$B$12:$B$24</definedName>
    <definedName name="nrPOSTPONEMENT_APPROACH" localSheetId="17">'[4]Pension Notes'!$B$12:$B$24</definedName>
    <definedName name="nrPOSTPONEMENT_APPROACH" localSheetId="27">'[3]Pension Notes'!$B$12:$B$24</definedName>
    <definedName name="nrPOSTPONEMENT_APPROACH" localSheetId="28">'[3]Pension Notes'!$B$12:$B$24</definedName>
    <definedName name="nrPOSTPONEMENT_APPROACH" localSheetId="16">'[1]Pension Notes'!$B$12:$B$24</definedName>
    <definedName name="nrPOSTPONEMENT_APPROACH" localSheetId="33">'[3]Pension Notes'!$B$12:$B$24</definedName>
    <definedName name="nrPOSTPONEMENT_APPROACH" localSheetId="25">'[3]Pension Notes'!$B$12:$B$24</definedName>
    <definedName name="nrPOSTPONEMENT_APPROACH" localSheetId="34">'[3]Pension Notes'!$B$12:$B$24</definedName>
    <definedName name="nrPOSTPONEMENT_APPROACH" localSheetId="24">'[3]Pension Notes'!$B$12:$B$24</definedName>
    <definedName name="nrPOSTPONEMENT_APPROACH" localSheetId="14">'[4]Pension Notes'!$B$12:$B$24</definedName>
    <definedName name="nrPOSTPONEMENT_APPROACH" localSheetId="9">'[4]Pension Notes'!$B$12:$B$24</definedName>
    <definedName name="nrPOSTPONEMENT_APPROACH" localSheetId="12">'[4]Pension Notes'!$B$12:$B$24</definedName>
    <definedName name="nrPOSTPONEMENT_APPROACH" localSheetId="10">'[1]Pension Notes'!$B$12:$B$24</definedName>
    <definedName name="nrPOSTPONEMENT_APPROACH" localSheetId="15">'[1]Pension Notes'!$B$12:$B$24</definedName>
    <definedName name="nrPOSTPONEMENT_APPROACH" localSheetId="13">'[4]Pension Notes'!$B$12:$B$24</definedName>
    <definedName name="nrPOSTPONEMENT_APPROACH" localSheetId="8">'[1]Pension Notes'!$B$12:$B$24</definedName>
    <definedName name="nrPOSTPONEMENT_APPROACH" localSheetId="22">'[1]Pension Notes'!$B$12:$B$24</definedName>
    <definedName name="nrPOSTPONEMENT_APPROACH" localSheetId="29">'[3]Pension Notes'!$B$12:$B$24</definedName>
    <definedName name="nrPOSTPONEMENT_APPROACH" localSheetId="31">'[4]Pension Notes'!$B$12:$B$24</definedName>
    <definedName name="nrPOSTPONEMENT_APPROACH" localSheetId="23">'[4]Pension Notes'!$B$12:$B$24</definedName>
    <definedName name="nrPOSTPONEMENT_APPROACH" localSheetId="30">'[1]Pension Notes'!$B$12:$B$24</definedName>
    <definedName name="nrPOSTPONEMENT_APPROACH" localSheetId="35">'[3]Pension Notes'!$B$12:$B$24</definedName>
    <definedName name="nrPOSTPONEMENT_APPROACH" localSheetId="26">'[3]Pension Notes'!$B$12:$B$24</definedName>
    <definedName name="nrPOSTPONEMENT_APPROACH" localSheetId="6">'[3]Pension Notes'!$B$12:$B$24</definedName>
    <definedName name="nrPOSTPONEMENT_APPROACH" localSheetId="7">'[1]Pension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8">[2]TaxPeriod!$G$3:$M$6,[2]TaxPeriod!$G$7,[2]TaxPeriod!$H$7</definedName>
    <definedName name="nrTP_M1" localSheetId="19">[2]TaxPeriod!$G$3:$M$6,[2]TaxPeriod!$G$7,[2]TaxPeriod!$H$7</definedName>
    <definedName name="nrTP_M1" localSheetId="20">[2]TaxPeriod!$G$3:$M$6,[2]TaxPeriod!$G$7,[2]TaxPeriod!$H$7</definedName>
    <definedName name="nrTP_M1" localSheetId="17">[5]TaxPeriod!$G$3:$M$6,[5]TaxPeriod!$G$7,[5]TaxPeriod!$H$7</definedName>
    <definedName name="nrTP_M1" localSheetId="27">[2]TaxPeriod!$G$3:$M$6,[2]TaxPeriod!$G$7,[2]TaxPeriod!$H$7</definedName>
    <definedName name="nrTP_M1" localSheetId="28">[2]TaxPeriod!$G$3:$M$6,[2]TaxPeriod!$G$7,[2]TaxPeriod!$H$7</definedName>
    <definedName name="nrTP_M1" localSheetId="16">[1]TaxPeriod!$G$3:$M$6,[1]TaxPeriod!$G$7,[1]TaxPeriod!$H$7</definedName>
    <definedName name="nrTP_M1" localSheetId="33">[3]TaxPeriod!$G$3:$M$6,[3]TaxPeriod!$G$7,[3]TaxPeriod!$H$7</definedName>
    <definedName name="nrTP_M1" localSheetId="25">[5]TaxPeriod!$G$3:$M$6,[5]TaxPeriod!$G$7,[5]TaxPeriod!$H$7</definedName>
    <definedName name="nrTP_M1" localSheetId="34">[2]TaxPeriod!$G$3:$M$6,[2]TaxPeriod!$G$7,[2]TaxPeriod!$H$7</definedName>
    <definedName name="nrTP_M1" localSheetId="24">[5]TaxPeriod!$G$3:$M$6,[5]TaxPeriod!$G$7,[5]TaxPeriod!$H$7</definedName>
    <definedName name="nrTP_M1" localSheetId="21">[2]TaxPeriod!$G$3:$M$6,[2]TaxPeriod!$G$7,[2]TaxPeriod!$H$7</definedName>
    <definedName name="nrTP_M1" localSheetId="14">[5]TaxPeriod!$G$3:$M$6,[5]TaxPeriod!$G$7,[5]TaxPeriod!$H$7</definedName>
    <definedName name="nrTP_M1" localSheetId="9">[5]TaxPeriod!$G$3:$M$6,[5]TaxPeriod!$G$7,[5]TaxPeriod!$H$7</definedName>
    <definedName name="nrTP_M1" localSheetId="12">[5]TaxPeriod!$G$3:$M$6,[5]TaxPeriod!$G$7,[5]TaxPeriod!$H$7</definedName>
    <definedName name="nrTP_M1" localSheetId="11">[5]TaxPeriod!$G$3:$M$6,[5]TaxPeriod!$G$7,[5]TaxPeriod!$H$7</definedName>
    <definedName name="nrTP_M1" localSheetId="10">[5]TaxPeriod!$G$3:$M$6,[5]TaxPeriod!$G$7,[5]TaxPeriod!$H$7</definedName>
    <definedName name="nrTP_M1" localSheetId="15">[2]TaxPeriod!$G$3:$M$6,[2]TaxPeriod!$G$7,[2]TaxPeriod!$H$7</definedName>
    <definedName name="nrTP_M1" localSheetId="13">[5]TaxPeriod!$G$3:$M$6,[5]TaxPeriod!$G$7,[5]TaxPeriod!$H$7</definedName>
    <definedName name="nrTP_M1" localSheetId="5">[2]TaxPeriod!$G$3:$M$6,[2]TaxPeriod!$G$7,[2]TaxPeriod!$H$7</definedName>
    <definedName name="nrTP_M1" localSheetId="8">[1]TaxPeriod!$G$3:$M$6,[1]TaxPeriod!$G$7,[1]TaxPeriod!$H$7</definedName>
    <definedName name="nrTP_M1" localSheetId="22">[1]TaxPeriod!$G$3:$M$6,[1]TaxPeriod!$G$7,[1]TaxPeriod!$H$7</definedName>
    <definedName name="nrTP_M1" localSheetId="29">[2]TaxPeriod!$G$3:$M$6,[2]TaxPeriod!$G$7,[2]TaxPeriod!$H$7</definedName>
    <definedName name="nrTP_M1" localSheetId="32">[1]TaxPeriod!$G$3:$M$6,[1]TaxPeriod!$G$7,[1]TaxPeriod!$H$7</definedName>
    <definedName name="nrTP_M1" localSheetId="31">[4]TaxPeriod!$G$3:$M$6,[4]TaxPeriod!$G$7,[4]TaxPeriod!$H$7</definedName>
    <definedName name="nrTP_M1" localSheetId="23">[5]TaxPeriod!$G$3:$M$6,[5]TaxPeriod!$G$7,[5]TaxPeriod!$H$7</definedName>
    <definedName name="nrTP_M1" localSheetId="35">[5]TaxPeriod!$G$3:$M$6,[5]TaxPeriod!$G$7,[5]TaxPeriod!$H$7</definedName>
    <definedName name="nrTP_M1" localSheetId="26">[5]TaxPeriod!$G$3:$M$6,[5]TaxPeriod!$G$7,[5]TaxPeriod!$H$7</definedName>
    <definedName name="nrTP_M1" localSheetId="6">[3]TaxPeriod!$G$3:$M$6,[3]TaxPeriod!$G$7,[3]TaxPeriod!$H$7</definedName>
    <definedName name="nrTP_M1" localSheetId="7">[2]TaxPeriod!$G$3:$M$6,[2]TaxPeriod!$G$7,[2]TaxPeriod!$H$7</definedName>
    <definedName name="nrTP_M1">TaxPeriod!$G$3:$M$6,TaxPeriod!$G$7,TaxPeriod!$H$7</definedName>
    <definedName name="nrTP_M10" localSheetId="18">[2]TaxPeriod!$I$42:$M$42,[2]TaxPeriod!$G$43:$M$45,[2]TaxPeriod!$G$46,[2]TaxPeriod!$H$46,[2]TaxPeriod!$I$46,[2]TaxPeriod!$J$46,[2]TaxPeriod!$K$46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1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6">[1]TaxPeriod!$I$42:$M$42,[1]TaxPeriod!$G$43:$M$45,[1]TaxPeriod!$G$46,[1]TaxPeriod!$H$46,[1]TaxPeriod!$I$46,[1]TaxPeriod!$J$46,[1]TaxPeriod!$K$46</definedName>
    <definedName name="nrTP_M10" localSheetId="33">[3]TaxPeriod!$I$42:$M$42,[3]TaxPeriod!$G$43:$M$45,[3]TaxPeriod!$G$46,[3]TaxPeriod!$H$46,[3]TaxPeriod!$I$46,[3]TaxPeriod!$J$46,[3]TaxPeriod!$K$46</definedName>
    <definedName name="nrTP_M10" localSheetId="25">[5]TaxPeriod!$I$42:$M$42,[5]TaxPeriod!$G$43:$M$45,[5]TaxPeriod!$G$46,[5]TaxPeriod!$H$46,[5]TaxPeriod!$I$46,[5]TaxPeriod!$J$46,[5]TaxPeriod!$K$46</definedName>
    <definedName name="nrTP_M10" localSheetId="34">[2]TaxPeriod!$I$42:$M$42,[2]TaxPeriod!$G$43:$M$45,[2]TaxPeriod!$G$46,[2]TaxPeriod!$H$46,[2]TaxPeriod!$I$46,[2]TaxPeriod!$J$46,[2]TaxPeriod!$K$46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21">[2]TaxPeriod!$I$42:$M$42,[2]TaxPeriod!$G$43:$M$45,[2]TaxPeriod!$G$46,[2]TaxPeriod!$H$46,[2]TaxPeriod!$I$46,[2]TaxPeriod!$J$46,[2]TaxPeriod!$K$46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12">[5]TaxPeriod!$I$42:$M$42,[5]TaxPeriod!$G$43:$M$45,[5]TaxPeriod!$G$46,[5]TaxPeriod!$H$46,[5]TaxPeriod!$I$46,[5]TaxPeriod!$J$46,[5]TaxPeriod!$K$46</definedName>
    <definedName name="nrTP_M10" localSheetId="11">[5]TaxPeriod!$I$42:$M$42,[5]TaxPeriod!$G$43:$M$45,[5]TaxPeriod!$G$46,[5]TaxPeriod!$H$46,[5]TaxPeriod!$I$46,[5]TaxPeriod!$J$46,[5]TaxPeriod!$K$46</definedName>
    <definedName name="nrTP_M10" localSheetId="10">[5]TaxPeriod!$I$42:$M$42,[5]TaxPeriod!$G$43:$M$45,[5]TaxPeriod!$G$46,[5]TaxPeriod!$H$46,[5]TaxPeriod!$I$46,[5]TaxPeriod!$J$46,[5]TaxPeriod!$K$46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5">[2]TaxPeriod!$I$42:$M$42,[2]TaxPeriod!$G$43:$M$45,[2]TaxPeriod!$G$46,[2]TaxPeriod!$H$46,[2]TaxPeriod!$I$46,[2]TaxPeriod!$J$46,[2]TaxPeriod!$K$46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22">[1]TaxPeriod!$I$42:$M$42,[1]TaxPeriod!$G$43:$M$45,[1]TaxPeriod!$G$46,[1]TaxPeriod!$H$46,[1]TaxPeriod!$I$46,[1]TaxPeriod!$J$46,[1]TaxPeriod!$K$46</definedName>
    <definedName name="nrTP_M10" localSheetId="29">[2]TaxPeriod!$I$42:$M$42,[2]TaxPeriod!$G$43:$M$45,[2]TaxPeriod!$G$46,[2]TaxPeriod!$H$46,[2]TaxPeriod!$I$46,[2]TaxPeriod!$J$46,[2]TaxPeriod!$K$46</definedName>
    <definedName name="nrTP_M10" localSheetId="32">[1]TaxPeriod!$I$42:$M$42,[1]TaxPeriod!$G$43:$M$45,[1]TaxPeriod!$G$46,[1]TaxPeriod!$H$46,[1]TaxPeriod!$I$46,[1]TaxPeriod!$J$46,[1]TaxPeriod!$K$46</definedName>
    <definedName name="nrTP_M10" localSheetId="31">[4]TaxPeriod!$I$42:$M$42,[4]TaxPeriod!$G$43:$M$45,[4]TaxPeriod!$G$46,[4]TaxPeriod!$H$46,[4]TaxPeriod!$I$46,[4]TaxPeriod!$J$46,[4]TaxPeriod!$K$46</definedName>
    <definedName name="nrTP_M10" localSheetId="23">[5]TaxPeriod!$I$42:$M$42,[5]TaxPeriod!$G$43:$M$45,[5]TaxPeriod!$G$46,[5]TaxPeriod!$H$46,[5]TaxPeriod!$I$46,[5]TaxPeriod!$J$46,[5]TaxPeriod!$K$46</definedName>
    <definedName name="nrTP_M10" localSheetId="3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6">[3]TaxPeriod!$I$42:$M$42,[3]TaxPeriod!$G$43:$M$45,[3]TaxPeriod!$G$46,[3]TaxPeriod!$H$46,[3]TaxPeriod!$I$46,[3]TaxPeriod!$J$46,[3]TaxPeriod!$K$46</definedName>
    <definedName name="nrTP_M10" localSheetId="7">[2]TaxPeriod!$I$42:$M$42,[2]TaxPeriod!$G$43:$M$45,[2]TaxPeriod!$G$46,[2]TaxPeriod!$H$46,[2]TaxPeriod!$I$46,[2]TaxPeriod!$J$46,[2]TaxPeriod!$K$46</definedName>
    <definedName name="nrTP_M10">TaxPeriod!$I$42:$M$42,TaxPeriod!$G$43:$M$45,TaxPeriod!$G$46,TaxPeriod!$H$46,TaxPeriod!$I$46,TaxPeriod!$J$46,TaxPeriod!$K$46</definedName>
    <definedName name="nrTP_M11" localSheetId="18">[2]TaxPeriod!$L$46:$M$46,[2]TaxPeriod!$G$47:$M$49,[2]TaxPeriod!$G$50,[2]TaxPeriod!$H$50,[2]TaxPeriod!$I$50,[2]TaxPeriod!$J$50,[2]TaxPeriod!$K$50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1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6">[1]TaxPeriod!$L$46:$M$46,[1]TaxPeriod!$G$47:$M$49,[1]TaxPeriod!$G$50,[1]TaxPeriod!$H$50,[1]TaxPeriod!$I$50,[1]TaxPeriod!$J$50,[1]TaxPeriod!$K$50</definedName>
    <definedName name="nrTP_M11" localSheetId="33">[3]TaxPeriod!$L$46:$M$46,[3]TaxPeriod!$G$47:$M$49,[3]TaxPeriod!$G$50,[3]TaxPeriod!$H$50,[3]TaxPeriod!$I$50,[3]TaxPeriod!$J$50,[3]TaxPeriod!$K$50</definedName>
    <definedName name="nrTP_M11" localSheetId="25">[5]TaxPeriod!$L$46:$M$46,[5]TaxPeriod!$G$47:$M$49,[5]TaxPeriod!$G$50,[5]TaxPeriod!$H$50,[5]TaxPeriod!$I$50,[5]TaxPeriod!$J$50,[5]TaxPeriod!$K$50</definedName>
    <definedName name="nrTP_M11" localSheetId="34">[2]TaxPeriod!$L$46:$M$46,[2]TaxPeriod!$G$47:$M$49,[2]TaxPeriod!$G$50,[2]TaxPeriod!$H$50,[2]TaxPeriod!$I$50,[2]TaxPeriod!$J$50,[2]TaxPeriod!$K$50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21">[2]TaxPeriod!$L$46:$M$46,[2]TaxPeriod!$G$47:$M$49,[2]TaxPeriod!$G$50,[2]TaxPeriod!$H$50,[2]TaxPeriod!$I$50,[2]TaxPeriod!$J$50,[2]TaxPeriod!$K$50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12">[5]TaxPeriod!$L$46:$M$46,[5]TaxPeriod!$G$47:$M$49,[5]TaxPeriod!$G$50,[5]TaxPeriod!$H$50,[5]TaxPeriod!$I$50,[5]TaxPeriod!$J$50,[5]TaxPeriod!$K$50</definedName>
    <definedName name="nrTP_M11" localSheetId="11">[5]TaxPeriod!$L$46:$M$46,[5]TaxPeriod!$G$47:$M$49,[5]TaxPeriod!$G$50,[5]TaxPeriod!$H$50,[5]TaxPeriod!$I$50,[5]TaxPeriod!$J$50,[5]TaxPeriod!$K$50</definedName>
    <definedName name="nrTP_M11" localSheetId="10">[5]TaxPeriod!$L$46:$M$46,[5]TaxPeriod!$G$47:$M$49,[5]TaxPeriod!$G$50,[5]TaxPeriod!$H$50,[5]TaxPeriod!$I$50,[5]TaxPeriod!$J$50,[5]TaxPeriod!$K$50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5">[2]TaxPeriod!$L$46:$M$46,[2]TaxPeriod!$G$47:$M$49,[2]TaxPeriod!$G$50,[2]TaxPeriod!$H$50,[2]TaxPeriod!$I$50,[2]TaxPeriod!$J$50,[2]TaxPeriod!$K$50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22">[1]TaxPeriod!$L$46:$M$46,[1]TaxPeriod!$G$47:$M$49,[1]TaxPeriod!$G$50,[1]TaxPeriod!$H$50,[1]TaxPeriod!$I$50,[1]TaxPeriod!$J$50,[1]TaxPeriod!$K$50</definedName>
    <definedName name="nrTP_M11" localSheetId="29">[2]TaxPeriod!$L$46:$M$46,[2]TaxPeriod!$G$47:$M$49,[2]TaxPeriod!$G$50,[2]TaxPeriod!$H$50,[2]TaxPeriod!$I$50,[2]TaxPeriod!$J$50,[2]TaxPeriod!$K$50</definedName>
    <definedName name="nrTP_M11" localSheetId="32">[1]TaxPeriod!$L$46:$M$46,[1]TaxPeriod!$G$47:$M$49,[1]TaxPeriod!$G$50,[1]TaxPeriod!$H$50,[1]TaxPeriod!$I$50,[1]TaxPeriod!$J$50,[1]TaxPeriod!$K$50</definedName>
    <definedName name="nrTP_M11" localSheetId="31">[4]TaxPeriod!$L$46:$M$46,[4]TaxPeriod!$G$47:$M$49,[4]TaxPeriod!$G$50,[4]TaxPeriod!$H$50,[4]TaxPeriod!$I$50,[4]TaxPeriod!$J$50,[4]TaxPeriod!$K$50</definedName>
    <definedName name="nrTP_M11" localSheetId="23">[5]TaxPeriod!$L$46:$M$46,[5]TaxPeriod!$G$47:$M$49,[5]TaxPeriod!$G$50,[5]TaxPeriod!$H$50,[5]TaxPeriod!$I$50,[5]TaxPeriod!$J$50,[5]TaxPeriod!$K$50</definedName>
    <definedName name="nrTP_M11" localSheetId="3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6">[3]TaxPeriod!$L$46:$M$46,[3]TaxPeriod!$G$47:$M$49,[3]TaxPeriod!$G$50,[3]TaxPeriod!$H$50,[3]TaxPeriod!$I$50,[3]TaxPeriod!$J$50,[3]TaxPeriod!$K$50</definedName>
    <definedName name="nrTP_M11" localSheetId="7">[2]TaxPeriod!$L$46:$M$46,[2]TaxPeriod!$G$47:$M$49,[2]TaxPeriod!$G$50,[2]TaxPeriod!$H$50,[2]TaxPeriod!$I$50,[2]TaxPeriod!$J$50,[2]TaxPeriod!$K$50</definedName>
    <definedName name="nrTP_M11">TaxPeriod!$L$46:$M$46,TaxPeriod!$G$47:$M$49,TaxPeriod!$G$50,TaxPeriod!$H$50,TaxPeriod!$I$50,TaxPeriod!$J$50,TaxPeriod!$K$50</definedName>
    <definedName name="nrTP_M12" localSheetId="18">[2]TaxPeriod!$L$50:$M$50,[2]TaxPeriod!$G$51:$M$54,[2]TaxPeriod!$G$55</definedName>
    <definedName name="nrTP_M12" localSheetId="19">[2]TaxPeriod!$L$50:$M$50,[2]TaxPeriod!$G$51:$M$54,[2]TaxPeriod!$G$55</definedName>
    <definedName name="nrTP_M12" localSheetId="20">[2]TaxPeriod!$L$50:$M$50,[2]TaxPeriod!$G$51:$M$54,[2]TaxPeriod!$G$55</definedName>
    <definedName name="nrTP_M12" localSheetId="17">[5]TaxPeriod!$L$50:$M$50,[5]TaxPeriod!$G$51:$M$54,[5]TaxPeriod!$G$55</definedName>
    <definedName name="nrTP_M12" localSheetId="27">[2]TaxPeriod!$L$50:$M$50,[2]TaxPeriod!$G$51:$M$54,[2]TaxPeriod!$G$55</definedName>
    <definedName name="nrTP_M12" localSheetId="28">[2]TaxPeriod!$L$50:$M$50,[2]TaxPeriod!$G$51:$M$54,[2]TaxPeriod!$G$55</definedName>
    <definedName name="nrTP_M12" localSheetId="16">[1]TaxPeriod!$L$50:$M$50,[1]TaxPeriod!$G$51:$M$54,[1]TaxPeriod!$G$55</definedName>
    <definedName name="nrTP_M12" localSheetId="33">[3]TaxPeriod!$L$50:$M$50,[3]TaxPeriod!$G$51:$M$54,[3]TaxPeriod!$G$55</definedName>
    <definedName name="nrTP_M12" localSheetId="25">[5]TaxPeriod!$L$50:$M$50,[5]TaxPeriod!$G$51:$M$54,[5]TaxPeriod!$G$55</definedName>
    <definedName name="nrTP_M12" localSheetId="34">[2]TaxPeriod!$L$50:$M$50,[2]TaxPeriod!$G$51:$M$54,[2]TaxPeriod!$G$55</definedName>
    <definedName name="nrTP_M12" localSheetId="24">[5]TaxPeriod!$L$50:$M$50,[5]TaxPeriod!$G$51:$M$54,[5]TaxPeriod!$G$55</definedName>
    <definedName name="nrTP_M12" localSheetId="21">[2]TaxPeriod!$L$50:$M$50,[2]TaxPeriod!$G$51:$M$54,[2]TaxPeriod!$G$55</definedName>
    <definedName name="nrTP_M12" localSheetId="14">[5]TaxPeriod!$L$50:$M$50,[5]TaxPeriod!$G$51:$M$54,[5]TaxPeriod!$G$55</definedName>
    <definedName name="nrTP_M12" localSheetId="9">[5]TaxPeriod!$L$50:$M$50,[5]TaxPeriod!$G$51:$M$54,[5]TaxPeriod!$G$55</definedName>
    <definedName name="nrTP_M12" localSheetId="12">[5]TaxPeriod!$L$50:$M$50,[5]TaxPeriod!$G$51:$M$54,[5]TaxPeriod!$G$55</definedName>
    <definedName name="nrTP_M12" localSheetId="11">[5]TaxPeriod!$L$50:$M$50,[5]TaxPeriod!$G$51:$M$54,[5]TaxPeriod!$G$55</definedName>
    <definedName name="nrTP_M12" localSheetId="10">[5]TaxPeriod!$L$50:$M$50,[5]TaxPeriod!$G$51:$M$54,[5]TaxPeriod!$G$55</definedName>
    <definedName name="nrTP_M12" localSheetId="15">[2]TaxPeriod!$L$50:$M$50,[2]TaxPeriod!$G$51:$M$54,[2]TaxPeriod!$G$55</definedName>
    <definedName name="nrTP_M12" localSheetId="13">[5]TaxPeriod!$L$50:$M$50,[5]TaxPeriod!$G$51:$M$54,[5]TaxPeriod!$G$55</definedName>
    <definedName name="nrTP_M12" localSheetId="5">[2]TaxPeriod!$L$50:$M$50,[2]TaxPeriod!$G$51:$M$54,[2]TaxPeriod!$G$55</definedName>
    <definedName name="nrTP_M12" localSheetId="8">[1]TaxPeriod!$L$50:$M$50,[1]TaxPeriod!$G$51:$M$54,[1]TaxPeriod!$G$55</definedName>
    <definedName name="nrTP_M12" localSheetId="22">[1]TaxPeriod!$L$50:$M$50,[1]TaxPeriod!$G$51:$M$54,[1]TaxPeriod!$G$55</definedName>
    <definedName name="nrTP_M12" localSheetId="29">[2]TaxPeriod!$L$50:$M$50,[2]TaxPeriod!$G$51:$M$54,[2]TaxPeriod!$G$55</definedName>
    <definedName name="nrTP_M12" localSheetId="32">[1]TaxPeriod!$L$50:$M$50,[1]TaxPeriod!$G$51:$M$54,[1]TaxPeriod!$G$55</definedName>
    <definedName name="nrTP_M12" localSheetId="31">[4]TaxPeriod!$L$50:$M$50,[4]TaxPeriod!$G$51:$M$54,[4]TaxPeriod!$G$55</definedName>
    <definedName name="nrTP_M12" localSheetId="23">[5]TaxPeriod!$L$50:$M$50,[5]TaxPeriod!$G$51:$M$54,[5]TaxPeriod!$G$55</definedName>
    <definedName name="nrTP_M12" localSheetId="35">[5]TaxPeriod!$L$50:$M$50,[5]TaxPeriod!$G$51:$M$54,[5]TaxPeriod!$G$55</definedName>
    <definedName name="nrTP_M12" localSheetId="26">[5]TaxPeriod!$L$50:$M$50,[5]TaxPeriod!$G$51:$M$54,[5]TaxPeriod!$G$55</definedName>
    <definedName name="nrTP_M12" localSheetId="6">[3]TaxPeriod!$L$50:$M$50,[3]TaxPeriod!$G$51:$M$54,[3]TaxPeriod!$G$55</definedName>
    <definedName name="nrTP_M12" localSheetId="7">[2]TaxPeriod!$L$50:$M$50,[2]TaxPeriod!$G$51:$M$54,[2]TaxPeriod!$G$55</definedName>
    <definedName name="nrTP_M12">TaxPeriod!$L$50:$M$50,TaxPeriod!$G$51:$M$54,TaxPeriod!$G$55</definedName>
    <definedName name="nrTP_M2" localSheetId="18">[2]TaxPeriod!$I$7:$M$7,[2]TaxPeriod!$G$8:$M$10,[2]TaxPeriod!$G$11,[2]TaxPeriod!$H$11,[2]TaxPeriod!$I$11,[2]TaxPeriod!$J$11,[2]TaxPeriod!$K$11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1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6">[1]TaxPeriod!$I$7:$M$7,[1]TaxPeriod!$G$8:$M$10,[1]TaxPeriod!$G$11,[1]TaxPeriod!$H$11,[1]TaxPeriod!$I$11,[1]TaxPeriod!$J$11,[1]TaxPeriod!$K$11</definedName>
    <definedName name="nrTP_M2" localSheetId="33">[3]TaxPeriod!$I$7:$M$7,[3]TaxPeriod!$G$8:$M$10,[3]TaxPeriod!$G$11,[3]TaxPeriod!$H$11,[3]TaxPeriod!$I$11,[3]TaxPeriod!$J$11,[3]TaxPeriod!$K$11</definedName>
    <definedName name="nrTP_M2" localSheetId="25">[5]TaxPeriod!$I$7:$M$7,[5]TaxPeriod!$G$8:$M$10,[5]TaxPeriod!$G$11,[5]TaxPeriod!$H$11,[5]TaxPeriod!$I$11,[5]TaxPeriod!$J$11,[5]TaxPeriod!$K$11</definedName>
    <definedName name="nrTP_M2" localSheetId="34">[2]TaxPeriod!$I$7:$M$7,[2]TaxPeriod!$G$8:$M$10,[2]TaxPeriod!$G$11,[2]TaxPeriod!$H$11,[2]TaxPeriod!$I$11,[2]TaxPeriod!$J$11,[2]TaxPeriod!$K$11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21">[2]TaxPeriod!$I$7:$M$7,[2]TaxPeriod!$G$8:$M$10,[2]TaxPeriod!$G$11,[2]TaxPeriod!$H$11,[2]TaxPeriod!$I$11,[2]TaxPeriod!$J$11,[2]TaxPeriod!$K$11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12">[5]TaxPeriod!$I$7:$M$7,[5]TaxPeriod!$G$8:$M$10,[5]TaxPeriod!$G$11,[5]TaxPeriod!$H$11,[5]TaxPeriod!$I$11,[5]TaxPeriod!$J$11,[5]TaxPeriod!$K$11</definedName>
    <definedName name="nrTP_M2" localSheetId="11">[5]TaxPeriod!$I$7:$M$7,[5]TaxPeriod!$G$8:$M$10,[5]TaxPeriod!$G$11,[5]TaxPeriod!$H$11,[5]TaxPeriod!$I$11,[5]TaxPeriod!$J$11,[5]TaxPeriod!$K$11</definedName>
    <definedName name="nrTP_M2" localSheetId="10">[5]TaxPeriod!$I$7:$M$7,[5]TaxPeriod!$G$8:$M$10,[5]TaxPeriod!$G$11,[5]TaxPeriod!$H$11,[5]TaxPeriod!$I$11,[5]TaxPeriod!$J$11,[5]TaxPeriod!$K$11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5">[2]TaxPeriod!$I$7:$M$7,[2]TaxPeriod!$G$8:$M$10,[2]TaxPeriod!$G$11,[2]TaxPeriod!$H$11,[2]TaxPeriod!$I$11,[2]TaxPeriod!$J$11,[2]TaxPeriod!$K$11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22">[1]TaxPeriod!$I$7:$M$7,[1]TaxPeriod!$G$8:$M$10,[1]TaxPeriod!$G$11,[1]TaxPeriod!$H$11,[1]TaxPeriod!$I$11,[1]TaxPeriod!$J$11,[1]TaxPeriod!$K$11</definedName>
    <definedName name="nrTP_M2" localSheetId="29">[2]TaxPeriod!$I$7:$M$7,[2]TaxPeriod!$G$8:$M$10,[2]TaxPeriod!$G$11,[2]TaxPeriod!$H$11,[2]TaxPeriod!$I$11,[2]TaxPeriod!$J$11,[2]TaxPeriod!$K$11</definedName>
    <definedName name="nrTP_M2" localSheetId="32">[1]TaxPeriod!$I$7:$M$7,[1]TaxPeriod!$G$8:$M$10,[1]TaxPeriod!$G$11,[1]TaxPeriod!$H$11,[1]TaxPeriod!$I$11,[1]TaxPeriod!$J$11,[1]TaxPeriod!$K$11</definedName>
    <definedName name="nrTP_M2" localSheetId="31">[4]TaxPeriod!$I$7:$M$7,[4]TaxPeriod!$G$8:$M$10,[4]TaxPeriod!$G$11,[4]TaxPeriod!$H$11,[4]TaxPeriod!$I$11,[4]TaxPeriod!$J$11,[4]TaxPeriod!$K$11</definedName>
    <definedName name="nrTP_M2" localSheetId="23">[5]TaxPeriod!$I$7:$M$7,[5]TaxPeriod!$G$8:$M$10,[5]TaxPeriod!$G$11,[5]TaxPeriod!$H$11,[5]TaxPeriod!$I$11,[5]TaxPeriod!$J$11,[5]TaxPeriod!$K$11</definedName>
    <definedName name="nrTP_M2" localSheetId="3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6">[3]TaxPeriod!$I$7:$M$7,[3]TaxPeriod!$G$8:$M$10,[3]TaxPeriod!$G$11,[3]TaxPeriod!$H$11,[3]TaxPeriod!$I$11,[3]TaxPeriod!$J$11,[3]TaxPeriod!$K$11</definedName>
    <definedName name="nrTP_M2" localSheetId="7">[2]TaxPeriod!$I$7:$M$7,[2]TaxPeriod!$G$8:$M$10,[2]TaxPeriod!$G$11,[2]TaxPeriod!$H$11,[2]TaxPeriod!$I$11,[2]TaxPeriod!$J$11,[2]TaxPeriod!$K$11</definedName>
    <definedName name="nrTP_M2">TaxPeriod!$I$7:$M$7,TaxPeriod!$G$8:$M$10,TaxPeriod!$G$11,TaxPeriod!$H$11,TaxPeriod!$I$11,TaxPeriod!$J$11,TaxPeriod!$K$11</definedName>
    <definedName name="nrTP_M3" localSheetId="18">[2]TaxPeriod!$L$11,[2]TaxPeriod!$M$11,[2]TaxPeriod!$G$12:$M$15</definedName>
    <definedName name="nrTP_M3" localSheetId="19">[2]TaxPeriod!$L$11,[2]TaxPeriod!$M$11,[2]TaxPeriod!$G$12:$M$15</definedName>
    <definedName name="nrTP_M3" localSheetId="20">[2]TaxPeriod!$L$11,[2]TaxPeriod!$M$11,[2]TaxPeriod!$G$12:$M$15</definedName>
    <definedName name="nrTP_M3" localSheetId="17">[5]TaxPeriod!$L$11,[5]TaxPeriod!$M$11,[5]TaxPeriod!$G$12:$M$15</definedName>
    <definedName name="nrTP_M3" localSheetId="27">[2]TaxPeriod!$L$11,[2]TaxPeriod!$M$11,[2]TaxPeriod!$G$12:$M$15</definedName>
    <definedName name="nrTP_M3" localSheetId="28">[2]TaxPeriod!$L$11,[2]TaxPeriod!$M$11,[2]TaxPeriod!$G$12:$M$15</definedName>
    <definedName name="nrTP_M3" localSheetId="16">[1]TaxPeriod!$L$11,[1]TaxPeriod!$M$11,[1]TaxPeriod!$G$12:$M$15</definedName>
    <definedName name="nrTP_M3" localSheetId="33">[3]TaxPeriod!$L$11,[3]TaxPeriod!$M$11,[3]TaxPeriod!$G$12:$M$15</definedName>
    <definedName name="nrTP_M3" localSheetId="25">[5]TaxPeriod!$L$11,[5]TaxPeriod!$M$11,[5]TaxPeriod!$G$12:$M$15</definedName>
    <definedName name="nrTP_M3" localSheetId="34">[2]TaxPeriod!$L$11,[2]TaxPeriod!$M$11,[2]TaxPeriod!$G$12:$M$15</definedName>
    <definedName name="nrTP_M3" localSheetId="24">[5]TaxPeriod!$L$11,[5]TaxPeriod!$M$11,[5]TaxPeriod!$G$12:$M$15</definedName>
    <definedName name="nrTP_M3" localSheetId="21">[2]TaxPeriod!$L$11,[2]TaxPeriod!$M$11,[2]TaxPeriod!$G$12:$M$15</definedName>
    <definedName name="nrTP_M3" localSheetId="14">[5]TaxPeriod!$L$11,[5]TaxPeriod!$M$11,[5]TaxPeriod!$G$12:$M$15</definedName>
    <definedName name="nrTP_M3" localSheetId="9">[5]TaxPeriod!$L$11,[5]TaxPeriod!$M$11,[5]TaxPeriod!$G$12:$M$15</definedName>
    <definedName name="nrTP_M3" localSheetId="12">[5]TaxPeriod!$L$11,[5]TaxPeriod!$M$11,[5]TaxPeriod!$G$12:$M$15</definedName>
    <definedName name="nrTP_M3" localSheetId="11">[5]TaxPeriod!$L$11,[5]TaxPeriod!$M$11,[5]TaxPeriod!$G$12:$M$15</definedName>
    <definedName name="nrTP_M3" localSheetId="10">[5]TaxPeriod!$L$11,[5]TaxPeriod!$M$11,[5]TaxPeriod!$G$12:$M$15</definedName>
    <definedName name="nrTP_M3" localSheetId="15">[2]TaxPeriod!$L$11,[2]TaxPeriod!$M$11,[2]TaxPeriod!$G$12:$M$15</definedName>
    <definedName name="nrTP_M3" localSheetId="13">[5]TaxPeriod!$L$11,[5]TaxPeriod!$M$11,[5]TaxPeriod!$G$12:$M$15</definedName>
    <definedName name="nrTP_M3" localSheetId="5">[2]TaxPeriod!$L$11,[2]TaxPeriod!$M$11,[2]TaxPeriod!$G$12:$M$15</definedName>
    <definedName name="nrTP_M3" localSheetId="8">[1]TaxPeriod!$L$11,[1]TaxPeriod!$M$11,[1]TaxPeriod!$G$12:$M$15</definedName>
    <definedName name="nrTP_M3" localSheetId="22">[1]TaxPeriod!$L$11,[1]TaxPeriod!$M$11,[1]TaxPeriod!$G$12:$M$15</definedName>
    <definedName name="nrTP_M3" localSheetId="29">[2]TaxPeriod!$L$11,[2]TaxPeriod!$M$11,[2]TaxPeriod!$G$12:$M$15</definedName>
    <definedName name="nrTP_M3" localSheetId="32">[1]TaxPeriod!$L$11,[1]TaxPeriod!$M$11,[1]TaxPeriod!$G$12:$M$15</definedName>
    <definedName name="nrTP_M3" localSheetId="31">[4]TaxPeriod!$L$11,[4]TaxPeriod!$M$11,[4]TaxPeriod!$G$12:$M$15</definedName>
    <definedName name="nrTP_M3" localSheetId="23">[5]TaxPeriod!$L$11,[5]TaxPeriod!$M$11,[5]TaxPeriod!$G$12:$M$15</definedName>
    <definedName name="nrTP_M3" localSheetId="35">[5]TaxPeriod!$L$11,[5]TaxPeriod!$M$11,[5]TaxPeriod!$G$12:$M$15</definedName>
    <definedName name="nrTP_M3" localSheetId="26">[5]TaxPeriod!$L$11,[5]TaxPeriod!$M$11,[5]TaxPeriod!$G$12:$M$15</definedName>
    <definedName name="nrTP_M3" localSheetId="6">[3]TaxPeriod!$L$11,[3]TaxPeriod!$M$11,[3]TaxPeriod!$G$12:$M$15</definedName>
    <definedName name="nrTP_M3" localSheetId="7">[2]TaxPeriod!$L$11,[2]TaxPeriod!$M$11,[2]TaxPeriod!$G$12:$M$15</definedName>
    <definedName name="nrTP_M3">TaxPeriod!$L$11,TaxPeriod!$M$11,TaxPeriod!$G$12:$M$15</definedName>
    <definedName name="nrTP_M4" localSheetId="18">[2]TaxPeriod!$G$16:$M$19,[2]TaxPeriod!$G$20,[2]TaxPeriod!$H$20,[2]TaxPeriod!$I$20</definedName>
    <definedName name="nrTP_M4" localSheetId="19">[2]TaxPeriod!$G$16:$M$19,[2]TaxPeriod!$G$20,[2]TaxPeriod!$H$20,[2]TaxPeriod!$I$20</definedName>
    <definedName name="nrTP_M4" localSheetId="20">[2]TaxPeriod!$G$16:$M$19,[2]TaxPeriod!$G$20,[2]TaxPeriod!$H$20,[2]TaxPeriod!$I$20</definedName>
    <definedName name="nrTP_M4" localSheetId="17">[5]TaxPeriod!$G$16:$M$19,[5]TaxPeriod!$G$20,[5]TaxPeriod!$H$20,[5]TaxPeriod!$I$20</definedName>
    <definedName name="nrTP_M4" localSheetId="27">[2]TaxPeriod!$G$16:$M$19,[2]TaxPeriod!$G$20,[2]TaxPeriod!$H$20,[2]TaxPeriod!$I$20</definedName>
    <definedName name="nrTP_M4" localSheetId="28">[2]TaxPeriod!$G$16:$M$19,[2]TaxPeriod!$G$20,[2]TaxPeriod!$H$20,[2]TaxPeriod!$I$20</definedName>
    <definedName name="nrTP_M4" localSheetId="16">[1]TaxPeriod!$G$16:$M$19,[1]TaxPeriod!$G$20,[1]TaxPeriod!$H$20,[1]TaxPeriod!$I$20</definedName>
    <definedName name="nrTP_M4" localSheetId="33">[3]TaxPeriod!$G$16:$M$19,[3]TaxPeriod!$G$20,[3]TaxPeriod!$H$20,[3]TaxPeriod!$I$20</definedName>
    <definedName name="nrTP_M4" localSheetId="25">[5]TaxPeriod!$G$16:$M$19,[5]TaxPeriod!$G$20,[5]TaxPeriod!$H$20,[5]TaxPeriod!$I$20</definedName>
    <definedName name="nrTP_M4" localSheetId="34">[2]TaxPeriod!$G$16:$M$19,[2]TaxPeriod!$G$20,[2]TaxPeriod!$H$20,[2]TaxPeriod!$I$20</definedName>
    <definedName name="nrTP_M4" localSheetId="24">[5]TaxPeriod!$G$16:$M$19,[5]TaxPeriod!$G$20,[5]TaxPeriod!$H$20,[5]TaxPeriod!$I$20</definedName>
    <definedName name="nrTP_M4" localSheetId="21">[2]TaxPeriod!$G$16:$M$19,[2]TaxPeriod!$G$20,[2]TaxPeriod!$H$20,[2]TaxPeriod!$I$20</definedName>
    <definedName name="nrTP_M4" localSheetId="14">[5]TaxPeriod!$G$16:$M$19,[5]TaxPeriod!$G$20,[5]TaxPeriod!$H$20,[5]TaxPeriod!$I$20</definedName>
    <definedName name="nrTP_M4" localSheetId="9">[5]TaxPeriod!$G$16:$M$19,[5]TaxPeriod!$G$20,[5]TaxPeriod!$H$20,[5]TaxPeriod!$I$20</definedName>
    <definedName name="nrTP_M4" localSheetId="12">[5]TaxPeriod!$G$16:$M$19,[5]TaxPeriod!$G$20,[5]TaxPeriod!$H$20,[5]TaxPeriod!$I$20</definedName>
    <definedName name="nrTP_M4" localSheetId="11">[5]TaxPeriod!$G$16:$M$19,[5]TaxPeriod!$G$20,[5]TaxPeriod!$H$20,[5]TaxPeriod!$I$20</definedName>
    <definedName name="nrTP_M4" localSheetId="10">[5]TaxPeriod!$G$16:$M$19,[5]TaxPeriod!$G$20,[5]TaxPeriod!$H$20,[5]TaxPeriod!$I$20</definedName>
    <definedName name="nrTP_M4" localSheetId="15">[2]TaxPeriod!$G$16:$M$19,[2]TaxPeriod!$G$20,[2]TaxPeriod!$H$20,[2]TaxPeriod!$I$20</definedName>
    <definedName name="nrTP_M4" localSheetId="13">[5]TaxPeriod!$G$16:$M$19,[5]TaxPeriod!$G$20,[5]TaxPeriod!$H$20,[5]TaxPeriod!$I$20</definedName>
    <definedName name="nrTP_M4" localSheetId="5">[2]TaxPeriod!$G$16:$M$19,[2]TaxPeriod!$G$20,[2]TaxPeriod!$H$20,[2]TaxPeriod!$I$20</definedName>
    <definedName name="nrTP_M4" localSheetId="8">[1]TaxPeriod!$G$16:$M$19,[1]TaxPeriod!$G$20,[1]TaxPeriod!$H$20,[1]TaxPeriod!$I$20</definedName>
    <definedName name="nrTP_M4" localSheetId="22">[1]TaxPeriod!$G$16:$M$19,[1]TaxPeriod!$G$20,[1]TaxPeriod!$H$20,[1]TaxPeriod!$I$20</definedName>
    <definedName name="nrTP_M4" localSheetId="29">[2]TaxPeriod!$G$16:$M$19,[2]TaxPeriod!$G$20,[2]TaxPeriod!$H$20,[2]TaxPeriod!$I$20</definedName>
    <definedName name="nrTP_M4" localSheetId="32">[1]TaxPeriod!$G$16:$M$19,[1]TaxPeriod!$G$20,[1]TaxPeriod!$H$20,[1]TaxPeriod!$I$20</definedName>
    <definedName name="nrTP_M4" localSheetId="31">[4]TaxPeriod!$G$16:$M$19,[4]TaxPeriod!$G$20,[4]TaxPeriod!$H$20,[4]TaxPeriod!$I$20</definedName>
    <definedName name="nrTP_M4" localSheetId="23">[5]TaxPeriod!$G$16:$M$19,[5]TaxPeriod!$G$20,[5]TaxPeriod!$H$20,[5]TaxPeriod!$I$20</definedName>
    <definedName name="nrTP_M4" localSheetId="35">[5]TaxPeriod!$G$16:$M$19,[5]TaxPeriod!$G$20,[5]TaxPeriod!$H$20,[5]TaxPeriod!$I$20</definedName>
    <definedName name="nrTP_M4" localSheetId="26">[5]TaxPeriod!$G$16:$M$19,[5]TaxPeriod!$G$20,[5]TaxPeriod!$H$20,[5]TaxPeriod!$I$20</definedName>
    <definedName name="nrTP_M4" localSheetId="6">[3]TaxPeriod!$G$16:$M$19,[3]TaxPeriod!$G$20,[3]TaxPeriod!$H$20,[3]TaxPeriod!$I$20</definedName>
    <definedName name="nrTP_M4" localSheetId="7">[2]TaxPeriod!$G$16:$M$19,[2]TaxPeriod!$G$20,[2]TaxPeriod!$H$20,[2]TaxPeriod!$I$20</definedName>
    <definedName name="nrTP_M4">TaxPeriod!$G$16:$M$19,TaxPeriod!$G$20,TaxPeriod!$H$20,TaxPeriod!$I$20</definedName>
    <definedName name="nrTP_M5" localSheetId="18">[2]TaxPeriod!$J$20:$M$20,[2]TaxPeriod!$G$21:$M$23,[2]TaxPeriod!$G$24,[2]TaxPeriod!$H$24,[2]TaxPeriod!$I$24,[2]TaxPeriod!$J$24,[2]TaxPeriod!$K$24,[2]TaxPeriod!$L$24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1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6">[1]TaxPeriod!$J$20:$M$20,[1]TaxPeriod!$G$21:$M$23,[1]TaxPeriod!$G$24,[1]TaxPeriod!$H$24,[1]TaxPeriod!$I$24,[1]TaxPeriod!$J$24,[1]TaxPeriod!$K$24,[1]TaxPeriod!$L$24</definedName>
    <definedName name="nrTP_M5" localSheetId="33">[3]TaxPeriod!$J$20:$M$20,[3]TaxPeriod!$G$21:$M$23,[3]TaxPeriod!$G$24,[3]TaxPeriod!$H$24,[3]TaxPeriod!$I$24,[3]TaxPeriod!$J$24,[3]TaxPeriod!$K$24,[3]TaxPeriod!$L$24</definedName>
    <definedName name="nrTP_M5" localSheetId="25">[5]TaxPeriod!$J$20:$M$20,[5]TaxPeriod!$G$21:$M$23,[5]TaxPeriod!$G$24,[5]TaxPeriod!$H$24,[5]TaxPeriod!$I$24,[5]TaxPeriod!$J$24,[5]TaxPeriod!$K$24,[5]TaxPeriod!$L$24</definedName>
    <definedName name="nrTP_M5" localSheetId="34">[2]TaxPeriod!$J$20:$M$20,[2]TaxPeriod!$G$21:$M$23,[2]TaxPeriod!$G$24,[2]TaxPeriod!$H$24,[2]TaxPeriod!$I$24,[2]TaxPeriod!$J$24,[2]TaxPeriod!$K$24,[2]TaxPeriod!$L$24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21">[2]TaxPeriod!$J$20:$M$20,[2]TaxPeriod!$G$21:$M$23,[2]TaxPeriod!$G$24,[2]TaxPeriod!$H$24,[2]TaxPeriod!$I$24,[2]TaxPeriod!$J$24,[2]TaxPeriod!$K$24,[2]TaxPeriod!$L$24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12">[5]TaxPeriod!$J$20:$M$20,[5]TaxPeriod!$G$21:$M$23,[5]TaxPeriod!$G$24,[5]TaxPeriod!$H$24,[5]TaxPeriod!$I$24,[5]TaxPeriod!$J$24,[5]TaxPeriod!$K$24,[5]TaxPeriod!$L$24</definedName>
    <definedName name="nrTP_M5" localSheetId="11">[5]TaxPeriod!$J$20:$M$20,[5]TaxPeriod!$G$21:$M$23,[5]TaxPeriod!$G$24,[5]TaxPeriod!$H$24,[5]TaxPeriod!$I$24,[5]TaxPeriod!$J$24,[5]TaxPeriod!$K$24,[5]TaxPeriod!$L$24</definedName>
    <definedName name="nrTP_M5" localSheetId="10">[5]TaxPeriod!$J$20:$M$20,[5]TaxPeriod!$G$21:$M$23,[5]TaxPeriod!$G$24,[5]TaxPeriod!$H$24,[5]TaxPeriod!$I$24,[5]TaxPeriod!$J$24,[5]TaxPeriod!$K$24,[5]TaxPeriod!$L$24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5">[2]TaxPeriod!$J$20:$M$20,[2]TaxPeriod!$G$21:$M$23,[2]TaxPeriod!$G$24,[2]TaxPeriod!$H$24,[2]TaxPeriod!$I$24,[2]TaxPeriod!$J$24,[2]TaxPeriod!$K$24,[2]TaxPeriod!$L$24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22">[1]TaxPeriod!$J$20:$M$20,[1]TaxPeriod!$G$21:$M$23,[1]TaxPeriod!$G$24,[1]TaxPeriod!$H$24,[1]TaxPeriod!$I$24,[1]TaxPeriod!$J$24,[1]TaxPeriod!$K$24,[1]TaxPeriod!$L$24</definedName>
    <definedName name="nrTP_M5" localSheetId="29">[2]TaxPeriod!$J$20:$M$20,[2]TaxPeriod!$G$21:$M$23,[2]TaxPeriod!$G$24,[2]TaxPeriod!$H$24,[2]TaxPeriod!$I$24,[2]TaxPeriod!$J$24,[2]TaxPeriod!$K$24,[2]TaxPeriod!$L$24</definedName>
    <definedName name="nrTP_M5" localSheetId="32">[1]TaxPeriod!$J$20:$M$20,[1]TaxPeriod!$G$21:$M$23,[1]TaxPeriod!$G$24,[1]TaxPeriod!$H$24,[1]TaxPeriod!$I$24,[1]TaxPeriod!$J$24,[1]TaxPeriod!$K$24,[1]TaxPeriod!$L$24</definedName>
    <definedName name="nrTP_M5" localSheetId="31">[4]TaxPeriod!$J$20:$M$20,[4]TaxPeriod!$G$21:$M$23,[4]TaxPeriod!$G$24,[4]TaxPeriod!$H$24,[4]TaxPeriod!$I$24,[4]TaxPeriod!$J$24,[4]TaxPeriod!$K$24,[4]TaxPeriod!$L$24</definedName>
    <definedName name="nrTP_M5" localSheetId="23">[5]TaxPeriod!$J$20:$M$20,[5]TaxPeriod!$G$21:$M$23,[5]TaxPeriod!$G$24,[5]TaxPeriod!$H$24,[5]TaxPeriod!$I$24,[5]TaxPeriod!$J$24,[5]TaxPeriod!$K$24,[5]TaxPeriod!$L$24</definedName>
    <definedName name="nrTP_M5" localSheetId="3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6">[3]TaxPeriod!$J$20:$M$20,[3]TaxPeriod!$G$21:$M$23,[3]TaxPeriod!$G$24,[3]TaxPeriod!$H$24,[3]TaxPeriod!$I$24,[3]TaxPeriod!$J$24,[3]TaxPeriod!$K$24,[3]TaxPeriod!$L$24</definedName>
    <definedName name="nrTP_M5" localSheetId="7">[2]TaxPeriod!$J$20:$M$20,[2]TaxPeriod!$G$21:$M$23,[2]TaxPeriod!$G$24,[2]TaxPeriod!$H$24,[2]TaxPeriod!$I$24,[2]TaxPeriod!$J$24,[2]TaxPeriod!$K$24,[2]TaxPeriod!$L$24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18">[2]TaxPeriod!$M$24,[2]TaxPeriod!$G$25:$M$28,[2]TaxPeriod!$G$29</definedName>
    <definedName name="nrTP_M6" localSheetId="19">[2]TaxPeriod!$M$24,[2]TaxPeriod!$G$25:$M$28,[2]TaxPeriod!$G$29</definedName>
    <definedName name="nrTP_M6" localSheetId="20">[2]TaxPeriod!$M$24,[2]TaxPeriod!$G$25:$M$28,[2]TaxPeriod!$G$29</definedName>
    <definedName name="nrTP_M6" localSheetId="17">[5]TaxPeriod!$M$24,[5]TaxPeriod!$G$25:$M$28,[5]TaxPeriod!$G$29</definedName>
    <definedName name="nrTP_M6" localSheetId="27">[2]TaxPeriod!$M$24,[2]TaxPeriod!$G$25:$M$28,[2]TaxPeriod!$G$29</definedName>
    <definedName name="nrTP_M6" localSheetId="28">[2]TaxPeriod!$M$24,[2]TaxPeriod!$G$25:$M$28,[2]TaxPeriod!$G$29</definedName>
    <definedName name="nrTP_M6" localSheetId="16">[1]TaxPeriod!$M$24,[1]TaxPeriod!$G$25:$M$28,[1]TaxPeriod!$G$29</definedName>
    <definedName name="nrTP_M6" localSheetId="33">[3]TaxPeriod!$M$24,[3]TaxPeriod!$G$25:$M$28,[3]TaxPeriod!$G$29</definedName>
    <definedName name="nrTP_M6" localSheetId="25">[5]TaxPeriod!$M$24,[5]TaxPeriod!$G$25:$M$28,[5]TaxPeriod!$G$29</definedName>
    <definedName name="nrTP_M6" localSheetId="34">[2]TaxPeriod!$M$24,[2]TaxPeriod!$G$25:$M$28,[2]TaxPeriod!$G$29</definedName>
    <definedName name="nrTP_M6" localSheetId="24">[5]TaxPeriod!$M$24,[5]TaxPeriod!$G$25:$M$28,[5]TaxPeriod!$G$29</definedName>
    <definedName name="nrTP_M6" localSheetId="21">[2]TaxPeriod!$M$24,[2]TaxPeriod!$G$25:$M$28,[2]TaxPeriod!$G$29</definedName>
    <definedName name="nrTP_M6" localSheetId="14">[5]TaxPeriod!$M$24,[5]TaxPeriod!$G$25:$M$28,[5]TaxPeriod!$G$29</definedName>
    <definedName name="nrTP_M6" localSheetId="9">[5]TaxPeriod!$M$24,[5]TaxPeriod!$G$25:$M$28,[5]TaxPeriod!$G$29</definedName>
    <definedName name="nrTP_M6" localSheetId="12">[5]TaxPeriod!$M$24,[5]TaxPeriod!$G$25:$M$28,[5]TaxPeriod!$G$29</definedName>
    <definedName name="nrTP_M6" localSheetId="11">[5]TaxPeriod!$M$24,[5]TaxPeriod!$G$25:$M$28,[5]TaxPeriod!$G$29</definedName>
    <definedName name="nrTP_M6" localSheetId="10">[5]TaxPeriod!$M$24,[5]TaxPeriod!$G$25:$M$28,[5]TaxPeriod!$G$29</definedName>
    <definedName name="nrTP_M6" localSheetId="15">[2]TaxPeriod!$M$24,[2]TaxPeriod!$G$25:$M$28,[2]TaxPeriod!$G$29</definedName>
    <definedName name="nrTP_M6" localSheetId="13">[5]TaxPeriod!$M$24,[5]TaxPeriod!$G$25:$M$28,[5]TaxPeriod!$G$29</definedName>
    <definedName name="nrTP_M6" localSheetId="5">[2]TaxPeriod!$M$24,[2]TaxPeriod!$G$25:$M$28,[2]TaxPeriod!$G$29</definedName>
    <definedName name="nrTP_M6" localSheetId="8">[1]TaxPeriod!$M$24,[1]TaxPeriod!$G$25:$M$28,[1]TaxPeriod!$G$29</definedName>
    <definedName name="nrTP_M6" localSheetId="22">[1]TaxPeriod!$M$24,[1]TaxPeriod!$G$25:$M$28,[1]TaxPeriod!$G$29</definedName>
    <definedName name="nrTP_M6" localSheetId="29">[2]TaxPeriod!$M$24,[2]TaxPeriod!$G$25:$M$28,[2]TaxPeriod!$G$29</definedName>
    <definedName name="nrTP_M6" localSheetId="32">[1]TaxPeriod!$M$24,[1]TaxPeriod!$G$25:$M$28,[1]TaxPeriod!$G$29</definedName>
    <definedName name="nrTP_M6" localSheetId="31">[4]TaxPeriod!$M$24,[4]TaxPeriod!$G$25:$M$28,[4]TaxPeriod!$G$29</definedName>
    <definedName name="nrTP_M6" localSheetId="23">[5]TaxPeriod!$M$24,[5]TaxPeriod!$G$25:$M$28,[5]TaxPeriod!$G$29</definedName>
    <definedName name="nrTP_M6" localSheetId="35">[5]TaxPeriod!$M$24,[5]TaxPeriod!$G$25:$M$28,[5]TaxPeriod!$G$29</definedName>
    <definedName name="nrTP_M6" localSheetId="26">[5]TaxPeriod!$M$24,[5]TaxPeriod!$G$25:$M$28,[5]TaxPeriod!$G$29</definedName>
    <definedName name="nrTP_M6" localSheetId="6">[3]TaxPeriod!$M$24,[3]TaxPeriod!$G$25:$M$28,[3]TaxPeriod!$G$29</definedName>
    <definedName name="nrTP_M6" localSheetId="7">[2]TaxPeriod!$M$24,[2]TaxPeriod!$G$25:$M$28,[2]TaxPeriod!$G$29</definedName>
    <definedName name="nrTP_M6">TaxPeriod!$M$24,TaxPeriod!$G$25:$M$28,TaxPeriod!$G$29</definedName>
    <definedName name="nrTP_M7" localSheetId="18">[2]TaxPeriod!$H$29:$M$29,[2]TaxPeriod!$G$30:$M$32,[2]TaxPeriod!$G$33,[2]TaxPeriod!$H$33,[2]TaxPeriod!$I$33,[2]TaxPeriod!$J$33</definedName>
    <definedName name="nrTP_M7" localSheetId="19">[2]TaxPeriod!$H$29:$M$29,[2]TaxPeriod!$G$30:$M$32,[2]TaxPeriod!$G$33,[2]TaxPeriod!$H$33,[2]TaxPeriod!$I$33,[2]TaxPeriod!$J$33</definedName>
    <definedName name="nrTP_M7" localSheetId="20">[2]TaxPeriod!$H$29:$M$29,[2]TaxPeriod!$G$30:$M$32,[2]TaxPeriod!$G$33,[2]TaxPeriod!$H$33,[2]TaxPeriod!$I$33,[2]TaxPeriod!$J$33</definedName>
    <definedName name="nrTP_M7" localSheetId="17">[5]TaxPeriod!$H$29:$M$29,[5]TaxPeriod!$G$30:$M$32,[5]TaxPeriod!$G$33,[5]TaxPeriod!$H$33,[5]TaxPeriod!$I$33,[5]TaxPeriod!$J$33</definedName>
    <definedName name="nrTP_M7" localSheetId="27">[2]TaxPeriod!$H$29:$M$29,[2]TaxPeriod!$G$30:$M$32,[2]TaxPeriod!$G$33,[2]TaxPeriod!$H$33,[2]TaxPeriod!$I$33,[2]TaxPeriod!$J$33</definedName>
    <definedName name="nrTP_M7" localSheetId="28">[2]TaxPeriod!$H$29:$M$29,[2]TaxPeriod!$G$30:$M$32,[2]TaxPeriod!$G$33,[2]TaxPeriod!$H$33,[2]TaxPeriod!$I$33,[2]TaxPeriod!$J$33</definedName>
    <definedName name="nrTP_M7" localSheetId="16">[1]TaxPeriod!$H$29:$M$29,[1]TaxPeriod!$G$30:$M$32,[1]TaxPeriod!$G$33,[1]TaxPeriod!$H$33,[1]TaxPeriod!$I$33,[1]TaxPeriod!$J$33</definedName>
    <definedName name="nrTP_M7" localSheetId="33">[3]TaxPeriod!$H$29:$M$29,[3]TaxPeriod!$G$30:$M$32,[3]TaxPeriod!$G$33,[3]TaxPeriod!$H$33,[3]TaxPeriod!$I$33,[3]TaxPeriod!$J$33</definedName>
    <definedName name="nrTP_M7" localSheetId="25">[5]TaxPeriod!$H$29:$M$29,[5]TaxPeriod!$G$30:$M$32,[5]TaxPeriod!$G$33,[5]TaxPeriod!$H$33,[5]TaxPeriod!$I$33,[5]TaxPeriod!$J$33</definedName>
    <definedName name="nrTP_M7" localSheetId="34">[2]TaxPeriod!$H$29:$M$29,[2]TaxPeriod!$G$30:$M$32,[2]TaxPeriod!$G$33,[2]TaxPeriod!$H$33,[2]TaxPeriod!$I$33,[2]TaxPeriod!$J$33</definedName>
    <definedName name="nrTP_M7" localSheetId="24">[5]TaxPeriod!$H$29:$M$29,[5]TaxPeriod!$G$30:$M$32,[5]TaxPeriod!$G$33,[5]TaxPeriod!$H$33,[5]TaxPeriod!$I$33,[5]TaxPeriod!$J$33</definedName>
    <definedName name="nrTP_M7" localSheetId="21">[2]TaxPeriod!$H$29:$M$29,[2]TaxPeriod!$G$30:$M$32,[2]TaxPeriod!$G$33,[2]TaxPeriod!$H$33,[2]TaxPeriod!$I$33,[2]TaxPeriod!$J$33</definedName>
    <definedName name="nrTP_M7" localSheetId="14">[5]TaxPeriod!$H$29:$M$29,[5]TaxPeriod!$G$30:$M$32,[5]TaxPeriod!$G$33,[5]TaxPeriod!$H$33,[5]TaxPeriod!$I$33,[5]TaxPeriod!$J$33</definedName>
    <definedName name="nrTP_M7" localSheetId="9">[5]TaxPeriod!$H$29:$M$29,[5]TaxPeriod!$G$30:$M$32,[5]TaxPeriod!$G$33,[5]TaxPeriod!$H$33,[5]TaxPeriod!$I$33,[5]TaxPeriod!$J$33</definedName>
    <definedName name="nrTP_M7" localSheetId="12">[5]TaxPeriod!$H$29:$M$29,[5]TaxPeriod!$G$30:$M$32,[5]TaxPeriod!$G$33,[5]TaxPeriod!$H$33,[5]TaxPeriod!$I$33,[5]TaxPeriod!$J$33</definedName>
    <definedName name="nrTP_M7" localSheetId="11">[5]TaxPeriod!$H$29:$M$29,[5]TaxPeriod!$G$30:$M$32,[5]TaxPeriod!$G$33,[5]TaxPeriod!$H$33,[5]TaxPeriod!$I$33,[5]TaxPeriod!$J$33</definedName>
    <definedName name="nrTP_M7" localSheetId="10">[5]TaxPeriod!$H$29:$M$29,[5]TaxPeriod!$G$30:$M$32,[5]TaxPeriod!$G$33,[5]TaxPeriod!$H$33,[5]TaxPeriod!$I$33,[5]TaxPeriod!$J$33</definedName>
    <definedName name="nrTP_M7" localSheetId="15">[2]TaxPeriod!$H$29:$M$29,[2]TaxPeriod!$G$30:$M$32,[2]TaxPeriod!$G$33,[2]TaxPeriod!$H$33,[2]TaxPeriod!$I$33,[2]TaxPeriod!$J$33</definedName>
    <definedName name="nrTP_M7" localSheetId="13">[5]TaxPeriod!$H$29:$M$29,[5]TaxPeriod!$G$30:$M$32,[5]TaxPeriod!$G$33,[5]TaxPeriod!$H$33,[5]TaxPeriod!$I$33,[5]TaxPeriod!$J$33</definedName>
    <definedName name="nrTP_M7" localSheetId="5">[2]TaxPeriod!$H$29:$M$29,[2]TaxPeriod!$G$30:$M$32,[2]TaxPeriod!$G$33,[2]TaxPeriod!$H$33,[2]TaxPeriod!$I$33,[2]TaxPeriod!$J$33</definedName>
    <definedName name="nrTP_M7" localSheetId="8">[1]TaxPeriod!$H$29:$M$29,[1]TaxPeriod!$G$30:$M$32,[1]TaxPeriod!$G$33,[1]TaxPeriod!$H$33,[1]TaxPeriod!$I$33,[1]TaxPeriod!$J$33</definedName>
    <definedName name="nrTP_M7" localSheetId="22">[1]TaxPeriod!$H$29:$M$29,[1]TaxPeriod!$G$30:$M$32,[1]TaxPeriod!$G$33,[1]TaxPeriod!$H$33,[1]TaxPeriod!$I$33,[1]TaxPeriod!$J$33</definedName>
    <definedName name="nrTP_M7" localSheetId="29">[2]TaxPeriod!$H$29:$M$29,[2]TaxPeriod!$G$30:$M$32,[2]TaxPeriod!$G$33,[2]TaxPeriod!$H$33,[2]TaxPeriod!$I$33,[2]TaxPeriod!$J$33</definedName>
    <definedName name="nrTP_M7" localSheetId="32">[1]TaxPeriod!$H$29:$M$29,[1]TaxPeriod!$G$30:$M$32,[1]TaxPeriod!$G$33,[1]TaxPeriod!$H$33,[1]TaxPeriod!$I$33,[1]TaxPeriod!$J$33</definedName>
    <definedName name="nrTP_M7" localSheetId="31">[4]TaxPeriod!$H$29:$M$29,[4]TaxPeriod!$G$30:$M$32,[4]TaxPeriod!$G$33,[4]TaxPeriod!$H$33,[4]TaxPeriod!$I$33,[4]TaxPeriod!$J$33</definedName>
    <definedName name="nrTP_M7" localSheetId="23">[5]TaxPeriod!$H$29:$M$29,[5]TaxPeriod!$G$30:$M$32,[5]TaxPeriod!$G$33,[5]TaxPeriod!$H$33,[5]TaxPeriod!$I$33,[5]TaxPeriod!$J$33</definedName>
    <definedName name="nrTP_M7" localSheetId="35">[5]TaxPeriod!$H$29:$M$29,[5]TaxPeriod!$G$30:$M$32,[5]TaxPeriod!$G$33,[5]TaxPeriod!$H$33,[5]TaxPeriod!$I$33,[5]TaxPeriod!$J$33</definedName>
    <definedName name="nrTP_M7" localSheetId="26">[5]TaxPeriod!$H$29:$M$29,[5]TaxPeriod!$G$30:$M$32,[5]TaxPeriod!$G$33,[5]TaxPeriod!$H$33,[5]TaxPeriod!$I$33,[5]TaxPeriod!$J$33</definedName>
    <definedName name="nrTP_M7" localSheetId="6">[3]TaxPeriod!$H$29:$M$29,[3]TaxPeriod!$G$30:$M$32,[3]TaxPeriod!$G$33,[3]TaxPeriod!$H$33,[3]TaxPeriod!$I$33,[3]TaxPeriod!$J$33</definedName>
    <definedName name="nrTP_M7" localSheetId="7">[2]TaxPeriod!$H$29:$M$29,[2]TaxPeriod!$G$30:$M$32,[2]TaxPeriod!$G$33,[2]TaxPeriod!$H$33,[2]TaxPeriod!$I$33,[2]TaxPeriod!$J$33</definedName>
    <definedName name="nrTP_M7">TaxPeriod!$H$29:$M$29,TaxPeriod!$G$30:$M$32,TaxPeriod!$G$33,TaxPeriod!$H$33,TaxPeriod!$I$33,TaxPeriod!$J$33</definedName>
    <definedName name="nrTP_M8" localSheetId="18">[2]TaxPeriod!$K$33:$M$33,[2]TaxPeriod!$G$34:$M$36,[2]TaxPeriod!$G$37,[2]TaxPeriod!$H$37,[2]TaxPeriod!$I$37,[2]TaxPeriod!$J$37,[2]TaxPeriod!$K$37,[2]TaxPeriod!$L$37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1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6">[1]TaxPeriod!$K$33:$M$33,[1]TaxPeriod!$G$34:$M$36,[1]TaxPeriod!$G$37,[1]TaxPeriod!$H$37,[1]TaxPeriod!$I$37,[1]TaxPeriod!$J$37,[1]TaxPeriod!$K$37,[1]TaxPeriod!$L$37</definedName>
    <definedName name="nrTP_M8" localSheetId="33">[3]TaxPeriod!$K$33:$M$33,[3]TaxPeriod!$G$34:$M$36,[3]TaxPeriod!$G$37,[3]TaxPeriod!$H$37,[3]TaxPeriod!$I$37,[3]TaxPeriod!$J$37,[3]TaxPeriod!$K$37,[3]TaxPeriod!$L$37</definedName>
    <definedName name="nrTP_M8" localSheetId="25">[5]TaxPeriod!$K$33:$M$33,[5]TaxPeriod!$G$34:$M$36,[5]TaxPeriod!$G$37,[5]TaxPeriod!$H$37,[5]TaxPeriod!$I$37,[5]TaxPeriod!$J$37,[5]TaxPeriod!$K$37,[5]TaxPeriod!$L$37</definedName>
    <definedName name="nrTP_M8" localSheetId="34">[2]TaxPeriod!$K$33:$M$33,[2]TaxPeriod!$G$34:$M$36,[2]TaxPeriod!$G$37,[2]TaxPeriod!$H$37,[2]TaxPeriod!$I$37,[2]TaxPeriod!$J$37,[2]TaxPeriod!$K$37,[2]TaxPeriod!$L$37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21">[2]TaxPeriod!$K$33:$M$33,[2]TaxPeriod!$G$34:$M$36,[2]TaxPeriod!$G$37,[2]TaxPeriod!$H$37,[2]TaxPeriod!$I$37,[2]TaxPeriod!$J$37,[2]TaxPeriod!$K$37,[2]TaxPeriod!$L$37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12">[5]TaxPeriod!$K$33:$M$33,[5]TaxPeriod!$G$34:$M$36,[5]TaxPeriod!$G$37,[5]TaxPeriod!$H$37,[5]TaxPeriod!$I$37,[5]TaxPeriod!$J$37,[5]TaxPeriod!$K$37,[5]TaxPeriod!$L$37</definedName>
    <definedName name="nrTP_M8" localSheetId="11">[5]TaxPeriod!$K$33:$M$33,[5]TaxPeriod!$G$34:$M$36,[5]TaxPeriod!$G$37,[5]TaxPeriod!$H$37,[5]TaxPeriod!$I$37,[5]TaxPeriod!$J$37,[5]TaxPeriod!$K$37,[5]TaxPeriod!$L$37</definedName>
    <definedName name="nrTP_M8" localSheetId="10">[5]TaxPeriod!$K$33:$M$33,[5]TaxPeriod!$G$34:$M$36,[5]TaxPeriod!$G$37,[5]TaxPeriod!$H$37,[5]TaxPeriod!$I$37,[5]TaxPeriod!$J$37,[5]TaxPeriod!$K$37,[5]TaxPeriod!$L$37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5">[2]TaxPeriod!$K$33:$M$33,[2]TaxPeriod!$G$34:$M$36,[2]TaxPeriod!$G$37,[2]TaxPeriod!$H$37,[2]TaxPeriod!$I$37,[2]TaxPeriod!$J$37,[2]TaxPeriod!$K$37,[2]TaxPeriod!$L$37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22">[1]TaxPeriod!$K$33:$M$33,[1]TaxPeriod!$G$34:$M$36,[1]TaxPeriod!$G$37,[1]TaxPeriod!$H$37,[1]TaxPeriod!$I$37,[1]TaxPeriod!$J$37,[1]TaxPeriod!$K$37,[1]TaxPeriod!$L$37</definedName>
    <definedName name="nrTP_M8" localSheetId="29">[2]TaxPeriod!$K$33:$M$33,[2]TaxPeriod!$G$34:$M$36,[2]TaxPeriod!$G$37,[2]TaxPeriod!$H$37,[2]TaxPeriod!$I$37,[2]TaxPeriod!$J$37,[2]TaxPeriod!$K$37,[2]TaxPeriod!$L$37</definedName>
    <definedName name="nrTP_M8" localSheetId="32">[1]TaxPeriod!$K$33:$M$33,[1]TaxPeriod!$G$34:$M$36,[1]TaxPeriod!$G$37,[1]TaxPeriod!$H$37,[1]TaxPeriod!$I$37,[1]TaxPeriod!$J$37,[1]TaxPeriod!$K$37,[1]TaxPeriod!$L$37</definedName>
    <definedName name="nrTP_M8" localSheetId="31">[4]TaxPeriod!$K$33:$M$33,[4]TaxPeriod!$G$34:$M$36,[4]TaxPeriod!$G$37,[4]TaxPeriod!$H$37,[4]TaxPeriod!$I$37,[4]TaxPeriod!$J$37,[4]TaxPeriod!$K$37,[4]TaxPeriod!$L$37</definedName>
    <definedName name="nrTP_M8" localSheetId="23">[5]TaxPeriod!$K$33:$M$33,[5]TaxPeriod!$G$34:$M$36,[5]TaxPeriod!$G$37,[5]TaxPeriod!$H$37,[5]TaxPeriod!$I$37,[5]TaxPeriod!$J$37,[5]TaxPeriod!$K$37,[5]TaxPeriod!$L$37</definedName>
    <definedName name="nrTP_M8" localSheetId="3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6">[3]TaxPeriod!$K$33:$M$33,[3]TaxPeriod!$G$34:$M$36,[3]TaxPeriod!$G$37,[3]TaxPeriod!$H$37,[3]TaxPeriod!$I$37,[3]TaxPeriod!$J$37,[3]TaxPeriod!$K$37,[3]TaxPeriod!$L$37</definedName>
    <definedName name="nrTP_M8" localSheetId="7">[2]TaxPeriod!$K$33:$M$33,[2]TaxPeriod!$G$34:$M$36,[2]TaxPeriod!$G$37,[2]TaxPeriod!$H$37,[2]TaxPeriod!$I$37,[2]TaxPeriod!$J$37,[2]TaxPeriod!$K$37,[2]TaxPeriod!$L$37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18">[2]TaxPeriod!$M$37,[2]TaxPeriod!$G$38:$M$41,[2]TaxPeriod!$G$42,[2]TaxPeriod!$H$42</definedName>
    <definedName name="nrTP_M9" localSheetId="19">[2]TaxPeriod!$M$37,[2]TaxPeriod!$G$38:$M$41,[2]TaxPeriod!$G$42,[2]TaxPeriod!$H$42</definedName>
    <definedName name="nrTP_M9" localSheetId="20">[2]TaxPeriod!$M$37,[2]TaxPeriod!$G$38:$M$41,[2]TaxPeriod!$G$42,[2]TaxPeriod!$H$42</definedName>
    <definedName name="nrTP_M9" localSheetId="17">[5]TaxPeriod!$M$37,[5]TaxPeriod!$G$38:$M$41,[5]TaxPeriod!$G$42,[5]TaxPeriod!$H$42</definedName>
    <definedName name="nrTP_M9" localSheetId="27">[2]TaxPeriod!$M$37,[2]TaxPeriod!$G$38:$M$41,[2]TaxPeriod!$G$42,[2]TaxPeriod!$H$42</definedName>
    <definedName name="nrTP_M9" localSheetId="28">[2]TaxPeriod!$M$37,[2]TaxPeriod!$G$38:$M$41,[2]TaxPeriod!$G$42,[2]TaxPeriod!$H$42</definedName>
    <definedName name="nrTP_M9" localSheetId="16">[1]TaxPeriod!$M$37,[1]TaxPeriod!$G$38:$M$41,[1]TaxPeriod!$G$42,[1]TaxPeriod!$H$42</definedName>
    <definedName name="nrTP_M9" localSheetId="33">[3]TaxPeriod!$M$37,[3]TaxPeriod!$G$38:$M$41,[3]TaxPeriod!$G$42,[3]TaxPeriod!$H$42</definedName>
    <definedName name="nrTP_M9" localSheetId="25">[5]TaxPeriod!$M$37,[5]TaxPeriod!$G$38:$M$41,[5]TaxPeriod!$G$42,[5]TaxPeriod!$H$42</definedName>
    <definedName name="nrTP_M9" localSheetId="34">[2]TaxPeriod!$M$37,[2]TaxPeriod!$G$38:$M$41,[2]TaxPeriod!$G$42,[2]TaxPeriod!$H$42</definedName>
    <definedName name="nrTP_M9" localSheetId="24">[5]TaxPeriod!$M$37,[5]TaxPeriod!$G$38:$M$41,[5]TaxPeriod!$G$42,[5]TaxPeriod!$H$42</definedName>
    <definedName name="nrTP_M9" localSheetId="21">[2]TaxPeriod!$M$37,[2]TaxPeriod!$G$38:$M$41,[2]TaxPeriod!$G$42,[2]TaxPeriod!$H$42</definedName>
    <definedName name="nrTP_M9" localSheetId="14">[5]TaxPeriod!$M$37,[5]TaxPeriod!$G$38:$M$41,[5]TaxPeriod!$G$42,[5]TaxPeriod!$H$42</definedName>
    <definedName name="nrTP_M9" localSheetId="9">[5]TaxPeriod!$M$37,[5]TaxPeriod!$G$38:$M$41,[5]TaxPeriod!$G$42,[5]TaxPeriod!$H$42</definedName>
    <definedName name="nrTP_M9" localSheetId="12">[5]TaxPeriod!$M$37,[5]TaxPeriod!$G$38:$M$41,[5]TaxPeriod!$G$42,[5]TaxPeriod!$H$42</definedName>
    <definedName name="nrTP_M9" localSheetId="11">[5]TaxPeriod!$M$37,[5]TaxPeriod!$G$38:$M$41,[5]TaxPeriod!$G$42,[5]TaxPeriod!$H$42</definedName>
    <definedName name="nrTP_M9" localSheetId="10">[5]TaxPeriod!$M$37,[5]TaxPeriod!$G$38:$M$41,[5]TaxPeriod!$G$42,[5]TaxPeriod!$H$42</definedName>
    <definedName name="nrTP_M9" localSheetId="15">[2]TaxPeriod!$M$37,[2]TaxPeriod!$G$38:$M$41,[2]TaxPeriod!$G$42,[2]TaxPeriod!$H$42</definedName>
    <definedName name="nrTP_M9" localSheetId="13">[5]TaxPeriod!$M$37,[5]TaxPeriod!$G$38:$M$41,[5]TaxPeriod!$G$42,[5]TaxPeriod!$H$42</definedName>
    <definedName name="nrTP_M9" localSheetId="5">[2]TaxPeriod!$M$37,[2]TaxPeriod!$G$38:$M$41,[2]TaxPeriod!$G$42,[2]TaxPeriod!$H$42</definedName>
    <definedName name="nrTP_M9" localSheetId="8">[1]TaxPeriod!$M$37,[1]TaxPeriod!$G$38:$M$41,[1]TaxPeriod!$G$42,[1]TaxPeriod!$H$42</definedName>
    <definedName name="nrTP_M9" localSheetId="22">[1]TaxPeriod!$M$37,[1]TaxPeriod!$G$38:$M$41,[1]TaxPeriod!$G$42,[1]TaxPeriod!$H$42</definedName>
    <definedName name="nrTP_M9" localSheetId="29">[2]TaxPeriod!$M$37,[2]TaxPeriod!$G$38:$M$41,[2]TaxPeriod!$G$42,[2]TaxPeriod!$H$42</definedName>
    <definedName name="nrTP_M9" localSheetId="32">[1]TaxPeriod!$M$37,[1]TaxPeriod!$G$38:$M$41,[1]TaxPeriod!$G$42,[1]TaxPeriod!$H$42</definedName>
    <definedName name="nrTP_M9" localSheetId="31">[4]TaxPeriod!$M$37,[4]TaxPeriod!$G$38:$M$41,[4]TaxPeriod!$G$42,[4]TaxPeriod!$H$42</definedName>
    <definedName name="nrTP_M9" localSheetId="23">[5]TaxPeriod!$M$37,[5]TaxPeriod!$G$38:$M$41,[5]TaxPeriod!$G$42,[5]TaxPeriod!$H$42</definedName>
    <definedName name="nrTP_M9" localSheetId="35">[5]TaxPeriod!$M$37,[5]TaxPeriod!$G$38:$M$41,[5]TaxPeriod!$G$42,[5]TaxPeriod!$H$42</definedName>
    <definedName name="nrTP_M9" localSheetId="26">[5]TaxPeriod!$M$37,[5]TaxPeriod!$G$38:$M$41,[5]TaxPeriod!$G$42,[5]TaxPeriod!$H$42</definedName>
    <definedName name="nrTP_M9" localSheetId="6">[3]TaxPeriod!$M$37,[3]TaxPeriod!$G$38:$M$41,[3]TaxPeriod!$G$42,[3]TaxPeriod!$H$42</definedName>
    <definedName name="nrTP_M9" localSheetId="7">[2]TaxPeriod!$M$37,[2]TaxPeriod!$G$38:$M$41,[2]TaxPeriod!$G$42,[2]TaxPeriod!$H$42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8">[3]WeeklyAllowanceToDate!$A$3:'[3]WeeklyAllowanceToDate'!$BB$5</definedName>
    <definedName name="nrWEEKLY_ALLOWANCE_TD" localSheetId="19">[3]WeeklyAllowanceToDate!$A$3:'[3]WeeklyAllowanceToDate'!$BB$5</definedName>
    <definedName name="nrWEEKLY_ALLOWANCE_TD" localSheetId="20">[3]WeeklyAllowanceToDate!$A$3:'[3]WeeklyAllowanceToDate'!$BB$5</definedName>
    <definedName name="nrWEEKLY_ALLOWANCE_TD" localSheetId="17">[5]WeeklyAllowanceToDate!$A$3:'[5]WeeklyAllowanceToDate'!$BB$5</definedName>
    <definedName name="nrWEEKLY_ALLOWANCE_TD" localSheetId="27">[3]WeeklyAllowanceToDate!$A$3:'[3]WeeklyAllowanceToDate'!$BB$5</definedName>
    <definedName name="nrWEEKLY_ALLOWANCE_TD" localSheetId="28">[3]WeeklyAllowanceToDate!$A$3:'[3]WeeklyAllowanceToDate'!$BB$5</definedName>
    <definedName name="nrWEEKLY_ALLOWANCE_TD" localSheetId="16">[1]WeeklyAllowanceToDate!$A$3:'[1]WeeklyAllowanceToDate'!$BB$5</definedName>
    <definedName name="nrWEEKLY_ALLOWANCE_TD" localSheetId="33">[1]WeeklyAllowanceToDate!$A$3:'[1]WeeklyAllowanceToDate'!$BB$5</definedName>
    <definedName name="nrWEEKLY_ALLOWANCE_TD" localSheetId="25">[5]WeeklyAllowanceToDate!$A$3:'[5]WeeklyAllowanceToDate'!$BB$5</definedName>
    <definedName name="nrWEEKLY_ALLOWANCE_TD" localSheetId="34">[3]WeeklyAllowanceToDate!$A$3:'[3]WeeklyAllowanceToDate'!$BB$5</definedName>
    <definedName name="nrWEEKLY_ALLOWANCE_TD" localSheetId="24">[5]WeeklyAllowanceToDate!$A$3:'[5]WeeklyAllowanceToDate'!$BB$5</definedName>
    <definedName name="nrWEEKLY_ALLOWANCE_TD" localSheetId="21">[1]WeeklyAllowanceToDate!$A$3:'[1]WeeklyAllowanceToDate'!$BB$5</definedName>
    <definedName name="nrWEEKLY_ALLOWANCE_TD" localSheetId="14">[5]WeeklyAllowanceToDate!$A$3:'[5]WeeklyAllowanceToDate'!$BB$5</definedName>
    <definedName name="nrWEEKLY_ALLOWANCE_TD" localSheetId="9">[5]WeeklyAllowanceToDate!$A$3:'[5]WeeklyAllowanceToDate'!$BB$5</definedName>
    <definedName name="nrWEEKLY_ALLOWANCE_TD" localSheetId="12">[5]WeeklyAllowanceToDate!$A$3:'[5]WeeklyAllowanceToDate'!$BB$5</definedName>
    <definedName name="nrWEEKLY_ALLOWANCE_TD" localSheetId="11">[5]WeeklyAllowanceToDate!$A$3:'[5]WeeklyAllowanceToDate'!$BB$5</definedName>
    <definedName name="nrWEEKLY_ALLOWANCE_TD" localSheetId="10">[5]WeeklyAllowanceToDate!$A$3:'[5]WeeklyAllowanceToDate'!$BB$5</definedName>
    <definedName name="nrWEEKLY_ALLOWANCE_TD" localSheetId="15">[1]WeeklyAllowanceToDate!$A$3:'[1]WeeklyAllowanceToDate'!$BB$5</definedName>
    <definedName name="nrWEEKLY_ALLOWANCE_TD" localSheetId="13">[5]WeeklyAllowanceToDate!$A$3:'[5]WeeklyAllowanceToDate'!$BB$5</definedName>
    <definedName name="nrWEEKLY_ALLOWANCE_TD" localSheetId="8">[1]WeeklyAllowanceToDate!$A$3:'[1]WeeklyAllowanceToDate'!$BB$5</definedName>
    <definedName name="nrWEEKLY_ALLOWANCE_TD" localSheetId="22">[1]WeeklyAllowanceToDate!$A$3:'[1]WeeklyAllowanceToDate'!$BB$5</definedName>
    <definedName name="nrWEEKLY_ALLOWANCE_TD" localSheetId="29">[3]WeeklyAllowanceToDate!$A$3:'[3]WeeklyAllowanceToDate'!$BB$5</definedName>
    <definedName name="nrWEEKLY_ALLOWANCE_TD" localSheetId="32">[1]WeeklyAllowanceToDate!$A$3:'[1]WeeklyAllowanceToDate'!$BB$5</definedName>
    <definedName name="nrWEEKLY_ALLOWANCE_TD" localSheetId="31">[4]WeeklyAllowanceToDate!$A$3:'[4]WeeklyAllowanceToDate'!$BB$5</definedName>
    <definedName name="nrWEEKLY_ALLOWANCE_TD" localSheetId="23">[5]WeeklyAllowanceToDate!$A$3:'[5]WeeklyAllowanceToDate'!$BB$5</definedName>
    <definedName name="nrWEEKLY_ALLOWANCE_TD" localSheetId="30">[1]WeeklyAllowanceToDate!$A$3:'[1]WeeklyAllowanceToDate'!$BB$5</definedName>
    <definedName name="nrWEEKLY_ALLOWANCE_TD" localSheetId="35">[5]WeeklyAllowanceToDate!$A$3:'[5]WeeklyAllowanceToDate'!$BB$5</definedName>
    <definedName name="nrWEEKLY_ALLOWANCE_TD" localSheetId="6">[3]WeeklyAllowanceToDate!$A$3:'[3]WeeklyAllowanceToDate'!$BB$5</definedName>
    <definedName name="nrWEEKLY_ALLOWANCE_TD" localSheetId="7">[1]WeeklyAllowanceToDate!$A$3:'[1]WeeklyAllowanceToDate'!$BB$5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8">[2]YearToDate!$C$10:'[2]YearToDate'!$CM$10</definedName>
    <definedName name="nrYTD_MONTHS" localSheetId="19">[2]YearToDate!$C$10:'[2]YearToDate'!$CM$10</definedName>
    <definedName name="nrYTD_MONTHS" localSheetId="20">[2]YearToDate!$C$10:'[2]YearToDate'!$CM$10</definedName>
    <definedName name="nrYTD_MONTHS" localSheetId="17">[5]YearToDate!$C$10:'[5]YearToDate'!$CM$10</definedName>
    <definedName name="nrYTD_MONTHS" localSheetId="27">[2]YearToDate!$C$10:'[2]YearToDate'!$CM$10</definedName>
    <definedName name="nrYTD_MONTHS" localSheetId="4">[2]YearToDate!$C$10:'[2]YearToDate'!$CM$10</definedName>
    <definedName name="nrYTD_MONTHS" localSheetId="28">[2]YearToDate!$C$10:'[2]YearToDate'!$CM$10</definedName>
    <definedName name="nrYTD_MONTHS" localSheetId="16">[2]YearToDate!$C$10:'[2]YearToDate'!$CM$10</definedName>
    <definedName name="nrYTD_MONTHS" localSheetId="33">[1]YearToDate!$C$10:'[1]YearToDate'!$CM$10</definedName>
    <definedName name="nrYTD_MONTHS" localSheetId="25">[5]YearToDate!$C$10:'[5]YearToDate'!$CM$10</definedName>
    <definedName name="nrYTD_MONTHS" localSheetId="34">[2]YearToDate!$C$10:'[2]YearToDate'!$CM$10</definedName>
    <definedName name="nrYTD_MONTHS" localSheetId="24">[5]YearToDate!$C$10:'[5]YearToDate'!$CM$10</definedName>
    <definedName name="nrYTD_MONTHS" localSheetId="21">[2]YearToDate!$C$10:'[2]YearToDate'!$CM$10</definedName>
    <definedName name="nrYTD_MONTHS" localSheetId="14">[5]YearToDate!$C$10:'[5]YearToDate'!$CM$10</definedName>
    <definedName name="nrYTD_MONTHS" localSheetId="9">[5]YearToDate!$C$10:'[5]YearToDate'!$CM$10</definedName>
    <definedName name="nrYTD_MONTHS" localSheetId="12">[5]YearToDate!$C$10:'[5]YearToDate'!$CM$10</definedName>
    <definedName name="nrYTD_MONTHS" localSheetId="11">[5]YearToDate!$C$10:'[5]YearToDate'!$CM$10</definedName>
    <definedName name="nrYTD_MONTHS" localSheetId="10">[5]YearToDate!$C$10:'[5]YearToDate'!$CM$10</definedName>
    <definedName name="nrYTD_MONTHS" localSheetId="15">[2]YearToDate!$C$10:'[2]YearToDate'!$CM$10</definedName>
    <definedName name="nrYTD_MONTHS" localSheetId="13">[5]YearToDate!$C$10:'[5]YearToDate'!$CM$10</definedName>
    <definedName name="nrYTD_MONTHS" localSheetId="5">[2]YearToDate!$C$10:'[2]YearToDate'!$CM$10</definedName>
    <definedName name="nrYTD_MONTHS" localSheetId="8">[1]YearToDate!$C$10:'[1]YearToDate'!$CM$10</definedName>
    <definedName name="nrYTD_MONTHS" localSheetId="22">[1]YearToDate!$C$10:'[1]YearToDate'!$CM$10</definedName>
    <definedName name="nrYTD_MONTHS" localSheetId="29">[2]YearToDate!$C$10:'[2]YearToDate'!$CM$10</definedName>
    <definedName name="nrYTD_MONTHS" localSheetId="32">[1]YearToDate!$C$10:'[1]YearToDate'!$CM$10</definedName>
    <definedName name="nrYTD_MONTHS" localSheetId="31">[4]YearToDate!$C$10:'[4]YearToDate'!$CM$10</definedName>
    <definedName name="nrYTD_MONTHS" localSheetId="23">[5]YearToDate!$C$10:'[5]YearToDate'!$CM$10</definedName>
    <definedName name="nrYTD_MONTHS" localSheetId="30">[2]YearToDate!$C$10:'[2]YearToDate'!$CM$10</definedName>
    <definedName name="nrYTD_MONTHS" localSheetId="35">[5]YearToDate!$C$10:'[5]YearToDate'!$CM$10</definedName>
    <definedName name="nrYTD_MONTHS" localSheetId="26">[5]YearToDate!$C$10:'[5]YearToDate'!$CM$10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8">[2]YearToDate!$C$3:'[2]YearToDate'!$OU$3</definedName>
    <definedName name="nrYTD_WEEKS" localSheetId="19">[2]YearToDate!$C$3:'[2]YearToDate'!$OU$3</definedName>
    <definedName name="nrYTD_WEEKS" localSheetId="20">[2]YearToDate!$C$3:'[2]YearToDate'!$OU$3</definedName>
    <definedName name="nrYTD_WEEKS" localSheetId="17">[5]YearToDate!$C$3:'[5]YearToDate'!$OU$3</definedName>
    <definedName name="nrYTD_WEEKS" localSheetId="27">[2]YearToDate!$C$3:'[2]YearToDate'!$OU$3</definedName>
    <definedName name="nrYTD_WEEKS" localSheetId="4">[2]YearToDate!$C$3:'[2]YearToDate'!$OU$3</definedName>
    <definedName name="nrYTD_WEEKS" localSheetId="28">[2]YearToDate!$C$3:'[2]YearToDate'!$OU$3</definedName>
    <definedName name="nrYTD_WEEKS" localSheetId="16">[2]YearToDate!$C$3:'[2]YearToDate'!$OU$3</definedName>
    <definedName name="nrYTD_WEEKS" localSheetId="33">[1]YearToDate!$C$3:'[1]YearToDate'!$OU$3</definedName>
    <definedName name="nrYTD_WEEKS" localSheetId="25">[5]YearToDate!$C$3:'[5]YearToDate'!$OU$3</definedName>
    <definedName name="nrYTD_WEEKS" localSheetId="34">[2]YearToDate!$C$3:'[2]YearToDate'!$OU$3</definedName>
    <definedName name="nrYTD_WEEKS" localSheetId="24">[5]YearToDate!$C$3:'[5]YearToDate'!$OU$3</definedName>
    <definedName name="nrYTD_WEEKS" localSheetId="21">[2]YearToDate!$C$3:'[2]YearToDate'!$OU$3</definedName>
    <definedName name="nrYTD_WEEKS" localSheetId="14">[5]YearToDate!$C$3:'[5]YearToDate'!$OU$3</definedName>
    <definedName name="nrYTD_WEEKS" localSheetId="9">[5]YearToDate!$C$3:'[5]YearToDate'!$OU$3</definedName>
    <definedName name="nrYTD_WEEKS" localSheetId="12">[5]YearToDate!$C$3:'[5]YearToDate'!$OU$3</definedName>
    <definedName name="nrYTD_WEEKS" localSheetId="11">[5]YearToDate!$C$3:'[5]YearToDate'!$OU$3</definedName>
    <definedName name="nrYTD_WEEKS" localSheetId="10">[5]YearToDate!$C$3:'[5]YearToDate'!$OU$3</definedName>
    <definedName name="nrYTD_WEEKS" localSheetId="15">[2]YearToDate!$C$3:'[2]YearToDate'!$OU$3</definedName>
    <definedName name="nrYTD_WEEKS" localSheetId="13">[5]YearToDate!$C$3:'[5]YearToDate'!$OU$3</definedName>
    <definedName name="nrYTD_WEEKS" localSheetId="5">[2]YearToDate!$C$3:'[2]YearToDate'!$OU$3</definedName>
    <definedName name="nrYTD_WEEKS" localSheetId="8">[1]YearToDate!$C$3:'[1]YearToDate'!$OU$3</definedName>
    <definedName name="nrYTD_WEEKS" localSheetId="22">[1]YearToDate!$C$3:'[1]YearToDate'!$OU$3</definedName>
    <definedName name="nrYTD_WEEKS" localSheetId="29">[2]YearToDate!$C$3:'[2]YearToDate'!$OU$3</definedName>
    <definedName name="nrYTD_WEEKS" localSheetId="32">[1]YearToDate!$C$3:'[1]YearToDate'!$OU$3</definedName>
    <definedName name="nrYTD_WEEKS" localSheetId="31">[4]YearToDate!$C$3:'[4]YearToDate'!$OU$3</definedName>
    <definedName name="nrYTD_WEEKS" localSheetId="23">[5]YearToDate!$C$3:'[5]YearToDate'!$OU$3</definedName>
    <definedName name="nrYTD_WEEKS" localSheetId="30">[2]YearToDate!$C$3:'[2]YearToDate'!$OU$3</definedName>
    <definedName name="nrYTD_WEEKS" localSheetId="35">[5]YearToDate!$C$3:'[5]YearToDate'!$OU$3</definedName>
    <definedName name="nrYTD_WEEKS" localSheetId="26">[5]YearToDate!$C$3:'[5]YearToDate'!$OU$3</definedName>
    <definedName name="nrYTD_WEEKS" localSheetId="7">[2]YearToDate!$C$3:'[2]YearToDate'!$OU$3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4" l="1"/>
  <c r="B16" i="34" s="1"/>
  <c r="B17" i="34" s="1"/>
  <c r="B18" i="34" s="1"/>
  <c r="B19" i="34" s="1"/>
  <c r="B20" i="34" s="1"/>
  <c r="B21" i="34" s="1"/>
  <c r="B22" i="34" s="1"/>
  <c r="B23" i="34" s="1"/>
  <c r="B24" i="34" s="1"/>
  <c r="B25" i="34" s="1"/>
  <c r="B26" i="34" s="1"/>
  <c r="B27" i="34" s="1"/>
  <c r="B28" i="34" s="1"/>
  <c r="B29" i="34" s="1"/>
  <c r="B30" i="34" s="1"/>
  <c r="B31" i="34" s="1"/>
  <c r="B32" i="34" s="1"/>
  <c r="B33" i="34" s="1"/>
  <c r="B34" i="34" s="1"/>
  <c r="B35" i="34" s="1"/>
  <c r="B36" i="34" s="1"/>
  <c r="B37" i="34" s="1"/>
  <c r="B38" i="34" s="1"/>
  <c r="E59" i="33"/>
  <c r="B59" i="33"/>
  <c r="G58" i="33"/>
  <c r="E58" i="33"/>
  <c r="B58" i="33"/>
  <c r="G57" i="33"/>
  <c r="E57" i="33"/>
  <c r="B57" i="33"/>
  <c r="G56" i="33"/>
  <c r="E56" i="33"/>
  <c r="B56" i="33"/>
  <c r="G55" i="33"/>
  <c r="E55" i="33"/>
  <c r="B55" i="33"/>
  <c r="G54" i="33"/>
  <c r="E54" i="33"/>
  <c r="B54" i="33"/>
  <c r="G53" i="33"/>
  <c r="E48" i="33"/>
  <c r="B48" i="33"/>
  <c r="G47" i="33"/>
  <c r="E47" i="33"/>
  <c r="B47" i="33"/>
  <c r="G46" i="33"/>
  <c r="E46" i="33"/>
  <c r="B46" i="33"/>
  <c r="G45" i="33"/>
  <c r="E45" i="33"/>
  <c r="B45" i="33"/>
  <c r="G44" i="33"/>
  <c r="E44" i="33"/>
  <c r="B44" i="33"/>
  <c r="G43" i="33"/>
  <c r="E43" i="33"/>
  <c r="B43" i="33"/>
  <c r="G42" i="33"/>
  <c r="E37" i="33"/>
  <c r="B37" i="33"/>
  <c r="G36" i="33"/>
  <c r="E36" i="33"/>
  <c r="B36" i="33"/>
  <c r="G35" i="33"/>
  <c r="E35" i="33"/>
  <c r="B35" i="33"/>
  <c r="G34" i="33"/>
  <c r="E34" i="33"/>
  <c r="B34" i="33"/>
  <c r="G33" i="33"/>
  <c r="E33" i="33"/>
  <c r="B33" i="33"/>
  <c r="G32" i="33"/>
  <c r="E32" i="33"/>
  <c r="B32" i="33"/>
  <c r="G31" i="33"/>
  <c r="G25" i="33"/>
  <c r="G24" i="33"/>
  <c r="G23" i="33"/>
  <c r="E23" i="33"/>
  <c r="B23" i="33"/>
  <c r="G22" i="33"/>
  <c r="E22" i="33"/>
  <c r="B22" i="33"/>
  <c r="G21" i="33"/>
  <c r="E21" i="33"/>
  <c r="B21" i="33"/>
  <c r="G20" i="33"/>
  <c r="E20" i="33"/>
  <c r="B20" i="33"/>
  <c r="E19" i="33"/>
  <c r="B19" i="33"/>
  <c r="E22" i="32"/>
  <c r="H79" i="31"/>
  <c r="E79" i="31"/>
  <c r="H78" i="31"/>
  <c r="E78" i="31"/>
  <c r="H77" i="31"/>
  <c r="E77" i="31"/>
  <c r="H76" i="31"/>
  <c r="E76" i="31"/>
  <c r="H75" i="31"/>
  <c r="E75" i="31"/>
  <c r="H74" i="31"/>
  <c r="E74" i="31"/>
  <c r="H73" i="31"/>
  <c r="E73" i="31"/>
  <c r="H72" i="31"/>
  <c r="E72" i="31"/>
  <c r="H71" i="31"/>
  <c r="E71" i="31"/>
  <c r="E70" i="31"/>
  <c r="E69" i="31"/>
  <c r="E68" i="31"/>
  <c r="E67" i="31"/>
  <c r="E66" i="31"/>
  <c r="E65" i="31"/>
  <c r="E64" i="31"/>
  <c r="E63" i="31"/>
  <c r="E62" i="31"/>
  <c r="E61" i="31"/>
  <c r="E60" i="31"/>
  <c r="E59" i="31"/>
  <c r="E58" i="31"/>
  <c r="E57" i="31"/>
  <c r="E56" i="31"/>
  <c r="E55" i="31"/>
  <c r="E54" i="31"/>
  <c r="E53" i="31"/>
  <c r="E52" i="31"/>
  <c r="E51" i="31"/>
  <c r="E50" i="31"/>
  <c r="E49" i="31"/>
  <c r="E48" i="31"/>
  <c r="E47" i="31"/>
  <c r="E46" i="31"/>
  <c r="E45" i="31"/>
  <c r="E44" i="31"/>
  <c r="E43" i="31"/>
  <c r="E42" i="31"/>
  <c r="E41" i="31"/>
  <c r="E40" i="31"/>
  <c r="E39" i="31"/>
  <c r="E38" i="31"/>
  <c r="E37" i="31"/>
  <c r="C37" i="31"/>
  <c r="C38" i="31" s="1"/>
  <c r="C39" i="31" s="1"/>
  <c r="C40" i="31" s="1"/>
  <c r="C41" i="31" s="1"/>
  <c r="C42" i="31" s="1"/>
  <c r="C43" i="31" s="1"/>
  <c r="C44" i="31" s="1"/>
  <c r="C45" i="31" s="1"/>
  <c r="C46" i="31" s="1"/>
  <c r="C47" i="31" s="1"/>
  <c r="C48" i="31" s="1"/>
  <c r="C49" i="31" s="1"/>
  <c r="C50" i="31" s="1"/>
  <c r="C51" i="31" s="1"/>
  <c r="C52" i="31" s="1"/>
  <c r="C53" i="31" s="1"/>
  <c r="C54" i="31" s="1"/>
  <c r="C55" i="31" s="1"/>
  <c r="C56" i="31" s="1"/>
  <c r="J31" i="31"/>
  <c r="J30" i="31"/>
  <c r="E30" i="31"/>
  <c r="J29" i="31"/>
  <c r="E29" i="31"/>
  <c r="J28" i="31"/>
  <c r="E28" i="31"/>
  <c r="O27" i="31"/>
  <c r="J27" i="31"/>
  <c r="E27" i="31"/>
  <c r="J23" i="31"/>
  <c r="J22" i="31"/>
  <c r="E22" i="31"/>
  <c r="J21" i="31"/>
  <c r="E21" i="31"/>
  <c r="J20" i="31"/>
  <c r="E20" i="31"/>
  <c r="O19" i="31"/>
  <c r="J19" i="31"/>
  <c r="E19" i="31"/>
  <c r="J15" i="31"/>
  <c r="J14" i="31"/>
  <c r="E14" i="31"/>
  <c r="J13" i="31"/>
  <c r="E13" i="31"/>
  <c r="J12" i="31"/>
  <c r="E12" i="31"/>
  <c r="O11" i="31"/>
  <c r="J11" i="31"/>
  <c r="F11" i="31"/>
  <c r="E11" i="31"/>
  <c r="R8" i="31"/>
  <c r="Q8" i="31"/>
  <c r="S8" i="31" s="1"/>
  <c r="J7" i="31"/>
  <c r="J6" i="31"/>
  <c r="E6" i="31"/>
  <c r="J5" i="31"/>
  <c r="E5" i="31"/>
  <c r="J4" i="31"/>
  <c r="E4" i="31"/>
  <c r="O3" i="31"/>
  <c r="J3" i="31"/>
  <c r="E3" i="31"/>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P114" i="23"/>
  <c r="P115" i="23" s="1"/>
  <c r="P116" i="23" s="1"/>
  <c r="P117" i="23" s="1"/>
  <c r="P118" i="23" s="1"/>
  <c r="C114" i="23"/>
  <c r="C113" i="23"/>
  <c r="S112" i="23"/>
  <c r="C112" i="23"/>
  <c r="C111" i="23"/>
  <c r="C110" i="23"/>
  <c r="C109" i="23"/>
  <c r="C108" i="23"/>
  <c r="S107" i="23"/>
  <c r="S108" i="23" s="1"/>
  <c r="S109" i="23" s="1"/>
  <c r="S110" i="23" s="1"/>
  <c r="S111" i="23" s="1"/>
  <c r="C107" i="23"/>
  <c r="S106" i="23"/>
  <c r="P106" i="23"/>
  <c r="P107" i="23" s="1"/>
  <c r="P108" i="23" s="1"/>
  <c r="P109" i="23" s="1"/>
  <c r="P110" i="23" s="1"/>
  <c r="P111" i="23" s="1"/>
  <c r="C106" i="23"/>
  <c r="S105" i="23"/>
  <c r="P105" i="23"/>
  <c r="P112" i="23" s="1"/>
  <c r="P113" i="23" s="1"/>
  <c r="C105" i="23"/>
  <c r="C104" i="23"/>
  <c r="P103" i="23"/>
  <c r="P104" i="23" s="1"/>
  <c r="C103" i="23"/>
  <c r="C102" i="23"/>
  <c r="P101" i="23"/>
  <c r="P102" i="23" s="1"/>
  <c r="C101" i="23"/>
  <c r="C100" i="23"/>
  <c r="S99" i="23"/>
  <c r="S100" i="23" s="1"/>
  <c r="S101" i="23" s="1"/>
  <c r="S102" i="23" s="1"/>
  <c r="S103" i="23" s="1"/>
  <c r="S104" i="23" s="1"/>
  <c r="P99" i="23"/>
  <c r="P100" i="23" s="1"/>
  <c r="C99" i="23"/>
  <c r="C98" i="23"/>
  <c r="S48" i="23"/>
  <c r="S44" i="23"/>
  <c r="S45" i="23" s="1"/>
  <c r="S46" i="23" s="1"/>
  <c r="S47" i="23" s="1"/>
  <c r="P42" i="23"/>
  <c r="P43" i="23" s="1"/>
  <c r="P44" i="23" s="1"/>
  <c r="P45" i="23" s="1"/>
  <c r="P46" i="23" s="1"/>
  <c r="P47" i="23" s="1"/>
  <c r="S41" i="23"/>
  <c r="S42" i="23" s="1"/>
  <c r="S43" i="23" s="1"/>
  <c r="P41" i="23"/>
  <c r="P48" i="23" s="1"/>
  <c r="P15" i="23"/>
  <c r="P16" i="23" s="1"/>
  <c r="P17" i="23" s="1"/>
  <c r="P18" i="23" s="1"/>
  <c r="P19" i="23" s="1"/>
  <c r="S14" i="23"/>
  <c r="S13" i="23"/>
  <c r="S7" i="23"/>
  <c r="S8" i="23" s="1"/>
  <c r="S9" i="23" s="1"/>
  <c r="S10" i="23" s="1"/>
  <c r="S11" i="23" s="1"/>
  <c r="S12" i="23" s="1"/>
  <c r="P7" i="23"/>
  <c r="P13" i="23" s="1"/>
  <c r="P14" i="23" s="1"/>
  <c r="P20" i="23" s="1"/>
  <c r="P21" i="23" s="1"/>
  <c r="D7" i="23"/>
  <c r="D8" i="23" s="1"/>
  <c r="D9" i="23" s="1"/>
  <c r="D10" i="23" s="1"/>
  <c r="D11" i="23" s="1"/>
  <c r="D12" i="23" s="1"/>
  <c r="D13" i="23" s="1"/>
  <c r="D14" i="23" s="1"/>
  <c r="D15" i="23" s="1"/>
  <c r="D16" i="23" s="1"/>
  <c r="D17" i="23" s="1"/>
  <c r="D18" i="23" s="1"/>
  <c r="D19" i="23" s="1"/>
  <c r="D20" i="23" s="1"/>
  <c r="D21" i="23" s="1"/>
  <c r="D22" i="23" s="1"/>
  <c r="D23" i="23" s="1"/>
  <c r="D24" i="23" s="1"/>
  <c r="D25" i="23" s="1"/>
  <c r="D26" i="23" s="1"/>
  <c r="D27" i="23" s="1"/>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Q5" i="23"/>
  <c r="Q6" i="23" s="1"/>
  <c r="Q7" i="23" s="1"/>
  <c r="Q8" i="23" s="1"/>
  <c r="Q9" i="23" s="1"/>
  <c r="Q10" i="23" s="1"/>
  <c r="Q11" i="23" s="1"/>
  <c r="Q12" i="23" s="1"/>
  <c r="Q13" i="23" s="1"/>
  <c r="Q14" i="23" s="1"/>
  <c r="Q15" i="23" s="1"/>
  <c r="Q16" i="23" s="1"/>
  <c r="Q17"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G5" i="23"/>
  <c r="G6" i="23" s="1"/>
  <c r="H6" i="23" s="1"/>
  <c r="I6" i="23" s="1"/>
  <c r="J6" i="23" s="1"/>
  <c r="K6" i="23" s="1"/>
  <c r="L6" i="23" s="1"/>
  <c r="M6" i="23" s="1"/>
  <c r="D5" i="23"/>
  <c r="D6" i="23" s="1"/>
  <c r="Q4" i="23"/>
  <c r="L4" i="23"/>
  <c r="M4" i="23" s="1"/>
  <c r="H4" i="23"/>
  <c r="I4" i="23" s="1"/>
  <c r="J4" i="23" s="1"/>
  <c r="K4" i="23" s="1"/>
  <c r="G4" i="23"/>
  <c r="D4" i="23"/>
  <c r="M3" i="23"/>
  <c r="I3" i="23"/>
  <c r="J3" i="23" s="1"/>
  <c r="K3" i="23" s="1"/>
  <c r="L3" i="23" s="1"/>
  <c r="H3" i="23"/>
  <c r="H60" i="18"/>
  <c r="I60" i="18" s="1"/>
  <c r="H58" i="18"/>
  <c r="I58" i="18" s="1"/>
  <c r="I57" i="18"/>
  <c r="H54" i="18"/>
  <c r="I54" i="18" s="1"/>
  <c r="I53" i="18"/>
  <c r="H52" i="18"/>
  <c r="I52" i="18" s="1"/>
  <c r="I51" i="18"/>
  <c r="I50" i="18"/>
  <c r="H48" i="18"/>
  <c r="I47" i="18" s="1"/>
  <c r="H46" i="18"/>
  <c r="I46" i="18" s="1"/>
  <c r="I45" i="18"/>
  <c r="I42" i="18"/>
  <c r="H42" i="18"/>
  <c r="I41" i="18"/>
  <c r="H40" i="18"/>
  <c r="I40" i="18" s="1"/>
  <c r="I39" i="18"/>
  <c r="I38" i="18"/>
  <c r="H36" i="18"/>
  <c r="I36" i="18" s="1"/>
  <c r="H34" i="18"/>
  <c r="I33" i="18"/>
  <c r="I32" i="18"/>
  <c r="I30" i="18"/>
  <c r="H30" i="18"/>
  <c r="I29" i="18"/>
  <c r="H28" i="18"/>
  <c r="I28" i="18" s="1"/>
  <c r="I27" i="18"/>
  <c r="I26" i="18"/>
  <c r="H24" i="18"/>
  <c r="I23" i="18" s="1"/>
  <c r="H22" i="18"/>
  <c r="I22" i="18" s="1"/>
  <c r="I21" i="18"/>
  <c r="H18" i="18"/>
  <c r="I18" i="18" s="1"/>
  <c r="H16" i="18"/>
  <c r="I16" i="18" s="1"/>
  <c r="I15" i="18"/>
  <c r="I14" i="18"/>
  <c r="C6" i="18"/>
  <c r="C5" i="18"/>
  <c r="C4" i="18"/>
  <c r="C9" i="16"/>
  <c r="BF29" i="15"/>
  <c r="BK27" i="15"/>
  <c r="BK28" i="15" s="1"/>
  <c r="BK29" i="15" s="1"/>
  <c r="BK30" i="15" s="1"/>
  <c r="BK31" i="15" s="1"/>
  <c r="BK32" i="15" s="1"/>
  <c r="BK33" i="15" s="1"/>
  <c r="BK34" i="15" s="1"/>
  <c r="BK35" i="15" s="1"/>
  <c r="BK36" i="15" s="1"/>
  <c r="BK37" i="15" s="1"/>
  <c r="BK38" i="15" s="1"/>
  <c r="BK39" i="15" s="1"/>
  <c r="BK40" i="15" s="1"/>
  <c r="BK41" i="15" s="1"/>
  <c r="BK42" i="15" s="1"/>
  <c r="BK43" i="15" s="1"/>
  <c r="BK44" i="15" s="1"/>
  <c r="BK45" i="15" s="1"/>
  <c r="BK46" i="15" s="1"/>
  <c r="BK47" i="15" s="1"/>
  <c r="BK48" i="15" s="1"/>
  <c r="BK49" i="15" s="1"/>
  <c r="BK50" i="15" s="1"/>
  <c r="AI56" i="14"/>
  <c r="AJ56" i="14" s="1"/>
  <c r="G56" i="14"/>
  <c r="D56" i="14"/>
  <c r="AI55" i="14"/>
  <c r="AJ55" i="14" s="1"/>
  <c r="I55" i="14"/>
  <c r="G55" i="14"/>
  <c r="D55" i="14"/>
  <c r="AJ54" i="14"/>
  <c r="AI54" i="14"/>
  <c r="AD54" i="14"/>
  <c r="I54" i="14"/>
  <c r="G54" i="14"/>
  <c r="AL54" i="14" s="1"/>
  <c r="D54" i="14"/>
  <c r="AL53" i="14"/>
  <c r="AJ53" i="14"/>
  <c r="AI53" i="14"/>
  <c r="AD53" i="14"/>
  <c r="I53" i="14"/>
  <c r="G53" i="14"/>
  <c r="D53" i="14"/>
  <c r="AV52" i="14"/>
  <c r="AQ52" i="14"/>
  <c r="AQ53" i="14" s="1"/>
  <c r="AQ54" i="14" s="1"/>
  <c r="AI52" i="14"/>
  <c r="AJ52" i="14" s="1"/>
  <c r="I52" i="14"/>
  <c r="G52" i="14"/>
  <c r="AL52" i="14" s="1"/>
  <c r="D52" i="14"/>
  <c r="AI51" i="14"/>
  <c r="AJ51" i="14" s="1"/>
  <c r="AD51" i="14"/>
  <c r="G51" i="14"/>
  <c r="AL51" i="14" s="1"/>
  <c r="D51" i="14"/>
  <c r="AJ50" i="14"/>
  <c r="AI50" i="14"/>
  <c r="G50" i="14"/>
  <c r="AL50" i="14" s="1"/>
  <c r="D50" i="14"/>
  <c r="AJ49" i="14"/>
  <c r="AI49" i="14"/>
  <c r="I49" i="14"/>
  <c r="G49" i="14"/>
  <c r="AL49" i="14" s="1"/>
  <c r="E49" i="14"/>
  <c r="AD50" i="14" s="1"/>
  <c r="D49" i="14"/>
  <c r="AL48" i="14"/>
  <c r="AJ48" i="14"/>
  <c r="AI48" i="14"/>
  <c r="G48" i="14"/>
  <c r="D48" i="14"/>
  <c r="AI47" i="14"/>
  <c r="AJ47" i="14" s="1"/>
  <c r="G47" i="14"/>
  <c r="AL47" i="14" s="1"/>
  <c r="D47" i="14"/>
  <c r="AV46" i="14"/>
  <c r="AJ46" i="14"/>
  <c r="AI46" i="14"/>
  <c r="G46" i="14"/>
  <c r="AL46" i="14" s="1"/>
  <c r="D46" i="14"/>
  <c r="AJ45" i="14"/>
  <c r="AI45" i="14"/>
  <c r="I45" i="14"/>
  <c r="G45" i="14"/>
  <c r="AL45" i="14" s="1"/>
  <c r="D45" i="14"/>
  <c r="AV44" i="14"/>
  <c r="AJ44" i="14"/>
  <c r="AI44" i="14"/>
  <c r="G44" i="14"/>
  <c r="AL44" i="14" s="1"/>
  <c r="D44" i="14"/>
  <c r="AJ43" i="14"/>
  <c r="AI43" i="14"/>
  <c r="G43" i="14"/>
  <c r="AL43" i="14" s="1"/>
  <c r="D43" i="14"/>
  <c r="AJ42" i="14"/>
  <c r="AI42" i="14"/>
  <c r="G42" i="14"/>
  <c r="AL42" i="14" s="1"/>
  <c r="D42" i="14"/>
  <c r="AQ41" i="14"/>
  <c r="AI41" i="14"/>
  <c r="AJ41" i="14" s="1"/>
  <c r="G41" i="14"/>
  <c r="AL41" i="14" s="1"/>
  <c r="D41" i="14"/>
  <c r="AV40" i="14"/>
  <c r="AQ40" i="14"/>
  <c r="AI40" i="14"/>
  <c r="AJ40" i="14" s="1"/>
  <c r="G40" i="14"/>
  <c r="AL40" i="14" s="1"/>
  <c r="E40" i="14"/>
  <c r="D40" i="14"/>
  <c r="AV39" i="14"/>
  <c r="AL39" i="14"/>
  <c r="AI39" i="14"/>
  <c r="AJ39" i="14" s="1"/>
  <c r="X39" i="14"/>
  <c r="I39" i="14"/>
  <c r="G39" i="14"/>
  <c r="D39" i="14"/>
  <c r="AL38" i="14"/>
  <c r="AI38" i="14"/>
  <c r="AJ38" i="14" s="1"/>
  <c r="X38" i="14"/>
  <c r="I38" i="14"/>
  <c r="G38" i="14"/>
  <c r="D38" i="14"/>
  <c r="AV37" i="14"/>
  <c r="AJ37" i="14"/>
  <c r="AI37" i="14"/>
  <c r="X37" i="14"/>
  <c r="I37" i="14"/>
  <c r="G37" i="14"/>
  <c r="AL37" i="14" s="1"/>
  <c r="D37" i="14"/>
  <c r="AV36" i="14"/>
  <c r="AJ36" i="14"/>
  <c r="AI36" i="14"/>
  <c r="X36" i="14"/>
  <c r="I36" i="14"/>
  <c r="G36" i="14"/>
  <c r="AL36" i="14" s="1"/>
  <c r="D36" i="14"/>
  <c r="AJ35" i="14"/>
  <c r="AI35" i="14"/>
  <c r="X35" i="14"/>
  <c r="I35" i="14"/>
  <c r="G35" i="14"/>
  <c r="AL35" i="14" s="1"/>
  <c r="D35" i="14"/>
  <c r="AV34" i="14"/>
  <c r="AL34" i="14"/>
  <c r="AI34" i="14"/>
  <c r="AJ34" i="14" s="1"/>
  <c r="X34" i="14"/>
  <c r="I34" i="14"/>
  <c r="G34" i="14"/>
  <c r="D34" i="14"/>
  <c r="AV33" i="14"/>
  <c r="AI33" i="14"/>
  <c r="AJ33" i="14" s="1"/>
  <c r="X33" i="14"/>
  <c r="G33" i="14"/>
  <c r="AL33" i="14" s="1"/>
  <c r="D33" i="14"/>
  <c r="AV32" i="14"/>
  <c r="AI32" i="14"/>
  <c r="AJ32" i="14" s="1"/>
  <c r="X32" i="14"/>
  <c r="G32" i="14"/>
  <c r="AL32" i="14" s="1"/>
  <c r="D32" i="14"/>
  <c r="AV31" i="14"/>
  <c r="AI31" i="14"/>
  <c r="AJ31" i="14" s="1"/>
  <c r="X31" i="14"/>
  <c r="G31" i="14"/>
  <c r="AL31" i="14" s="1"/>
  <c r="D31" i="14"/>
  <c r="AV30" i="14"/>
  <c r="AI30" i="14"/>
  <c r="AJ30" i="14" s="1"/>
  <c r="X30" i="14"/>
  <c r="G30" i="14"/>
  <c r="AL30" i="14" s="1"/>
  <c r="D30" i="14"/>
  <c r="AV29" i="14"/>
  <c r="AI29" i="14"/>
  <c r="AJ29" i="14" s="1"/>
  <c r="X29" i="14"/>
  <c r="G29" i="14"/>
  <c r="AL29" i="14" s="1"/>
  <c r="D29" i="14"/>
  <c r="X28" i="14"/>
  <c r="D28" i="14"/>
  <c r="X27" i="14"/>
  <c r="D27" i="14"/>
  <c r="X26" i="14"/>
  <c r="D26" i="14"/>
  <c r="X25" i="14"/>
  <c r="F25" i="14"/>
  <c r="F26" i="14" s="1"/>
  <c r="D25" i="14"/>
  <c r="AW24" i="14"/>
  <c r="Y25" i="14" s="1"/>
  <c r="Y26" i="14" s="1"/>
  <c r="Y27" i="14" s="1"/>
  <c r="AJ24" i="14"/>
  <c r="AI24" i="14"/>
  <c r="X24" i="14"/>
  <c r="G24" i="14"/>
  <c r="AL24" i="14" s="1"/>
  <c r="E24" i="14"/>
  <c r="D24" i="14"/>
  <c r="A24" i="14"/>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V23" i="14"/>
  <c r="AI23" i="14"/>
  <c r="AJ23" i="14" s="1"/>
  <c r="X23" i="14"/>
  <c r="G23" i="14"/>
  <c r="AL23" i="14" s="1"/>
  <c r="D23" i="14"/>
  <c r="AI22" i="14"/>
  <c r="AJ22" i="14" s="1"/>
  <c r="X22" i="14"/>
  <c r="J22" i="14"/>
  <c r="J23" i="14" s="1"/>
  <c r="G22" i="14"/>
  <c r="AL22" i="14" s="1"/>
  <c r="E22" i="14"/>
  <c r="AV22" i="14" s="1"/>
  <c r="D22" i="14"/>
  <c r="AI21" i="14"/>
  <c r="AJ21" i="14" s="1"/>
  <c r="X21" i="14"/>
  <c r="G21" i="14"/>
  <c r="AL21" i="14" s="1"/>
  <c r="D21" i="14"/>
  <c r="AI20" i="14"/>
  <c r="AJ20" i="14" s="1"/>
  <c r="X20" i="14"/>
  <c r="I20" i="14"/>
  <c r="I21" i="14" s="1"/>
  <c r="I22" i="14" s="1"/>
  <c r="G20" i="14"/>
  <c r="AL20" i="14" s="1"/>
  <c r="D20" i="14"/>
  <c r="AI19" i="14"/>
  <c r="AJ19" i="14" s="1"/>
  <c r="X19" i="14"/>
  <c r="G19" i="14"/>
  <c r="AL19" i="14" s="1"/>
  <c r="E19" i="14"/>
  <c r="Z20" i="14" s="1"/>
  <c r="D19" i="14"/>
  <c r="AJ18" i="14"/>
  <c r="AI18" i="14"/>
  <c r="X18" i="14"/>
  <c r="G18" i="14"/>
  <c r="AL18" i="14" s="1"/>
  <c r="D18" i="14"/>
  <c r="AL17" i="14"/>
  <c r="AI17" i="14"/>
  <c r="AJ17" i="14" s="1"/>
  <c r="X17" i="14"/>
  <c r="I17" i="14"/>
  <c r="I18" i="14" s="1"/>
  <c r="E18" i="14" s="1"/>
  <c r="G17" i="14"/>
  <c r="E17" i="14"/>
  <c r="AV17" i="14" s="1"/>
  <c r="D17" i="14"/>
  <c r="AJ16" i="14"/>
  <c r="AI16" i="14"/>
  <c r="X16" i="14"/>
  <c r="G16" i="14"/>
  <c r="AL16" i="14" s="1"/>
  <c r="E16" i="14"/>
  <c r="AW16" i="14" s="1"/>
  <c r="D16" i="14"/>
  <c r="AJ15" i="14"/>
  <c r="AI15" i="14"/>
  <c r="X15" i="14"/>
  <c r="G15" i="14"/>
  <c r="AL15" i="14" s="1"/>
  <c r="D15" i="14"/>
  <c r="AI14" i="14"/>
  <c r="AJ14" i="14" s="1"/>
  <c r="X14" i="14"/>
  <c r="G14" i="14"/>
  <c r="AL14" i="14" s="1"/>
  <c r="D14" i="14"/>
  <c r="AJ13" i="14"/>
  <c r="AI13" i="14"/>
  <c r="X13" i="14"/>
  <c r="I13" i="14"/>
  <c r="G13" i="14"/>
  <c r="AL13" i="14" s="1"/>
  <c r="E13" i="14"/>
  <c r="AW14" i="14" s="1"/>
  <c r="D13" i="14"/>
  <c r="AI12" i="14"/>
  <c r="AJ12" i="14" s="1"/>
  <c r="X12" i="14"/>
  <c r="R12" i="14"/>
  <c r="R13" i="14" s="1"/>
  <c r="I12" i="14"/>
  <c r="E12" i="14" s="1"/>
  <c r="G12" i="14"/>
  <c r="AL12" i="14" s="1"/>
  <c r="D12" i="14"/>
  <c r="AW11" i="14"/>
  <c r="AI11" i="14"/>
  <c r="AJ11" i="14" s="1"/>
  <c r="X11" i="14"/>
  <c r="G11" i="14"/>
  <c r="AL11" i="14" s="1"/>
  <c r="E11" i="14"/>
  <c r="D11" i="14"/>
  <c r="AJ10" i="14"/>
  <c r="AI10" i="14"/>
  <c r="X10" i="14"/>
  <c r="G10" i="14"/>
  <c r="AL10" i="14" s="1"/>
  <c r="E10" i="14"/>
  <c r="D10" i="14"/>
  <c r="AV9" i="14"/>
  <c r="AJ9" i="14"/>
  <c r="AI9" i="14"/>
  <c r="X9" i="14"/>
  <c r="G9" i="14"/>
  <c r="AL9" i="14" s="1"/>
  <c r="E9" i="14"/>
  <c r="D9" i="14"/>
  <c r="AL8" i="14"/>
  <c r="AI8" i="14"/>
  <c r="AJ8" i="14" s="1"/>
  <c r="X8" i="14"/>
  <c r="G8" i="14"/>
  <c r="D8" i="14"/>
  <c r="AW7" i="14"/>
  <c r="AJ7" i="14"/>
  <c r="AI7" i="14"/>
  <c r="X7" i="14"/>
  <c r="G7" i="14"/>
  <c r="AL7" i="14" s="1"/>
  <c r="D7" i="14"/>
  <c r="AW6" i="14"/>
  <c r="AI6" i="14"/>
  <c r="AJ6" i="14" s="1"/>
  <c r="X6" i="14"/>
  <c r="G6" i="14"/>
  <c r="AL6" i="14" s="1"/>
  <c r="D6" i="14"/>
  <c r="AI5" i="14"/>
  <c r="AJ5" i="14" s="1"/>
  <c r="X5" i="14"/>
  <c r="G5" i="14"/>
  <c r="AL5" i="14" s="1"/>
  <c r="D5" i="14"/>
  <c r="AI4" i="14"/>
  <c r="AJ4" i="14" s="1"/>
  <c r="X4" i="14"/>
  <c r="G4" i="14"/>
  <c r="AL4" i="14" s="1"/>
  <c r="D4" i="14"/>
  <c r="AI3" i="14"/>
  <c r="AJ3" i="14" s="1"/>
  <c r="X3" i="14"/>
  <c r="G3" i="14"/>
  <c r="AL3" i="14" s="1"/>
  <c r="D3" i="14"/>
  <c r="S12" i="8"/>
  <c r="AA12" i="8" s="1"/>
  <c r="AI12" i="8" s="1"/>
  <c r="AQ12" i="8" s="1"/>
  <c r="AY12" i="8" s="1"/>
  <c r="BG12" i="8" s="1"/>
  <c r="BO12" i="8" s="1"/>
  <c r="BW12" i="8" s="1"/>
  <c r="CE12" i="8" s="1"/>
  <c r="CM12" i="8" s="1"/>
  <c r="K12" i="8"/>
  <c r="S1" i="8"/>
  <c r="AA1" i="8" s="1"/>
  <c r="AI1" i="8" s="1"/>
  <c r="AQ1" i="8" s="1"/>
  <c r="AY1" i="8" s="1"/>
  <c r="BG1" i="8" s="1"/>
  <c r="BO1" i="8" s="1"/>
  <c r="BW1" i="8" s="1"/>
  <c r="CE1" i="8" s="1"/>
  <c r="CM1" i="8" s="1"/>
  <c r="CU1" i="8" s="1"/>
  <c r="DC1" i="8" s="1"/>
  <c r="DK1" i="8" s="1"/>
  <c r="DS1" i="8" s="1"/>
  <c r="EA1" i="8" s="1"/>
  <c r="EI1" i="8" s="1"/>
  <c r="EQ1" i="8" s="1"/>
  <c r="EY1" i="8" s="1"/>
  <c r="FG1" i="8" s="1"/>
  <c r="FO1" i="8" s="1"/>
  <c r="FW1" i="8" s="1"/>
  <c r="GE1" i="8" s="1"/>
  <c r="GM1" i="8" s="1"/>
  <c r="GU1" i="8" s="1"/>
  <c r="HC1" i="8" s="1"/>
  <c r="HK1" i="8" s="1"/>
  <c r="HS1" i="8" s="1"/>
  <c r="IA1" i="8" s="1"/>
  <c r="II1" i="8" s="1"/>
  <c r="IQ1" i="8" s="1"/>
  <c r="IY1" i="8" s="1"/>
  <c r="JG1" i="8" s="1"/>
  <c r="JO1" i="8" s="1"/>
  <c r="JW1" i="8" s="1"/>
  <c r="KE1" i="8" s="1"/>
  <c r="KM1" i="8" s="1"/>
  <c r="KU1" i="8" s="1"/>
  <c r="LC1" i="8" s="1"/>
  <c r="LK1" i="8" s="1"/>
  <c r="LS1" i="8" s="1"/>
  <c r="MA1" i="8" s="1"/>
  <c r="MI1" i="8" s="1"/>
  <c r="MQ1" i="8" s="1"/>
  <c r="MY1" i="8" s="1"/>
  <c r="NG1" i="8" s="1"/>
  <c r="NO1" i="8" s="1"/>
  <c r="NW1" i="8" s="1"/>
  <c r="OE1" i="8" s="1"/>
  <c r="OM1" i="8" s="1"/>
  <c r="OU1" i="8" s="1"/>
  <c r="PC1" i="8" s="1"/>
  <c r="K10" i="7"/>
  <c r="S10" i="7" s="1"/>
  <c r="AA10" i="7" s="1"/>
  <c r="AI10" i="7" s="1"/>
  <c r="AQ10" i="7" s="1"/>
  <c r="AY10" i="7" s="1"/>
  <c r="BG10" i="7" s="1"/>
  <c r="BO10" i="7" s="1"/>
  <c r="BW10" i="7" s="1"/>
  <c r="CE10" i="7" s="1"/>
  <c r="CM10" i="7" s="1"/>
  <c r="K3" i="7"/>
  <c r="S3" i="7" s="1"/>
  <c r="AA3" i="7" s="1"/>
  <c r="AI3" i="7" s="1"/>
  <c r="AQ3" i="7" s="1"/>
  <c r="AY3" i="7" s="1"/>
  <c r="BG3" i="7" s="1"/>
  <c r="BO3" i="7" s="1"/>
  <c r="BW3" i="7" s="1"/>
  <c r="CE3" i="7" s="1"/>
  <c r="CM3" i="7" s="1"/>
  <c r="CU3" i="7" s="1"/>
  <c r="DC3" i="7" s="1"/>
  <c r="DK3" i="7" s="1"/>
  <c r="DS3" i="7" s="1"/>
  <c r="EA3" i="7" s="1"/>
  <c r="EI3" i="7" s="1"/>
  <c r="EQ3" i="7" s="1"/>
  <c r="EY3" i="7" s="1"/>
  <c r="FG3" i="7" s="1"/>
  <c r="FO3" i="7" s="1"/>
  <c r="FW3" i="7" s="1"/>
  <c r="GE3" i="7" s="1"/>
  <c r="GM3" i="7" s="1"/>
  <c r="GU3" i="7" s="1"/>
  <c r="HC3" i="7" s="1"/>
  <c r="HK3" i="7" s="1"/>
  <c r="HS3" i="7" s="1"/>
  <c r="IA3" i="7" s="1"/>
  <c r="II3" i="7" s="1"/>
  <c r="IQ3" i="7" s="1"/>
  <c r="IY3" i="7" s="1"/>
  <c r="JG3" i="7" s="1"/>
  <c r="JO3" i="7" s="1"/>
  <c r="JW3" i="7" s="1"/>
  <c r="KE3" i="7" s="1"/>
  <c r="KM3" i="7" s="1"/>
  <c r="KU3" i="7" s="1"/>
  <c r="LC3" i="7" s="1"/>
  <c r="LK3" i="7" s="1"/>
  <c r="LS3" i="7" s="1"/>
  <c r="MA3" i="7" s="1"/>
  <c r="MI3" i="7" s="1"/>
  <c r="MQ3" i="7" s="1"/>
  <c r="MY3" i="7" s="1"/>
  <c r="NG3" i="7" s="1"/>
  <c r="NO3" i="7" s="1"/>
  <c r="NW3" i="7" s="1"/>
  <c r="OE3" i="7" s="1"/>
  <c r="OM3" i="7" s="1"/>
  <c r="OU3" i="7"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C57" i="31" l="1"/>
  <c r="B56" i="31"/>
  <c r="F56" i="31" s="1"/>
  <c r="P27" i="23"/>
  <c r="P28" i="23" s="1"/>
  <c r="P29" i="23" s="1"/>
  <c r="P30" i="23" s="1"/>
  <c r="P31" i="23" s="1"/>
  <c r="P32" i="23" s="1"/>
  <c r="P33" i="23" s="1"/>
  <c r="P22" i="23"/>
  <c r="P23" i="23" s="1"/>
  <c r="P24" i="23" s="1"/>
  <c r="P25" i="23" s="1"/>
  <c r="P26" i="23" s="1"/>
  <c r="P8" i="23"/>
  <c r="P9" i="23" s="1"/>
  <c r="P10" i="23" s="1"/>
  <c r="P11" i="23" s="1"/>
  <c r="P12" i="23" s="1"/>
  <c r="C56" i="23"/>
  <c r="Q78" i="23"/>
  <c r="G7" i="23"/>
  <c r="S15" i="23"/>
  <c r="S16" i="23" s="1"/>
  <c r="S17" i="23" s="1"/>
  <c r="S18" i="23" s="1"/>
  <c r="S19" i="23" s="1"/>
  <c r="S20" i="23"/>
  <c r="S21" i="23" s="1"/>
  <c r="H5" i="23"/>
  <c r="I5" i="23" s="1"/>
  <c r="J5" i="23" s="1"/>
  <c r="K5" i="23" s="1"/>
  <c r="L5" i="23" s="1"/>
  <c r="M5" i="23" s="1"/>
  <c r="S55" i="23"/>
  <c r="S49" i="23"/>
  <c r="S50" i="23" s="1"/>
  <c r="S51" i="23" s="1"/>
  <c r="S52" i="23" s="1"/>
  <c r="S53" i="23" s="1"/>
  <c r="S54" i="23" s="1"/>
  <c r="S113" i="23"/>
  <c r="S114" i="23" s="1"/>
  <c r="S115" i="23" s="1"/>
  <c r="S116" i="23" s="1"/>
  <c r="S117" i="23" s="1"/>
  <c r="S118" i="23" s="1"/>
  <c r="S119" i="23"/>
  <c r="P49" i="23"/>
  <c r="P50" i="23" s="1"/>
  <c r="P51" i="23" s="1"/>
  <c r="P52" i="23" s="1"/>
  <c r="P53" i="23" s="1"/>
  <c r="P54" i="23" s="1"/>
  <c r="P55" i="23"/>
  <c r="P119" i="23"/>
  <c r="I17" i="18"/>
  <c r="I34" i="18"/>
  <c r="I24" i="18"/>
  <c r="I35" i="18"/>
  <c r="I48" i="18"/>
  <c r="I56" i="18"/>
  <c r="I59" i="18"/>
  <c r="I20" i="18"/>
  <c r="I44" i="18"/>
  <c r="Y28" i="14"/>
  <c r="E28" i="14"/>
  <c r="AV28" i="14" s="1"/>
  <c r="Z21" i="14"/>
  <c r="Z22" i="14" s="1"/>
  <c r="AA20" i="14"/>
  <c r="AA21" i="14" s="1"/>
  <c r="AA22" i="14" s="1"/>
  <c r="AI26" i="14"/>
  <c r="AJ26" i="14" s="1"/>
  <c r="F27" i="14"/>
  <c r="G26" i="14"/>
  <c r="AL26" i="14" s="1"/>
  <c r="R14" i="14"/>
  <c r="R15" i="14" s="1"/>
  <c r="T12" i="14"/>
  <c r="S12" i="14"/>
  <c r="S13" i="14" s="1"/>
  <c r="S14" i="14" s="1"/>
  <c r="S15" i="14" s="1"/>
  <c r="E15" i="14"/>
  <c r="Y17" i="14"/>
  <c r="AN19" i="14"/>
  <c r="AI25" i="14"/>
  <c r="AJ25" i="14" s="1"/>
  <c r="G25" i="14"/>
  <c r="AL25" i="14" s="1"/>
  <c r="AV49" i="14"/>
  <c r="C58" i="31" l="1"/>
  <c r="B57" i="31"/>
  <c r="F57" i="31" s="1"/>
  <c r="S62" i="23"/>
  <c r="S56" i="23"/>
  <c r="S57" i="23" s="1"/>
  <c r="S58" i="23" s="1"/>
  <c r="S59" i="23" s="1"/>
  <c r="S60" i="23" s="1"/>
  <c r="S61" i="23" s="1"/>
  <c r="H7" i="23"/>
  <c r="I7" i="23" s="1"/>
  <c r="J7" i="23" s="1"/>
  <c r="K7" i="23" s="1"/>
  <c r="L7" i="23" s="1"/>
  <c r="M7" i="23" s="1"/>
  <c r="G8" i="23"/>
  <c r="P120" i="23"/>
  <c r="P121" i="23" s="1"/>
  <c r="P122" i="23" s="1"/>
  <c r="P123" i="23" s="1"/>
  <c r="P124" i="23" s="1"/>
  <c r="P125" i="23" s="1"/>
  <c r="P126" i="23"/>
  <c r="S120" i="23"/>
  <c r="S121" i="23" s="1"/>
  <c r="S122" i="23" s="1"/>
  <c r="S123" i="23" s="1"/>
  <c r="S124" i="23" s="1"/>
  <c r="S125" i="23" s="1"/>
  <c r="S126" i="23"/>
  <c r="P62" i="23"/>
  <c r="P56" i="23"/>
  <c r="P57" i="23" s="1"/>
  <c r="P58" i="23" s="1"/>
  <c r="P59" i="23" s="1"/>
  <c r="P60" i="23" s="1"/>
  <c r="P61" i="23" s="1"/>
  <c r="S27" i="23"/>
  <c r="S28" i="23" s="1"/>
  <c r="S29" i="23" s="1"/>
  <c r="S30" i="23" s="1"/>
  <c r="S31" i="23" s="1"/>
  <c r="S32" i="23" s="1"/>
  <c r="S33" i="23" s="1"/>
  <c r="S22" i="23"/>
  <c r="S23" i="23" s="1"/>
  <c r="S24" i="23" s="1"/>
  <c r="S25" i="23" s="1"/>
  <c r="S26" i="23" s="1"/>
  <c r="C57" i="23"/>
  <c r="Q79" i="23"/>
  <c r="F28" i="14"/>
  <c r="G27" i="14"/>
  <c r="AL27" i="14" s="1"/>
  <c r="AI27" i="14"/>
  <c r="AJ27" i="14" s="1"/>
  <c r="T14" i="14"/>
  <c r="T15" i="14" s="1"/>
  <c r="T16" i="14" s="1"/>
  <c r="T17" i="14" s="1"/>
  <c r="T13" i="14"/>
  <c r="C59" i="31" l="1"/>
  <c r="B58" i="31"/>
  <c r="F58" i="31" s="1"/>
  <c r="C58" i="23"/>
  <c r="Q80" i="23"/>
  <c r="P127" i="23"/>
  <c r="P128" i="23" s="1"/>
  <c r="P129" i="23" s="1"/>
  <c r="P130" i="23" s="1"/>
  <c r="P131" i="23" s="1"/>
  <c r="P132" i="23" s="1"/>
  <c r="P133" i="23"/>
  <c r="P69" i="23"/>
  <c r="P63" i="23"/>
  <c r="P64" i="23" s="1"/>
  <c r="P65" i="23" s="1"/>
  <c r="P66" i="23" s="1"/>
  <c r="P67" i="23" s="1"/>
  <c r="P68" i="23" s="1"/>
  <c r="S133" i="23"/>
  <c r="S127" i="23"/>
  <c r="S128" i="23" s="1"/>
  <c r="S129" i="23" s="1"/>
  <c r="S130" i="23" s="1"/>
  <c r="S131" i="23" s="1"/>
  <c r="S132" i="23" s="1"/>
  <c r="C8" i="23"/>
  <c r="H8" i="23"/>
  <c r="I8" i="23" s="1"/>
  <c r="J8" i="23" s="1"/>
  <c r="K8" i="23" s="1"/>
  <c r="L8" i="23" s="1"/>
  <c r="M8" i="23" s="1"/>
  <c r="G9" i="23"/>
  <c r="S69" i="23"/>
  <c r="S63" i="23"/>
  <c r="S64" i="23" s="1"/>
  <c r="S65" i="23" s="1"/>
  <c r="S66" i="23" s="1"/>
  <c r="S67" i="23" s="1"/>
  <c r="S68" i="23" s="1"/>
  <c r="G28" i="14"/>
  <c r="AL28" i="14" s="1"/>
  <c r="AI28" i="14"/>
  <c r="AJ28" i="14" s="1"/>
  <c r="C60" i="31" l="1"/>
  <c r="B59" i="31"/>
  <c r="F59" i="31" s="1"/>
  <c r="S76" i="23"/>
  <c r="S70" i="23"/>
  <c r="S71" i="23" s="1"/>
  <c r="S72" i="23" s="1"/>
  <c r="S73" i="23" s="1"/>
  <c r="S74" i="23" s="1"/>
  <c r="S75" i="23" s="1"/>
  <c r="P140" i="23"/>
  <c r="P134" i="23"/>
  <c r="P135" i="23" s="1"/>
  <c r="P136" i="23" s="1"/>
  <c r="P137" i="23" s="1"/>
  <c r="P138" i="23" s="1"/>
  <c r="P139" i="23" s="1"/>
  <c r="G10" i="23"/>
  <c r="C9" i="23"/>
  <c r="H9" i="23"/>
  <c r="I9" i="23" s="1"/>
  <c r="J9" i="23" s="1"/>
  <c r="K9" i="23" s="1"/>
  <c r="L9" i="23" s="1"/>
  <c r="M9" i="23" s="1"/>
  <c r="S140" i="23"/>
  <c r="S134" i="23"/>
  <c r="S135" i="23" s="1"/>
  <c r="S136" i="23" s="1"/>
  <c r="S137" i="23" s="1"/>
  <c r="S138" i="23" s="1"/>
  <c r="S139" i="23" s="1"/>
  <c r="C59" i="23"/>
  <c r="Q81" i="23"/>
  <c r="P70" i="23"/>
  <c r="P71" i="23" s="1"/>
  <c r="P72" i="23" s="1"/>
  <c r="P73" i="23" s="1"/>
  <c r="P74" i="23" s="1"/>
  <c r="P75" i="23" s="1"/>
  <c r="P76" i="23"/>
  <c r="C61" i="31" l="1"/>
  <c r="B60" i="31"/>
  <c r="F60" i="31" s="1"/>
  <c r="S141" i="23"/>
  <c r="S142" i="23" s="1"/>
  <c r="S143" i="23" s="1"/>
  <c r="S144" i="23" s="1"/>
  <c r="S145" i="23" s="1"/>
  <c r="S146" i="23" s="1"/>
  <c r="S147" i="23"/>
  <c r="C60" i="23"/>
  <c r="Q82" i="23"/>
  <c r="P147" i="23"/>
  <c r="P141" i="23"/>
  <c r="P142" i="23" s="1"/>
  <c r="P143" i="23" s="1"/>
  <c r="P144" i="23" s="1"/>
  <c r="P145" i="23" s="1"/>
  <c r="P146" i="23" s="1"/>
  <c r="P83" i="23"/>
  <c r="P77" i="23"/>
  <c r="P78" i="23" s="1"/>
  <c r="P79" i="23" s="1"/>
  <c r="P80" i="23" s="1"/>
  <c r="P81" i="23" s="1"/>
  <c r="P82" i="23" s="1"/>
  <c r="G11" i="23"/>
  <c r="C10" i="23"/>
  <c r="H10" i="23"/>
  <c r="I10" i="23" s="1"/>
  <c r="J10" i="23" s="1"/>
  <c r="K10" i="23" s="1"/>
  <c r="L10" i="23" s="1"/>
  <c r="M10" i="23" s="1"/>
  <c r="S83" i="23"/>
  <c r="S77" i="23"/>
  <c r="S78" i="23" s="1"/>
  <c r="S79" i="23" s="1"/>
  <c r="S80" i="23" s="1"/>
  <c r="S81" i="23" s="1"/>
  <c r="S82" i="23" s="1"/>
  <c r="C62" i="31" l="1"/>
  <c r="B61" i="31"/>
  <c r="F61" i="31" s="1"/>
  <c r="P90" i="23"/>
  <c r="P84" i="23"/>
  <c r="P85" i="23" s="1"/>
  <c r="P86" i="23" s="1"/>
  <c r="P87" i="23" s="1"/>
  <c r="P88" i="23" s="1"/>
  <c r="P89" i="23" s="1"/>
  <c r="S90" i="23"/>
  <c r="S84" i="23"/>
  <c r="S85" i="23" s="1"/>
  <c r="S86" i="23" s="1"/>
  <c r="S87" i="23" s="1"/>
  <c r="S88" i="23" s="1"/>
  <c r="S89" i="23" s="1"/>
  <c r="C61" i="23"/>
  <c r="Q83" i="23"/>
  <c r="S154" i="23"/>
  <c r="S148" i="23"/>
  <c r="S149" i="23" s="1"/>
  <c r="S150" i="23" s="1"/>
  <c r="S151" i="23" s="1"/>
  <c r="S152" i="23" s="1"/>
  <c r="S153" i="23" s="1"/>
  <c r="G12" i="23"/>
  <c r="C11" i="23"/>
  <c r="H11" i="23"/>
  <c r="I11" i="23" s="1"/>
  <c r="J11" i="23" s="1"/>
  <c r="K11" i="23" s="1"/>
  <c r="L11" i="23" s="1"/>
  <c r="M11" i="23" s="1"/>
  <c r="P148" i="23"/>
  <c r="P149" i="23" s="1"/>
  <c r="P150" i="23" s="1"/>
  <c r="P151" i="23" s="1"/>
  <c r="P152" i="23" s="1"/>
  <c r="P153" i="23" s="1"/>
  <c r="P154" i="23"/>
  <c r="C63" i="31" l="1"/>
  <c r="B62" i="31"/>
  <c r="F62" i="31" s="1"/>
  <c r="P161" i="23"/>
  <c r="P155" i="23"/>
  <c r="P156" i="23" s="1"/>
  <c r="P157" i="23" s="1"/>
  <c r="P158" i="23" s="1"/>
  <c r="P159" i="23" s="1"/>
  <c r="P160" i="23" s="1"/>
  <c r="G13" i="23"/>
  <c r="C12" i="23"/>
  <c r="H12" i="23"/>
  <c r="I12" i="23" s="1"/>
  <c r="J12" i="23" s="1"/>
  <c r="K12" i="23" s="1"/>
  <c r="L12" i="23" s="1"/>
  <c r="M12" i="23" s="1"/>
  <c r="S161" i="23"/>
  <c r="S155" i="23"/>
  <c r="S156" i="23" s="1"/>
  <c r="S157" i="23" s="1"/>
  <c r="S158" i="23" s="1"/>
  <c r="S159" i="23" s="1"/>
  <c r="S160" i="23" s="1"/>
  <c r="S91" i="23"/>
  <c r="S92" i="23" s="1"/>
  <c r="S93" i="23" s="1"/>
  <c r="S94" i="23" s="1"/>
  <c r="S95" i="23" s="1"/>
  <c r="S96" i="23" s="1"/>
  <c r="S97" i="23"/>
  <c r="C62" i="23"/>
  <c r="Q84" i="23"/>
  <c r="P97" i="23"/>
  <c r="P91" i="23"/>
  <c r="P92" i="23" s="1"/>
  <c r="P93" i="23" s="1"/>
  <c r="P94" i="23" s="1"/>
  <c r="P95" i="23" s="1"/>
  <c r="P96" i="23" s="1"/>
  <c r="C64" i="31" l="1"/>
  <c r="B63" i="31"/>
  <c r="F63" i="31" s="1"/>
  <c r="C63" i="23"/>
  <c r="Q85" i="23"/>
  <c r="G14" i="23"/>
  <c r="C13" i="23"/>
  <c r="H13" i="23"/>
  <c r="I13" i="23" s="1"/>
  <c r="J13" i="23" s="1"/>
  <c r="K13" i="23" s="1"/>
  <c r="L13" i="23" s="1"/>
  <c r="M13" i="23" s="1"/>
  <c r="S162" i="23"/>
  <c r="S163" i="23" s="1"/>
  <c r="S164" i="23" s="1"/>
  <c r="S165" i="23" s="1"/>
  <c r="S166" i="23" s="1"/>
  <c r="S167" i="23" s="1"/>
  <c r="S168" i="23"/>
  <c r="P168" i="23"/>
  <c r="P162" i="23"/>
  <c r="P163" i="23" s="1"/>
  <c r="P164" i="23" s="1"/>
  <c r="P165" i="23" s="1"/>
  <c r="P166" i="23" s="1"/>
  <c r="P167" i="23" s="1"/>
  <c r="C65" i="31" l="1"/>
  <c r="B64" i="31"/>
  <c r="F64" i="31" s="1"/>
  <c r="P169" i="23"/>
  <c r="P170" i="23" s="1"/>
  <c r="P171" i="23" s="1"/>
  <c r="P172" i="23" s="1"/>
  <c r="P173" i="23" s="1"/>
  <c r="P174" i="23" s="1"/>
  <c r="P175" i="23"/>
  <c r="S169" i="23"/>
  <c r="S170" i="23" s="1"/>
  <c r="S171" i="23" s="1"/>
  <c r="S172" i="23" s="1"/>
  <c r="S173" i="23" s="1"/>
  <c r="S174" i="23" s="1"/>
  <c r="S175" i="23"/>
  <c r="G15" i="23"/>
  <c r="H14" i="23"/>
  <c r="I14" i="23" s="1"/>
  <c r="J14" i="23" s="1"/>
  <c r="K14" i="23" s="1"/>
  <c r="L14" i="23" s="1"/>
  <c r="M14" i="23" s="1"/>
  <c r="C14" i="23"/>
  <c r="C64" i="23"/>
  <c r="Q86" i="23"/>
  <c r="C66" i="31" l="1"/>
  <c r="B65" i="31"/>
  <c r="F65" i="31" s="1"/>
  <c r="G16" i="23"/>
  <c r="C15" i="23"/>
  <c r="H15" i="23"/>
  <c r="I15" i="23" s="1"/>
  <c r="J15" i="23" s="1"/>
  <c r="K15" i="23" s="1"/>
  <c r="L15" i="23" s="1"/>
  <c r="M15" i="23" s="1"/>
  <c r="S182" i="23"/>
  <c r="S176" i="23"/>
  <c r="S177" i="23" s="1"/>
  <c r="S178" i="23" s="1"/>
  <c r="S179" i="23" s="1"/>
  <c r="S180" i="23" s="1"/>
  <c r="S181" i="23" s="1"/>
  <c r="C65" i="23"/>
  <c r="Q87" i="23"/>
  <c r="P176" i="23"/>
  <c r="P177" i="23" s="1"/>
  <c r="P178" i="23" s="1"/>
  <c r="P179" i="23" s="1"/>
  <c r="P180" i="23" s="1"/>
  <c r="P181" i="23" s="1"/>
  <c r="P182" i="23"/>
  <c r="C67" i="31" l="1"/>
  <c r="B66" i="31"/>
  <c r="F66" i="31" s="1"/>
  <c r="S189" i="23"/>
  <c r="S183" i="23"/>
  <c r="S184" i="23" s="1"/>
  <c r="S185" i="23" s="1"/>
  <c r="S186" i="23" s="1"/>
  <c r="S187" i="23" s="1"/>
  <c r="S188" i="23" s="1"/>
  <c r="C77" i="23"/>
  <c r="C66" i="23"/>
  <c r="Q88" i="23"/>
  <c r="P189" i="23"/>
  <c r="P183" i="23"/>
  <c r="P184" i="23" s="1"/>
  <c r="P185" i="23" s="1"/>
  <c r="P186" i="23" s="1"/>
  <c r="P187" i="23" s="1"/>
  <c r="P188" i="23" s="1"/>
  <c r="G17" i="23"/>
  <c r="H16" i="23"/>
  <c r="I16" i="23" s="1"/>
  <c r="J16" i="23" s="1"/>
  <c r="K16" i="23" s="1"/>
  <c r="L16" i="23" s="1"/>
  <c r="M16" i="23" s="1"/>
  <c r="C16" i="23"/>
  <c r="C68" i="31" l="1"/>
  <c r="B67" i="31"/>
  <c r="F67" i="31" s="1"/>
  <c r="S190" i="23"/>
  <c r="S191" i="23" s="1"/>
  <c r="S192" i="23" s="1"/>
  <c r="S193" i="23" s="1"/>
  <c r="S194" i="23" s="1"/>
  <c r="S195" i="23" s="1"/>
  <c r="S196" i="23"/>
  <c r="G18" i="23"/>
  <c r="H17" i="23"/>
  <c r="I17" i="23" s="1"/>
  <c r="J17" i="23" s="1"/>
  <c r="K17" i="23" s="1"/>
  <c r="L17" i="23" s="1"/>
  <c r="M17" i="23" s="1"/>
  <c r="C17" i="23"/>
  <c r="P196" i="23"/>
  <c r="P190" i="23"/>
  <c r="P191" i="23" s="1"/>
  <c r="P192" i="23" s="1"/>
  <c r="P193" i="23" s="1"/>
  <c r="P194" i="23" s="1"/>
  <c r="P195" i="23" s="1"/>
  <c r="C78" i="23"/>
  <c r="C67" i="23"/>
  <c r="Q89" i="23"/>
  <c r="C69" i="31" l="1"/>
  <c r="B68" i="31"/>
  <c r="F68" i="31" s="1"/>
  <c r="G19" i="23"/>
  <c r="H18" i="23"/>
  <c r="I18" i="23" s="1"/>
  <c r="J18" i="23" s="1"/>
  <c r="K18" i="23" s="1"/>
  <c r="L18" i="23" s="1"/>
  <c r="M18" i="23" s="1"/>
  <c r="C18" i="23"/>
  <c r="C79" i="23"/>
  <c r="C68" i="23"/>
  <c r="Q90" i="23"/>
  <c r="P203" i="23"/>
  <c r="P197" i="23"/>
  <c r="P198" i="23" s="1"/>
  <c r="P199" i="23" s="1"/>
  <c r="P200" i="23" s="1"/>
  <c r="P201" i="23" s="1"/>
  <c r="P202" i="23" s="1"/>
  <c r="S197" i="23"/>
  <c r="S198" i="23" s="1"/>
  <c r="S199" i="23" s="1"/>
  <c r="S200" i="23" s="1"/>
  <c r="S201" i="23" s="1"/>
  <c r="S202" i="23" s="1"/>
  <c r="S203" i="23"/>
  <c r="C70" i="31" l="1"/>
  <c r="B69" i="31"/>
  <c r="F69" i="31" s="1"/>
  <c r="P204" i="23"/>
  <c r="P205" i="23" s="1"/>
  <c r="P206" i="23" s="1"/>
  <c r="P207" i="23" s="1"/>
  <c r="P208" i="23" s="1"/>
  <c r="P209" i="23" s="1"/>
  <c r="P210" i="23"/>
  <c r="S204" i="23"/>
  <c r="S205" i="23" s="1"/>
  <c r="S206" i="23" s="1"/>
  <c r="S207" i="23" s="1"/>
  <c r="S208" i="23" s="1"/>
  <c r="S209" i="23" s="1"/>
  <c r="S210" i="23"/>
  <c r="C80" i="23"/>
  <c r="C69" i="23"/>
  <c r="Q91" i="23"/>
  <c r="G20" i="23"/>
  <c r="H19" i="23"/>
  <c r="I19" i="23" s="1"/>
  <c r="J19" i="23" s="1"/>
  <c r="K19" i="23" s="1"/>
  <c r="L19" i="23" s="1"/>
  <c r="M19" i="23" s="1"/>
  <c r="C19" i="23"/>
  <c r="C71" i="31" l="1"/>
  <c r="B70" i="31"/>
  <c r="F70" i="31" s="1"/>
  <c r="G21" i="23"/>
  <c r="H20" i="23"/>
  <c r="I20" i="23" s="1"/>
  <c r="J20" i="23" s="1"/>
  <c r="K20" i="23" s="1"/>
  <c r="L20" i="23" s="1"/>
  <c r="M20" i="23" s="1"/>
  <c r="C20" i="23"/>
  <c r="S217" i="23"/>
  <c r="S211" i="23"/>
  <c r="S212" i="23" s="1"/>
  <c r="S213" i="23" s="1"/>
  <c r="S214" i="23" s="1"/>
  <c r="S215" i="23" s="1"/>
  <c r="S216" i="23" s="1"/>
  <c r="C81" i="23"/>
  <c r="C70" i="23"/>
  <c r="Q92" i="23"/>
  <c r="P211" i="23"/>
  <c r="P212" i="23" s="1"/>
  <c r="P213" i="23" s="1"/>
  <c r="P214" i="23" s="1"/>
  <c r="P215" i="23" s="1"/>
  <c r="P216" i="23" s="1"/>
  <c r="P217" i="23"/>
  <c r="C72" i="31" l="1"/>
  <c r="G71" i="31"/>
  <c r="I71" i="31" s="1"/>
  <c r="B71" i="31"/>
  <c r="F71" i="31" s="1"/>
  <c r="Q93" i="23"/>
  <c r="C88" i="23"/>
  <c r="C82" i="23"/>
  <c r="C71" i="23"/>
  <c r="S224" i="23"/>
  <c r="S218" i="23"/>
  <c r="S219" i="23" s="1"/>
  <c r="S220" i="23" s="1"/>
  <c r="S221" i="23" s="1"/>
  <c r="S222" i="23" s="1"/>
  <c r="S223" i="23" s="1"/>
  <c r="P224" i="23"/>
  <c r="P218" i="23"/>
  <c r="P219" i="23" s="1"/>
  <c r="P220" i="23" s="1"/>
  <c r="P221" i="23" s="1"/>
  <c r="P222" i="23" s="1"/>
  <c r="P223" i="23" s="1"/>
  <c r="G22" i="23"/>
  <c r="H21" i="23"/>
  <c r="I21" i="23" s="1"/>
  <c r="J21" i="23" s="1"/>
  <c r="K21" i="23" s="1"/>
  <c r="L21" i="23" s="1"/>
  <c r="M21" i="23" s="1"/>
  <c r="C21" i="23"/>
  <c r="C73" i="31" l="1"/>
  <c r="G72" i="31"/>
  <c r="I72" i="31" s="1"/>
  <c r="B72" i="31"/>
  <c r="F72" i="31" s="1"/>
  <c r="P231" i="23"/>
  <c r="P225" i="23"/>
  <c r="P226" i="23" s="1"/>
  <c r="P227" i="23" s="1"/>
  <c r="P228" i="23" s="1"/>
  <c r="P229" i="23" s="1"/>
  <c r="P230" i="23" s="1"/>
  <c r="G23" i="23"/>
  <c r="H22" i="23"/>
  <c r="I22" i="23" s="1"/>
  <c r="J22" i="23" s="1"/>
  <c r="K22" i="23" s="1"/>
  <c r="L22" i="23" s="1"/>
  <c r="M22" i="23" s="1"/>
  <c r="C22" i="23"/>
  <c r="S225" i="23"/>
  <c r="S226" i="23" s="1"/>
  <c r="S227" i="23" s="1"/>
  <c r="S228" i="23" s="1"/>
  <c r="S229" i="23" s="1"/>
  <c r="S230" i="23" s="1"/>
  <c r="S231" i="23"/>
  <c r="C89" i="23"/>
  <c r="C83" i="23"/>
  <c r="C72" i="23"/>
  <c r="Q94" i="23"/>
  <c r="C3" i="23"/>
  <c r="C74" i="31" l="1"/>
  <c r="G73" i="31"/>
  <c r="I73" i="31" s="1"/>
  <c r="B73" i="31"/>
  <c r="F73" i="31" s="1"/>
  <c r="C90" i="23"/>
  <c r="C84" i="23"/>
  <c r="C73" i="23"/>
  <c r="Q95" i="23"/>
  <c r="C4" i="23"/>
  <c r="S232" i="23"/>
  <c r="S233" i="23" s="1"/>
  <c r="S234" i="23" s="1"/>
  <c r="S235" i="23" s="1"/>
  <c r="S236" i="23" s="1"/>
  <c r="S237" i="23" s="1"/>
  <c r="S238" i="23"/>
  <c r="G24" i="23"/>
  <c r="H23" i="23"/>
  <c r="I23" i="23" s="1"/>
  <c r="J23" i="23" s="1"/>
  <c r="K23" i="23" s="1"/>
  <c r="L23" i="23" s="1"/>
  <c r="M23" i="23" s="1"/>
  <c r="C23" i="23"/>
  <c r="P232" i="23"/>
  <c r="P233" i="23" s="1"/>
  <c r="P234" i="23" s="1"/>
  <c r="P235" i="23" s="1"/>
  <c r="P236" i="23" s="1"/>
  <c r="P237" i="23" s="1"/>
  <c r="P238" i="23"/>
  <c r="C75" i="31" l="1"/>
  <c r="G74" i="31"/>
  <c r="I74" i="31" s="1"/>
  <c r="B74" i="31"/>
  <c r="F74" i="31" s="1"/>
  <c r="P239" i="23"/>
  <c r="P240" i="23" s="1"/>
  <c r="P241" i="23" s="1"/>
  <c r="P242" i="23" s="1"/>
  <c r="P243" i="23" s="1"/>
  <c r="P244" i="23" s="1"/>
  <c r="P245" i="23"/>
  <c r="G25" i="23"/>
  <c r="H24" i="23"/>
  <c r="I24" i="23" s="1"/>
  <c r="J24" i="23" s="1"/>
  <c r="K24" i="23" s="1"/>
  <c r="L24" i="23" s="1"/>
  <c r="M24" i="23" s="1"/>
  <c r="C24" i="23"/>
  <c r="C91" i="23"/>
  <c r="C85" i="23"/>
  <c r="C74" i="23"/>
  <c r="C94" i="23"/>
  <c r="Q96" i="23"/>
  <c r="C5" i="23"/>
  <c r="S245" i="23"/>
  <c r="S239" i="23"/>
  <c r="S240" i="23" s="1"/>
  <c r="S241" i="23" s="1"/>
  <c r="S242" i="23" s="1"/>
  <c r="S243" i="23" s="1"/>
  <c r="S244" i="23" s="1"/>
  <c r="C76" i="31" l="1"/>
  <c r="G75" i="31"/>
  <c r="I75" i="31" s="1"/>
  <c r="B75" i="31"/>
  <c r="F75" i="31" s="1"/>
  <c r="S252" i="23"/>
  <c r="S246" i="23"/>
  <c r="S247" i="23" s="1"/>
  <c r="S248" i="23" s="1"/>
  <c r="S249" i="23" s="1"/>
  <c r="S250" i="23" s="1"/>
  <c r="S251" i="23" s="1"/>
  <c r="G26" i="23"/>
  <c r="H25" i="23"/>
  <c r="I25" i="23" s="1"/>
  <c r="J25" i="23" s="1"/>
  <c r="K25" i="23" s="1"/>
  <c r="L25" i="23" s="1"/>
  <c r="M25" i="23" s="1"/>
  <c r="C25" i="23"/>
  <c r="Q97" i="23"/>
  <c r="C92" i="23"/>
  <c r="C86" i="23"/>
  <c r="C75" i="23"/>
  <c r="C95" i="23"/>
  <c r="C6" i="23"/>
  <c r="P252" i="23"/>
  <c r="P246" i="23"/>
  <c r="P247" i="23" s="1"/>
  <c r="P248" i="23" s="1"/>
  <c r="P249" i="23" s="1"/>
  <c r="P250" i="23" s="1"/>
  <c r="P251" i="23" s="1"/>
  <c r="C77" i="31" l="1"/>
  <c r="G76" i="31"/>
  <c r="I76" i="31" s="1"/>
  <c r="B76" i="31"/>
  <c r="F76" i="31" s="1"/>
  <c r="P259" i="23"/>
  <c r="P253" i="23"/>
  <c r="P254" i="23" s="1"/>
  <c r="P255" i="23" s="1"/>
  <c r="P256" i="23" s="1"/>
  <c r="P257" i="23" s="1"/>
  <c r="P258" i="23" s="1"/>
  <c r="G27" i="23"/>
  <c r="H26" i="23"/>
  <c r="I26" i="23" s="1"/>
  <c r="J26" i="23" s="1"/>
  <c r="K26" i="23" s="1"/>
  <c r="L26" i="23" s="1"/>
  <c r="M26" i="23" s="1"/>
  <c r="C26" i="23"/>
  <c r="C96" i="23"/>
  <c r="C87" i="23"/>
  <c r="C76" i="23"/>
  <c r="C97" i="23"/>
  <c r="C93" i="23"/>
  <c r="C7" i="23"/>
  <c r="S253" i="23"/>
  <c r="S254" i="23" s="1"/>
  <c r="S255" i="23" s="1"/>
  <c r="S256" i="23" s="1"/>
  <c r="S257" i="23" s="1"/>
  <c r="S258" i="23" s="1"/>
  <c r="S259" i="23"/>
  <c r="C78" i="31" l="1"/>
  <c r="G77" i="31"/>
  <c r="I77" i="31" s="1"/>
  <c r="B77" i="31"/>
  <c r="F77" i="31" s="1"/>
  <c r="G28" i="23"/>
  <c r="H27" i="23"/>
  <c r="I27" i="23" s="1"/>
  <c r="J27" i="23" s="1"/>
  <c r="K27" i="23" s="1"/>
  <c r="L27" i="23" s="1"/>
  <c r="M27" i="23" s="1"/>
  <c r="C27" i="23"/>
  <c r="S260" i="23"/>
  <c r="S261" i="23" s="1"/>
  <c r="S262" i="23" s="1"/>
  <c r="S263" i="23" s="1"/>
  <c r="S264" i="23" s="1"/>
  <c r="S265" i="23" s="1"/>
  <c r="S266" i="23"/>
  <c r="P260" i="23"/>
  <c r="P261" i="23" s="1"/>
  <c r="P262" i="23" s="1"/>
  <c r="P263" i="23" s="1"/>
  <c r="P264" i="23" s="1"/>
  <c r="P265" i="23" s="1"/>
  <c r="P266" i="23"/>
  <c r="C79" i="31" l="1"/>
  <c r="G78" i="31"/>
  <c r="I78" i="31" s="1"/>
  <c r="B78" i="31"/>
  <c r="F78" i="31" s="1"/>
  <c r="P267" i="23"/>
  <c r="P268" i="23" s="1"/>
  <c r="P269" i="23" s="1"/>
  <c r="P270" i="23" s="1"/>
  <c r="P271" i="23" s="1"/>
  <c r="P272" i="23" s="1"/>
  <c r="P273" i="23"/>
  <c r="S273" i="23"/>
  <c r="S267" i="23"/>
  <c r="S268" i="23" s="1"/>
  <c r="S269" i="23" s="1"/>
  <c r="S270" i="23" s="1"/>
  <c r="S271" i="23" s="1"/>
  <c r="S272" i="23" s="1"/>
  <c r="G29" i="23"/>
  <c r="H28" i="23"/>
  <c r="I28" i="23" s="1"/>
  <c r="J28" i="23" s="1"/>
  <c r="K28" i="23" s="1"/>
  <c r="L28" i="23" s="1"/>
  <c r="M28" i="23" s="1"/>
  <c r="C28" i="23"/>
  <c r="G79" i="31" l="1"/>
  <c r="I79" i="31" s="1"/>
  <c r="B79" i="31"/>
  <c r="F79" i="31" s="1"/>
  <c r="S280" i="23"/>
  <c r="S274" i="23"/>
  <c r="S275" i="23" s="1"/>
  <c r="S276" i="23" s="1"/>
  <c r="S277" i="23" s="1"/>
  <c r="S278" i="23" s="1"/>
  <c r="S279" i="23" s="1"/>
  <c r="P280" i="23"/>
  <c r="P274" i="23"/>
  <c r="P275" i="23" s="1"/>
  <c r="P276" i="23" s="1"/>
  <c r="P277" i="23" s="1"/>
  <c r="P278" i="23" s="1"/>
  <c r="P279" i="23" s="1"/>
  <c r="G30" i="23"/>
  <c r="H29" i="23"/>
  <c r="I29" i="23" s="1"/>
  <c r="J29" i="23" s="1"/>
  <c r="K29" i="23" s="1"/>
  <c r="L29" i="23" s="1"/>
  <c r="M29" i="23" s="1"/>
  <c r="C29" i="23"/>
  <c r="P287" i="23" l="1"/>
  <c r="P281" i="23"/>
  <c r="P282" i="23" s="1"/>
  <c r="P283" i="23" s="1"/>
  <c r="P284" i="23" s="1"/>
  <c r="P285" i="23" s="1"/>
  <c r="P286" i="23" s="1"/>
  <c r="G31" i="23"/>
  <c r="H30" i="23"/>
  <c r="I30" i="23" s="1"/>
  <c r="J30" i="23" s="1"/>
  <c r="K30" i="23" s="1"/>
  <c r="L30" i="23" s="1"/>
  <c r="M30" i="23" s="1"/>
  <c r="C30" i="23"/>
  <c r="S281" i="23"/>
  <c r="S282" i="23" s="1"/>
  <c r="S283" i="23" s="1"/>
  <c r="S284" i="23" s="1"/>
  <c r="S285" i="23" s="1"/>
  <c r="S286" i="23" s="1"/>
  <c r="S287" i="23"/>
  <c r="S288" i="23" l="1"/>
  <c r="S289" i="23" s="1"/>
  <c r="S290" i="23" s="1"/>
  <c r="S291" i="23" s="1"/>
  <c r="S292" i="23" s="1"/>
  <c r="S293" i="23" s="1"/>
  <c r="S294" i="23"/>
  <c r="G32" i="23"/>
  <c r="H31" i="23"/>
  <c r="I31" i="23" s="1"/>
  <c r="J31" i="23" s="1"/>
  <c r="K31" i="23" s="1"/>
  <c r="L31" i="23" s="1"/>
  <c r="M31" i="23" s="1"/>
  <c r="C31" i="23"/>
  <c r="P288" i="23"/>
  <c r="P289" i="23" s="1"/>
  <c r="P290" i="23" s="1"/>
  <c r="P291" i="23" s="1"/>
  <c r="P292" i="23" s="1"/>
  <c r="P293" i="23" s="1"/>
  <c r="P294" i="23"/>
  <c r="P295" i="23" l="1"/>
  <c r="P296" i="23" s="1"/>
  <c r="P297" i="23" s="1"/>
  <c r="P298" i="23" s="1"/>
  <c r="P299" i="23" s="1"/>
  <c r="P300" i="23" s="1"/>
  <c r="P301" i="23"/>
  <c r="G33" i="23"/>
  <c r="H32" i="23"/>
  <c r="I32" i="23" s="1"/>
  <c r="J32" i="23" s="1"/>
  <c r="K32" i="23" s="1"/>
  <c r="L32" i="23" s="1"/>
  <c r="M32" i="23" s="1"/>
  <c r="C32" i="23"/>
  <c r="S301" i="23"/>
  <c r="S295" i="23"/>
  <c r="S296" i="23" s="1"/>
  <c r="S297" i="23" s="1"/>
  <c r="S298" i="23" s="1"/>
  <c r="S299" i="23" s="1"/>
  <c r="S300" i="23" s="1"/>
  <c r="G34" i="23" l="1"/>
  <c r="H33" i="23"/>
  <c r="I33" i="23" s="1"/>
  <c r="J33" i="23" s="1"/>
  <c r="K33" i="23" s="1"/>
  <c r="L33" i="23" s="1"/>
  <c r="M33" i="23" s="1"/>
  <c r="C33" i="23"/>
  <c r="S308" i="23"/>
  <c r="S302" i="23"/>
  <c r="S303" i="23" s="1"/>
  <c r="S304" i="23" s="1"/>
  <c r="S305" i="23" s="1"/>
  <c r="S306" i="23" s="1"/>
  <c r="S307" i="23" s="1"/>
  <c r="P308" i="23"/>
  <c r="P302" i="23"/>
  <c r="P303" i="23" s="1"/>
  <c r="P304" i="23" s="1"/>
  <c r="P305" i="23" s="1"/>
  <c r="P306" i="23" s="1"/>
  <c r="P307" i="23" s="1"/>
  <c r="S309" i="23" l="1"/>
  <c r="S310" i="23" s="1"/>
  <c r="S311" i="23" s="1"/>
  <c r="S312" i="23" s="1"/>
  <c r="S313" i="23" s="1"/>
  <c r="S314" i="23" s="1"/>
  <c r="S315" i="23"/>
  <c r="P315" i="23"/>
  <c r="P309" i="23"/>
  <c r="P310" i="23" s="1"/>
  <c r="P311" i="23" s="1"/>
  <c r="P312" i="23" s="1"/>
  <c r="P313" i="23" s="1"/>
  <c r="P314" i="23" s="1"/>
  <c r="H34" i="23"/>
  <c r="I34" i="23" s="1"/>
  <c r="J34" i="23" s="1"/>
  <c r="K34" i="23" s="1"/>
  <c r="L34" i="23" s="1"/>
  <c r="M34" i="23" s="1"/>
  <c r="G35" i="23"/>
  <c r="C34" i="23"/>
  <c r="P316" i="23" l="1"/>
  <c r="P317" i="23" s="1"/>
  <c r="P318" i="23" s="1"/>
  <c r="P319" i="23" s="1"/>
  <c r="P320" i="23" s="1"/>
  <c r="P321" i="23" s="1"/>
  <c r="P322" i="23"/>
  <c r="G36" i="23"/>
  <c r="C35" i="23"/>
  <c r="H35" i="23"/>
  <c r="I35" i="23" s="1"/>
  <c r="J35" i="23" s="1"/>
  <c r="K35" i="23" s="1"/>
  <c r="L35" i="23" s="1"/>
  <c r="M35" i="23" s="1"/>
  <c r="S322" i="23"/>
  <c r="S316" i="23"/>
  <c r="S317" i="23" s="1"/>
  <c r="S318" i="23" s="1"/>
  <c r="S319" i="23" s="1"/>
  <c r="S320" i="23" s="1"/>
  <c r="S321" i="23" s="1"/>
  <c r="P329" i="23" l="1"/>
  <c r="P323" i="23"/>
  <c r="P324" i="23" s="1"/>
  <c r="P325" i="23" s="1"/>
  <c r="P326" i="23" s="1"/>
  <c r="P327" i="23" s="1"/>
  <c r="P328" i="23" s="1"/>
  <c r="H36" i="23"/>
  <c r="I36" i="23" s="1"/>
  <c r="J36" i="23" s="1"/>
  <c r="K36" i="23" s="1"/>
  <c r="L36" i="23" s="1"/>
  <c r="M36" i="23" s="1"/>
  <c r="C36" i="23"/>
  <c r="G37" i="23"/>
  <c r="S329" i="23"/>
  <c r="S323" i="23"/>
  <c r="S324" i="23" s="1"/>
  <c r="S325" i="23" s="1"/>
  <c r="S326" i="23" s="1"/>
  <c r="S327" i="23" s="1"/>
  <c r="S328" i="23" s="1"/>
  <c r="S330" i="23" l="1"/>
  <c r="S331" i="23" s="1"/>
  <c r="S332" i="23" s="1"/>
  <c r="S333" i="23" s="1"/>
  <c r="S334" i="23" s="1"/>
  <c r="S335" i="23" s="1"/>
  <c r="S336" i="23"/>
  <c r="G38" i="23"/>
  <c r="C37" i="23"/>
  <c r="H37" i="23"/>
  <c r="I37" i="23" s="1"/>
  <c r="J37" i="23" s="1"/>
  <c r="K37" i="23" s="1"/>
  <c r="L37" i="23" s="1"/>
  <c r="M37" i="23" s="1"/>
  <c r="P336" i="23"/>
  <c r="P330" i="23"/>
  <c r="P331" i="23" s="1"/>
  <c r="P332" i="23" s="1"/>
  <c r="P333" i="23" s="1"/>
  <c r="P334" i="23" s="1"/>
  <c r="P335" i="23" s="1"/>
  <c r="H38" i="23" l="1"/>
  <c r="I38" i="23" s="1"/>
  <c r="J38" i="23" s="1"/>
  <c r="K38" i="23" s="1"/>
  <c r="L38" i="23" s="1"/>
  <c r="M38" i="23" s="1"/>
  <c r="G39" i="23"/>
  <c r="C38" i="23"/>
  <c r="P337" i="23"/>
  <c r="P338" i="23" s="1"/>
  <c r="P339" i="23" s="1"/>
  <c r="P340" i="23" s="1"/>
  <c r="P341" i="23" s="1"/>
  <c r="P342" i="23" s="1"/>
  <c r="P343" i="23"/>
  <c r="S337" i="23"/>
  <c r="S338" i="23" s="1"/>
  <c r="S339" i="23" s="1"/>
  <c r="S340" i="23" s="1"/>
  <c r="S341" i="23" s="1"/>
  <c r="S342" i="23" s="1"/>
  <c r="S343" i="23"/>
  <c r="P344" i="23" l="1"/>
  <c r="P345" i="23" s="1"/>
  <c r="P346" i="23" s="1"/>
  <c r="P347" i="23" s="1"/>
  <c r="P348" i="23" s="1"/>
  <c r="P349" i="23" s="1"/>
  <c r="P350" i="23"/>
  <c r="S350" i="23"/>
  <c r="S344" i="23"/>
  <c r="S345" i="23" s="1"/>
  <c r="S346" i="23" s="1"/>
  <c r="S347" i="23" s="1"/>
  <c r="S348" i="23" s="1"/>
  <c r="S349" i="23" s="1"/>
  <c r="G40" i="23"/>
  <c r="C39" i="23"/>
  <c r="H39" i="23"/>
  <c r="I39" i="23" s="1"/>
  <c r="J39" i="23" s="1"/>
  <c r="K39" i="23" s="1"/>
  <c r="L39" i="23" s="1"/>
  <c r="M39" i="23" s="1"/>
  <c r="S357" i="23" l="1"/>
  <c r="S351" i="23"/>
  <c r="S352" i="23" s="1"/>
  <c r="S353" i="23" s="1"/>
  <c r="S354" i="23" s="1"/>
  <c r="S355" i="23" s="1"/>
  <c r="S356" i="23" s="1"/>
  <c r="P357" i="23"/>
  <c r="P351" i="23"/>
  <c r="P352" i="23" s="1"/>
  <c r="P353" i="23" s="1"/>
  <c r="P354" i="23" s="1"/>
  <c r="P355" i="23" s="1"/>
  <c r="P356" i="23" s="1"/>
  <c r="H40" i="23"/>
  <c r="I40" i="23" s="1"/>
  <c r="J40" i="23" s="1"/>
  <c r="K40" i="23" s="1"/>
  <c r="L40" i="23" s="1"/>
  <c r="M40" i="23" s="1"/>
  <c r="C40" i="23"/>
  <c r="G41" i="23"/>
  <c r="S358" i="23" l="1"/>
  <c r="S359" i="23" s="1"/>
  <c r="S360" i="23" s="1"/>
  <c r="S361" i="23" s="1"/>
  <c r="S362" i="23" s="1"/>
  <c r="S363" i="23" s="1"/>
  <c r="S364" i="23"/>
  <c r="S365" i="23" s="1"/>
  <c r="S366" i="23" s="1"/>
  <c r="S367" i="23" s="1"/>
  <c r="C41" i="23"/>
  <c r="H41" i="23"/>
  <c r="I41" i="23" s="1"/>
  <c r="J41" i="23" s="1"/>
  <c r="K41" i="23" s="1"/>
  <c r="L41" i="23" s="1"/>
  <c r="M41" i="23" s="1"/>
  <c r="G42" i="23"/>
  <c r="P364" i="23"/>
  <c r="P365" i="23" s="1"/>
  <c r="P366" i="23" s="1"/>
  <c r="P367" i="23" s="1"/>
  <c r="P358" i="23"/>
  <c r="P359" i="23" s="1"/>
  <c r="P360" i="23" s="1"/>
  <c r="P361" i="23" s="1"/>
  <c r="P362" i="23" s="1"/>
  <c r="P363" i="23" s="1"/>
  <c r="C42" i="23" l="1"/>
  <c r="H42" i="23"/>
  <c r="I42" i="23" s="1"/>
  <c r="J42" i="23" s="1"/>
  <c r="K42" i="23" s="1"/>
  <c r="L42" i="23" s="1"/>
  <c r="M42" i="23" s="1"/>
  <c r="G43" i="23"/>
  <c r="C43" i="23" l="1"/>
  <c r="H43" i="23"/>
  <c r="I43" i="23" s="1"/>
  <c r="J43" i="23" s="1"/>
  <c r="K43" i="23" s="1"/>
  <c r="L43" i="23" s="1"/>
  <c r="M43" i="23" s="1"/>
  <c r="G44" i="23"/>
  <c r="G45" i="23" l="1"/>
  <c r="C44" i="23"/>
  <c r="H44" i="23"/>
  <c r="I44" i="23" s="1"/>
  <c r="J44" i="23" s="1"/>
  <c r="K44" i="23" s="1"/>
  <c r="L44" i="23" s="1"/>
  <c r="M44" i="23" s="1"/>
  <c r="G46" i="23" l="1"/>
  <c r="H45" i="23"/>
  <c r="I45" i="23" s="1"/>
  <c r="J45" i="23" s="1"/>
  <c r="K45" i="23" s="1"/>
  <c r="L45" i="23" s="1"/>
  <c r="M45" i="23" s="1"/>
  <c r="C45" i="23"/>
  <c r="G47" i="23" l="1"/>
  <c r="C46" i="23"/>
  <c r="H46" i="23"/>
  <c r="I46" i="23" s="1"/>
  <c r="J46" i="23" s="1"/>
  <c r="K46" i="23" s="1"/>
  <c r="L46" i="23" s="1"/>
  <c r="M46" i="23" s="1"/>
  <c r="G48" i="23" l="1"/>
  <c r="C47" i="23"/>
  <c r="H47" i="23"/>
  <c r="I47" i="23" s="1"/>
  <c r="J47" i="23" s="1"/>
  <c r="K47" i="23" s="1"/>
  <c r="L47" i="23" s="1"/>
  <c r="M47" i="23" s="1"/>
  <c r="G49" i="23" l="1"/>
  <c r="H48" i="23"/>
  <c r="I48" i="23" s="1"/>
  <c r="J48" i="23" s="1"/>
  <c r="K48" i="23" s="1"/>
  <c r="L48" i="23" s="1"/>
  <c r="M48" i="23" s="1"/>
  <c r="C48" i="23"/>
  <c r="G50" i="23" l="1"/>
  <c r="H49" i="23"/>
  <c r="I49" i="23" s="1"/>
  <c r="J49" i="23" s="1"/>
  <c r="K49" i="23" s="1"/>
  <c r="L49" i="23" s="1"/>
  <c r="M49" i="23" s="1"/>
  <c r="C49" i="23"/>
  <c r="G51" i="23" l="1"/>
  <c r="C50" i="23"/>
  <c r="H50" i="23"/>
  <c r="I50" i="23" s="1"/>
  <c r="J50" i="23" s="1"/>
  <c r="K50" i="23" s="1"/>
  <c r="L50" i="23" s="1"/>
  <c r="M50" i="23" s="1"/>
  <c r="G52" i="23" l="1"/>
  <c r="H51" i="23"/>
  <c r="I51" i="23" s="1"/>
  <c r="J51" i="23" s="1"/>
  <c r="K51" i="23" s="1"/>
  <c r="L51" i="23" s="1"/>
  <c r="M51" i="23" s="1"/>
  <c r="C51" i="23"/>
  <c r="G53" i="23" l="1"/>
  <c r="C52" i="23"/>
  <c r="H52" i="23"/>
  <c r="I52" i="23" s="1"/>
  <c r="J52" i="23" s="1"/>
  <c r="K52" i="23" s="1"/>
  <c r="L52" i="23" s="1"/>
  <c r="M52" i="23" s="1"/>
  <c r="G54" i="23" l="1"/>
  <c r="H53" i="23"/>
  <c r="I53" i="23" s="1"/>
  <c r="J53" i="23" s="1"/>
  <c r="K53" i="23" s="1"/>
  <c r="L53" i="23" s="1"/>
  <c r="M53" i="23" s="1"/>
  <c r="C53" i="23"/>
  <c r="G55" i="23" l="1"/>
  <c r="C55" i="23" s="1"/>
  <c r="C54" i="23"/>
  <c r="H54" i="23"/>
  <c r="I54" i="23" s="1"/>
  <c r="J54" i="23" s="1"/>
  <c r="K54" i="23" s="1"/>
  <c r="L54" i="23" s="1"/>
  <c r="M54" i="23"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<sst xmlns="http://schemas.openxmlformats.org/spreadsheetml/2006/main" count="5346" uniqueCount="1031">
  <si>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</si>
  <si>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</si>
  <si>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</si>
  <si>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</si>
  <si>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</si>
  <si>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</si>
  <si>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</si>
  <si>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</si>
  <si>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</si>
  <si>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</si>
  <si>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</si>
  <si>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</si>
  <si>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</si>
  <si>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</si>
  <si>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</si>
  <si>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</si>
  <si>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</si>
  <si>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</si>
  <si>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</si>
  <si>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</si>
  <si>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</si>
  <si>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</si>
  <si>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</si>
  <si>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</si>
  <si>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</si>
  <si>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</si>
  <si>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</si>
  <si>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</si>
  <si>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</si>
  <si>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</si>
  <si>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</si>
  <si>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</si>
  <si>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</si>
  <si>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</si>
  <si>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</si>
  <si>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</si>
  <si>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</si>
  <si>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</si>
  <si>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</si>
  <si>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</si>
  <si>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</si>
  <si>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</si>
  <si>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</si>
  <si>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</si>
  <si>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</si>
  <si>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</si>
  <si>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</si>
  <si>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</si>
  <si>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</si>
  <si>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</si>
  <si>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</si>
  <si>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</si>
  <si>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</si>
  <si>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</si>
  <si>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</si>
  <si>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</si>
  <si>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</si>
  <si>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</si>
  <si>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</si>
  <si>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</si>
  <si>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</si>
  <si>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</si>
  <si>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</si>
  <si>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</si>
  <si>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</si>
  <si>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</si>
  <si>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</si>
  <si>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</si>
  <si>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</si>
  <si>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</si>
  <si>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</si>
  <si>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</si>
  <si>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</si>
  <si>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</si>
  <si>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</si>
  <si>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</si>
  <si>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</si>
  <si>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</si>
  <si>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</si>
  <si>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</si>
  <si>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</si>
  <si>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</si>
  <si>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</si>
  <si>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</si>
  <si>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</si>
  <si>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</si>
  <si>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</si>
  <si>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</si>
  <si>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</si>
  <si>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</si>
  <si>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</si>
  <si>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</si>
  <si>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</si>
  <si>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</si>
  <si>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</si>
  <si>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</si>
  <si>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</si>
  <si>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</si>
  <si>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</si>
  <si>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</si>
  <si>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</si>
  <si>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</si>
  <si>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</si>
  <si>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</si>
  <si>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</si>
  <si>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</si>
  <si>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</si>
  <si>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</si>
  <si>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</si>
  <si>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</si>
  <si>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</si>
  <si>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</si>
  <si>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</si>
  <si>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</si>
  <si>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</si>
  <si>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</si>
  <si>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</si>
  <si>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</si>
  <si>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</si>
  <si>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</si>
  <si>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</si>
  <si>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</si>
  <si>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</si>
  <si>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</si>
  <si>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</si>
  <si>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</si>
  <si>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</si>
  <si>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</si>
  <si>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</si>
  <si>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</si>
  <si>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</si>
  <si>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</si>
  <si>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</si>
  <si>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</si>
  <si>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</si>
  <si>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</si>
  <si>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</si>
  <si>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</si>
  <si>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</si>
  <si>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</si>
  <si>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</si>
  <si>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</si>
  <si>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</si>
  <si>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</si>
  <si>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</si>
  <si>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</si>
  <si>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</si>
  <si>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</si>
  <si>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</si>
  <si>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</si>
  <si>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</si>
  <si>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</si>
  <si>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</si>
  <si>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</si>
  <si>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</si>
  <si>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</si>
  <si>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</si>
  <si>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</si>
  <si>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</si>
  <si>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</si>
  <si>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</si>
  <si>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</si>
  <si>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</si>
  <si>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</si>
  <si>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</si>
  <si>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</si>
  <si>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</si>
  <si>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</si>
  <si>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</si>
  <si>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</si>
  <si>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</si>
  <si>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</si>
  <si>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</si>
  <si>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</si>
  <si>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</si>
  <si>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</si>
  <si>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</si>
  <si>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</si>
  <si>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</si>
  <si>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</si>
  <si>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</si>
  <si>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</si>
  <si>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</si>
  <si>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</si>
  <si>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</si>
  <si>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</si>
  <si>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</si>
  <si>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</si>
  <si>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</si>
  <si>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</si>
  <si>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</si>
  <si>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</si>
  <si>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</si>
  <si>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</si>
  <si>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</si>
  <si>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</si>
  <si>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</si>
  <si>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</si>
  <si>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</si>
  <si>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</si>
  <si>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</si>
  <si>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</si>
  <si>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</si>
  <si>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</si>
  <si>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</si>
  <si>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</si>
  <si>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</si>
  <si>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</si>
  <si>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</si>
  <si>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</si>
  <si>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</si>
  <si>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</si>
  <si>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</si>
  <si>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</si>
  <si>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</si>
  <si>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</si>
  <si>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</si>
  <si>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</si>
  <si>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</si>
  <si>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</si>
  <si>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</si>
  <si>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</si>
  <si>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</si>
  <si>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</si>
  <si>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</si>
  <si>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</si>
  <si>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</si>
  <si>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</si>
  <si>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</si>
  <si>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</si>
  <si>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</si>
  <si>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</si>
  <si>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</si>
  <si>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</si>
  <si>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</si>
  <si>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</si>
  <si>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</si>
  <si>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</si>
  <si>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</si>
  <si>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</si>
  <si>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</si>
  <si>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</si>
  <si>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</si>
  <si>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</si>
  <si>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</si>
  <si>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</si>
  <si>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</si>
  <si>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</si>
  <si>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</si>
  <si>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</si>
  <si>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</si>
  <si>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</si>
  <si>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</si>
  <si>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</si>
  <si>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</si>
  <si>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</si>
  <si>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</si>
  <si>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</si>
  <si>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</si>
  <si>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</si>
  <si>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</si>
  <si>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</si>
  <si>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</si>
  <si>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</si>
  <si>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</si>
  <si>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</si>
  <si>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</si>
  <si>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</si>
  <si>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</si>
  <si>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</si>
  <si>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</si>
  <si>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</si>
  <si>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</si>
  <si>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</si>
  <si>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</si>
  <si>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</si>
  <si>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</si>
  <si>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</si>
  <si>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</si>
  <si>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</si>
  <si>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</si>
  <si>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</si>
  <si>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</si>
  <si>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</si>
  <si>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</si>
  <si>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</si>
  <si>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</si>
  <si>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</si>
  <si>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</si>
  <si>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</si>
  <si>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</si>
  <si>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</si>
  <si>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</si>
  <si>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</si>
  <si>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</si>
  <si>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</si>
  <si>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</si>
  <si>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</si>
  <si>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</si>
  <si>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</si>
  <si>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</si>
  <si>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</si>
  <si>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</si>
  <si>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</si>
  <si>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</si>
  <si>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</si>
  <si>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</si>
  <si>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</si>
  <si>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</si>
  <si>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</si>
  <si>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</si>
  <si>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</si>
  <si>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</si>
  <si>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</si>
  <si>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</si>
  <si>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</si>
  <si>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</si>
  <si>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</si>
  <si>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</si>
  <si>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</si>
  <si>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</si>
  <si>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</si>
  <si>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</si>
  <si>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</si>
  <si>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</si>
  <si>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</si>
  <si>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</si>
  <si>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</si>
  <si>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</si>
  <si>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</si>
  <si>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</si>
  <si>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</si>
  <si>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</si>
  <si>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</si>
  <si>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</si>
  <si>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</si>
  <si>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</si>
  <si>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</si>
  <si>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</si>
  <si>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</si>
  <si>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</si>
  <si>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</si>
  <si>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</si>
  <si>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</si>
  <si>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</si>
  <si>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</si>
  <si>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</si>
  <si>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</si>
  <si>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</si>
  <si>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</si>
  <si>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</si>
  <si>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</si>
  <si>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</si>
  <si>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</si>
  <si>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</si>
  <si>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</si>
  <si>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</si>
  <si>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</si>
  <si>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</si>
  <si>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</si>
  <si>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</si>
  <si>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</si>
  <si>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</si>
  <si>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</si>
  <si>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</si>
  <si>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</si>
  <si>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</si>
  <si>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</si>
  <si>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</si>
  <si>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</si>
  <si>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</si>
  <si>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</si>
  <si>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</si>
  <si>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</si>
  <si>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</si>
  <si>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</si>
  <si>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</si>
  <si>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</si>
  <si>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</si>
  <si>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</si>
  <si>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</si>
  <si>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</si>
  <si>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</si>
  <si>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</si>
  <si>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</si>
  <si>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</si>
  <si>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</si>
  <si>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</si>
  <si>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</si>
  <si>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</si>
  <si>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</si>
  <si>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</si>
  <si>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</si>
  <si>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</si>
  <si>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</si>
  <si>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</si>
  <si>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</si>
  <si>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</si>
  <si>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</si>
  <si>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</si>
  <si>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</si>
  <si>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</si>
  <si>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</si>
  <si>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</si>
  <si>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</si>
  <si>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</si>
  <si>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</si>
  <si>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</si>
  <si>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</si>
  <si>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</si>
  <si>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</si>
  <si>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</si>
  <si>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</si>
  <si>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</si>
  <si>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</si>
  <si>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</si>
  <si>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</si>
  <si>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</si>
  <si>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</si>
  <si>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</si>
  <si>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</si>
  <si>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</si>
  <si>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</si>
  <si>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</si>
  <si>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</si>
  <si>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</si>
  <si>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</si>
  <si>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</si>
  <si>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</si>
  <si>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</si>
  <si>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</si>
  <si>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</si>
  <si>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</si>
  <si>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</si>
  <si>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</si>
  <si>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</si>
  <si>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</si>
  <si>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</si>
  <si>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</si>
  <si>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</si>
  <si>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</si>
  <si>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</si>
  <si>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</si>
  <si>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</si>
  <si>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</si>
  <si>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</si>
  <si>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</si>
  <si>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</si>
  <si>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</si>
  <si>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</si>
  <si>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</si>
  <si>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</si>
  <si>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</si>
  <si>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</si>
  <si>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</si>
  <si>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</si>
  <si>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</si>
  <si>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</si>
  <si>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</si>
  <si>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</si>
  <si>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</si>
  <si>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</si>
  <si>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</si>
  <si>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</si>
  <si>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</si>
  <si>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</si>
  <si>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</si>
  <si>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</si>
  <si>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</si>
  <si>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</si>
  <si>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</si>
  <si>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</si>
  <si>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</si>
  <si>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</si>
  <si>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</si>
  <si>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</si>
  <si>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</si>
  <si>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</si>
  <si>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</si>
  <si>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</si>
  <si>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</si>
  <si>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</si>
  <si>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</si>
  <si>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</si>
  <si>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</si>
  <si>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</si>
  <si>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</si>
  <si>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</si>
  <si>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</si>
  <si>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</si>
  <si>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</si>
  <si>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</si>
  <si>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</si>
  <si>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</si>
  <si>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</si>
  <si>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</si>
  <si>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</si>
  <si>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</si>
  <si>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</si>
  <si>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</si>
  <si>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</si>
  <si>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</si>
  <si>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</si>
  <si>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</si>
  <si>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</si>
  <si>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</si>
  <si>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</si>
  <si>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</si>
  <si>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</si>
  <si>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</si>
  <si>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</si>
  <si>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</si>
  <si>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</si>
  <si>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</si>
  <si>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</si>
  <si>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</si>
  <si>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</si>
  <si>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</si>
  <si>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</si>
  <si>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</si>
  <si>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</si>
  <si>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</si>
  <si>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</si>
  <si>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</si>
  <si>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</si>
  <si>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</si>
  <si>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</si>
  <si>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</si>
  <si>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</si>
  <si>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</si>
  <si>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</si>
  <si>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</si>
  <si>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</si>
  <si>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</si>
  <si>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</si>
  <si>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</si>
  <si>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</si>
  <si>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</si>
  <si>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</si>
  <si>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</si>
  <si>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</si>
  <si>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</si>
  <si>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</si>
  <si>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</si>
  <si>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</si>
  <si>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</si>
  <si>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</si>
  <si>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</si>
  <si>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</si>
  <si>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</si>
  <si>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</si>
  <si>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</si>
  <si>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</si>
  <si>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</si>
  <si>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</si>
  <si>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</si>
  <si>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</si>
  <si>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</si>
  <si>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</si>
  <si>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</si>
  <si>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</si>
  <si>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</si>
  <si>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</si>
  <si>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</si>
  <si>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</si>
  <si>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</si>
  <si>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</si>
  <si>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</si>
  <si>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</si>
  <si>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</si>
  <si>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</si>
  <si>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</si>
  <si>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</si>
  <si>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</si>
  <si>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</si>
  <si>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</si>
  <si>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</si>
  <si>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</si>
  <si>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</si>
  <si>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</si>
  <si>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</si>
  <si>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</si>
  <si>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</si>
  <si>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</si>
  <si>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</si>
  <si>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</si>
  <si>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</si>
  <si>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</si>
  <si>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</si>
  <si>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</si>
  <si>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</si>
  <si>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</si>
  <si>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</si>
  <si>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</si>
  <si>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</si>
  <si>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</si>
  <si>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</si>
  <si>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</si>
  <si>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</si>
  <si>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</si>
  <si>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</si>
  <si>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</si>
  <si>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</si>
  <si>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</si>
  <si>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</si>
  <si>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</si>
  <si>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</si>
  <si>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</si>
  <si>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</si>
  <si>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</si>
  <si>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</si>
  <si>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</si>
  <si>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</si>
  <si>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</si>
  <si>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</si>
  <si>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</si>
  <si>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</si>
  <si>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</si>
  <si>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</si>
  <si>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</si>
  <si>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</si>
  <si>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</si>
  <si>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</si>
  <si>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</si>
  <si>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</si>
  <si>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</si>
  <si>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</si>
  <si>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</si>
  <si>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</si>
  <si>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</si>
  <si>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</si>
  <si>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</si>
  <si>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</si>
  <si>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</si>
  <si>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</si>
  <si>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</si>
  <si>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</si>
  <si>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</si>
  <si>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</si>
  <si>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</si>
  <si>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</si>
  <si>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</si>
  <si>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</si>
  <si>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</si>
  <si>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</si>
  <si>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</si>
  <si>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</si>
  <si>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</si>
  <si>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</si>
  <si>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</si>
  <si>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</si>
  <si>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</si>
  <si>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</si>
  <si>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</si>
  <si>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</si>
  <si>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</si>
  <si>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</si>
  <si>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</si>
  <si>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</si>
  <si>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</si>
  <si>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</si>
  <si>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</si>
  <si>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</si>
  <si>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</si>
  <si>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</si>
  <si>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</si>
  <si>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</si>
  <si>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</si>
  <si>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</si>
  <si>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</si>
  <si>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</si>
  <si>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</si>
  <si>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</si>
  <si>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</si>
  <si>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</si>
  <si>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</si>
  <si>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</si>
  <si>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</si>
  <si>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</si>
  <si>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</si>
  <si>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</si>
  <si>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</si>
  <si>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</si>
  <si>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</si>
  <si>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</si>
  <si>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</si>
  <si>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</si>
  <si>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</si>
  <si>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</si>
  <si>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</si>
  <si>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</si>
  <si>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</si>
  <si>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</si>
  <si>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</si>
  <si>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</si>
  <si>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</si>
  <si>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</si>
  <si>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</si>
  <si>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</si>
  <si>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</si>
  <si>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</si>
  <si>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</si>
  <si>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</si>
  <si>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</si>
  <si>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</si>
  <si>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</si>
  <si>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</si>
  <si>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</si>
  <si>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</si>
  <si>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</si>
  <si>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</si>
  <si>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</si>
  <si>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</si>
  <si>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</si>
  <si>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</si>
  <si>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</si>
  <si>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</si>
  <si>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</si>
  <si>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</si>
  <si>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</si>
  <si>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</si>
  <si>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</si>
  <si>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</si>
  <si>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</si>
  <si>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</si>
  <si>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</si>
  <si>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</si>
  <si>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</si>
  <si>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</si>
  <si>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</si>
  <si>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</si>
  <si>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</si>
  <si>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</si>
  <si>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</si>
  <si>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</si>
  <si>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</si>
  <si>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</si>
  <si>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</si>
  <si>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</si>
  <si>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</si>
  <si>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</si>
  <si>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</si>
  <si>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</si>
  <si>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</si>
  <si>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</si>
  <si>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</si>
  <si>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</si>
  <si>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</si>
  <si>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</si>
  <si>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</si>
  <si>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</si>
  <si>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</si>
  <si>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</si>
  <si>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</si>
  <si>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</si>
  <si>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</si>
  <si>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</si>
  <si>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</si>
  <si>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</si>
  <si>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</si>
  <si>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</si>
  <si>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</si>
  <si>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</si>
  <si>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</si>
  <si>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</si>
  <si>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</si>
  <si>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</si>
  <si>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</si>
  <si>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</si>
  <si>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</si>
  <si>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</si>
  <si>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</si>
  <si>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</si>
  <si>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</si>
  <si>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</si>
  <si>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</si>
  <si>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</si>
  <si>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</si>
  <si>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</si>
  <si>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</si>
  <si>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</si>
  <si>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</si>
  <si>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</si>
  <si>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</si>
  <si>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</si>
  <si>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</si>
  <si>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</si>
  <si>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</si>
  <si>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</si>
  <si>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</si>
  <si>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</si>
  <si>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</si>
  <si>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</si>
  <si>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</si>
  <si>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</si>
  <si>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</si>
  <si>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</si>
  <si>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</si>
  <si>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</si>
  <si>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</si>
  <si>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</si>
  <si>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</si>
  <si>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</si>
  <si>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</si>
  <si>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</si>
  <si>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</si>
  <si>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</si>
  <si>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</si>
  <si>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</si>
  <si>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</si>
  <si>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</si>
  <si>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</si>
  <si>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</si>
  <si>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</si>
  <si>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</si>
  <si>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</si>
  <si>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</si>
  <si>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</si>
  <si>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</si>
  <si>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</si>
  <si>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</si>
  <si>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</si>
  <si>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</si>
  <si>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Pen</t>
  </si>
  <si>
    <t>Tax</t>
  </si>
  <si>
    <t>Taxable income</t>
  </si>
  <si>
    <t>ER NI</t>
  </si>
  <si>
    <t>Diff</t>
  </si>
  <si>
    <t>Take home</t>
  </si>
  <si>
    <t>Both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</si>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</sst>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6"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4" fillId="0" borderId="0" xfId="0" applyFont="1"/>
    <xf numFmtId="0" fontId="4" fillId="0" borderId="0" xfId="0" applyFont="1" applyAlignment="1">
      <alignment horizontal="center"/>
    </xf>
    <xf numFmtId="0" fontId="0" fillId="14" borderId="0" xfId="0" applyFill="1" applyAlignment="1">
      <alignment horizontal="left"/>
    </xf>
    <xf numFmtId="0" fontId="11" fillId="0" borderId="0" xfId="0" applyFont="1"/>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1" borderId="0" xfId="0" applyFont="1" applyFill="1" applyAlignment="1">
      <alignment horizontal="left" vertical="top"/>
    </xf>
    <xf numFmtId="0" fontId="0" fillId="19" borderId="0" xfId="0" applyFill="1" applyAlignment="1">
      <alignment horizontal="left" vertical="top"/>
    </xf>
    <xf numFmtId="0" fontId="0" fillId="0" borderId="0" xfId="0"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3" fillId="21" borderId="0" xfId="0" applyFont="1" applyFill="1" applyAlignment="1">
      <alignment horizontal="left"/>
    </xf>
    <xf numFmtId="14" fontId="4" fillId="21" borderId="0" xfId="0" applyNumberFormat="1" applyFont="1" applyFill="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14" fontId="0" fillId="21"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6" fillId="0" borderId="0" xfId="2"/>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7" fontId="0" fillId="0" borderId="0" xfId="0" applyNumberFormat="1"/>
    <xf numFmtId="14" fontId="4" fillId="0" borderId="0" xfId="0" applyNumberFormat="1" applyFont="1"/>
    <xf numFmtId="19" fontId="0" fillId="0" borderId="0" xfId="0" applyNumberFormat="1"/>
    <xf numFmtId="22" fontId="0" fillId="0" borderId="0" xfId="0" applyNumberFormat="1"/>
    <xf numFmtId="0" fontId="2" fillId="27" borderId="0" xfId="0" applyFont="1" applyFill="1" applyAlignment="1">
      <alignment horizontal="left"/>
    </xf>
    <xf numFmtId="0" fontId="0" fillId="27" borderId="0" xfId="0" applyFill="1"/>
    <xf numFmtId="0" fontId="0" fillId="27" borderId="0" xfId="0" applyFill="1" applyAlignment="1">
      <alignment horizontal="center"/>
    </xf>
    <xf numFmtId="1" fontId="0" fillId="28" borderId="0" xfId="0" applyNumberFormat="1" applyFill="1" applyAlignment="1">
      <alignment horizontal="center" vertical="center"/>
    </xf>
    <xf numFmtId="0" fontId="0" fillId="27" borderId="0" xfId="0" applyFill="1" applyAlignment="1">
      <alignment horizontal="left"/>
    </xf>
    <xf numFmtId="0" fontId="0" fillId="28" borderId="0" xfId="0" applyFill="1" applyAlignment="1">
      <alignment horizontal="center" vertical="center"/>
    </xf>
    <xf numFmtId="14" fontId="0" fillId="28" borderId="0" xfId="0" applyNumberFormat="1" applyFill="1" applyAlignment="1">
      <alignment horizontal="center"/>
    </xf>
    <xf numFmtId="0" fontId="0" fillId="27" borderId="0" xfId="0" applyFill="1" applyAlignment="1">
      <alignment horizontal="center" vertical="center"/>
    </xf>
    <xf numFmtId="0" fontId="0" fillId="28" borderId="0" xfId="0" applyFill="1" applyAlignment="1">
      <alignment horizontal="center" vertical="center"/>
    </xf>
    <xf numFmtId="14" fontId="0" fillId="27" borderId="0" xfId="0" applyNumberFormat="1" applyFill="1" applyAlignment="1">
      <alignment horizontal="center"/>
    </xf>
    <xf numFmtId="14" fontId="0" fillId="29" borderId="0" xfId="0" applyNumberFormat="1" applyFill="1" applyAlignment="1">
      <alignment horizontal="center"/>
    </xf>
    <xf numFmtId="0" fontId="0" fillId="29" borderId="0" xfId="0" applyFill="1" applyAlignment="1">
      <alignment horizontal="center" vertical="center"/>
    </xf>
    <xf numFmtId="14" fontId="21" fillId="27"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 fillId="0" borderId="0" xfId="0" applyFont="1" applyAlignment="1">
      <alignment horizontal="center" vertical="top"/>
    </xf>
    <xf numFmtId="0" fontId="22" fillId="12" borderId="0" xfId="0" applyFont="1" applyFill="1" applyAlignment="1">
      <alignment horizontal="center" vertical="center"/>
    </xf>
    <xf numFmtId="0" fontId="23" fillId="30" borderId="0" xfId="1" applyFont="1" applyFill="1" applyAlignment="1">
      <alignment horizontal="center" vertical="center" wrapText="1"/>
    </xf>
    <xf numFmtId="0" fontId="23"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23" fillId="31"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32"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3" fillId="33" borderId="0" xfId="1" applyFont="1" applyFill="1" applyAlignment="1">
      <alignment horizontal="center" vertical="center" wrapText="1"/>
    </xf>
    <xf numFmtId="0" fontId="23"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3" borderId="0" xfId="1" applyFont="1" applyFill="1" applyAlignment="1">
      <alignment wrapText="1"/>
    </xf>
    <xf numFmtId="0" fontId="27" fillId="33" borderId="0" xfId="1" applyFont="1" applyFill="1" applyAlignment="1">
      <alignment horizontal="center" vertical="center" wrapText="1"/>
    </xf>
    <xf numFmtId="0" fontId="28" fillId="33" borderId="0" xfId="1" applyFont="1" applyFill="1" applyAlignment="1">
      <alignment vertical="center" wrapText="1"/>
    </xf>
    <xf numFmtId="0" fontId="28" fillId="33" borderId="0" xfId="1" applyFont="1" applyFill="1" applyAlignment="1">
      <alignment horizontal="right" vertical="center" wrapText="1"/>
    </xf>
    <xf numFmtId="0" fontId="28" fillId="33"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0" fillId="33" borderId="0" xfId="1" applyFont="1" applyFill="1" applyAlignment="1">
      <alignment horizontal="center" wrapText="1"/>
    </xf>
    <xf numFmtId="0" fontId="31" fillId="33" borderId="0" xfId="1" applyFont="1" applyFill="1" applyAlignment="1">
      <alignment horizontal="center" vertical="center" wrapText="1"/>
    </xf>
    <xf numFmtId="0" fontId="31" fillId="34" borderId="0" xfId="1" applyFont="1" applyFill="1" applyAlignment="1">
      <alignment horizontal="center" vertical="center" wrapText="1"/>
    </xf>
    <xf numFmtId="0" fontId="31" fillId="5" borderId="0" xfId="1" applyFont="1" applyFill="1" applyAlignment="1">
      <alignment horizontal="center" vertical="center" wrapText="1"/>
    </xf>
    <xf numFmtId="0" fontId="30" fillId="33" borderId="0" xfId="1" applyFont="1" applyFill="1"/>
    <xf numFmtId="0" fontId="30" fillId="0" borderId="0" xfId="1" applyFont="1"/>
    <xf numFmtId="0" fontId="30" fillId="33" borderId="0" xfId="1" applyFont="1" applyFill="1" applyAlignment="1">
      <alignment wrapText="1"/>
    </xf>
    <xf numFmtId="0" fontId="32" fillId="33" borderId="0" xfId="1" applyFont="1" applyFill="1" applyAlignment="1">
      <alignment vertical="center" wrapText="1"/>
    </xf>
    <xf numFmtId="0" fontId="30" fillId="26" borderId="0" xfId="1" applyFont="1" applyFill="1"/>
    <xf numFmtId="0" fontId="26" fillId="35"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26"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4" fillId="0" borderId="0" xfId="0" applyFont="1"/>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4" fillId="0" borderId="0" xfId="0" applyFont="1" applyProtection="1">
      <protection locked="0"/>
    </xf>
    <xf numFmtId="7" fontId="0" fillId="0" borderId="0" xfId="0" applyNumberFormat="1" applyProtection="1">
      <protection locked="0"/>
    </xf>
    <xf numFmtId="0" fontId="0" fillId="28" borderId="0" xfId="0" applyFill="1" applyProtection="1">
      <protection locked="0"/>
    </xf>
    <xf numFmtId="9" fontId="4" fillId="0" borderId="0" xfId="0" applyNumberFormat="1" applyFont="1" applyAlignment="1">
      <alignment horizontal="left"/>
    </xf>
    <xf numFmtId="0" fontId="36" fillId="0" borderId="0" xfId="0" applyFont="1" applyAlignment="1">
      <alignment horizontal="left"/>
    </xf>
    <xf numFmtId="0" fontId="0" fillId="2" borderId="0" xfId="0" applyFill="1"/>
    <xf numFmtId="0" fontId="7" fillId="2" borderId="0" xfId="0" applyFont="1" applyFill="1" applyAlignment="1">
      <alignment vertical="center"/>
    </xf>
    <xf numFmtId="0" fontId="37"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applyAlignment="1">
      <alignment horizontal="center" vertical="center"/>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5" fillId="37"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37" borderId="0" xfId="0" applyFont="1" applyFill="1" applyAlignment="1">
      <alignment horizontal="center"/>
    </xf>
    <xf numFmtId="0" fontId="9" fillId="0" borderId="0" xfId="0" applyFont="1" applyAlignment="1">
      <alignment horizontal="center"/>
    </xf>
    <xf numFmtId="0" fontId="9" fillId="0" borderId="0" xfId="0" applyFont="1" applyAlignment="1">
      <alignment horizontal="center"/>
    </xf>
    <xf numFmtId="0" fontId="4" fillId="0" borderId="0" xfId="0" applyFont="1" applyAlignment="1">
      <alignment horizontal="center" vertical="center" wrapText="1"/>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40"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4" fillId="20" borderId="0" xfId="0" applyFont="1" applyFill="1" applyAlignment="1">
      <alignment horizontal="left" vertical="top"/>
    </xf>
    <xf numFmtId="0" fontId="41" fillId="0" borderId="0" xfId="0" applyFont="1" applyAlignment="1">
      <alignment vertical="center"/>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4" fillId="20" borderId="0" xfId="0" applyFont="1" applyFill="1" applyAlignment="1">
      <alignment horizontal="left" vertical="top" wrapText="1"/>
    </xf>
    <xf numFmtId="0" fontId="39"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4"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4"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wrapText="1"/>
    </xf>
    <xf numFmtId="0" fontId="0" fillId="0" borderId="0" xfId="0"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cell r="OU3">
            <v>52</v>
          </cell>
        </row>
        <row r="10">
          <cell r="C10">
            <v>1</v>
          </cell>
          <cell r="CM10">
            <v>12</v>
          </cell>
        </row>
      </sheetData>
      <sheetData sheetId="4"/>
      <sheetData sheetId="5"/>
      <sheetData sheetId="6"/>
      <sheetData sheetId="7" refreshError="1"/>
      <sheetData sheetId="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9"/>
      <sheetData sheetId="10"/>
      <sheetData sheetId="11"/>
      <sheetData sheetId="12"/>
      <sheetData sheetId="13"/>
      <sheetData sheetId="14"/>
      <sheetData sheetId="15"/>
      <sheetData sheetId="16"/>
      <sheetData sheetId="17"/>
      <sheetData sheetId="18" refreshError="1"/>
      <sheetData sheetId="19">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0" refreshError="1"/>
      <sheetData sheetId="2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2">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3">
        <row r="3">
          <cell r="A3" t="str">
            <v>NI123456A</v>
          </cell>
        </row>
        <row r="5">
          <cell r="BB5">
            <v>-144.22999999999999</v>
          </cell>
        </row>
      </sheetData>
      <sheetData sheetId="24"/>
      <sheetData sheetId="25" refreshError="1"/>
      <sheetData sheetId="26" refreshError="1"/>
      <sheetData sheetId="27" refreshError="1"/>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6" t="s">
        <v>96</v>
      </c>
      <c r="E1" s="46"/>
      <c r="F1" s="46"/>
      <c r="G1" s="46"/>
      <c r="H1" s="46"/>
      <c r="I1" s="46"/>
      <c r="J1" s="46"/>
      <c r="K1" s="46"/>
      <c r="L1" s="46"/>
      <c r="M1" s="46"/>
      <c r="N1" s="46"/>
      <c r="O1" s="46"/>
      <c r="P1" s="46"/>
      <c r="Q1" s="46" t="s">
        <v>96</v>
      </c>
      <c r="R1" s="46"/>
      <c r="S1" s="46"/>
      <c r="T1" s="46"/>
      <c r="U1" s="46"/>
      <c r="V1" s="46"/>
      <c r="W1" s="46"/>
      <c r="X1" s="46"/>
      <c r="Y1" s="46"/>
      <c r="Z1" s="46"/>
      <c r="AA1" s="46"/>
      <c r="AB1" s="46"/>
      <c r="AC1" s="46"/>
      <c r="AD1" s="46" t="s">
        <v>96</v>
      </c>
      <c r="AE1" s="46"/>
      <c r="AF1" s="46"/>
      <c r="AG1" s="46"/>
      <c r="AH1" s="46"/>
      <c r="AI1" s="46"/>
      <c r="AJ1" s="46"/>
      <c r="AK1" s="46"/>
      <c r="AL1" s="46"/>
      <c r="AM1" s="46"/>
      <c r="AN1" s="46"/>
      <c r="AO1" s="46"/>
      <c r="AP1" s="46"/>
      <c r="AQ1" s="46" t="s">
        <v>96</v>
      </c>
      <c r="AR1" s="46"/>
      <c r="AS1" s="46"/>
      <c r="AT1" s="46"/>
      <c r="AU1" s="46"/>
      <c r="AV1" s="46"/>
      <c r="AW1" s="46"/>
      <c r="AX1" s="46"/>
      <c r="AY1" s="46"/>
      <c r="AZ1" s="46"/>
      <c r="BA1" s="46"/>
      <c r="BB1" s="46"/>
      <c r="BC1" s="46"/>
    </row>
    <row r="2" spans="1:55" x14ac:dyDescent="0.25">
      <c r="A2" s="47" t="s">
        <v>97</v>
      </c>
      <c r="B2" s="47" t="s">
        <v>70</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8" t="s">
        <v>55</v>
      </c>
      <c r="C3" s="48"/>
      <c r="D3" t="s">
        <v>98</v>
      </c>
      <c r="E3" t="s">
        <v>99</v>
      </c>
      <c r="F3" t="s">
        <v>100</v>
      </c>
      <c r="G3" t="s">
        <v>101</v>
      </c>
      <c r="H3" t="s">
        <v>102</v>
      </c>
      <c r="T3" t="s">
        <v>103</v>
      </c>
      <c r="Y3" t="s">
        <v>104</v>
      </c>
    </row>
    <row r="4" spans="1:55" x14ac:dyDescent="0.25">
      <c r="A4" t="s">
        <v>56</v>
      </c>
      <c r="B4" s="48" t="s">
        <v>57</v>
      </c>
      <c r="C4" s="48"/>
      <c r="D4" t="s">
        <v>105</v>
      </c>
      <c r="E4" t="s">
        <v>106</v>
      </c>
      <c r="F4" t="s">
        <v>107</v>
      </c>
      <c r="G4" t="s">
        <v>108</v>
      </c>
      <c r="H4" t="s">
        <v>109</v>
      </c>
      <c r="T4" t="s">
        <v>110</v>
      </c>
      <c r="Y4" t="s">
        <v>111</v>
      </c>
    </row>
    <row r="5" spans="1:55" x14ac:dyDescent="0.25">
      <c r="A5" t="s">
        <v>59</v>
      </c>
      <c r="B5" s="48" t="s">
        <v>60</v>
      </c>
      <c r="C5" s="48"/>
      <c r="D5" t="s">
        <v>112</v>
      </c>
      <c r="E5" t="s">
        <v>113</v>
      </c>
      <c r="F5" t="s">
        <v>113</v>
      </c>
      <c r="G5" t="s">
        <v>114</v>
      </c>
      <c r="H5" t="s">
        <v>115</v>
      </c>
      <c r="T5" t="s">
        <v>116</v>
      </c>
      <c r="Y5" t="s">
        <v>117</v>
      </c>
    </row>
    <row r="6" spans="1:55" x14ac:dyDescent="0.25">
      <c r="A6" s="1" t="s">
        <v>32</v>
      </c>
      <c r="B6" s="48" t="s">
        <v>33</v>
      </c>
      <c r="C6" s="48"/>
      <c r="D6" t="s">
        <v>118</v>
      </c>
      <c r="E6" t="s">
        <v>119</v>
      </c>
      <c r="F6" t="s">
        <v>120</v>
      </c>
      <c r="G6" t="s">
        <v>121</v>
      </c>
      <c r="H6" t="s">
        <v>122</v>
      </c>
      <c r="I6" t="s">
        <v>123</v>
      </c>
      <c r="J6" t="s">
        <v>124</v>
      </c>
      <c r="N6" t="s">
        <v>125</v>
      </c>
    </row>
    <row r="7" spans="1:55" x14ac:dyDescent="0.25">
      <c r="A7" s="1" t="s">
        <v>36</v>
      </c>
      <c r="B7" s="48" t="s">
        <v>37</v>
      </c>
      <c r="C7" s="48"/>
      <c r="D7" t="s">
        <v>126</v>
      </c>
      <c r="E7" t="s">
        <v>127</v>
      </c>
      <c r="F7" t="s">
        <v>128</v>
      </c>
      <c r="G7" t="s">
        <v>129</v>
      </c>
      <c r="H7" t="s">
        <v>127</v>
      </c>
      <c r="I7" t="s">
        <v>130</v>
      </c>
      <c r="J7" t="s">
        <v>131</v>
      </c>
      <c r="N7" t="s">
        <v>132</v>
      </c>
    </row>
    <row r="8" spans="1:55" x14ac:dyDescent="0.25">
      <c r="A8" s="1" t="s">
        <v>40</v>
      </c>
      <c r="B8" s="48" t="s">
        <v>41</v>
      </c>
      <c r="C8" s="48"/>
      <c r="D8" t="s">
        <v>133</v>
      </c>
      <c r="E8" t="s">
        <v>134</v>
      </c>
      <c r="F8" t="s">
        <v>135</v>
      </c>
      <c r="G8" t="s">
        <v>136</v>
      </c>
      <c r="H8" t="s">
        <v>134</v>
      </c>
      <c r="I8" t="s">
        <v>137</v>
      </c>
      <c r="J8" t="s">
        <v>138</v>
      </c>
      <c r="N8" t="s">
        <v>139</v>
      </c>
    </row>
    <row r="9" spans="1:55" x14ac:dyDescent="0.25">
      <c r="A9" t="s">
        <v>44</v>
      </c>
      <c r="B9" s="48" t="s">
        <v>45</v>
      </c>
      <c r="C9" s="48"/>
      <c r="D9" t="s">
        <v>140</v>
      </c>
      <c r="E9" t="s">
        <v>141</v>
      </c>
      <c r="F9" t="s">
        <v>142</v>
      </c>
      <c r="G9" t="s">
        <v>143</v>
      </c>
      <c r="H9" t="s">
        <v>144</v>
      </c>
      <c r="I9" t="s">
        <v>145</v>
      </c>
      <c r="J9" t="s">
        <v>146</v>
      </c>
      <c r="N9" t="s">
        <v>147</v>
      </c>
    </row>
    <row r="10" spans="1:55" x14ac:dyDescent="0.25">
      <c r="A10" t="s">
        <v>46</v>
      </c>
      <c r="B10" s="48" t="s">
        <v>47</v>
      </c>
      <c r="C10" s="48"/>
      <c r="D10" t="s">
        <v>148</v>
      </c>
      <c r="E10" t="s">
        <v>149</v>
      </c>
      <c r="F10" t="s">
        <v>150</v>
      </c>
      <c r="G10" t="s">
        <v>151</v>
      </c>
      <c r="H10" t="s">
        <v>149</v>
      </c>
      <c r="I10" t="s">
        <v>152</v>
      </c>
      <c r="J10" t="s">
        <v>153</v>
      </c>
      <c r="N10" t="s">
        <v>154</v>
      </c>
    </row>
    <row r="11" spans="1:55" x14ac:dyDescent="0.25">
      <c r="A11" t="s">
        <v>49</v>
      </c>
      <c r="B11" s="48" t="s">
        <v>50</v>
      </c>
      <c r="C11" s="48"/>
      <c r="D11" t="s">
        <v>155</v>
      </c>
      <c r="E11" t="s">
        <v>156</v>
      </c>
      <c r="F11" t="s">
        <v>157</v>
      </c>
      <c r="G11" t="s">
        <v>158</v>
      </c>
      <c r="H11" t="s">
        <v>159</v>
      </c>
      <c r="I11" t="s">
        <v>160</v>
      </c>
      <c r="J11" t="s">
        <v>161</v>
      </c>
      <c r="N11" t="s">
        <v>162</v>
      </c>
    </row>
    <row r="12" spans="1:55" x14ac:dyDescent="0.25">
      <c r="A12" t="s">
        <v>51</v>
      </c>
      <c r="B12" s="48" t="s">
        <v>52</v>
      </c>
      <c r="C12" s="48"/>
      <c r="D12" t="s">
        <v>163</v>
      </c>
      <c r="E12" t="s">
        <v>164</v>
      </c>
      <c r="F12" t="s">
        <v>165</v>
      </c>
      <c r="G12" t="s">
        <v>166</v>
      </c>
      <c r="H12" t="s">
        <v>164</v>
      </c>
      <c r="I12" t="s">
        <v>167</v>
      </c>
      <c r="J12" t="s">
        <v>168</v>
      </c>
      <c r="N12" t="s">
        <v>169</v>
      </c>
    </row>
    <row r="14" spans="1:55" x14ac:dyDescent="0.25">
      <c r="A14" s="49"/>
      <c r="B14" s="50" t="s">
        <v>170</v>
      </c>
      <c r="C14" s="51" t="s">
        <v>171</v>
      </c>
    </row>
    <row r="15" spans="1:55" x14ac:dyDescent="0.25">
      <c r="A15" s="49"/>
      <c r="B15" s="50" t="s">
        <v>172</v>
      </c>
      <c r="C15" s="51" t="s">
        <v>171</v>
      </c>
    </row>
    <row r="16" spans="1:55" x14ac:dyDescent="0.25">
      <c r="A16" s="50"/>
      <c r="B16" s="52" t="s">
        <v>173</v>
      </c>
      <c r="C16" s="51" t="s">
        <v>171</v>
      </c>
      <c r="D16" s="53"/>
      <c r="E16" s="53"/>
      <c r="F16" s="53"/>
      <c r="G16" s="53"/>
      <c r="H16" s="25"/>
      <c r="I16" s="25"/>
      <c r="J16" s="53"/>
    </row>
    <row r="17" spans="1:6" x14ac:dyDescent="0.25">
      <c r="A17" s="49" t="s">
        <v>174</v>
      </c>
      <c r="B17" s="50" t="s">
        <v>175</v>
      </c>
      <c r="C17" s="51" t="s">
        <v>171</v>
      </c>
    </row>
    <row r="18" spans="1:6" x14ac:dyDescent="0.25">
      <c r="A18" s="49" t="s">
        <v>176</v>
      </c>
      <c r="B18" s="50" t="s">
        <v>177</v>
      </c>
      <c r="C18" s="51" t="s">
        <v>171</v>
      </c>
    </row>
    <row r="19" spans="1:6" x14ac:dyDescent="0.25">
      <c r="A19" s="50"/>
      <c r="B19" s="50" t="s">
        <v>178</v>
      </c>
      <c r="C19" s="51" t="s">
        <v>171</v>
      </c>
    </row>
    <row r="20" spans="1:6" x14ac:dyDescent="0.25">
      <c r="A20" s="54"/>
      <c r="B20" s="52" t="s">
        <v>179</v>
      </c>
      <c r="C20" s="51" t="s">
        <v>171</v>
      </c>
    </row>
    <row r="21" spans="1:6" x14ac:dyDescent="0.25">
      <c r="A21" s="54"/>
      <c r="B21" s="52" t="s">
        <v>180</v>
      </c>
      <c r="C21" s="51" t="s">
        <v>171</v>
      </c>
    </row>
    <row r="22" spans="1:6" x14ac:dyDescent="0.25">
      <c r="A22" s="55"/>
      <c r="B22" s="56" t="s">
        <v>181</v>
      </c>
      <c r="C22" s="50" t="s">
        <v>182</v>
      </c>
    </row>
    <row r="23" spans="1:6" x14ac:dyDescent="0.25">
      <c r="A23" s="55"/>
      <c r="B23" s="56" t="s">
        <v>183</v>
      </c>
      <c r="C23" s="50" t="s">
        <v>182</v>
      </c>
    </row>
    <row r="24" spans="1:6" ht="15.75" x14ac:dyDescent="0.25">
      <c r="A24" s="55"/>
      <c r="B24" s="56" t="s">
        <v>184</v>
      </c>
      <c r="C24" s="51" t="s">
        <v>171</v>
      </c>
      <c r="F24" s="57"/>
    </row>
    <row r="25" spans="1:6" x14ac:dyDescent="0.25">
      <c r="A25" s="55" t="s">
        <v>185</v>
      </c>
      <c r="B25" s="58" t="s">
        <v>186</v>
      </c>
      <c r="C25" s="51" t="s">
        <v>171</v>
      </c>
    </row>
    <row r="26" spans="1:6" x14ac:dyDescent="0.25">
      <c r="A26" s="55" t="s">
        <v>187</v>
      </c>
      <c r="B26" s="58" t="s">
        <v>188</v>
      </c>
      <c r="C26" s="51" t="s">
        <v>171</v>
      </c>
    </row>
    <row r="27" spans="1:6" x14ac:dyDescent="0.25">
      <c r="A27" s="59" t="s">
        <v>189</v>
      </c>
      <c r="B27" s="58" t="s">
        <v>190</v>
      </c>
      <c r="C27" s="51" t="s">
        <v>171</v>
      </c>
    </row>
    <row r="28" spans="1:6" x14ac:dyDescent="0.25">
      <c r="A28" s="58"/>
      <c r="B28" s="58" t="s">
        <v>191</v>
      </c>
      <c r="C28" s="50" t="s">
        <v>182</v>
      </c>
    </row>
    <row r="29" spans="1:6" x14ac:dyDescent="0.25">
      <c r="A29" s="58"/>
      <c r="B29" s="58" t="s">
        <v>192</v>
      </c>
      <c r="C29" s="50" t="s">
        <v>182</v>
      </c>
    </row>
    <row r="30" spans="1:6" x14ac:dyDescent="0.25">
      <c r="A30" s="58"/>
      <c r="B30" s="58" t="s">
        <v>193</v>
      </c>
      <c r="C30" s="50" t="s">
        <v>182</v>
      </c>
    </row>
    <row r="31" spans="1:6" x14ac:dyDescent="0.25">
      <c r="A31" s="58"/>
      <c r="B31" s="58" t="s">
        <v>194</v>
      </c>
      <c r="C31" s="50" t="s">
        <v>182</v>
      </c>
    </row>
    <row r="32" spans="1:6" x14ac:dyDescent="0.25">
      <c r="A32" s="58"/>
      <c r="B32" s="58" t="s">
        <v>195</v>
      </c>
      <c r="C32" s="50" t="s">
        <v>182</v>
      </c>
    </row>
    <row r="33" spans="1:3" x14ac:dyDescent="0.25">
      <c r="A33" s="60"/>
      <c r="B33" s="61" t="s">
        <v>196</v>
      </c>
      <c r="C33" s="51" t="s">
        <v>171</v>
      </c>
    </row>
    <row r="34" spans="1:3" x14ac:dyDescent="0.25">
      <c r="A34" s="62" t="s">
        <v>197</v>
      </c>
      <c r="B34" s="61" t="s">
        <v>198</v>
      </c>
      <c r="C34" s="51" t="s">
        <v>171</v>
      </c>
    </row>
    <row r="35" spans="1:3" x14ac:dyDescent="0.25">
      <c r="A35" s="62" t="s">
        <v>187</v>
      </c>
      <c r="B35" s="60" t="s">
        <v>199</v>
      </c>
      <c r="C35" s="51" t="s">
        <v>171</v>
      </c>
    </row>
    <row r="36" spans="1:3" x14ac:dyDescent="0.25">
      <c r="A36" s="62" t="s">
        <v>200</v>
      </c>
      <c r="B36" s="61" t="s">
        <v>201</v>
      </c>
      <c r="C36" s="51" t="s">
        <v>171</v>
      </c>
    </row>
    <row r="37" spans="1:3" x14ac:dyDescent="0.25">
      <c r="A37" s="62"/>
      <c r="B37" s="61" t="s">
        <v>202</v>
      </c>
      <c r="C37" s="51" t="s">
        <v>171</v>
      </c>
    </row>
    <row r="38" spans="1:3" x14ac:dyDescent="0.25">
      <c r="A38" s="62"/>
      <c r="B38" s="61" t="s">
        <v>203</v>
      </c>
      <c r="C38" s="51" t="s">
        <v>171</v>
      </c>
    </row>
    <row r="39" spans="1:3" x14ac:dyDescent="0.25">
      <c r="A39" s="62"/>
      <c r="B39" s="61" t="s">
        <v>204</v>
      </c>
      <c r="C39" s="51"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3" t="s">
        <v>205</v>
      </c>
      <c r="B1" s="63"/>
      <c r="C1" s="64"/>
      <c r="D1" s="64"/>
      <c r="E1" s="64"/>
      <c r="F1" s="64"/>
      <c r="G1" s="64"/>
      <c r="H1" s="64"/>
      <c r="I1" s="64"/>
      <c r="J1" s="64"/>
      <c r="K1" s="64"/>
      <c r="L1" s="64"/>
      <c r="M1" s="65"/>
    </row>
    <row r="2" spans="1:418" ht="18.75" x14ac:dyDescent="0.3">
      <c r="A2" s="66"/>
      <c r="B2" s="66"/>
      <c r="C2" s="65"/>
      <c r="D2" s="65"/>
      <c r="E2" s="65"/>
      <c r="F2" s="65"/>
      <c r="G2" s="65"/>
      <c r="H2" s="65"/>
      <c r="I2" s="65"/>
      <c r="J2" s="65"/>
      <c r="K2" s="65"/>
      <c r="L2" s="65"/>
      <c r="M2" s="65"/>
    </row>
    <row r="3" spans="1:418" s="47" customFormat="1" x14ac:dyDescent="0.25">
      <c r="A3" s="47" t="s">
        <v>206</v>
      </c>
      <c r="B3"/>
      <c r="C3" s="67">
        <v>1</v>
      </c>
      <c r="D3" s="67"/>
      <c r="E3" s="67"/>
      <c r="F3" s="67"/>
      <c r="G3" s="67"/>
      <c r="H3" s="68"/>
      <c r="I3" s="68"/>
      <c r="J3" s="68"/>
      <c r="K3" s="69">
        <f>C3+1</f>
        <v>2</v>
      </c>
      <c r="L3" s="69"/>
      <c r="M3" s="69"/>
      <c r="N3" s="69"/>
      <c r="O3" s="69"/>
      <c r="P3" s="68"/>
      <c r="Q3" s="68"/>
      <c r="R3" s="68"/>
      <c r="S3" s="67">
        <f>K3+1</f>
        <v>3</v>
      </c>
      <c r="T3" s="67"/>
      <c r="U3" s="67"/>
      <c r="V3" s="67"/>
      <c r="W3" s="67"/>
      <c r="X3" s="70"/>
      <c r="Y3" s="70"/>
      <c r="Z3" s="70"/>
      <c r="AA3" s="69">
        <f>S3+1</f>
        <v>4</v>
      </c>
      <c r="AB3" s="69"/>
      <c r="AC3" s="69"/>
      <c r="AD3" s="69"/>
      <c r="AE3" s="69"/>
      <c r="AF3" s="68"/>
      <c r="AG3" s="68"/>
      <c r="AH3" s="68"/>
      <c r="AI3" s="67">
        <f>AA3+1</f>
        <v>5</v>
      </c>
      <c r="AJ3" s="67"/>
      <c r="AK3" s="67"/>
      <c r="AL3" s="67"/>
      <c r="AM3" s="67"/>
      <c r="AN3" s="70"/>
      <c r="AO3" s="70"/>
      <c r="AP3" s="70"/>
      <c r="AQ3" s="69">
        <f>AI3+1</f>
        <v>6</v>
      </c>
      <c r="AR3" s="69"/>
      <c r="AS3" s="69"/>
      <c r="AT3" s="69"/>
      <c r="AU3" s="69"/>
      <c r="AV3" s="68"/>
      <c r="AW3" s="68"/>
      <c r="AX3" s="68"/>
      <c r="AY3" s="67">
        <f>AQ3+1</f>
        <v>7</v>
      </c>
      <c r="AZ3" s="67"/>
      <c r="BA3" s="67"/>
      <c r="BB3" s="67"/>
      <c r="BC3" s="67"/>
      <c r="BD3" s="70"/>
      <c r="BE3" s="70"/>
      <c r="BF3" s="70"/>
      <c r="BG3" s="69">
        <f>AY3+1</f>
        <v>8</v>
      </c>
      <c r="BH3" s="69"/>
      <c r="BI3" s="69"/>
      <c r="BJ3" s="69"/>
      <c r="BK3" s="69"/>
      <c r="BL3" s="68"/>
      <c r="BM3" s="68"/>
      <c r="BN3" s="68"/>
      <c r="BO3" s="67">
        <f>BG3+1</f>
        <v>9</v>
      </c>
      <c r="BP3" s="67"/>
      <c r="BQ3" s="67"/>
      <c r="BR3" s="67"/>
      <c r="BS3" s="67"/>
      <c r="BT3" s="70"/>
      <c r="BU3" s="70"/>
      <c r="BV3" s="70"/>
      <c r="BW3" s="69">
        <f>BO3+1</f>
        <v>10</v>
      </c>
      <c r="BX3" s="69"/>
      <c r="BY3" s="69"/>
      <c r="BZ3" s="69"/>
      <c r="CA3" s="69"/>
      <c r="CB3" s="68"/>
      <c r="CC3" s="68"/>
      <c r="CD3" s="68"/>
      <c r="CE3" s="67">
        <f>BW3+1</f>
        <v>11</v>
      </c>
      <c r="CF3" s="67"/>
      <c r="CG3" s="67"/>
      <c r="CH3" s="67"/>
      <c r="CI3" s="67"/>
      <c r="CJ3" s="70"/>
      <c r="CK3" s="70"/>
      <c r="CL3" s="70"/>
      <c r="CM3" s="69">
        <f>CE3+1</f>
        <v>12</v>
      </c>
      <c r="CN3" s="69"/>
      <c r="CO3" s="69"/>
      <c r="CP3" s="69"/>
      <c r="CQ3" s="69"/>
      <c r="CR3" s="68"/>
      <c r="CS3" s="68"/>
      <c r="CT3" s="68"/>
      <c r="CU3" s="67">
        <f>CM3+1</f>
        <v>13</v>
      </c>
      <c r="CV3" s="67"/>
      <c r="CW3" s="67"/>
      <c r="CX3" s="67"/>
      <c r="CY3" s="67"/>
      <c r="CZ3" s="67"/>
      <c r="DA3" s="67"/>
      <c r="DB3" s="67"/>
      <c r="DC3" s="69">
        <f>CU3+1</f>
        <v>14</v>
      </c>
      <c r="DD3" s="69"/>
      <c r="DE3" s="69"/>
      <c r="DF3" s="69"/>
      <c r="DG3" s="69"/>
      <c r="DH3" s="69"/>
      <c r="DI3" s="69"/>
      <c r="DJ3" s="69"/>
      <c r="DK3" s="67">
        <f>DC3+1</f>
        <v>15</v>
      </c>
      <c r="DL3" s="67"/>
      <c r="DM3" s="67"/>
      <c r="DN3" s="67"/>
      <c r="DO3" s="67"/>
      <c r="DP3" s="67"/>
      <c r="DQ3" s="67"/>
      <c r="DR3" s="67"/>
      <c r="DS3" s="69">
        <f>DK3+1</f>
        <v>16</v>
      </c>
      <c r="DT3" s="69"/>
      <c r="DU3" s="69"/>
      <c r="DV3" s="69"/>
      <c r="DW3" s="69"/>
      <c r="DX3" s="69"/>
      <c r="DY3" s="69"/>
      <c r="DZ3" s="69"/>
      <c r="EA3" s="67">
        <f>DS3+1</f>
        <v>17</v>
      </c>
      <c r="EB3" s="67"/>
      <c r="EC3" s="67"/>
      <c r="ED3" s="67"/>
      <c r="EE3" s="67"/>
      <c r="EF3" s="67"/>
      <c r="EG3" s="67"/>
      <c r="EH3" s="67"/>
      <c r="EI3" s="69">
        <f>EA3+1</f>
        <v>18</v>
      </c>
      <c r="EJ3" s="69"/>
      <c r="EK3" s="69"/>
      <c r="EL3" s="69"/>
      <c r="EM3" s="69"/>
      <c r="EN3" s="69"/>
      <c r="EO3" s="69"/>
      <c r="EP3" s="69"/>
      <c r="EQ3" s="67">
        <f>EI3+1</f>
        <v>19</v>
      </c>
      <c r="ER3" s="67"/>
      <c r="ES3" s="67"/>
      <c r="ET3" s="67"/>
      <c r="EU3" s="67"/>
      <c r="EV3" s="67"/>
      <c r="EW3" s="67"/>
      <c r="EX3" s="67"/>
      <c r="EY3" s="69">
        <f>EQ3+1</f>
        <v>20</v>
      </c>
      <c r="EZ3" s="69"/>
      <c r="FA3" s="69"/>
      <c r="FB3" s="69"/>
      <c r="FC3" s="69"/>
      <c r="FD3" s="69"/>
      <c r="FE3" s="69"/>
      <c r="FF3" s="69"/>
      <c r="FG3" s="67">
        <f>EY3+1</f>
        <v>21</v>
      </c>
      <c r="FH3" s="67"/>
      <c r="FI3" s="67"/>
      <c r="FJ3" s="67"/>
      <c r="FK3" s="67"/>
      <c r="FL3" s="67"/>
      <c r="FM3" s="67"/>
      <c r="FN3" s="67"/>
      <c r="FO3" s="69">
        <f>FG3+1</f>
        <v>22</v>
      </c>
      <c r="FP3" s="69"/>
      <c r="FQ3" s="69"/>
      <c r="FR3" s="69"/>
      <c r="FS3" s="69"/>
      <c r="FT3" s="69"/>
      <c r="FU3" s="69"/>
      <c r="FV3" s="69"/>
      <c r="FW3" s="67">
        <f>FO3+1</f>
        <v>23</v>
      </c>
      <c r="FX3" s="67"/>
      <c r="FY3" s="67"/>
      <c r="FZ3" s="67"/>
      <c r="GA3" s="67"/>
      <c r="GB3" s="67"/>
      <c r="GC3" s="67"/>
      <c r="GD3" s="67"/>
      <c r="GE3" s="69">
        <f>FW3+1</f>
        <v>24</v>
      </c>
      <c r="GF3" s="69"/>
      <c r="GG3" s="69"/>
      <c r="GH3" s="69"/>
      <c r="GI3" s="69"/>
      <c r="GJ3" s="69"/>
      <c r="GK3" s="69"/>
      <c r="GL3" s="69"/>
      <c r="GM3" s="67">
        <f>GE3+1</f>
        <v>25</v>
      </c>
      <c r="GN3" s="67"/>
      <c r="GO3" s="67"/>
      <c r="GP3" s="67"/>
      <c r="GQ3" s="67"/>
      <c r="GR3" s="67"/>
      <c r="GS3" s="67"/>
      <c r="GT3" s="67"/>
      <c r="GU3" s="69">
        <f>GM3+1</f>
        <v>26</v>
      </c>
      <c r="GV3" s="69"/>
      <c r="GW3" s="69"/>
      <c r="GX3" s="69"/>
      <c r="GY3" s="69"/>
      <c r="GZ3" s="69"/>
      <c r="HA3" s="69"/>
      <c r="HB3" s="69"/>
      <c r="HC3" s="67">
        <f>GU3+1</f>
        <v>27</v>
      </c>
      <c r="HD3" s="67"/>
      <c r="HE3" s="67"/>
      <c r="HF3" s="67"/>
      <c r="HG3" s="67"/>
      <c r="HH3" s="67"/>
      <c r="HI3" s="67"/>
      <c r="HJ3" s="67"/>
      <c r="HK3" s="69">
        <f>HC3+1</f>
        <v>28</v>
      </c>
      <c r="HL3" s="69"/>
      <c r="HM3" s="69"/>
      <c r="HN3" s="69"/>
      <c r="HO3" s="69"/>
      <c r="HP3" s="69"/>
      <c r="HQ3" s="69"/>
      <c r="HR3" s="69"/>
      <c r="HS3" s="67">
        <f>HK3+1</f>
        <v>29</v>
      </c>
      <c r="HT3" s="67"/>
      <c r="HU3" s="67"/>
      <c r="HV3" s="67"/>
      <c r="HW3" s="67"/>
      <c r="HX3" s="67"/>
      <c r="HY3" s="67"/>
      <c r="HZ3" s="67"/>
      <c r="IA3" s="69">
        <f>HS3+1</f>
        <v>30</v>
      </c>
      <c r="IB3" s="69"/>
      <c r="IC3" s="69"/>
      <c r="ID3" s="69"/>
      <c r="IE3" s="69"/>
      <c r="IF3" s="69"/>
      <c r="IG3" s="69"/>
      <c r="IH3" s="69"/>
      <c r="II3" s="67">
        <f>IA3+1</f>
        <v>31</v>
      </c>
      <c r="IJ3" s="67"/>
      <c r="IK3" s="67"/>
      <c r="IL3" s="67"/>
      <c r="IM3" s="67"/>
      <c r="IN3" s="67"/>
      <c r="IO3" s="67"/>
      <c r="IP3" s="67"/>
      <c r="IQ3" s="69">
        <f>II3+1</f>
        <v>32</v>
      </c>
      <c r="IR3" s="69"/>
      <c r="IS3" s="69"/>
      <c r="IT3" s="69"/>
      <c r="IU3" s="69"/>
      <c r="IV3" s="69"/>
      <c r="IW3" s="69"/>
      <c r="IX3" s="69"/>
      <c r="IY3" s="67">
        <f>IQ3+1</f>
        <v>33</v>
      </c>
      <c r="IZ3" s="67"/>
      <c r="JA3" s="67"/>
      <c r="JB3" s="67"/>
      <c r="JC3" s="67"/>
      <c r="JD3" s="67"/>
      <c r="JE3" s="67"/>
      <c r="JF3" s="67"/>
      <c r="JG3" s="69">
        <f>IY3+1</f>
        <v>34</v>
      </c>
      <c r="JH3" s="69"/>
      <c r="JI3" s="69"/>
      <c r="JJ3" s="69"/>
      <c r="JK3" s="69"/>
      <c r="JL3" s="69"/>
      <c r="JM3" s="69"/>
      <c r="JN3" s="69"/>
      <c r="JO3" s="67">
        <f>JG3+1</f>
        <v>35</v>
      </c>
      <c r="JP3" s="67"/>
      <c r="JQ3" s="67"/>
      <c r="JR3" s="67"/>
      <c r="JS3" s="67"/>
      <c r="JT3" s="67"/>
      <c r="JU3" s="67"/>
      <c r="JV3" s="67"/>
      <c r="JW3" s="69">
        <f>JO3+1</f>
        <v>36</v>
      </c>
      <c r="JX3" s="69"/>
      <c r="JY3" s="69"/>
      <c r="JZ3" s="69"/>
      <c r="KA3" s="69"/>
      <c r="KB3" s="69"/>
      <c r="KC3" s="69"/>
      <c r="KD3" s="69"/>
      <c r="KE3" s="67">
        <f>JW3+1</f>
        <v>37</v>
      </c>
      <c r="KF3" s="67"/>
      <c r="KG3" s="67"/>
      <c r="KH3" s="67"/>
      <c r="KI3" s="67"/>
      <c r="KJ3" s="67"/>
      <c r="KK3" s="67"/>
      <c r="KL3" s="67"/>
      <c r="KM3" s="69">
        <f>KE3+1</f>
        <v>38</v>
      </c>
      <c r="KN3" s="69"/>
      <c r="KO3" s="69"/>
      <c r="KP3" s="69"/>
      <c r="KQ3" s="69"/>
      <c r="KR3" s="69"/>
      <c r="KS3" s="69"/>
      <c r="KT3" s="69"/>
      <c r="KU3" s="67">
        <f>KM3+1</f>
        <v>39</v>
      </c>
      <c r="KV3" s="67"/>
      <c r="KW3" s="67"/>
      <c r="KX3" s="67"/>
      <c r="KY3" s="67"/>
      <c r="KZ3" s="67"/>
      <c r="LA3" s="67"/>
      <c r="LB3" s="67"/>
      <c r="LC3" s="69">
        <f>KU3+1</f>
        <v>40</v>
      </c>
      <c r="LD3" s="69"/>
      <c r="LE3" s="69"/>
      <c r="LF3" s="69"/>
      <c r="LG3" s="69"/>
      <c r="LH3" s="69"/>
      <c r="LI3" s="69"/>
      <c r="LJ3" s="69"/>
      <c r="LK3" s="67">
        <f>LC3+1</f>
        <v>41</v>
      </c>
      <c r="LL3" s="67"/>
      <c r="LM3" s="67"/>
      <c r="LN3" s="67"/>
      <c r="LO3" s="67"/>
      <c r="LP3" s="67"/>
      <c r="LQ3" s="67"/>
      <c r="LR3" s="67"/>
      <c r="LS3" s="69">
        <f>LK3+1</f>
        <v>42</v>
      </c>
      <c r="LT3" s="69"/>
      <c r="LU3" s="69"/>
      <c r="LV3" s="69"/>
      <c r="LW3" s="69"/>
      <c r="LX3" s="69"/>
      <c r="LY3" s="69"/>
      <c r="LZ3" s="69"/>
      <c r="MA3" s="67">
        <f>LS3+1</f>
        <v>43</v>
      </c>
      <c r="MB3" s="67"/>
      <c r="MC3" s="67"/>
      <c r="MD3" s="67"/>
      <c r="ME3" s="67"/>
      <c r="MF3" s="67"/>
      <c r="MG3" s="67"/>
      <c r="MH3" s="67"/>
      <c r="MI3" s="69">
        <f>MA3+1</f>
        <v>44</v>
      </c>
      <c r="MJ3" s="69"/>
      <c r="MK3" s="69"/>
      <c r="ML3" s="69"/>
      <c r="MM3" s="69"/>
      <c r="MN3" s="69"/>
      <c r="MO3" s="69"/>
      <c r="MP3" s="69"/>
      <c r="MQ3" s="67">
        <f>MI3+1</f>
        <v>45</v>
      </c>
      <c r="MR3" s="67"/>
      <c r="MS3" s="67"/>
      <c r="MT3" s="67"/>
      <c r="MU3" s="67"/>
      <c r="MV3" s="67"/>
      <c r="MW3" s="67"/>
      <c r="MX3" s="67"/>
      <c r="MY3" s="69">
        <f>MQ3+1</f>
        <v>46</v>
      </c>
      <c r="MZ3" s="69"/>
      <c r="NA3" s="69"/>
      <c r="NB3" s="69"/>
      <c r="NC3" s="69"/>
      <c r="ND3" s="69"/>
      <c r="NE3" s="69"/>
      <c r="NF3" s="69"/>
      <c r="NG3" s="67">
        <f>MY3+1</f>
        <v>47</v>
      </c>
      <c r="NH3" s="67"/>
      <c r="NI3" s="67"/>
      <c r="NJ3" s="67"/>
      <c r="NK3" s="67"/>
      <c r="NL3" s="67"/>
      <c r="NM3" s="67"/>
      <c r="NN3" s="67"/>
      <c r="NO3" s="69">
        <f>NG3+1</f>
        <v>48</v>
      </c>
      <c r="NP3" s="69"/>
      <c r="NQ3" s="69"/>
      <c r="NR3" s="69"/>
      <c r="NS3" s="69"/>
      <c r="NT3" s="69"/>
      <c r="NU3" s="69"/>
      <c r="NV3" s="69"/>
      <c r="NW3" s="67">
        <f>NO3+1</f>
        <v>49</v>
      </c>
      <c r="NX3" s="67"/>
      <c r="NY3" s="67"/>
      <c r="NZ3" s="67"/>
      <c r="OA3" s="67"/>
      <c r="OB3" s="67"/>
      <c r="OC3" s="67"/>
      <c r="OD3" s="67"/>
      <c r="OE3" s="69">
        <f>NW3+1</f>
        <v>50</v>
      </c>
      <c r="OF3" s="69"/>
      <c r="OG3" s="69"/>
      <c r="OH3" s="69"/>
      <c r="OI3" s="69"/>
      <c r="OJ3" s="69"/>
      <c r="OK3" s="69"/>
      <c r="OL3" s="69"/>
      <c r="OM3" s="67">
        <f>OE3+1</f>
        <v>51</v>
      </c>
      <c r="ON3" s="67"/>
      <c r="OO3" s="67"/>
      <c r="OP3" s="67"/>
      <c r="OQ3" s="67"/>
      <c r="OR3" s="67"/>
      <c r="OS3" s="67"/>
      <c r="OT3" s="67"/>
      <c r="OU3" s="69">
        <f>OM3+1</f>
        <v>52</v>
      </c>
      <c r="OV3" s="69"/>
      <c r="OW3" s="69"/>
      <c r="OX3" s="69"/>
      <c r="OY3" s="69"/>
      <c r="OZ3" s="69"/>
      <c r="PA3" s="69"/>
      <c r="PB3" s="69"/>
    </row>
    <row r="4" spans="1:418" s="47" customFormat="1" x14ac:dyDescent="0.25">
      <c r="A4" s="47" t="s">
        <v>97</v>
      </c>
      <c r="B4" s="47" t="s">
        <v>70</v>
      </c>
      <c r="C4" s="71" t="s">
        <v>207</v>
      </c>
      <c r="D4" s="71" t="s">
        <v>12</v>
      </c>
      <c r="E4" s="71" t="s">
        <v>208</v>
      </c>
      <c r="F4" s="71" t="s">
        <v>209</v>
      </c>
      <c r="G4" s="71" t="s">
        <v>210</v>
      </c>
      <c r="H4" s="71" t="s">
        <v>21</v>
      </c>
      <c r="I4" s="71" t="s">
        <v>30</v>
      </c>
      <c r="J4" s="71" t="s">
        <v>211</v>
      </c>
      <c r="K4" s="72" t="s">
        <v>207</v>
      </c>
      <c r="L4" s="72" t="s">
        <v>12</v>
      </c>
      <c r="M4" s="72" t="s">
        <v>208</v>
      </c>
      <c r="N4" s="72" t="s">
        <v>209</v>
      </c>
      <c r="O4" s="72" t="s">
        <v>210</v>
      </c>
      <c r="P4" s="72" t="s">
        <v>21</v>
      </c>
      <c r="Q4" s="72" t="s">
        <v>30</v>
      </c>
      <c r="R4" s="72" t="s">
        <v>211</v>
      </c>
      <c r="S4" s="71" t="s">
        <v>207</v>
      </c>
      <c r="T4" s="71" t="s">
        <v>12</v>
      </c>
      <c r="U4" s="71" t="s">
        <v>208</v>
      </c>
      <c r="V4" s="71" t="s">
        <v>209</v>
      </c>
      <c r="W4" s="71" t="s">
        <v>210</v>
      </c>
      <c r="X4" s="71" t="s">
        <v>21</v>
      </c>
      <c r="Y4" s="71" t="s">
        <v>30</v>
      </c>
      <c r="Z4" s="71" t="s">
        <v>211</v>
      </c>
      <c r="AA4" s="72" t="s">
        <v>207</v>
      </c>
      <c r="AB4" s="72" t="s">
        <v>12</v>
      </c>
      <c r="AC4" s="72" t="s">
        <v>208</v>
      </c>
      <c r="AD4" s="72" t="s">
        <v>209</v>
      </c>
      <c r="AE4" s="72" t="s">
        <v>210</v>
      </c>
      <c r="AF4" s="72" t="s">
        <v>21</v>
      </c>
      <c r="AG4" s="72" t="s">
        <v>30</v>
      </c>
      <c r="AH4" s="72" t="s">
        <v>211</v>
      </c>
      <c r="AI4" s="71" t="s">
        <v>207</v>
      </c>
      <c r="AJ4" s="71" t="s">
        <v>12</v>
      </c>
      <c r="AK4" s="71" t="s">
        <v>208</v>
      </c>
      <c r="AL4" s="71" t="s">
        <v>209</v>
      </c>
      <c r="AM4" s="71" t="s">
        <v>210</v>
      </c>
      <c r="AN4" s="71" t="s">
        <v>21</v>
      </c>
      <c r="AO4" s="71" t="s">
        <v>30</v>
      </c>
      <c r="AP4" s="71" t="s">
        <v>211</v>
      </c>
      <c r="AQ4" s="72" t="s">
        <v>207</v>
      </c>
      <c r="AR4" s="72" t="s">
        <v>12</v>
      </c>
      <c r="AS4" s="72" t="s">
        <v>208</v>
      </c>
      <c r="AT4" s="72" t="s">
        <v>209</v>
      </c>
      <c r="AU4" s="72" t="s">
        <v>210</v>
      </c>
      <c r="AV4" s="72" t="s">
        <v>21</v>
      </c>
      <c r="AW4" s="72" t="s">
        <v>30</v>
      </c>
      <c r="AX4" s="72" t="s">
        <v>211</v>
      </c>
      <c r="AY4" s="71" t="s">
        <v>207</v>
      </c>
      <c r="AZ4" s="71" t="s">
        <v>12</v>
      </c>
      <c r="BA4" s="71" t="s">
        <v>208</v>
      </c>
      <c r="BB4" s="71" t="s">
        <v>209</v>
      </c>
      <c r="BC4" s="71" t="s">
        <v>210</v>
      </c>
      <c r="BD4" s="71" t="s">
        <v>21</v>
      </c>
      <c r="BE4" s="71" t="s">
        <v>30</v>
      </c>
      <c r="BF4" s="71" t="s">
        <v>211</v>
      </c>
      <c r="BG4" s="72" t="s">
        <v>207</v>
      </c>
      <c r="BH4" s="72" t="s">
        <v>12</v>
      </c>
      <c r="BI4" s="72" t="s">
        <v>208</v>
      </c>
      <c r="BJ4" s="72" t="s">
        <v>209</v>
      </c>
      <c r="BK4" s="72" t="s">
        <v>210</v>
      </c>
      <c r="BL4" s="72" t="s">
        <v>21</v>
      </c>
      <c r="BM4" s="72" t="s">
        <v>30</v>
      </c>
      <c r="BN4" s="72" t="s">
        <v>211</v>
      </c>
      <c r="BO4" s="71" t="s">
        <v>207</v>
      </c>
      <c r="BP4" s="71" t="s">
        <v>12</v>
      </c>
      <c r="BQ4" s="71" t="s">
        <v>208</v>
      </c>
      <c r="BR4" s="71" t="s">
        <v>209</v>
      </c>
      <c r="BS4" s="71" t="s">
        <v>210</v>
      </c>
      <c r="BT4" s="71" t="s">
        <v>21</v>
      </c>
      <c r="BU4" s="71" t="s">
        <v>30</v>
      </c>
      <c r="BV4" s="71" t="s">
        <v>211</v>
      </c>
      <c r="BW4" s="72" t="s">
        <v>207</v>
      </c>
      <c r="BX4" s="72" t="s">
        <v>12</v>
      </c>
      <c r="BY4" s="72" t="s">
        <v>208</v>
      </c>
      <c r="BZ4" s="72" t="s">
        <v>209</v>
      </c>
      <c r="CA4" s="72" t="s">
        <v>210</v>
      </c>
      <c r="CB4" s="72" t="s">
        <v>21</v>
      </c>
      <c r="CC4" s="72" t="s">
        <v>30</v>
      </c>
      <c r="CD4" s="72" t="s">
        <v>211</v>
      </c>
      <c r="CE4" s="71" t="s">
        <v>207</v>
      </c>
      <c r="CF4" s="71" t="s">
        <v>12</v>
      </c>
      <c r="CG4" s="71" t="s">
        <v>208</v>
      </c>
      <c r="CH4" s="71" t="s">
        <v>209</v>
      </c>
      <c r="CI4" s="71" t="s">
        <v>210</v>
      </c>
      <c r="CJ4" s="71" t="s">
        <v>21</v>
      </c>
      <c r="CK4" s="71" t="s">
        <v>30</v>
      </c>
      <c r="CL4" s="71" t="s">
        <v>211</v>
      </c>
      <c r="CM4" s="72" t="s">
        <v>207</v>
      </c>
      <c r="CN4" s="72" t="s">
        <v>12</v>
      </c>
      <c r="CO4" s="72" t="s">
        <v>208</v>
      </c>
      <c r="CP4" s="72" t="s">
        <v>209</v>
      </c>
      <c r="CQ4" s="72" t="s">
        <v>210</v>
      </c>
      <c r="CR4" s="72" t="s">
        <v>21</v>
      </c>
      <c r="CS4" s="72" t="s">
        <v>30</v>
      </c>
      <c r="CT4" s="72" t="s">
        <v>211</v>
      </c>
      <c r="CU4" s="71" t="s">
        <v>207</v>
      </c>
      <c r="CV4" s="71" t="s">
        <v>12</v>
      </c>
      <c r="CW4" s="71" t="s">
        <v>208</v>
      </c>
      <c r="CX4" s="71" t="s">
        <v>209</v>
      </c>
      <c r="CY4" s="71" t="s">
        <v>210</v>
      </c>
      <c r="CZ4" s="71" t="s">
        <v>21</v>
      </c>
      <c r="DA4" s="71" t="s">
        <v>30</v>
      </c>
      <c r="DB4" s="71" t="s">
        <v>211</v>
      </c>
      <c r="DC4" s="72" t="s">
        <v>207</v>
      </c>
      <c r="DD4" s="72" t="s">
        <v>12</v>
      </c>
      <c r="DE4" s="72" t="s">
        <v>208</v>
      </c>
      <c r="DF4" s="72" t="s">
        <v>209</v>
      </c>
      <c r="DG4" s="72" t="s">
        <v>210</v>
      </c>
      <c r="DH4" s="72" t="s">
        <v>21</v>
      </c>
      <c r="DI4" s="72" t="s">
        <v>30</v>
      </c>
      <c r="DJ4" s="72" t="s">
        <v>211</v>
      </c>
      <c r="DK4" s="71" t="s">
        <v>207</v>
      </c>
      <c r="DL4" s="71" t="s">
        <v>12</v>
      </c>
      <c r="DM4" s="71" t="s">
        <v>208</v>
      </c>
      <c r="DN4" s="71" t="s">
        <v>209</v>
      </c>
      <c r="DO4" s="71" t="s">
        <v>210</v>
      </c>
      <c r="DP4" s="71" t="s">
        <v>21</v>
      </c>
      <c r="DQ4" s="71" t="s">
        <v>30</v>
      </c>
      <c r="DR4" s="71" t="s">
        <v>211</v>
      </c>
      <c r="DS4" s="72" t="s">
        <v>207</v>
      </c>
      <c r="DT4" s="72" t="s">
        <v>12</v>
      </c>
      <c r="DU4" s="72" t="s">
        <v>208</v>
      </c>
      <c r="DV4" s="72" t="s">
        <v>209</v>
      </c>
      <c r="DW4" s="72" t="s">
        <v>210</v>
      </c>
      <c r="DX4" s="72" t="s">
        <v>21</v>
      </c>
      <c r="DY4" s="72" t="s">
        <v>30</v>
      </c>
      <c r="DZ4" s="72" t="s">
        <v>211</v>
      </c>
      <c r="EA4" s="71" t="s">
        <v>207</v>
      </c>
      <c r="EB4" s="71" t="s">
        <v>12</v>
      </c>
      <c r="EC4" s="71" t="s">
        <v>208</v>
      </c>
      <c r="ED4" s="71" t="s">
        <v>209</v>
      </c>
      <c r="EE4" s="71" t="s">
        <v>210</v>
      </c>
      <c r="EF4" s="71" t="s">
        <v>21</v>
      </c>
      <c r="EG4" s="71" t="s">
        <v>30</v>
      </c>
      <c r="EH4" s="71" t="s">
        <v>211</v>
      </c>
      <c r="EI4" s="72" t="s">
        <v>207</v>
      </c>
      <c r="EJ4" s="72" t="s">
        <v>12</v>
      </c>
      <c r="EK4" s="72" t="s">
        <v>208</v>
      </c>
      <c r="EL4" s="72" t="s">
        <v>209</v>
      </c>
      <c r="EM4" s="72" t="s">
        <v>210</v>
      </c>
      <c r="EN4" s="72" t="s">
        <v>21</v>
      </c>
      <c r="EO4" s="72" t="s">
        <v>30</v>
      </c>
      <c r="EP4" s="72" t="s">
        <v>211</v>
      </c>
      <c r="EQ4" s="71" t="s">
        <v>207</v>
      </c>
      <c r="ER4" s="71" t="s">
        <v>12</v>
      </c>
      <c r="ES4" s="71" t="s">
        <v>208</v>
      </c>
      <c r="ET4" s="71" t="s">
        <v>209</v>
      </c>
      <c r="EU4" s="71" t="s">
        <v>210</v>
      </c>
      <c r="EV4" s="71" t="s">
        <v>21</v>
      </c>
      <c r="EW4" s="71" t="s">
        <v>30</v>
      </c>
      <c r="EX4" s="71" t="s">
        <v>211</v>
      </c>
      <c r="EY4" s="72" t="s">
        <v>207</v>
      </c>
      <c r="EZ4" s="72" t="s">
        <v>12</v>
      </c>
      <c r="FA4" s="72" t="s">
        <v>208</v>
      </c>
      <c r="FB4" s="72" t="s">
        <v>209</v>
      </c>
      <c r="FC4" s="72" t="s">
        <v>210</v>
      </c>
      <c r="FD4" s="72" t="s">
        <v>21</v>
      </c>
      <c r="FE4" s="72" t="s">
        <v>30</v>
      </c>
      <c r="FF4" s="72" t="s">
        <v>211</v>
      </c>
      <c r="FG4" s="71" t="s">
        <v>207</v>
      </c>
      <c r="FH4" s="71" t="s">
        <v>12</v>
      </c>
      <c r="FI4" s="71" t="s">
        <v>208</v>
      </c>
      <c r="FJ4" s="71" t="s">
        <v>209</v>
      </c>
      <c r="FK4" s="71" t="s">
        <v>210</v>
      </c>
      <c r="FL4" s="71" t="s">
        <v>21</v>
      </c>
      <c r="FM4" s="71" t="s">
        <v>30</v>
      </c>
      <c r="FN4" s="71" t="s">
        <v>211</v>
      </c>
      <c r="FO4" s="72" t="s">
        <v>207</v>
      </c>
      <c r="FP4" s="72" t="s">
        <v>12</v>
      </c>
      <c r="FQ4" s="72" t="s">
        <v>208</v>
      </c>
      <c r="FR4" s="72" t="s">
        <v>209</v>
      </c>
      <c r="FS4" s="72" t="s">
        <v>210</v>
      </c>
      <c r="FT4" s="72" t="s">
        <v>21</v>
      </c>
      <c r="FU4" s="72" t="s">
        <v>30</v>
      </c>
      <c r="FV4" s="72" t="s">
        <v>211</v>
      </c>
      <c r="FW4" s="71" t="s">
        <v>207</v>
      </c>
      <c r="FX4" s="71" t="s">
        <v>12</v>
      </c>
      <c r="FY4" s="71" t="s">
        <v>208</v>
      </c>
      <c r="FZ4" s="71" t="s">
        <v>209</v>
      </c>
      <c r="GA4" s="71" t="s">
        <v>210</v>
      </c>
      <c r="GB4" s="71" t="s">
        <v>21</v>
      </c>
      <c r="GC4" s="71" t="s">
        <v>30</v>
      </c>
      <c r="GD4" s="71" t="s">
        <v>211</v>
      </c>
      <c r="GE4" s="72" t="s">
        <v>207</v>
      </c>
      <c r="GF4" s="72" t="s">
        <v>12</v>
      </c>
      <c r="GG4" s="72" t="s">
        <v>208</v>
      </c>
      <c r="GH4" s="72" t="s">
        <v>209</v>
      </c>
      <c r="GI4" s="72" t="s">
        <v>210</v>
      </c>
      <c r="GJ4" s="72" t="s">
        <v>21</v>
      </c>
      <c r="GK4" s="72" t="s">
        <v>30</v>
      </c>
      <c r="GL4" s="72" t="s">
        <v>211</v>
      </c>
      <c r="GM4" s="71" t="s">
        <v>207</v>
      </c>
      <c r="GN4" s="71" t="s">
        <v>12</v>
      </c>
      <c r="GO4" s="71" t="s">
        <v>208</v>
      </c>
      <c r="GP4" s="71" t="s">
        <v>209</v>
      </c>
      <c r="GQ4" s="71" t="s">
        <v>210</v>
      </c>
      <c r="GR4" s="71" t="s">
        <v>21</v>
      </c>
      <c r="GS4" s="71" t="s">
        <v>30</v>
      </c>
      <c r="GT4" s="71" t="s">
        <v>211</v>
      </c>
      <c r="GU4" s="72" t="s">
        <v>207</v>
      </c>
      <c r="GV4" s="72" t="s">
        <v>12</v>
      </c>
      <c r="GW4" s="72" t="s">
        <v>208</v>
      </c>
      <c r="GX4" s="72" t="s">
        <v>209</v>
      </c>
      <c r="GY4" s="72" t="s">
        <v>210</v>
      </c>
      <c r="GZ4" s="72" t="s">
        <v>21</v>
      </c>
      <c r="HA4" s="72" t="s">
        <v>30</v>
      </c>
      <c r="HB4" s="72" t="s">
        <v>211</v>
      </c>
      <c r="HC4" s="71" t="s">
        <v>207</v>
      </c>
      <c r="HD4" s="71" t="s">
        <v>12</v>
      </c>
      <c r="HE4" s="71" t="s">
        <v>208</v>
      </c>
      <c r="HF4" s="71" t="s">
        <v>209</v>
      </c>
      <c r="HG4" s="71" t="s">
        <v>210</v>
      </c>
      <c r="HH4" s="71" t="s">
        <v>21</v>
      </c>
      <c r="HI4" s="71" t="s">
        <v>30</v>
      </c>
      <c r="HJ4" s="71" t="s">
        <v>211</v>
      </c>
      <c r="HK4" s="72" t="s">
        <v>207</v>
      </c>
      <c r="HL4" s="72" t="s">
        <v>12</v>
      </c>
      <c r="HM4" s="72" t="s">
        <v>208</v>
      </c>
      <c r="HN4" s="72" t="s">
        <v>209</v>
      </c>
      <c r="HO4" s="72" t="s">
        <v>210</v>
      </c>
      <c r="HP4" s="72" t="s">
        <v>21</v>
      </c>
      <c r="HQ4" s="72" t="s">
        <v>30</v>
      </c>
      <c r="HR4" s="72" t="s">
        <v>211</v>
      </c>
      <c r="HS4" s="71" t="s">
        <v>207</v>
      </c>
      <c r="HT4" s="71" t="s">
        <v>12</v>
      </c>
      <c r="HU4" s="71" t="s">
        <v>208</v>
      </c>
      <c r="HV4" s="71" t="s">
        <v>209</v>
      </c>
      <c r="HW4" s="71" t="s">
        <v>210</v>
      </c>
      <c r="HX4" s="71" t="s">
        <v>21</v>
      </c>
      <c r="HY4" s="71" t="s">
        <v>30</v>
      </c>
      <c r="HZ4" s="71" t="s">
        <v>211</v>
      </c>
      <c r="IA4" s="72" t="s">
        <v>207</v>
      </c>
      <c r="IB4" s="72" t="s">
        <v>12</v>
      </c>
      <c r="IC4" s="72" t="s">
        <v>208</v>
      </c>
      <c r="ID4" s="72" t="s">
        <v>209</v>
      </c>
      <c r="IE4" s="72" t="s">
        <v>210</v>
      </c>
      <c r="IF4" s="72" t="s">
        <v>21</v>
      </c>
      <c r="IG4" s="72" t="s">
        <v>30</v>
      </c>
      <c r="IH4" s="72" t="s">
        <v>211</v>
      </c>
      <c r="II4" s="71" t="s">
        <v>207</v>
      </c>
      <c r="IJ4" s="71" t="s">
        <v>12</v>
      </c>
      <c r="IK4" s="71" t="s">
        <v>208</v>
      </c>
      <c r="IL4" s="71" t="s">
        <v>209</v>
      </c>
      <c r="IM4" s="71" t="s">
        <v>210</v>
      </c>
      <c r="IN4" s="71" t="s">
        <v>21</v>
      </c>
      <c r="IO4" s="71" t="s">
        <v>30</v>
      </c>
      <c r="IP4" s="71" t="s">
        <v>211</v>
      </c>
      <c r="IQ4" s="72" t="s">
        <v>207</v>
      </c>
      <c r="IR4" s="72" t="s">
        <v>12</v>
      </c>
      <c r="IS4" s="72" t="s">
        <v>208</v>
      </c>
      <c r="IT4" s="72" t="s">
        <v>209</v>
      </c>
      <c r="IU4" s="72" t="s">
        <v>210</v>
      </c>
      <c r="IV4" s="72" t="s">
        <v>21</v>
      </c>
      <c r="IW4" s="72" t="s">
        <v>30</v>
      </c>
      <c r="IX4" s="72" t="s">
        <v>211</v>
      </c>
      <c r="IY4" s="71" t="s">
        <v>207</v>
      </c>
      <c r="IZ4" s="71" t="s">
        <v>12</v>
      </c>
      <c r="JA4" s="71" t="s">
        <v>208</v>
      </c>
      <c r="JB4" s="71" t="s">
        <v>209</v>
      </c>
      <c r="JC4" s="71" t="s">
        <v>210</v>
      </c>
      <c r="JD4" s="71" t="s">
        <v>21</v>
      </c>
      <c r="JE4" s="71" t="s">
        <v>30</v>
      </c>
      <c r="JF4" s="71" t="s">
        <v>211</v>
      </c>
      <c r="JG4" s="72" t="s">
        <v>207</v>
      </c>
      <c r="JH4" s="72" t="s">
        <v>12</v>
      </c>
      <c r="JI4" s="72" t="s">
        <v>208</v>
      </c>
      <c r="JJ4" s="72" t="s">
        <v>209</v>
      </c>
      <c r="JK4" s="72" t="s">
        <v>210</v>
      </c>
      <c r="JL4" s="72" t="s">
        <v>21</v>
      </c>
      <c r="JM4" s="72" t="s">
        <v>30</v>
      </c>
      <c r="JN4" s="72" t="s">
        <v>211</v>
      </c>
      <c r="JO4" s="71" t="s">
        <v>207</v>
      </c>
      <c r="JP4" s="71" t="s">
        <v>12</v>
      </c>
      <c r="JQ4" s="71" t="s">
        <v>208</v>
      </c>
      <c r="JR4" s="71" t="s">
        <v>209</v>
      </c>
      <c r="JS4" s="71" t="s">
        <v>210</v>
      </c>
      <c r="JT4" s="71" t="s">
        <v>21</v>
      </c>
      <c r="JU4" s="71" t="s">
        <v>30</v>
      </c>
      <c r="JV4" s="71" t="s">
        <v>211</v>
      </c>
      <c r="JW4" s="72" t="s">
        <v>207</v>
      </c>
      <c r="JX4" s="72" t="s">
        <v>12</v>
      </c>
      <c r="JY4" s="72" t="s">
        <v>208</v>
      </c>
      <c r="JZ4" s="72" t="s">
        <v>209</v>
      </c>
      <c r="KA4" s="72" t="s">
        <v>210</v>
      </c>
      <c r="KB4" s="72" t="s">
        <v>21</v>
      </c>
      <c r="KC4" s="72" t="s">
        <v>30</v>
      </c>
      <c r="KD4" s="72" t="s">
        <v>211</v>
      </c>
      <c r="KE4" s="71" t="s">
        <v>207</v>
      </c>
      <c r="KF4" s="71" t="s">
        <v>12</v>
      </c>
      <c r="KG4" s="71" t="s">
        <v>208</v>
      </c>
      <c r="KH4" s="71" t="s">
        <v>209</v>
      </c>
      <c r="KI4" s="71" t="s">
        <v>210</v>
      </c>
      <c r="KJ4" s="71" t="s">
        <v>21</v>
      </c>
      <c r="KK4" s="71" t="s">
        <v>30</v>
      </c>
      <c r="KL4" s="71" t="s">
        <v>211</v>
      </c>
      <c r="KM4" s="72" t="s">
        <v>207</v>
      </c>
      <c r="KN4" s="72" t="s">
        <v>12</v>
      </c>
      <c r="KO4" s="72" t="s">
        <v>208</v>
      </c>
      <c r="KP4" s="72" t="s">
        <v>209</v>
      </c>
      <c r="KQ4" s="72" t="s">
        <v>210</v>
      </c>
      <c r="KR4" s="72" t="s">
        <v>21</v>
      </c>
      <c r="KS4" s="72" t="s">
        <v>30</v>
      </c>
      <c r="KT4" s="72" t="s">
        <v>211</v>
      </c>
      <c r="KU4" s="71" t="s">
        <v>207</v>
      </c>
      <c r="KV4" s="71" t="s">
        <v>12</v>
      </c>
      <c r="KW4" s="71" t="s">
        <v>208</v>
      </c>
      <c r="KX4" s="71" t="s">
        <v>209</v>
      </c>
      <c r="KY4" s="71" t="s">
        <v>210</v>
      </c>
      <c r="KZ4" s="71" t="s">
        <v>21</v>
      </c>
      <c r="LA4" s="71" t="s">
        <v>30</v>
      </c>
      <c r="LB4" s="71" t="s">
        <v>211</v>
      </c>
      <c r="LC4" s="72" t="s">
        <v>207</v>
      </c>
      <c r="LD4" s="72" t="s">
        <v>12</v>
      </c>
      <c r="LE4" s="72" t="s">
        <v>208</v>
      </c>
      <c r="LF4" s="72" t="s">
        <v>209</v>
      </c>
      <c r="LG4" s="72" t="s">
        <v>210</v>
      </c>
      <c r="LH4" s="72" t="s">
        <v>21</v>
      </c>
      <c r="LI4" s="72" t="s">
        <v>30</v>
      </c>
      <c r="LJ4" s="72" t="s">
        <v>211</v>
      </c>
      <c r="LK4" s="71" t="s">
        <v>207</v>
      </c>
      <c r="LL4" s="71" t="s">
        <v>12</v>
      </c>
      <c r="LM4" s="71" t="s">
        <v>208</v>
      </c>
      <c r="LN4" s="71" t="s">
        <v>209</v>
      </c>
      <c r="LO4" s="71" t="s">
        <v>210</v>
      </c>
      <c r="LP4" s="71" t="s">
        <v>21</v>
      </c>
      <c r="LQ4" s="71" t="s">
        <v>30</v>
      </c>
      <c r="LR4" s="71" t="s">
        <v>211</v>
      </c>
      <c r="LS4" s="72" t="s">
        <v>207</v>
      </c>
      <c r="LT4" s="72" t="s">
        <v>12</v>
      </c>
      <c r="LU4" s="72" t="s">
        <v>208</v>
      </c>
      <c r="LV4" s="72" t="s">
        <v>209</v>
      </c>
      <c r="LW4" s="72" t="s">
        <v>210</v>
      </c>
      <c r="LX4" s="72" t="s">
        <v>21</v>
      </c>
      <c r="LY4" s="72" t="s">
        <v>30</v>
      </c>
      <c r="LZ4" s="72" t="s">
        <v>211</v>
      </c>
      <c r="MA4" s="71" t="s">
        <v>207</v>
      </c>
      <c r="MB4" s="71" t="s">
        <v>12</v>
      </c>
      <c r="MC4" s="71" t="s">
        <v>208</v>
      </c>
      <c r="MD4" s="71" t="s">
        <v>209</v>
      </c>
      <c r="ME4" s="71" t="s">
        <v>210</v>
      </c>
      <c r="MF4" s="71" t="s">
        <v>21</v>
      </c>
      <c r="MG4" s="71" t="s">
        <v>30</v>
      </c>
      <c r="MH4" s="71" t="s">
        <v>211</v>
      </c>
      <c r="MI4" s="72" t="s">
        <v>207</v>
      </c>
      <c r="MJ4" s="72" t="s">
        <v>12</v>
      </c>
      <c r="MK4" s="72" t="s">
        <v>208</v>
      </c>
      <c r="ML4" s="72" t="s">
        <v>209</v>
      </c>
      <c r="MM4" s="72" t="s">
        <v>210</v>
      </c>
      <c r="MN4" s="72" t="s">
        <v>21</v>
      </c>
      <c r="MO4" s="72" t="s">
        <v>30</v>
      </c>
      <c r="MP4" s="72" t="s">
        <v>211</v>
      </c>
      <c r="MQ4" s="71" t="s">
        <v>207</v>
      </c>
      <c r="MR4" s="71" t="s">
        <v>12</v>
      </c>
      <c r="MS4" s="71" t="s">
        <v>208</v>
      </c>
      <c r="MT4" s="71" t="s">
        <v>209</v>
      </c>
      <c r="MU4" s="71" t="s">
        <v>210</v>
      </c>
      <c r="MV4" s="71" t="s">
        <v>21</v>
      </c>
      <c r="MW4" s="71" t="s">
        <v>30</v>
      </c>
      <c r="MX4" s="71" t="s">
        <v>211</v>
      </c>
      <c r="MY4" s="72" t="s">
        <v>207</v>
      </c>
      <c r="MZ4" s="72" t="s">
        <v>12</v>
      </c>
      <c r="NA4" s="72" t="s">
        <v>208</v>
      </c>
      <c r="NB4" s="72" t="s">
        <v>209</v>
      </c>
      <c r="NC4" s="72" t="s">
        <v>210</v>
      </c>
      <c r="ND4" s="72" t="s">
        <v>21</v>
      </c>
      <c r="NE4" s="72" t="s">
        <v>30</v>
      </c>
      <c r="NF4" s="72" t="s">
        <v>211</v>
      </c>
      <c r="NG4" s="71" t="s">
        <v>207</v>
      </c>
      <c r="NH4" s="71" t="s">
        <v>12</v>
      </c>
      <c r="NI4" s="71" t="s">
        <v>208</v>
      </c>
      <c r="NJ4" s="71" t="s">
        <v>209</v>
      </c>
      <c r="NK4" s="71" t="s">
        <v>210</v>
      </c>
      <c r="NL4" s="71" t="s">
        <v>21</v>
      </c>
      <c r="NM4" s="71" t="s">
        <v>30</v>
      </c>
      <c r="NN4" s="71" t="s">
        <v>211</v>
      </c>
      <c r="NO4" s="72" t="s">
        <v>207</v>
      </c>
      <c r="NP4" s="72" t="s">
        <v>12</v>
      </c>
      <c r="NQ4" s="72" t="s">
        <v>208</v>
      </c>
      <c r="NR4" s="72" t="s">
        <v>209</v>
      </c>
      <c r="NS4" s="72" t="s">
        <v>210</v>
      </c>
      <c r="NT4" s="72" t="s">
        <v>21</v>
      </c>
      <c r="NU4" s="72" t="s">
        <v>30</v>
      </c>
      <c r="NV4" s="72" t="s">
        <v>211</v>
      </c>
      <c r="NW4" s="71" t="s">
        <v>207</v>
      </c>
      <c r="NX4" s="71" t="s">
        <v>12</v>
      </c>
      <c r="NY4" s="71" t="s">
        <v>208</v>
      </c>
      <c r="NZ4" s="71" t="s">
        <v>209</v>
      </c>
      <c r="OA4" s="71" t="s">
        <v>210</v>
      </c>
      <c r="OB4" s="71" t="s">
        <v>21</v>
      </c>
      <c r="OC4" s="71" t="s">
        <v>30</v>
      </c>
      <c r="OD4" s="71" t="s">
        <v>211</v>
      </c>
      <c r="OE4" s="72" t="s">
        <v>207</v>
      </c>
      <c r="OF4" s="72" t="s">
        <v>12</v>
      </c>
      <c r="OG4" s="72" t="s">
        <v>208</v>
      </c>
      <c r="OH4" s="72" t="s">
        <v>209</v>
      </c>
      <c r="OI4" s="72" t="s">
        <v>210</v>
      </c>
      <c r="OJ4" s="72" t="s">
        <v>21</v>
      </c>
      <c r="OK4" s="72" t="s">
        <v>30</v>
      </c>
      <c r="OL4" s="72" t="s">
        <v>211</v>
      </c>
      <c r="OM4" s="71" t="s">
        <v>207</v>
      </c>
      <c r="ON4" s="71" t="s">
        <v>12</v>
      </c>
      <c r="OO4" s="71" t="s">
        <v>208</v>
      </c>
      <c r="OP4" s="71" t="s">
        <v>209</v>
      </c>
      <c r="OQ4" s="71" t="s">
        <v>210</v>
      </c>
      <c r="OR4" s="71" t="s">
        <v>21</v>
      </c>
      <c r="OS4" s="71" t="s">
        <v>30</v>
      </c>
      <c r="OT4" s="71" t="s">
        <v>211</v>
      </c>
      <c r="OU4" s="72" t="s">
        <v>207</v>
      </c>
      <c r="OV4" s="72" t="s">
        <v>12</v>
      </c>
      <c r="OW4" s="72" t="s">
        <v>208</v>
      </c>
      <c r="OX4" s="72" t="s">
        <v>209</v>
      </c>
      <c r="OY4" s="72" t="s">
        <v>210</v>
      </c>
      <c r="OZ4" s="72" t="s">
        <v>21</v>
      </c>
      <c r="PA4" s="72" t="s">
        <v>30</v>
      </c>
      <c r="PB4" s="72" t="s">
        <v>211</v>
      </c>
    </row>
    <row r="5" spans="1:418" s="77" customFormat="1" x14ac:dyDescent="0.25">
      <c r="A5" s="1" t="s">
        <v>54</v>
      </c>
      <c r="B5" s="1" t="s">
        <v>55</v>
      </c>
      <c r="C5" s="73">
        <v>2000</v>
      </c>
      <c r="D5" s="73" t="s">
        <v>212</v>
      </c>
      <c r="E5" s="73" t="s">
        <v>213</v>
      </c>
      <c r="F5" s="73">
        <v>559.54999999999995</v>
      </c>
      <c r="G5" s="73">
        <v>0</v>
      </c>
      <c r="H5" s="73" t="s">
        <v>212</v>
      </c>
      <c r="I5" s="73" t="s">
        <v>214</v>
      </c>
      <c r="J5" s="73">
        <v>1326.21</v>
      </c>
      <c r="K5" s="74">
        <v>1729.6</v>
      </c>
      <c r="L5" s="74" t="s">
        <v>212</v>
      </c>
      <c r="M5" s="74" t="s">
        <v>213</v>
      </c>
      <c r="N5" s="74">
        <v>-261.26</v>
      </c>
      <c r="O5" s="74">
        <v>0</v>
      </c>
      <c r="P5" s="74" t="s">
        <v>212</v>
      </c>
      <c r="Q5" s="74" t="s">
        <v>214</v>
      </c>
      <c r="R5" s="74">
        <v>2147.02</v>
      </c>
      <c r="S5" s="73">
        <v>3729.6</v>
      </c>
      <c r="T5" s="73" t="s">
        <v>212</v>
      </c>
      <c r="U5" s="73" t="s">
        <v>215</v>
      </c>
      <c r="V5" s="73">
        <v>247.96</v>
      </c>
      <c r="W5" s="73">
        <v>0</v>
      </c>
      <c r="X5" s="73" t="s">
        <v>212</v>
      </c>
      <c r="Y5" s="73" t="s">
        <v>214</v>
      </c>
      <c r="Z5" s="73">
        <v>1376.54</v>
      </c>
      <c r="AA5" s="75">
        <v>5729.6</v>
      </c>
      <c r="AB5" s="75" t="s">
        <v>212</v>
      </c>
      <c r="AC5" s="75" t="s">
        <v>216</v>
      </c>
      <c r="AD5" s="75">
        <v>1247.96</v>
      </c>
      <c r="AE5" s="75">
        <v>0</v>
      </c>
      <c r="AF5" s="75" t="s">
        <v>212</v>
      </c>
      <c r="AG5" s="75" t="s">
        <v>214</v>
      </c>
      <c r="AH5" s="75">
        <v>885.76</v>
      </c>
      <c r="AI5" s="76">
        <v>7729.6</v>
      </c>
      <c r="AJ5" s="76" t="s">
        <v>212</v>
      </c>
      <c r="AK5" s="76" t="s">
        <v>217</v>
      </c>
      <c r="AL5" s="76">
        <v>1889.57</v>
      </c>
      <c r="AM5" s="76">
        <v>0</v>
      </c>
      <c r="AN5" s="76" t="s">
        <v>212</v>
      </c>
      <c r="AO5" s="76" t="s">
        <v>214</v>
      </c>
      <c r="AP5" s="76">
        <v>1244.1500000000001</v>
      </c>
      <c r="AQ5" s="75"/>
      <c r="AR5" s="75"/>
      <c r="AS5" s="75"/>
      <c r="AT5" s="75"/>
      <c r="AU5" s="75"/>
      <c r="AV5" s="75"/>
      <c r="AW5" s="75"/>
      <c r="AX5" s="75"/>
      <c r="AY5" s="76"/>
      <c r="AZ5" s="76"/>
      <c r="BA5" s="76"/>
      <c r="BB5" s="76"/>
      <c r="BC5" s="76"/>
      <c r="BD5" s="76"/>
      <c r="BE5" s="76"/>
      <c r="BF5" s="76"/>
      <c r="BG5" s="75"/>
      <c r="BH5" s="75"/>
      <c r="BI5" s="75"/>
      <c r="BJ5" s="75"/>
      <c r="BK5" s="75"/>
      <c r="BL5" s="75"/>
      <c r="BM5" s="75"/>
      <c r="BN5" s="75"/>
      <c r="BO5" s="76"/>
      <c r="BP5" s="76"/>
      <c r="BQ5" s="76"/>
      <c r="BR5" s="76"/>
      <c r="BS5" s="76"/>
      <c r="BT5" s="76"/>
      <c r="BU5" s="76"/>
      <c r="BV5" s="76"/>
      <c r="BW5" s="75">
        <v>2000</v>
      </c>
      <c r="BX5" s="75" t="s">
        <v>218</v>
      </c>
      <c r="BY5" s="75" t="s">
        <v>213</v>
      </c>
      <c r="BZ5" s="75">
        <v>559.62</v>
      </c>
      <c r="CA5" s="75">
        <v>0</v>
      </c>
      <c r="CB5" s="75" t="s">
        <v>212</v>
      </c>
      <c r="CC5" s="75">
        <v>0</v>
      </c>
      <c r="CD5" s="75">
        <v>1326.14</v>
      </c>
      <c r="CE5" s="76"/>
      <c r="CF5" s="76"/>
      <c r="CG5" s="76"/>
      <c r="CH5" s="76"/>
      <c r="CI5" s="76"/>
      <c r="CJ5" s="76"/>
      <c r="CK5" s="76"/>
      <c r="CL5" s="76"/>
      <c r="CM5" s="75"/>
      <c r="CN5" s="75"/>
      <c r="CO5" s="75"/>
      <c r="CP5" s="75"/>
      <c r="CQ5" s="75"/>
      <c r="CR5" s="75"/>
      <c r="CS5" s="75"/>
      <c r="CT5" s="75"/>
      <c r="CU5" s="76"/>
      <c r="CV5" s="76"/>
      <c r="CW5" s="76"/>
      <c r="CX5" s="76"/>
      <c r="CY5" s="76"/>
      <c r="CZ5" s="76"/>
      <c r="DA5" s="76"/>
      <c r="DB5" s="76"/>
      <c r="DC5" s="75"/>
      <c r="DD5" s="75"/>
      <c r="DE5" s="75"/>
      <c r="DF5" s="75"/>
      <c r="DG5" s="75"/>
      <c r="DH5" s="75"/>
      <c r="DI5" s="75"/>
      <c r="DJ5" s="75"/>
      <c r="DK5" s="76"/>
      <c r="DL5" s="76"/>
      <c r="DM5" s="76"/>
      <c r="DN5" s="76"/>
      <c r="DO5" s="76"/>
      <c r="DP5" s="76"/>
      <c r="DQ5" s="76"/>
      <c r="DR5" s="76"/>
      <c r="DS5" s="75"/>
      <c r="DT5" s="75"/>
      <c r="DU5" s="75"/>
      <c r="DV5" s="75"/>
      <c r="DW5" s="75"/>
      <c r="DX5" s="75"/>
      <c r="DY5" s="75"/>
      <c r="DZ5" s="75"/>
      <c r="EA5" s="76">
        <v>2000</v>
      </c>
      <c r="EB5" s="76" t="s">
        <v>212</v>
      </c>
      <c r="EC5" s="76" t="s">
        <v>213</v>
      </c>
      <c r="ED5" s="76">
        <v>-2089.48</v>
      </c>
      <c r="EE5" s="76">
        <v>0</v>
      </c>
      <c r="EF5" s="76" t="s">
        <v>212</v>
      </c>
      <c r="EG5" s="76" t="s">
        <v>214</v>
      </c>
      <c r="EH5" s="76">
        <v>3975.24</v>
      </c>
      <c r="EI5" s="75"/>
      <c r="EJ5" s="75"/>
      <c r="EK5" s="75"/>
      <c r="EL5" s="75"/>
      <c r="EM5" s="75"/>
      <c r="EN5" s="75"/>
      <c r="EO5" s="75"/>
      <c r="EP5" s="75"/>
      <c r="EQ5" s="76"/>
      <c r="ER5" s="76"/>
      <c r="ES5" s="76"/>
      <c r="ET5" s="76"/>
      <c r="EU5" s="76"/>
      <c r="EV5" s="76"/>
      <c r="EW5" s="76"/>
      <c r="EX5" s="76"/>
      <c r="EY5" s="75"/>
      <c r="EZ5" s="75"/>
      <c r="FA5" s="75"/>
      <c r="FB5" s="75"/>
      <c r="FC5" s="75"/>
      <c r="FD5" s="75"/>
      <c r="FE5" s="75"/>
      <c r="FF5" s="75"/>
      <c r="FG5" s="76"/>
      <c r="FH5" s="76"/>
      <c r="FI5" s="76"/>
      <c r="FJ5" s="76"/>
      <c r="FK5" s="76"/>
      <c r="FL5" s="76"/>
      <c r="FM5" s="76"/>
      <c r="FN5" s="76"/>
      <c r="FO5" s="75">
        <v>2000</v>
      </c>
      <c r="FP5" s="75" t="s">
        <v>212</v>
      </c>
      <c r="FQ5" s="75" t="s">
        <v>213</v>
      </c>
      <c r="FR5" s="75">
        <v>-3292.27</v>
      </c>
      <c r="FS5" s="75">
        <v>0</v>
      </c>
      <c r="FT5" s="75" t="s">
        <v>212</v>
      </c>
      <c r="FU5" s="75" t="s">
        <v>214</v>
      </c>
      <c r="FV5" s="75">
        <v>5178.03</v>
      </c>
      <c r="FW5" s="76"/>
      <c r="FX5" s="76"/>
      <c r="FY5" s="76"/>
      <c r="FZ5" s="76"/>
      <c r="GA5" s="76"/>
      <c r="GB5" s="76"/>
      <c r="GC5" s="76"/>
      <c r="GD5" s="76"/>
      <c r="GE5" s="75"/>
      <c r="GF5" s="75"/>
      <c r="GG5" s="75"/>
      <c r="GH5" s="75"/>
      <c r="GI5" s="75"/>
      <c r="GJ5" s="75"/>
      <c r="GK5" s="75"/>
      <c r="GL5" s="75"/>
      <c r="GM5" s="76"/>
      <c r="GN5" s="76"/>
      <c r="GO5" s="76"/>
      <c r="GP5" s="76"/>
      <c r="GQ5" s="76"/>
      <c r="GR5" s="76"/>
      <c r="GS5" s="76"/>
      <c r="GT5" s="76"/>
      <c r="GU5" s="75"/>
      <c r="GV5" s="75"/>
      <c r="GW5" s="75"/>
      <c r="GX5" s="75"/>
      <c r="GY5" s="75"/>
      <c r="GZ5" s="75"/>
      <c r="HA5" s="75"/>
      <c r="HB5" s="75"/>
      <c r="HC5" s="76"/>
      <c r="HD5" s="76"/>
      <c r="HE5" s="76"/>
      <c r="HF5" s="76"/>
      <c r="HG5" s="76"/>
      <c r="HH5" s="76"/>
      <c r="HI5" s="76"/>
      <c r="HJ5" s="76"/>
      <c r="HK5" s="75"/>
      <c r="HL5" s="75"/>
      <c r="HM5" s="75"/>
      <c r="HN5" s="75"/>
      <c r="HO5" s="75"/>
      <c r="HP5" s="75"/>
      <c r="HQ5" s="75"/>
      <c r="HR5" s="75"/>
      <c r="HS5" s="76"/>
      <c r="HT5" s="76"/>
      <c r="HU5" s="76"/>
      <c r="HV5" s="76"/>
      <c r="HW5" s="76"/>
      <c r="HX5" s="76"/>
      <c r="HY5" s="76"/>
      <c r="HZ5" s="76"/>
      <c r="IA5" s="75"/>
      <c r="IB5" s="75"/>
      <c r="IC5" s="75"/>
      <c r="ID5" s="75"/>
      <c r="IE5" s="75"/>
      <c r="IF5" s="75"/>
      <c r="IG5" s="75"/>
      <c r="IH5" s="75"/>
      <c r="II5" s="76"/>
      <c r="IJ5" s="76"/>
      <c r="IK5" s="76"/>
      <c r="IL5" s="76"/>
      <c r="IM5" s="76"/>
      <c r="IN5" s="76"/>
      <c r="IO5" s="76"/>
      <c r="IP5" s="76"/>
      <c r="IQ5" s="75"/>
      <c r="IR5" s="75"/>
      <c r="IS5" s="75"/>
      <c r="IT5" s="75"/>
      <c r="IU5" s="75"/>
      <c r="IV5" s="75"/>
      <c r="IW5" s="75"/>
      <c r="IX5" s="75"/>
      <c r="IY5" s="76"/>
      <c r="IZ5" s="76"/>
      <c r="JA5" s="76"/>
      <c r="JB5" s="76"/>
      <c r="JC5" s="76"/>
      <c r="JD5" s="76"/>
      <c r="JE5" s="76"/>
      <c r="JF5" s="76"/>
      <c r="JG5" s="75"/>
      <c r="JH5" s="75"/>
      <c r="JI5" s="75"/>
      <c r="JJ5" s="75"/>
      <c r="JK5" s="75"/>
      <c r="JL5" s="75"/>
      <c r="JM5" s="75"/>
      <c r="JN5" s="75"/>
      <c r="JO5" s="76"/>
      <c r="JP5" s="76"/>
      <c r="JQ5" s="76"/>
      <c r="JR5" s="76"/>
      <c r="JS5" s="76"/>
      <c r="JT5" s="76"/>
      <c r="JU5" s="76"/>
      <c r="JV5" s="76"/>
      <c r="JW5" s="75"/>
      <c r="JX5" s="75"/>
      <c r="JY5" s="75"/>
      <c r="JZ5" s="75"/>
      <c r="KA5" s="75"/>
      <c r="KB5" s="75"/>
      <c r="KC5" s="75"/>
      <c r="KD5" s="75"/>
      <c r="KE5" s="76"/>
      <c r="KF5" s="76"/>
      <c r="KG5" s="76"/>
      <c r="KH5" s="76"/>
      <c r="KI5" s="76"/>
      <c r="KJ5" s="76"/>
      <c r="KK5" s="76"/>
      <c r="KL5" s="76"/>
      <c r="KM5" s="75"/>
      <c r="KN5" s="75"/>
      <c r="KO5" s="75"/>
      <c r="KP5" s="75"/>
      <c r="KQ5" s="75"/>
      <c r="KR5" s="75"/>
      <c r="KS5" s="75"/>
      <c r="KT5" s="75"/>
      <c r="KU5" s="76"/>
      <c r="KV5" s="76"/>
      <c r="KW5" s="76"/>
      <c r="KX5" s="76"/>
      <c r="KY5" s="76"/>
      <c r="KZ5" s="76"/>
      <c r="LA5" s="76"/>
      <c r="LB5" s="76"/>
      <c r="LC5" s="75"/>
      <c r="LD5" s="75"/>
      <c r="LE5" s="75"/>
      <c r="LF5" s="75"/>
      <c r="LG5" s="75"/>
      <c r="LH5" s="75"/>
      <c r="LI5" s="75"/>
      <c r="LJ5" s="75"/>
      <c r="LK5" s="73">
        <v>415.31</v>
      </c>
      <c r="LL5" s="76"/>
      <c r="LM5" s="76"/>
      <c r="LN5" s="76"/>
      <c r="LO5" s="76"/>
      <c r="LP5" s="76"/>
      <c r="LQ5" s="76"/>
      <c r="LR5" s="76"/>
      <c r="LT5" s="75"/>
      <c r="LU5" s="75"/>
      <c r="LV5" s="75"/>
      <c r="LW5" s="75"/>
      <c r="LX5" s="75"/>
      <c r="LY5" s="75"/>
      <c r="LZ5" s="75"/>
      <c r="MA5" s="76"/>
      <c r="MB5" s="76"/>
      <c r="MC5" s="76"/>
      <c r="MD5" s="76"/>
      <c r="ME5" s="76"/>
      <c r="MF5" s="76"/>
      <c r="MG5" s="76"/>
      <c r="MH5" s="76"/>
      <c r="MI5" s="75"/>
      <c r="MJ5" s="75"/>
      <c r="MK5" s="75"/>
      <c r="ML5" s="75"/>
      <c r="MM5" s="75"/>
      <c r="MN5" s="75"/>
      <c r="MO5" s="75"/>
      <c r="MP5" s="75"/>
      <c r="MQ5" s="76"/>
      <c r="MR5" s="76"/>
      <c r="MS5" s="76"/>
      <c r="MT5" s="76"/>
      <c r="MU5" s="76"/>
      <c r="MV5" s="76"/>
      <c r="MW5" s="76"/>
      <c r="MX5" s="76"/>
      <c r="MY5" s="75"/>
      <c r="MZ5" s="75"/>
      <c r="NA5" s="75"/>
      <c r="NB5" s="75"/>
      <c r="NC5" s="75"/>
      <c r="ND5" s="75"/>
      <c r="NE5" s="75"/>
      <c r="NF5" s="75"/>
      <c r="NG5" s="76"/>
      <c r="NH5" s="76"/>
      <c r="NI5" s="76"/>
      <c r="NJ5" s="76"/>
      <c r="NK5" s="76"/>
      <c r="NL5" s="76"/>
      <c r="NM5" s="76"/>
      <c r="NN5" s="76"/>
      <c r="NO5" s="75"/>
      <c r="NP5" s="75"/>
      <c r="NQ5" s="75"/>
      <c r="NR5" s="75"/>
      <c r="NS5" s="75"/>
      <c r="NT5" s="75"/>
      <c r="NU5" s="75"/>
      <c r="NV5" s="75"/>
      <c r="NW5" s="76"/>
      <c r="NX5" s="76"/>
      <c r="NY5" s="76"/>
      <c r="NZ5" s="76"/>
      <c r="OA5" s="76"/>
      <c r="OB5" s="76"/>
      <c r="OC5" s="76"/>
      <c r="OD5" s="76"/>
      <c r="OE5" s="75"/>
      <c r="OF5" s="75"/>
      <c r="OG5" s="75"/>
      <c r="OH5" s="75"/>
      <c r="OI5" s="75"/>
      <c r="OJ5" s="75"/>
      <c r="OK5" s="75"/>
      <c r="OL5" s="75"/>
      <c r="OM5" s="76"/>
      <c r="ON5" s="76"/>
      <c r="OO5" s="76"/>
      <c r="OP5" s="76"/>
      <c r="OQ5" s="76"/>
      <c r="OR5" s="76"/>
      <c r="OS5" s="76"/>
      <c r="OT5" s="76"/>
      <c r="OU5" s="75"/>
      <c r="OV5" s="75"/>
      <c r="OW5" s="75"/>
      <c r="OX5" s="75"/>
      <c r="OY5" s="75"/>
      <c r="OZ5" s="75"/>
      <c r="PA5" s="75"/>
      <c r="PB5" s="75"/>
    </row>
    <row r="6" spans="1:418" s="77" customFormat="1" x14ac:dyDescent="0.25">
      <c r="A6" t="s">
        <v>56</v>
      </c>
      <c r="B6" s="1" t="s">
        <v>57</v>
      </c>
      <c r="C6" s="73">
        <v>4000</v>
      </c>
      <c r="D6" s="73" t="s">
        <v>212</v>
      </c>
      <c r="E6" s="73" t="s">
        <v>219</v>
      </c>
      <c r="F6" s="73">
        <v>1403.29</v>
      </c>
      <c r="G6" s="73">
        <v>0</v>
      </c>
      <c r="H6" s="73" t="s">
        <v>212</v>
      </c>
      <c r="I6" s="73" t="s">
        <v>214</v>
      </c>
      <c r="J6" s="73">
        <v>2520.37</v>
      </c>
      <c r="K6" s="74">
        <v>8000</v>
      </c>
      <c r="L6" s="74" t="s">
        <v>212</v>
      </c>
      <c r="M6" s="74" t="s">
        <v>220</v>
      </c>
      <c r="N6" s="74">
        <v>2806.58</v>
      </c>
      <c r="O6" s="74">
        <v>0</v>
      </c>
      <c r="P6" s="74" t="s">
        <v>212</v>
      </c>
      <c r="Q6" s="74" t="s">
        <v>214</v>
      </c>
      <c r="R6" s="74">
        <v>2520.37</v>
      </c>
      <c r="S6" s="73">
        <v>12000</v>
      </c>
      <c r="T6" s="73" t="s">
        <v>212</v>
      </c>
      <c r="U6" s="73" t="s">
        <v>221</v>
      </c>
      <c r="V6" s="73">
        <v>4209.87</v>
      </c>
      <c r="W6" s="73">
        <v>0</v>
      </c>
      <c r="X6" s="73" t="s">
        <v>212</v>
      </c>
      <c r="Y6" s="73" t="s">
        <v>214</v>
      </c>
      <c r="Z6" s="73">
        <v>2520.37</v>
      </c>
      <c r="AA6" s="75">
        <v>16000</v>
      </c>
      <c r="AB6" s="75" t="s">
        <v>212</v>
      </c>
      <c r="AC6" s="75" t="s">
        <v>222</v>
      </c>
      <c r="AD6" s="75">
        <v>5613.15</v>
      </c>
      <c r="AE6" s="75">
        <v>0</v>
      </c>
      <c r="AF6" s="75" t="s">
        <v>212</v>
      </c>
      <c r="AG6" s="75" t="s">
        <v>214</v>
      </c>
      <c r="AH6" s="75">
        <v>2520.38</v>
      </c>
      <c r="AI6" s="76">
        <v>20000</v>
      </c>
      <c r="AJ6" s="76" t="s">
        <v>212</v>
      </c>
      <c r="AK6" s="76" t="s">
        <v>223</v>
      </c>
      <c r="AL6" s="76">
        <v>7016.44</v>
      </c>
      <c r="AM6" s="76">
        <v>0</v>
      </c>
      <c r="AN6" s="76" t="s">
        <v>212</v>
      </c>
      <c r="AO6" s="76" t="s">
        <v>214</v>
      </c>
      <c r="AP6" s="76">
        <v>2520.37</v>
      </c>
      <c r="AQ6" s="75"/>
      <c r="AR6" s="75"/>
      <c r="AS6" s="75"/>
      <c r="AT6" s="75"/>
      <c r="AU6" s="75"/>
      <c r="AV6" s="75"/>
      <c r="AW6" s="75"/>
      <c r="AX6" s="75"/>
      <c r="AY6" s="76"/>
      <c r="AZ6" s="76"/>
      <c r="BA6" s="76"/>
      <c r="BB6" s="76"/>
      <c r="BC6" s="76"/>
      <c r="BD6" s="76"/>
      <c r="BE6" s="76"/>
      <c r="BF6" s="76"/>
      <c r="BG6" s="75"/>
      <c r="BH6" s="75"/>
      <c r="BI6" s="75"/>
      <c r="BJ6" s="75"/>
      <c r="BK6" s="75"/>
      <c r="BL6" s="75"/>
      <c r="BM6" s="75"/>
      <c r="BN6" s="75"/>
      <c r="BO6" s="76"/>
      <c r="BP6" s="76"/>
      <c r="BQ6" s="76"/>
      <c r="BR6" s="76"/>
      <c r="BS6" s="76"/>
      <c r="BT6" s="76"/>
      <c r="BU6" s="76"/>
      <c r="BV6" s="76"/>
      <c r="BW6" s="75">
        <v>4000</v>
      </c>
      <c r="BX6" s="75" t="s">
        <v>212</v>
      </c>
      <c r="BY6" s="75" t="s">
        <v>224</v>
      </c>
      <c r="BZ6" s="75">
        <v>1523.56</v>
      </c>
      <c r="CA6" s="75">
        <v>0</v>
      </c>
      <c r="CB6" s="75" t="s">
        <v>212</v>
      </c>
      <c r="CC6" s="75">
        <v>0</v>
      </c>
      <c r="CD6" s="75">
        <v>2322.1999999999998</v>
      </c>
      <c r="CE6" s="76"/>
      <c r="CF6" s="76"/>
      <c r="CG6" s="76"/>
      <c r="CH6" s="76"/>
      <c r="CI6" s="76"/>
      <c r="CJ6" s="76"/>
      <c r="CK6" s="76"/>
      <c r="CL6" s="76"/>
      <c r="CM6" s="75"/>
      <c r="CN6" s="75"/>
      <c r="CO6" s="75"/>
      <c r="CP6" s="75"/>
      <c r="CQ6" s="75"/>
      <c r="CR6" s="75"/>
      <c r="CS6" s="75"/>
      <c r="CT6" s="75"/>
      <c r="CU6" s="76"/>
      <c r="CV6" s="76"/>
      <c r="CW6" s="76"/>
      <c r="CX6" s="76"/>
      <c r="CY6" s="76"/>
      <c r="CZ6" s="76"/>
      <c r="DA6" s="76"/>
      <c r="DB6" s="76"/>
      <c r="DC6" s="75"/>
      <c r="DD6" s="75"/>
      <c r="DE6" s="75"/>
      <c r="DF6" s="75"/>
      <c r="DG6" s="75"/>
      <c r="DH6" s="75"/>
      <c r="DI6" s="75"/>
      <c r="DJ6" s="75"/>
      <c r="DK6" s="76"/>
      <c r="DL6" s="76"/>
      <c r="DM6" s="76"/>
      <c r="DN6" s="76"/>
      <c r="DO6" s="76"/>
      <c r="DP6" s="76"/>
      <c r="DQ6" s="76"/>
      <c r="DR6" s="76"/>
      <c r="DS6" s="75"/>
      <c r="DT6" s="75"/>
      <c r="DU6" s="75"/>
      <c r="DV6" s="75"/>
      <c r="DW6" s="75"/>
      <c r="DX6" s="75"/>
      <c r="DY6" s="75"/>
      <c r="DZ6" s="75"/>
      <c r="EA6" s="76">
        <v>4000</v>
      </c>
      <c r="EB6" s="76" t="s">
        <v>212</v>
      </c>
      <c r="EC6" s="76" t="s">
        <v>219</v>
      </c>
      <c r="ED6" s="76">
        <v>-89.48</v>
      </c>
      <c r="EE6" s="76">
        <v>0</v>
      </c>
      <c r="EF6" s="76" t="s">
        <v>212</v>
      </c>
      <c r="EG6" s="76" t="s">
        <v>214</v>
      </c>
      <c r="EH6" s="76">
        <v>4013.14</v>
      </c>
      <c r="EI6" s="75"/>
      <c r="EJ6" s="75"/>
      <c r="EK6" s="75"/>
      <c r="EL6" s="75"/>
      <c r="EM6" s="75"/>
      <c r="EN6" s="75"/>
      <c r="EO6" s="75"/>
      <c r="EP6" s="75"/>
      <c r="EQ6" s="76"/>
      <c r="ER6" s="76"/>
      <c r="ES6" s="76"/>
      <c r="ET6" s="76"/>
      <c r="EU6" s="76"/>
      <c r="EV6" s="76"/>
      <c r="EW6" s="76"/>
      <c r="EX6" s="76"/>
      <c r="EY6" s="75"/>
      <c r="EZ6" s="75"/>
      <c r="FA6" s="75"/>
      <c r="FB6" s="75"/>
      <c r="FC6" s="75"/>
      <c r="FD6" s="75"/>
      <c r="FE6" s="75"/>
      <c r="FF6" s="75"/>
      <c r="FG6" s="76"/>
      <c r="FH6" s="76"/>
      <c r="FI6" s="76"/>
      <c r="FJ6" s="76"/>
      <c r="FK6" s="76"/>
      <c r="FL6" s="76"/>
      <c r="FM6" s="76"/>
      <c r="FN6" s="76"/>
      <c r="FO6" s="75">
        <v>4000</v>
      </c>
      <c r="FP6" s="75" t="s">
        <v>212</v>
      </c>
      <c r="FQ6" s="75" t="s">
        <v>219</v>
      </c>
      <c r="FR6" s="75">
        <v>-1292.27</v>
      </c>
      <c r="FS6" s="75">
        <v>0</v>
      </c>
      <c r="FT6" s="75" t="s">
        <v>212</v>
      </c>
      <c r="FU6" s="75" t="s">
        <v>214</v>
      </c>
      <c r="FV6" s="75">
        <v>5215.93</v>
      </c>
      <c r="FW6" s="76"/>
      <c r="FX6" s="76"/>
      <c r="FY6" s="76"/>
      <c r="FZ6" s="76"/>
      <c r="GA6" s="76"/>
      <c r="GB6" s="76"/>
      <c r="GC6" s="76"/>
      <c r="GD6" s="76"/>
      <c r="GE6" s="75"/>
      <c r="GF6" s="75"/>
      <c r="GG6" s="75"/>
      <c r="GH6" s="75"/>
      <c r="GI6" s="75"/>
      <c r="GJ6" s="75"/>
      <c r="GK6" s="75"/>
      <c r="GL6" s="75"/>
      <c r="GM6" s="76"/>
      <c r="GN6" s="76"/>
      <c r="GO6" s="76"/>
      <c r="GP6" s="76"/>
      <c r="GQ6" s="76"/>
      <c r="GR6" s="76"/>
      <c r="GS6" s="76"/>
      <c r="GT6" s="76"/>
      <c r="GU6" s="75"/>
      <c r="GV6" s="75"/>
      <c r="GW6" s="75"/>
      <c r="GX6" s="75"/>
      <c r="GY6" s="75"/>
      <c r="GZ6" s="75"/>
      <c r="HA6" s="75"/>
      <c r="HB6" s="75"/>
      <c r="HC6" s="76"/>
      <c r="HD6" s="76"/>
      <c r="HE6" s="76"/>
      <c r="HF6" s="76"/>
      <c r="HG6" s="76"/>
      <c r="HH6" s="76"/>
      <c r="HI6" s="76"/>
      <c r="HJ6" s="76"/>
      <c r="HK6" s="75"/>
      <c r="HL6" s="75"/>
      <c r="HM6" s="75"/>
      <c r="HN6" s="75"/>
      <c r="HO6" s="75"/>
      <c r="HP6" s="75"/>
      <c r="HQ6" s="75"/>
      <c r="HR6" s="75"/>
      <c r="HS6" s="76"/>
      <c r="HT6" s="76"/>
      <c r="HU6" s="76"/>
      <c r="HV6" s="76"/>
      <c r="HW6" s="76"/>
      <c r="HX6" s="76"/>
      <c r="HY6" s="76"/>
      <c r="HZ6" s="76"/>
      <c r="IA6" s="75"/>
      <c r="IB6" s="75"/>
      <c r="IC6" s="75"/>
      <c r="ID6" s="75"/>
      <c r="IE6" s="75"/>
      <c r="IF6" s="75"/>
      <c r="IG6" s="75"/>
      <c r="IH6" s="75"/>
      <c r="II6" s="76"/>
      <c r="IJ6" s="76"/>
      <c r="IK6" s="76"/>
      <c r="IL6" s="76"/>
      <c r="IM6" s="76"/>
      <c r="IN6" s="76"/>
      <c r="IO6" s="76"/>
      <c r="IP6" s="76"/>
      <c r="IQ6" s="75"/>
      <c r="IR6" s="75"/>
      <c r="IS6" s="75"/>
      <c r="IT6" s="75"/>
      <c r="IU6" s="75"/>
      <c r="IV6" s="75"/>
      <c r="IW6" s="75"/>
      <c r="IX6" s="75"/>
      <c r="IY6" s="76"/>
      <c r="IZ6" s="76"/>
      <c r="JA6" s="76"/>
      <c r="JB6" s="76"/>
      <c r="JC6" s="76"/>
      <c r="JD6" s="76"/>
      <c r="JE6" s="76"/>
      <c r="JF6" s="76"/>
      <c r="JG6" s="75"/>
      <c r="JH6" s="75"/>
      <c r="JI6" s="75"/>
      <c r="JJ6" s="75"/>
      <c r="JK6" s="75"/>
      <c r="JL6" s="75"/>
      <c r="JM6" s="75"/>
      <c r="JN6" s="75"/>
      <c r="JO6" s="76"/>
      <c r="JP6" s="76"/>
      <c r="JQ6" s="76"/>
      <c r="JR6" s="76"/>
      <c r="JS6" s="76"/>
      <c r="JT6" s="76"/>
      <c r="JU6" s="76"/>
      <c r="JV6" s="76"/>
      <c r="JW6" s="75"/>
      <c r="JX6" s="75"/>
      <c r="JY6" s="75"/>
      <c r="JZ6" s="75"/>
      <c r="KA6" s="75"/>
      <c r="KB6" s="75"/>
      <c r="KC6" s="75"/>
      <c r="KD6" s="75"/>
      <c r="KE6" s="76"/>
      <c r="KF6" s="76"/>
      <c r="KG6" s="76"/>
      <c r="KH6" s="76"/>
      <c r="KI6" s="76"/>
      <c r="KJ6" s="76"/>
      <c r="KK6" s="76"/>
      <c r="KL6" s="76"/>
      <c r="KM6" s="75"/>
      <c r="KN6" s="75"/>
      <c r="KO6" s="75"/>
      <c r="KP6" s="75"/>
      <c r="KQ6" s="75"/>
      <c r="KR6" s="75"/>
      <c r="KS6" s="75"/>
      <c r="KT6" s="75"/>
      <c r="KU6" s="76"/>
      <c r="KV6" s="76"/>
      <c r="KW6" s="76"/>
      <c r="KX6" s="76"/>
      <c r="KY6" s="76"/>
      <c r="KZ6" s="76"/>
      <c r="LA6" s="76"/>
      <c r="LB6" s="76"/>
      <c r="LC6" s="75"/>
      <c r="LD6" s="75"/>
      <c r="LE6" s="75"/>
      <c r="LF6" s="75"/>
      <c r="LG6" s="75"/>
      <c r="LH6" s="75"/>
      <c r="LI6" s="75"/>
      <c r="LJ6" s="75"/>
      <c r="LK6" s="76"/>
      <c r="LL6" s="76"/>
      <c r="LM6" s="76"/>
      <c r="LN6" s="76"/>
      <c r="LO6" s="76"/>
      <c r="LP6" s="76"/>
      <c r="LQ6" s="76"/>
      <c r="LR6" s="76"/>
      <c r="LS6" s="75"/>
      <c r="LT6" s="75"/>
      <c r="LU6" s="75"/>
      <c r="LV6" s="75"/>
      <c r="LW6" s="75"/>
      <c r="LX6" s="75"/>
      <c r="LY6" s="75"/>
      <c r="LZ6" s="75"/>
      <c r="MA6" s="76"/>
      <c r="MB6" s="76"/>
      <c r="MC6" s="76"/>
      <c r="MD6" s="76"/>
      <c r="ME6" s="76"/>
      <c r="MF6" s="76"/>
      <c r="MG6" s="76"/>
      <c r="MH6" s="76"/>
      <c r="MI6" s="75"/>
      <c r="MJ6" s="75"/>
      <c r="MK6" s="75"/>
      <c r="ML6" s="75"/>
      <c r="MM6" s="75"/>
      <c r="MN6" s="75"/>
      <c r="MO6" s="75"/>
      <c r="MP6" s="75"/>
      <c r="MQ6" s="76"/>
      <c r="MR6" s="76"/>
      <c r="MS6" s="76"/>
      <c r="MT6" s="76"/>
      <c r="MU6" s="76"/>
      <c r="MV6" s="76"/>
      <c r="MW6" s="76"/>
      <c r="MX6" s="76"/>
      <c r="MY6" s="75"/>
      <c r="MZ6" s="75"/>
      <c r="NA6" s="75"/>
      <c r="NB6" s="75"/>
      <c r="NC6" s="75"/>
      <c r="ND6" s="75"/>
      <c r="NE6" s="75"/>
      <c r="NF6" s="75"/>
      <c r="NG6" s="76"/>
      <c r="NH6" s="76"/>
      <c r="NI6" s="76"/>
      <c r="NJ6" s="76"/>
      <c r="NK6" s="76"/>
      <c r="NL6" s="76"/>
      <c r="NM6" s="76"/>
      <c r="NN6" s="76"/>
      <c r="NO6" s="75"/>
      <c r="NP6" s="75"/>
      <c r="NQ6" s="75"/>
      <c r="NR6" s="75"/>
      <c r="NS6" s="75"/>
      <c r="NT6" s="75"/>
      <c r="NU6" s="75"/>
      <c r="NV6" s="75"/>
      <c r="NW6" s="76"/>
      <c r="NX6" s="76"/>
      <c r="NY6" s="76"/>
      <c r="NZ6" s="76"/>
      <c r="OA6" s="76"/>
      <c r="OB6" s="76"/>
      <c r="OC6" s="76"/>
      <c r="OD6" s="76"/>
      <c r="OE6" s="75"/>
      <c r="OF6" s="75"/>
      <c r="OG6" s="75"/>
      <c r="OH6" s="75"/>
      <c r="OI6" s="75"/>
      <c r="OJ6" s="75"/>
      <c r="OK6" s="75"/>
      <c r="OL6" s="75"/>
      <c r="OM6" s="76"/>
      <c r="ON6" s="76"/>
      <c r="OO6" s="76"/>
      <c r="OP6" s="76"/>
      <c r="OQ6" s="76"/>
      <c r="OR6" s="76"/>
      <c r="OS6" s="76"/>
      <c r="OT6" s="76"/>
      <c r="OU6" s="75"/>
      <c r="OV6" s="75"/>
      <c r="OW6" s="75"/>
      <c r="OX6" s="75"/>
      <c r="OY6" s="75"/>
      <c r="OZ6" s="75"/>
      <c r="PA6" s="75"/>
      <c r="PB6" s="75"/>
    </row>
    <row r="7" spans="1:418" s="77" customFormat="1" x14ac:dyDescent="0.25">
      <c r="A7" t="s">
        <v>59</v>
      </c>
      <c r="B7" s="1" t="s">
        <v>60</v>
      </c>
      <c r="C7" s="73">
        <v>9012</v>
      </c>
      <c r="D7" s="73" t="s">
        <v>212</v>
      </c>
      <c r="E7" s="73" t="s">
        <v>225</v>
      </c>
      <c r="F7" s="73">
        <v>2307.6799999999998</v>
      </c>
      <c r="G7" s="73">
        <v>0</v>
      </c>
      <c r="H7" s="73" t="s">
        <v>212</v>
      </c>
      <c r="I7" s="73" t="s">
        <v>214</v>
      </c>
      <c r="J7" s="73">
        <v>6449.84</v>
      </c>
      <c r="K7" s="74">
        <v>18024</v>
      </c>
      <c r="L7" s="74" t="s">
        <v>212</v>
      </c>
      <c r="M7" s="74" t="s">
        <v>226</v>
      </c>
      <c r="N7" s="74">
        <v>4615.3599999999997</v>
      </c>
      <c r="O7" s="74">
        <v>0</v>
      </c>
      <c r="P7" s="74" t="s">
        <v>212</v>
      </c>
      <c r="Q7" s="74" t="s">
        <v>214</v>
      </c>
      <c r="R7" s="74">
        <v>6449.84</v>
      </c>
      <c r="S7" s="73">
        <v>9000</v>
      </c>
      <c r="T7" s="73" t="s">
        <v>212</v>
      </c>
      <c r="U7" s="73" t="s">
        <v>227</v>
      </c>
      <c r="V7" s="73">
        <v>3444.48</v>
      </c>
      <c r="W7" s="73">
        <v>0</v>
      </c>
      <c r="X7" s="73" t="s">
        <v>212</v>
      </c>
      <c r="Y7" s="73" t="s">
        <v>214</v>
      </c>
      <c r="Z7" s="73">
        <v>1717.6</v>
      </c>
      <c r="AA7" s="75">
        <v>12000</v>
      </c>
      <c r="AB7" s="75" t="s">
        <v>212</v>
      </c>
      <c r="AC7" s="75" t="s">
        <v>228</v>
      </c>
      <c r="AD7" s="75">
        <v>4592.6400000000003</v>
      </c>
      <c r="AE7" s="75">
        <v>0</v>
      </c>
      <c r="AF7" s="75" t="s">
        <v>212</v>
      </c>
      <c r="AG7" s="75" t="s">
        <v>214</v>
      </c>
      <c r="AH7" s="75">
        <v>1717.6</v>
      </c>
      <c r="AI7" s="76">
        <v>15000</v>
      </c>
      <c r="AJ7" s="76" t="s">
        <v>212</v>
      </c>
      <c r="AK7" s="76" t="s">
        <v>229</v>
      </c>
      <c r="AL7" s="76">
        <v>5740.8</v>
      </c>
      <c r="AM7" s="76">
        <v>0</v>
      </c>
      <c r="AN7" s="76" t="s">
        <v>212</v>
      </c>
      <c r="AO7" s="76" t="s">
        <v>214</v>
      </c>
      <c r="AP7" s="76">
        <v>1717.6</v>
      </c>
      <c r="AQ7" s="75"/>
      <c r="AR7" s="75"/>
      <c r="AS7" s="75"/>
      <c r="AT7" s="75"/>
      <c r="AU7" s="75"/>
      <c r="AV7" s="75"/>
      <c r="AW7" s="75"/>
      <c r="AX7" s="75"/>
      <c r="AY7" s="76"/>
      <c r="AZ7" s="76"/>
      <c r="BA7" s="76"/>
      <c r="BB7" s="76"/>
      <c r="BC7" s="76"/>
      <c r="BD7" s="76"/>
      <c r="BE7" s="76"/>
      <c r="BF7" s="76"/>
      <c r="BG7" s="75"/>
      <c r="BH7" s="75"/>
      <c r="BI7" s="75"/>
      <c r="BJ7" s="75"/>
      <c r="BK7" s="75"/>
      <c r="BL7" s="75"/>
      <c r="BM7" s="75"/>
      <c r="BN7" s="75"/>
      <c r="BO7" s="76"/>
      <c r="BP7" s="76"/>
      <c r="BQ7" s="76"/>
      <c r="BR7" s="76"/>
      <c r="BS7" s="76"/>
      <c r="BT7" s="76"/>
      <c r="BU7" s="76"/>
      <c r="BV7" s="76"/>
      <c r="BW7" s="75">
        <v>3000</v>
      </c>
      <c r="BX7" s="75" t="s">
        <v>230</v>
      </c>
      <c r="BY7" s="75" t="s">
        <v>231</v>
      </c>
      <c r="BZ7" s="75">
        <v>1160.1099999999999</v>
      </c>
      <c r="CA7" s="75">
        <v>0</v>
      </c>
      <c r="CB7" s="75" t="s">
        <v>212</v>
      </c>
      <c r="CC7" s="75">
        <v>0</v>
      </c>
      <c r="CD7" s="75">
        <v>1705.65</v>
      </c>
      <c r="CE7" s="76"/>
      <c r="CF7" s="76"/>
      <c r="CG7" s="76"/>
      <c r="CH7" s="76"/>
      <c r="CI7" s="76"/>
      <c r="CJ7" s="76"/>
      <c r="CK7" s="76"/>
      <c r="CL7" s="76"/>
      <c r="CM7" s="75"/>
      <c r="CN7" s="75"/>
      <c r="CO7" s="75"/>
      <c r="CP7" s="75"/>
      <c r="CQ7" s="75"/>
      <c r="CR7" s="75"/>
      <c r="CS7" s="75"/>
      <c r="CT7" s="75"/>
      <c r="CU7" s="76"/>
      <c r="CV7" s="76"/>
      <c r="CW7" s="76"/>
      <c r="CX7" s="76"/>
      <c r="CY7" s="76"/>
      <c r="CZ7" s="76"/>
      <c r="DA7" s="76"/>
      <c r="DB7" s="76"/>
      <c r="DC7" s="75"/>
      <c r="DD7" s="75"/>
      <c r="DE7" s="75"/>
      <c r="DF7" s="75"/>
      <c r="DG7" s="75"/>
      <c r="DH7" s="75"/>
      <c r="DI7" s="75"/>
      <c r="DJ7" s="75"/>
      <c r="DK7" s="76"/>
      <c r="DL7" s="76"/>
      <c r="DM7" s="76"/>
      <c r="DN7" s="76"/>
      <c r="DO7" s="76"/>
      <c r="DP7" s="76"/>
      <c r="DQ7" s="76"/>
      <c r="DR7" s="76"/>
      <c r="DS7" s="75"/>
      <c r="DT7" s="75"/>
      <c r="DU7" s="75"/>
      <c r="DV7" s="75"/>
      <c r="DW7" s="75"/>
      <c r="DX7" s="75"/>
      <c r="DY7" s="75"/>
      <c r="DZ7" s="75"/>
      <c r="EA7" s="76">
        <v>3000</v>
      </c>
      <c r="EB7" s="76" t="s">
        <v>212</v>
      </c>
      <c r="EC7" s="76" t="s">
        <v>231</v>
      </c>
      <c r="ED7" s="76">
        <v>1148.1600000000001</v>
      </c>
      <c r="EE7" s="76">
        <v>0</v>
      </c>
      <c r="EF7" s="76" t="s">
        <v>212</v>
      </c>
      <c r="EG7" s="76" t="s">
        <v>214</v>
      </c>
      <c r="EH7" s="76">
        <v>1717.6</v>
      </c>
      <c r="EI7" s="75"/>
      <c r="EJ7" s="75"/>
      <c r="EK7" s="75"/>
      <c r="EL7" s="75"/>
      <c r="EM7" s="75"/>
      <c r="EN7" s="75"/>
      <c r="EO7" s="75"/>
      <c r="EP7" s="75"/>
      <c r="EQ7" s="76"/>
      <c r="ER7" s="76"/>
      <c r="ES7" s="76"/>
      <c r="ET7" s="76"/>
      <c r="EU7" s="76"/>
      <c r="EV7" s="76"/>
      <c r="EW7" s="76"/>
      <c r="EX7" s="76"/>
      <c r="EY7" s="75"/>
      <c r="EZ7" s="75"/>
      <c r="FA7" s="75"/>
      <c r="FB7" s="75"/>
      <c r="FC7" s="75"/>
      <c r="FD7" s="75"/>
      <c r="FE7" s="75"/>
      <c r="FF7" s="75"/>
      <c r="FG7" s="76"/>
      <c r="FH7" s="76"/>
      <c r="FI7" s="76"/>
      <c r="FJ7" s="76"/>
      <c r="FK7" s="76"/>
      <c r="FL7" s="76"/>
      <c r="FM7" s="76"/>
      <c r="FN7" s="76"/>
      <c r="FO7" s="75">
        <v>3000</v>
      </c>
      <c r="FP7" s="75" t="s">
        <v>212</v>
      </c>
      <c r="FQ7" s="75" t="s">
        <v>231</v>
      </c>
      <c r="FR7" s="75">
        <v>1148.1600000000001</v>
      </c>
      <c r="FS7" s="75">
        <v>0</v>
      </c>
      <c r="FT7" s="75" t="s">
        <v>212</v>
      </c>
      <c r="FU7" s="75" t="s">
        <v>214</v>
      </c>
      <c r="FV7" s="75">
        <v>1717.6</v>
      </c>
      <c r="FW7" s="76"/>
      <c r="FX7" s="76"/>
      <c r="FY7" s="76"/>
      <c r="FZ7" s="76"/>
      <c r="GA7" s="76"/>
      <c r="GB7" s="76"/>
      <c r="GC7" s="76"/>
      <c r="GD7" s="76"/>
      <c r="GE7" s="75"/>
      <c r="GF7" s="75"/>
      <c r="GG7" s="75"/>
      <c r="GH7" s="75"/>
      <c r="GI7" s="75"/>
      <c r="GJ7" s="75"/>
      <c r="GK7" s="75"/>
      <c r="GL7" s="75"/>
      <c r="GM7" s="76"/>
      <c r="GN7" s="76"/>
      <c r="GO7" s="76"/>
      <c r="GP7" s="76"/>
      <c r="GQ7" s="76"/>
      <c r="GR7" s="76"/>
      <c r="GS7" s="76"/>
      <c r="GT7" s="76"/>
      <c r="GU7" s="75"/>
      <c r="GV7" s="75"/>
      <c r="GW7" s="75"/>
      <c r="GX7" s="75"/>
      <c r="GY7" s="75"/>
      <c r="GZ7" s="75"/>
      <c r="HA7" s="75"/>
      <c r="HB7" s="75"/>
      <c r="HC7" s="76"/>
      <c r="HD7" s="76"/>
      <c r="HE7" s="76"/>
      <c r="HF7" s="76"/>
      <c r="HG7" s="76"/>
      <c r="HH7" s="76"/>
      <c r="HI7" s="76"/>
      <c r="HJ7" s="76"/>
      <c r="HK7" s="75"/>
      <c r="HL7" s="75"/>
      <c r="HM7" s="75"/>
      <c r="HN7" s="75"/>
      <c r="HO7" s="75"/>
      <c r="HP7" s="75"/>
      <c r="HQ7" s="75"/>
      <c r="HR7" s="75"/>
      <c r="HS7" s="76"/>
      <c r="HT7" s="76"/>
      <c r="HU7" s="76"/>
      <c r="HV7" s="76"/>
      <c r="HW7" s="76"/>
      <c r="HX7" s="76"/>
      <c r="HY7" s="76"/>
      <c r="HZ7" s="76"/>
      <c r="IA7" s="75"/>
      <c r="IB7" s="75"/>
      <c r="IC7" s="75"/>
      <c r="ID7" s="75"/>
      <c r="IE7" s="75"/>
      <c r="IF7" s="75"/>
      <c r="IG7" s="75"/>
      <c r="IH7" s="75"/>
      <c r="II7" s="76"/>
      <c r="IJ7" s="76"/>
      <c r="IK7" s="76"/>
      <c r="IL7" s="76"/>
      <c r="IM7" s="76"/>
      <c r="IN7" s="76"/>
      <c r="IO7" s="76"/>
      <c r="IP7" s="76"/>
      <c r="IQ7" s="75"/>
      <c r="IR7" s="75"/>
      <c r="IS7" s="75"/>
      <c r="IT7" s="75"/>
      <c r="IU7" s="75"/>
      <c r="IV7" s="75"/>
      <c r="IW7" s="75"/>
      <c r="IX7" s="75"/>
      <c r="IY7" s="76"/>
      <c r="IZ7" s="76"/>
      <c r="JA7" s="76"/>
      <c r="JB7" s="76"/>
      <c r="JC7" s="76"/>
      <c r="JD7" s="76"/>
      <c r="JE7" s="76"/>
      <c r="JF7" s="76"/>
      <c r="JG7" s="75"/>
      <c r="JH7" s="75"/>
      <c r="JI7" s="75"/>
      <c r="JJ7" s="75"/>
      <c r="JK7" s="75"/>
      <c r="JL7" s="75"/>
      <c r="JM7" s="75"/>
      <c r="JN7" s="75"/>
      <c r="JO7" s="76"/>
      <c r="JP7" s="76"/>
      <c r="JQ7" s="76"/>
      <c r="JR7" s="76"/>
      <c r="JS7" s="76"/>
      <c r="JT7" s="76"/>
      <c r="JU7" s="76"/>
      <c r="JV7" s="76"/>
      <c r="JW7" s="75"/>
      <c r="JX7" s="75"/>
      <c r="JY7" s="75"/>
      <c r="JZ7" s="75"/>
      <c r="KA7" s="75"/>
      <c r="KB7" s="75"/>
      <c r="KC7" s="75"/>
      <c r="KD7" s="75"/>
      <c r="KE7" s="76"/>
      <c r="KF7" s="76"/>
      <c r="KG7" s="76"/>
      <c r="KH7" s="76"/>
      <c r="KI7" s="76"/>
      <c r="KJ7" s="76"/>
      <c r="KK7" s="76"/>
      <c r="KL7" s="76"/>
      <c r="KM7" s="75"/>
      <c r="KN7" s="75"/>
      <c r="KO7" s="75"/>
      <c r="KP7" s="75"/>
      <c r="KQ7" s="75"/>
      <c r="KR7" s="75"/>
      <c r="KS7" s="75"/>
      <c r="KT7" s="75"/>
      <c r="KU7" s="76"/>
      <c r="KV7" s="76"/>
      <c r="KW7" s="76"/>
      <c r="KX7" s="76"/>
      <c r="KY7" s="76"/>
      <c r="KZ7" s="76"/>
      <c r="LA7" s="76"/>
      <c r="LB7" s="76"/>
      <c r="LC7" s="75"/>
      <c r="LD7" s="75"/>
      <c r="LE7" s="75"/>
      <c r="LF7" s="75"/>
      <c r="LG7" s="75"/>
      <c r="LH7" s="75"/>
      <c r="LI7" s="75"/>
      <c r="LJ7" s="75"/>
      <c r="LK7" s="76"/>
      <c r="LL7" s="76"/>
      <c r="LM7" s="76"/>
      <c r="LN7" s="76"/>
      <c r="LO7" s="76"/>
      <c r="LP7" s="76"/>
      <c r="LQ7" s="76"/>
      <c r="LR7" s="76"/>
      <c r="LS7" s="75"/>
      <c r="LT7" s="75"/>
      <c r="LU7" s="75"/>
      <c r="LV7" s="75"/>
      <c r="LW7" s="75"/>
      <c r="LX7" s="75"/>
      <c r="LY7" s="75"/>
      <c r="LZ7" s="75"/>
      <c r="MA7" s="76"/>
      <c r="MB7" s="76"/>
      <c r="MC7" s="76"/>
      <c r="MD7" s="76"/>
      <c r="ME7" s="76"/>
      <c r="MF7" s="76"/>
      <c r="MG7" s="76"/>
      <c r="MH7" s="76"/>
      <c r="MI7" s="75"/>
      <c r="MJ7" s="75"/>
      <c r="MK7" s="75"/>
      <c r="ML7" s="75"/>
      <c r="MM7" s="75"/>
      <c r="MN7" s="75"/>
      <c r="MO7" s="75"/>
      <c r="MP7" s="75"/>
      <c r="MQ7" s="76"/>
      <c r="MR7" s="76"/>
      <c r="MS7" s="76"/>
      <c r="MT7" s="76"/>
      <c r="MU7" s="76"/>
      <c r="MV7" s="76"/>
      <c r="MW7" s="76"/>
      <c r="MX7" s="76"/>
      <c r="MY7" s="75"/>
      <c r="MZ7" s="75"/>
      <c r="NA7" s="75"/>
      <c r="NB7" s="75"/>
      <c r="NC7" s="75"/>
      <c r="ND7" s="75"/>
      <c r="NE7" s="75"/>
      <c r="NF7" s="75"/>
      <c r="NG7" s="76"/>
      <c r="NH7" s="76"/>
      <c r="NI7" s="76"/>
      <c r="NJ7" s="76"/>
      <c r="NK7" s="76"/>
      <c r="NL7" s="76"/>
      <c r="NM7" s="76"/>
      <c r="NN7" s="76"/>
      <c r="NO7" s="75"/>
      <c r="NP7" s="75"/>
      <c r="NQ7" s="75"/>
      <c r="NR7" s="75"/>
      <c r="NS7" s="75"/>
      <c r="NT7" s="75"/>
      <c r="NU7" s="75"/>
      <c r="NV7" s="75"/>
      <c r="NW7" s="76"/>
      <c r="NX7" s="76"/>
      <c r="NY7" s="76"/>
      <c r="NZ7" s="76"/>
      <c r="OA7" s="76"/>
      <c r="OB7" s="76"/>
      <c r="OC7" s="76"/>
      <c r="OD7" s="76"/>
      <c r="OE7" s="75"/>
      <c r="OF7" s="75"/>
      <c r="OG7" s="75"/>
      <c r="OH7" s="75"/>
      <c r="OI7" s="75"/>
      <c r="OJ7" s="75"/>
      <c r="OK7" s="75"/>
      <c r="OL7" s="75"/>
      <c r="OM7" s="76"/>
      <c r="ON7" s="76"/>
      <c r="OO7" s="76"/>
      <c r="OP7" s="76"/>
      <c r="OQ7" s="76"/>
      <c r="OR7" s="76"/>
      <c r="OS7" s="76"/>
      <c r="OT7" s="76"/>
      <c r="OU7" s="75"/>
      <c r="OV7" s="75"/>
      <c r="OW7" s="75"/>
      <c r="OX7" s="75"/>
      <c r="OY7" s="75"/>
      <c r="OZ7" s="75"/>
      <c r="PA7" s="75"/>
      <c r="PB7" s="75"/>
    </row>
    <row r="9" spans="1:418" ht="15.75" x14ac:dyDescent="0.25">
      <c r="C9" s="64"/>
      <c r="D9" s="64"/>
      <c r="E9" s="64"/>
      <c r="F9" s="64"/>
      <c r="G9" s="64"/>
      <c r="H9" s="64"/>
      <c r="I9" s="64"/>
      <c r="J9" s="64"/>
      <c r="K9" s="64"/>
      <c r="L9" s="64"/>
      <c r="M9" s="65"/>
      <c r="S9" s="64"/>
      <c r="T9" s="64"/>
      <c r="U9" s="64"/>
      <c r="V9" s="64"/>
      <c r="W9" s="64"/>
      <c r="X9" s="64"/>
      <c r="Y9" s="64"/>
      <c r="Z9" s="64"/>
      <c r="AA9" s="64"/>
      <c r="AB9" s="64"/>
      <c r="AC9" s="65"/>
      <c r="AI9" s="64"/>
      <c r="AJ9" s="64"/>
      <c r="AK9" s="64"/>
      <c r="AL9" s="64"/>
      <c r="AM9" s="64"/>
      <c r="AN9" s="64"/>
      <c r="AO9" s="64"/>
      <c r="AP9" s="64"/>
      <c r="AQ9" s="64"/>
      <c r="AR9" s="64"/>
      <c r="AS9" s="65"/>
      <c r="AY9" s="64"/>
      <c r="AZ9" s="64"/>
      <c r="BA9" s="64"/>
      <c r="BB9" s="64"/>
      <c r="BC9" s="64"/>
      <c r="BD9" s="64"/>
      <c r="BE9" s="64"/>
      <c r="BF9" s="64"/>
      <c r="BG9" s="64"/>
      <c r="BH9" s="64"/>
      <c r="BI9" s="65"/>
      <c r="BO9" s="64"/>
      <c r="BP9" s="64"/>
      <c r="BQ9" s="64"/>
      <c r="BR9" s="64"/>
      <c r="BS9" s="64"/>
      <c r="BT9" s="64"/>
      <c r="BU9" s="64"/>
      <c r="BV9" s="64"/>
      <c r="BW9" s="64"/>
      <c r="BX9" s="64"/>
      <c r="BY9" s="65"/>
      <c r="CE9" s="64"/>
      <c r="CF9" s="64"/>
      <c r="CG9" s="64"/>
      <c r="CH9" s="64"/>
      <c r="CI9" s="64"/>
      <c r="CJ9" s="64"/>
      <c r="CK9" s="64"/>
      <c r="CL9" s="64"/>
      <c r="CM9" s="64"/>
      <c r="CN9" s="64"/>
      <c r="CO9" s="65"/>
      <c r="CU9" s="64"/>
      <c r="CV9" s="64"/>
      <c r="CW9" s="64"/>
      <c r="CX9" s="64"/>
      <c r="CY9" s="64"/>
      <c r="CZ9" s="64"/>
      <c r="DA9" s="64"/>
      <c r="DB9" s="64"/>
      <c r="DC9" s="64"/>
      <c r="DD9" s="64"/>
      <c r="DE9" s="65"/>
      <c r="DK9" s="64"/>
      <c r="DL9" s="64"/>
      <c r="DM9" s="64"/>
      <c r="DN9" s="64"/>
      <c r="DO9" s="64"/>
      <c r="DP9" s="64"/>
      <c r="DQ9" s="64"/>
      <c r="DR9" s="64"/>
      <c r="DS9" s="64"/>
      <c r="DT9" s="64"/>
      <c r="DU9" s="65"/>
    </row>
    <row r="10" spans="1:418" s="47" customFormat="1" x14ac:dyDescent="0.25">
      <c r="A10" s="78" t="s">
        <v>232</v>
      </c>
      <c r="B10" s="3"/>
      <c r="C10" s="67">
        <v>1</v>
      </c>
      <c r="D10" s="67"/>
      <c r="E10" s="67"/>
      <c r="F10" s="67"/>
      <c r="G10" s="67"/>
      <c r="H10" s="68"/>
      <c r="I10" s="68"/>
      <c r="J10" s="68"/>
      <c r="K10" s="69">
        <f>C10+1</f>
        <v>2</v>
      </c>
      <c r="L10" s="69"/>
      <c r="M10" s="69"/>
      <c r="N10" s="69"/>
      <c r="O10" s="69"/>
      <c r="P10" s="68"/>
      <c r="Q10" s="68"/>
      <c r="R10" s="68"/>
      <c r="S10" s="67">
        <f>K10+1</f>
        <v>3</v>
      </c>
      <c r="T10" s="67"/>
      <c r="U10" s="67"/>
      <c r="V10" s="67"/>
      <c r="W10" s="67"/>
      <c r="X10" s="68"/>
      <c r="Y10" s="68"/>
      <c r="Z10" s="68"/>
      <c r="AA10" s="69">
        <f>S10+1</f>
        <v>4</v>
      </c>
      <c r="AB10" s="69"/>
      <c r="AC10" s="69"/>
      <c r="AD10" s="69"/>
      <c r="AE10" s="69"/>
      <c r="AF10" s="68"/>
      <c r="AG10" s="68"/>
      <c r="AH10" s="68"/>
      <c r="AI10" s="67">
        <f>AA10+1</f>
        <v>5</v>
      </c>
      <c r="AJ10" s="67"/>
      <c r="AK10" s="67"/>
      <c r="AL10" s="67"/>
      <c r="AM10" s="67"/>
      <c r="AN10" s="68"/>
      <c r="AO10" s="68"/>
      <c r="AP10" s="68"/>
      <c r="AQ10" s="69">
        <f>AI10+1</f>
        <v>6</v>
      </c>
      <c r="AR10" s="69"/>
      <c r="AS10" s="69"/>
      <c r="AT10" s="69"/>
      <c r="AU10" s="69"/>
      <c r="AV10" s="68"/>
      <c r="AW10" s="68"/>
      <c r="AX10" s="68"/>
      <c r="AY10" s="67">
        <f>AQ10+1</f>
        <v>7</v>
      </c>
      <c r="AZ10" s="67"/>
      <c r="BA10" s="67"/>
      <c r="BB10" s="67"/>
      <c r="BC10" s="67"/>
      <c r="BD10" s="68"/>
      <c r="BE10" s="68"/>
      <c r="BF10" s="68"/>
      <c r="BG10" s="69">
        <f>AY10+1</f>
        <v>8</v>
      </c>
      <c r="BH10" s="69"/>
      <c r="BI10" s="69"/>
      <c r="BJ10" s="69"/>
      <c r="BK10" s="69"/>
      <c r="BL10" s="68"/>
      <c r="BM10" s="68"/>
      <c r="BN10" s="68"/>
      <c r="BO10" s="67">
        <f>BG10+1</f>
        <v>9</v>
      </c>
      <c r="BP10" s="67"/>
      <c r="BQ10" s="67"/>
      <c r="BR10" s="67"/>
      <c r="BS10" s="67"/>
      <c r="BT10" s="68"/>
      <c r="BU10" s="68"/>
      <c r="BV10" s="68"/>
      <c r="BW10" s="69">
        <f>BO10+1</f>
        <v>10</v>
      </c>
      <c r="BX10" s="69"/>
      <c r="BY10" s="69"/>
      <c r="BZ10" s="69"/>
      <c r="CA10" s="69"/>
      <c r="CB10" s="68"/>
      <c r="CC10" s="68"/>
      <c r="CD10" s="68"/>
      <c r="CE10" s="67">
        <f>BW10+1</f>
        <v>11</v>
      </c>
      <c r="CF10" s="67"/>
      <c r="CG10" s="67"/>
      <c r="CH10" s="67"/>
      <c r="CI10" s="67"/>
      <c r="CJ10" s="68"/>
      <c r="CK10" s="68"/>
      <c r="CL10" s="68"/>
      <c r="CM10" s="69">
        <f>CE10+1</f>
        <v>12</v>
      </c>
      <c r="CN10" s="69"/>
      <c r="CO10" s="69"/>
      <c r="CP10" s="69"/>
      <c r="CQ10" s="69"/>
      <c r="CR10" s="68"/>
      <c r="CS10" s="68"/>
      <c r="CT10" s="68"/>
      <c r="CU10" s="79"/>
      <c r="CV10" s="79"/>
      <c r="CW10" s="79"/>
      <c r="CX10" s="79"/>
      <c r="CY10" s="79"/>
      <c r="CZ10" s="79"/>
      <c r="DA10" s="79"/>
      <c r="DB10" s="79"/>
      <c r="DC10" s="79"/>
      <c r="DD10" s="79"/>
      <c r="DE10" s="79"/>
      <c r="DF10" s="79"/>
      <c r="DG10" s="79"/>
      <c r="DH10" s="79"/>
      <c r="DI10" s="79"/>
      <c r="DJ10" s="79"/>
      <c r="DK10" s="79"/>
      <c r="DL10" s="79"/>
      <c r="DM10" s="79"/>
      <c r="DN10" s="79"/>
      <c r="DO10" s="79"/>
      <c r="DP10" s="79"/>
      <c r="DQ10" s="79"/>
      <c r="DR10" s="79"/>
      <c r="DS10" s="79"/>
      <c r="DT10" s="79"/>
      <c r="DU10" s="79"/>
      <c r="DV10" s="79"/>
      <c r="DW10" s="79"/>
      <c r="DX10" s="79"/>
      <c r="DY10" s="79"/>
      <c r="DZ10" s="79"/>
      <c r="EA10" s="79"/>
      <c r="EB10" s="79"/>
      <c r="EC10" s="79"/>
      <c r="ED10" s="79"/>
      <c r="EE10" s="79"/>
      <c r="EF10" s="79"/>
      <c r="EG10" s="79"/>
      <c r="EH10" s="79"/>
      <c r="EI10" s="79"/>
      <c r="EJ10" s="79"/>
      <c r="EK10" s="79"/>
      <c r="EL10" s="79"/>
      <c r="EM10" s="79"/>
      <c r="EN10" s="79"/>
      <c r="EO10" s="79"/>
      <c r="EP10" s="79"/>
      <c r="EQ10" s="79"/>
      <c r="ER10" s="79"/>
      <c r="ES10" s="79"/>
      <c r="ET10" s="79"/>
      <c r="EU10" s="79"/>
      <c r="EV10" s="79"/>
      <c r="EW10" s="79"/>
      <c r="EX10" s="79"/>
      <c r="EY10" s="79"/>
      <c r="EZ10" s="79"/>
      <c r="FA10" s="79"/>
      <c r="FB10" s="79"/>
      <c r="FC10" s="79"/>
      <c r="FD10" s="79"/>
      <c r="FE10" s="79"/>
      <c r="FF10" s="79"/>
      <c r="FG10" s="79"/>
      <c r="FH10" s="79"/>
      <c r="FI10" s="79"/>
      <c r="FJ10" s="79"/>
      <c r="FK10" s="79"/>
      <c r="FL10" s="79"/>
      <c r="FM10" s="79"/>
      <c r="FN10" s="79"/>
      <c r="FO10" s="79"/>
      <c r="FP10" s="79"/>
      <c r="FQ10" s="79"/>
      <c r="FR10" s="79"/>
      <c r="FS10" s="79"/>
      <c r="FT10" s="79"/>
      <c r="FU10" s="79"/>
      <c r="FV10" s="79"/>
      <c r="FW10" s="79"/>
      <c r="FX10" s="79"/>
      <c r="FY10" s="79"/>
      <c r="FZ10" s="79"/>
      <c r="GA10" s="79"/>
      <c r="GB10" s="79"/>
      <c r="GC10" s="79"/>
      <c r="GD10" s="79"/>
      <c r="GE10" s="79"/>
      <c r="GF10" s="79"/>
      <c r="GG10" s="79"/>
      <c r="GH10" s="79"/>
      <c r="GI10" s="79"/>
      <c r="GJ10" s="79"/>
      <c r="GK10" s="79"/>
      <c r="GL10" s="79"/>
      <c r="GM10" s="79"/>
      <c r="GN10" s="79"/>
      <c r="GO10" s="79"/>
      <c r="GP10" s="79"/>
      <c r="GQ10" s="79"/>
      <c r="GR10" s="79"/>
      <c r="GS10" s="79"/>
      <c r="GT10" s="79"/>
      <c r="GU10" s="79"/>
      <c r="GV10" s="79"/>
      <c r="GW10" s="79"/>
      <c r="GX10" s="79"/>
      <c r="GY10" s="79"/>
      <c r="GZ10" s="79"/>
      <c r="HA10" s="79"/>
      <c r="HB10" s="79"/>
      <c r="HC10" s="79"/>
      <c r="HD10" s="79"/>
      <c r="HE10" s="79"/>
      <c r="HF10" s="79"/>
      <c r="HG10" s="79"/>
      <c r="HH10" s="79"/>
      <c r="HI10" s="79"/>
      <c r="HJ10" s="79"/>
      <c r="HK10" s="79"/>
      <c r="HL10" s="79"/>
      <c r="HM10" s="79"/>
      <c r="HN10" s="79"/>
      <c r="HO10" s="79"/>
      <c r="HP10" s="79"/>
      <c r="HQ10" s="79"/>
      <c r="HR10" s="79"/>
      <c r="HS10" s="79"/>
      <c r="HT10" s="79"/>
      <c r="HU10" s="79"/>
      <c r="HV10" s="79"/>
      <c r="HW10" s="79"/>
      <c r="HX10" s="79"/>
      <c r="HY10" s="79"/>
      <c r="HZ10" s="79"/>
      <c r="IA10" s="79"/>
      <c r="IB10" s="79"/>
      <c r="IC10" s="79"/>
      <c r="ID10" s="79"/>
      <c r="IE10" s="79"/>
      <c r="IF10" s="79"/>
      <c r="IG10" s="79"/>
      <c r="IH10" s="79"/>
      <c r="II10" s="79"/>
      <c r="IJ10" s="79"/>
      <c r="IK10" s="79"/>
      <c r="IL10" s="79"/>
      <c r="IM10" s="79"/>
      <c r="IN10" s="79"/>
      <c r="IO10" s="79"/>
      <c r="IP10" s="79"/>
      <c r="IQ10" s="79"/>
      <c r="IR10" s="79"/>
      <c r="IS10" s="79"/>
      <c r="IT10" s="79"/>
      <c r="IU10" s="79"/>
      <c r="IV10" s="79"/>
      <c r="IW10" s="79"/>
      <c r="IX10" s="79"/>
      <c r="IY10" s="79"/>
      <c r="IZ10" s="79"/>
      <c r="JA10" s="79"/>
      <c r="JB10" s="79"/>
      <c r="JC10" s="79"/>
      <c r="JD10" s="79"/>
      <c r="JE10" s="79"/>
      <c r="JF10" s="79"/>
      <c r="JG10" s="79"/>
      <c r="JH10" s="79"/>
      <c r="JI10" s="79"/>
      <c r="JJ10" s="79"/>
      <c r="JK10" s="79"/>
      <c r="JL10" s="79"/>
      <c r="JM10" s="79"/>
      <c r="JN10" s="79"/>
      <c r="JO10" s="79"/>
      <c r="JP10" s="79"/>
      <c r="JQ10" s="79"/>
      <c r="JR10" s="79"/>
      <c r="JS10" s="79"/>
      <c r="JT10" s="79"/>
      <c r="JU10" s="79"/>
      <c r="JV10" s="79"/>
      <c r="JW10" s="79"/>
      <c r="JX10" s="79"/>
      <c r="JY10" s="79"/>
      <c r="JZ10" s="79"/>
      <c r="KA10" s="79"/>
      <c r="KB10" s="79"/>
      <c r="KC10" s="79"/>
      <c r="KD10" s="79"/>
      <c r="KE10" s="79"/>
      <c r="KF10" s="79"/>
      <c r="KG10" s="79"/>
      <c r="KH10" s="79"/>
      <c r="KI10" s="79"/>
      <c r="KJ10" s="79"/>
      <c r="KK10" s="79"/>
      <c r="KL10" s="79"/>
      <c r="KM10" s="79"/>
      <c r="KN10" s="79"/>
      <c r="KO10" s="79"/>
      <c r="KP10" s="79"/>
      <c r="KQ10" s="79"/>
      <c r="KR10" s="79"/>
      <c r="KS10" s="79"/>
      <c r="KT10" s="79"/>
      <c r="KU10" s="79"/>
      <c r="KV10" s="79"/>
      <c r="KW10" s="79"/>
      <c r="KX10" s="79"/>
      <c r="KY10" s="79"/>
      <c r="KZ10" s="79"/>
      <c r="LA10" s="79"/>
      <c r="LB10" s="79"/>
      <c r="LC10" s="79"/>
      <c r="LD10" s="79"/>
      <c r="LE10" s="79"/>
      <c r="LF10" s="79"/>
      <c r="LG10" s="79"/>
      <c r="LH10" s="79"/>
      <c r="LI10" s="79"/>
      <c r="LJ10" s="79"/>
      <c r="LK10" s="79"/>
      <c r="LL10" s="79"/>
      <c r="LM10" s="79"/>
      <c r="LN10" s="79"/>
      <c r="LO10" s="79"/>
      <c r="LP10" s="79"/>
      <c r="LQ10" s="79"/>
      <c r="LR10" s="79"/>
      <c r="LS10" s="79"/>
      <c r="LT10" s="79"/>
      <c r="LU10" s="79"/>
      <c r="LV10" s="79"/>
      <c r="LW10" s="79"/>
      <c r="LX10" s="79"/>
      <c r="LY10" s="79"/>
      <c r="LZ10" s="79"/>
      <c r="MA10" s="79"/>
      <c r="MB10" s="79"/>
      <c r="MC10" s="79"/>
      <c r="MD10" s="79"/>
      <c r="ME10" s="79"/>
      <c r="MF10" s="79"/>
      <c r="MG10" s="79"/>
      <c r="MH10" s="79"/>
      <c r="MI10" s="79"/>
      <c r="MJ10" s="79"/>
      <c r="MK10" s="79"/>
      <c r="ML10" s="79"/>
      <c r="MM10" s="79"/>
      <c r="MN10" s="79"/>
      <c r="MO10" s="79"/>
      <c r="MP10" s="79"/>
      <c r="MQ10" s="79"/>
      <c r="MR10" s="79"/>
      <c r="MS10" s="79"/>
      <c r="MT10" s="79"/>
      <c r="MU10" s="79"/>
      <c r="MV10" s="79"/>
      <c r="MW10" s="79"/>
      <c r="MX10" s="79"/>
      <c r="MY10" s="79"/>
      <c r="MZ10" s="79"/>
      <c r="NA10" s="79"/>
      <c r="NB10" s="79"/>
      <c r="NC10" s="79"/>
      <c r="ND10" s="79"/>
      <c r="NE10" s="79"/>
      <c r="NF10" s="79"/>
      <c r="NG10" s="79"/>
      <c r="NH10" s="79"/>
      <c r="NI10" s="79"/>
      <c r="NJ10" s="79"/>
      <c r="NK10" s="79"/>
      <c r="NL10" s="79"/>
      <c r="NM10" s="79"/>
      <c r="NN10" s="79"/>
      <c r="NO10" s="79"/>
      <c r="NP10" s="79"/>
      <c r="NQ10" s="79"/>
      <c r="NR10" s="79"/>
      <c r="NS10" s="79"/>
      <c r="NT10" s="79"/>
      <c r="NU10" s="79"/>
      <c r="NV10" s="79"/>
      <c r="NW10" s="79"/>
      <c r="NX10" s="79"/>
      <c r="NY10" s="79"/>
      <c r="NZ10" s="79"/>
      <c r="OA10" s="79"/>
      <c r="OB10" s="79"/>
      <c r="OC10" s="79"/>
      <c r="OD10" s="79"/>
      <c r="OE10" s="79"/>
      <c r="OF10" s="79"/>
      <c r="OG10" s="79"/>
      <c r="OH10" s="79"/>
      <c r="OI10" s="79"/>
      <c r="OJ10" s="79"/>
      <c r="OK10" s="79"/>
      <c r="OL10" s="79"/>
      <c r="OM10" s="79"/>
      <c r="ON10" s="79"/>
      <c r="OO10" s="79"/>
      <c r="OP10" s="79"/>
      <c r="OQ10" s="79"/>
      <c r="OR10" s="79"/>
      <c r="OS10" s="79"/>
      <c r="OT10" s="79"/>
      <c r="OU10" s="79"/>
      <c r="OV10" s="79"/>
      <c r="OW10" s="79"/>
      <c r="OX10" s="79"/>
      <c r="OY10" s="79"/>
      <c r="OZ10" s="79"/>
      <c r="PA10" s="79"/>
      <c r="PB10" s="79"/>
    </row>
    <row r="11" spans="1:418" s="47" customFormat="1" x14ac:dyDescent="0.25">
      <c r="A11" s="47" t="s">
        <v>97</v>
      </c>
      <c r="B11" s="47" t="s">
        <v>70</v>
      </c>
      <c r="C11" s="71" t="s">
        <v>207</v>
      </c>
      <c r="D11" s="71" t="s">
        <v>12</v>
      </c>
      <c r="E11" s="71" t="s">
        <v>208</v>
      </c>
      <c r="F11" s="71" t="s">
        <v>209</v>
      </c>
      <c r="G11" s="71" t="s">
        <v>210</v>
      </c>
      <c r="H11" s="71" t="s">
        <v>21</v>
      </c>
      <c r="I11" s="71" t="s">
        <v>30</v>
      </c>
      <c r="J11" s="71" t="s">
        <v>211</v>
      </c>
      <c r="K11" s="72" t="s">
        <v>207</v>
      </c>
      <c r="L11" s="72" t="s">
        <v>12</v>
      </c>
      <c r="M11" s="72" t="s">
        <v>208</v>
      </c>
      <c r="N11" s="72" t="s">
        <v>209</v>
      </c>
      <c r="O11" s="72" t="s">
        <v>210</v>
      </c>
      <c r="P11" s="72" t="s">
        <v>21</v>
      </c>
      <c r="Q11" s="72" t="s">
        <v>30</v>
      </c>
      <c r="R11" s="72" t="s">
        <v>211</v>
      </c>
      <c r="S11" s="71" t="s">
        <v>207</v>
      </c>
      <c r="T11" s="71" t="s">
        <v>12</v>
      </c>
      <c r="U11" s="71" t="s">
        <v>208</v>
      </c>
      <c r="V11" s="71" t="s">
        <v>209</v>
      </c>
      <c r="W11" s="71" t="s">
        <v>210</v>
      </c>
      <c r="X11" s="71" t="s">
        <v>21</v>
      </c>
      <c r="Y11" s="71" t="s">
        <v>30</v>
      </c>
      <c r="Z11" s="71" t="s">
        <v>211</v>
      </c>
      <c r="AA11" s="72" t="s">
        <v>207</v>
      </c>
      <c r="AB11" s="72" t="s">
        <v>12</v>
      </c>
      <c r="AC11" s="72" t="s">
        <v>208</v>
      </c>
      <c r="AD11" s="72" t="s">
        <v>209</v>
      </c>
      <c r="AE11" s="72" t="s">
        <v>210</v>
      </c>
      <c r="AF11" s="72" t="s">
        <v>21</v>
      </c>
      <c r="AG11" s="72" t="s">
        <v>30</v>
      </c>
      <c r="AH11" s="72" t="s">
        <v>211</v>
      </c>
      <c r="AI11" s="71" t="s">
        <v>207</v>
      </c>
      <c r="AJ11" s="71" t="s">
        <v>12</v>
      </c>
      <c r="AK11" s="71" t="s">
        <v>208</v>
      </c>
      <c r="AL11" s="71" t="s">
        <v>209</v>
      </c>
      <c r="AM11" s="71" t="s">
        <v>210</v>
      </c>
      <c r="AN11" s="71" t="s">
        <v>21</v>
      </c>
      <c r="AO11" s="71" t="s">
        <v>30</v>
      </c>
      <c r="AP11" s="71" t="s">
        <v>211</v>
      </c>
      <c r="AQ11" s="72" t="s">
        <v>207</v>
      </c>
      <c r="AR11" s="72" t="s">
        <v>12</v>
      </c>
      <c r="AS11" s="72" t="s">
        <v>208</v>
      </c>
      <c r="AT11" s="72" t="s">
        <v>209</v>
      </c>
      <c r="AU11" s="72" t="s">
        <v>210</v>
      </c>
      <c r="AV11" s="72" t="s">
        <v>21</v>
      </c>
      <c r="AW11" s="72" t="s">
        <v>30</v>
      </c>
      <c r="AX11" s="72" t="s">
        <v>211</v>
      </c>
      <c r="AY11" s="71" t="s">
        <v>207</v>
      </c>
      <c r="AZ11" s="71" t="s">
        <v>12</v>
      </c>
      <c r="BA11" s="71" t="s">
        <v>208</v>
      </c>
      <c r="BB11" s="71" t="s">
        <v>209</v>
      </c>
      <c r="BC11" s="71" t="s">
        <v>210</v>
      </c>
      <c r="BD11" s="71" t="s">
        <v>21</v>
      </c>
      <c r="BE11" s="71" t="s">
        <v>30</v>
      </c>
      <c r="BF11" s="71" t="s">
        <v>211</v>
      </c>
      <c r="BG11" s="72" t="s">
        <v>207</v>
      </c>
      <c r="BH11" s="72" t="s">
        <v>12</v>
      </c>
      <c r="BI11" s="72" t="s">
        <v>208</v>
      </c>
      <c r="BJ11" s="72" t="s">
        <v>209</v>
      </c>
      <c r="BK11" s="72" t="s">
        <v>210</v>
      </c>
      <c r="BL11" s="72" t="s">
        <v>21</v>
      </c>
      <c r="BM11" s="72" t="s">
        <v>30</v>
      </c>
      <c r="BN11" s="72" t="s">
        <v>211</v>
      </c>
      <c r="BO11" s="71" t="s">
        <v>207</v>
      </c>
      <c r="BP11" s="71" t="s">
        <v>12</v>
      </c>
      <c r="BQ11" s="71" t="s">
        <v>208</v>
      </c>
      <c r="BR11" s="71" t="s">
        <v>209</v>
      </c>
      <c r="BS11" s="71" t="s">
        <v>210</v>
      </c>
      <c r="BT11" s="71" t="s">
        <v>21</v>
      </c>
      <c r="BU11" s="71" t="s">
        <v>30</v>
      </c>
      <c r="BV11" s="71" t="s">
        <v>211</v>
      </c>
      <c r="BW11" s="72" t="s">
        <v>207</v>
      </c>
      <c r="BX11" s="72" t="s">
        <v>12</v>
      </c>
      <c r="BY11" s="72" t="s">
        <v>208</v>
      </c>
      <c r="BZ11" s="72" t="s">
        <v>209</v>
      </c>
      <c r="CA11" s="72" t="s">
        <v>210</v>
      </c>
      <c r="CB11" s="72" t="s">
        <v>21</v>
      </c>
      <c r="CC11" s="72" t="s">
        <v>30</v>
      </c>
      <c r="CD11" s="72" t="s">
        <v>211</v>
      </c>
      <c r="CE11" s="71" t="s">
        <v>207</v>
      </c>
      <c r="CF11" s="71" t="s">
        <v>12</v>
      </c>
      <c r="CG11" s="71" t="s">
        <v>208</v>
      </c>
      <c r="CH11" s="71" t="s">
        <v>209</v>
      </c>
      <c r="CI11" s="71" t="s">
        <v>210</v>
      </c>
      <c r="CJ11" s="71" t="s">
        <v>21</v>
      </c>
      <c r="CK11" s="71" t="s">
        <v>30</v>
      </c>
      <c r="CL11" s="71" t="s">
        <v>211</v>
      </c>
      <c r="CM11" s="72" t="s">
        <v>207</v>
      </c>
      <c r="CN11" s="72" t="s">
        <v>12</v>
      </c>
      <c r="CO11" s="72" t="s">
        <v>208</v>
      </c>
      <c r="CP11" s="72" t="s">
        <v>209</v>
      </c>
      <c r="CQ11" s="72" t="s">
        <v>210</v>
      </c>
      <c r="CR11" s="72" t="s">
        <v>21</v>
      </c>
      <c r="CS11" s="72" t="s">
        <v>30</v>
      </c>
      <c r="CT11" s="72" t="s">
        <v>211</v>
      </c>
    </row>
    <row r="12" spans="1:418" s="80" customFormat="1" x14ac:dyDescent="0.25">
      <c r="A12" s="1" t="s">
        <v>32</v>
      </c>
      <c r="B12" s="1" t="s">
        <v>33</v>
      </c>
      <c r="C12" s="73">
        <v>4500</v>
      </c>
      <c r="D12" s="73" t="s">
        <v>212</v>
      </c>
      <c r="E12" s="73" t="s">
        <v>233</v>
      </c>
      <c r="F12" s="73">
        <v>758.03</v>
      </c>
      <c r="G12" s="73">
        <v>0</v>
      </c>
      <c r="H12" s="73" t="s">
        <v>212</v>
      </c>
      <c r="I12" s="73" t="s">
        <v>214</v>
      </c>
      <c r="J12" s="73">
        <v>3330.31</v>
      </c>
      <c r="K12" s="74">
        <v>5326.33</v>
      </c>
      <c r="L12" s="74" t="s">
        <v>212</v>
      </c>
      <c r="M12" s="74" t="s">
        <v>234</v>
      </c>
      <c r="N12" s="74">
        <v>648.29999999999995</v>
      </c>
      <c r="O12" s="74">
        <v>0</v>
      </c>
      <c r="P12" s="74" t="s">
        <v>212</v>
      </c>
      <c r="Q12" s="74" t="s">
        <v>214</v>
      </c>
      <c r="R12" s="74">
        <v>1832.56</v>
      </c>
      <c r="S12" s="73">
        <v>9726.33</v>
      </c>
      <c r="T12" s="73" t="s">
        <v>212</v>
      </c>
      <c r="U12" s="73" t="s">
        <v>235</v>
      </c>
      <c r="V12" s="73">
        <v>1319.82</v>
      </c>
      <c r="W12" s="73">
        <v>0</v>
      </c>
      <c r="X12" s="73" t="s">
        <v>212</v>
      </c>
      <c r="Y12" s="73" t="s">
        <v>214</v>
      </c>
      <c r="Z12" s="73">
        <v>1186.01</v>
      </c>
      <c r="AA12" s="74">
        <v>14126.33</v>
      </c>
      <c r="AB12" s="74" t="s">
        <v>212</v>
      </c>
      <c r="AC12" s="74" t="s">
        <v>236</v>
      </c>
      <c r="AD12" s="74">
        <v>1991.33</v>
      </c>
      <c r="AE12" s="74">
        <v>0</v>
      </c>
      <c r="AF12" s="74" t="s">
        <v>212</v>
      </c>
      <c r="AG12" s="74" t="s">
        <v>214</v>
      </c>
      <c r="AH12" s="74">
        <v>1186.01</v>
      </c>
      <c r="AI12" s="73">
        <v>18826.330000000002</v>
      </c>
      <c r="AJ12" s="73" t="s">
        <v>212</v>
      </c>
      <c r="AK12" s="73" t="s">
        <v>237</v>
      </c>
      <c r="AL12" s="73">
        <v>2722.85</v>
      </c>
      <c r="AM12" s="73">
        <v>0</v>
      </c>
      <c r="AN12" s="73" t="s">
        <v>212</v>
      </c>
      <c r="AO12" s="73" t="s">
        <v>214</v>
      </c>
      <c r="AP12" s="73">
        <v>1364.01</v>
      </c>
      <c r="AQ12" s="74">
        <v>23326.33</v>
      </c>
      <c r="AR12" s="74" t="s">
        <v>212</v>
      </c>
      <c r="AS12" s="74" t="s">
        <v>238</v>
      </c>
      <c r="AT12" s="74">
        <v>3414.37</v>
      </c>
      <c r="AU12" s="74">
        <v>0</v>
      </c>
      <c r="AV12" s="74" t="s">
        <v>212</v>
      </c>
      <c r="AW12" s="74" t="s">
        <v>214</v>
      </c>
      <c r="AX12" s="74">
        <v>1364.01</v>
      </c>
      <c r="AY12" s="73">
        <v>27826.33</v>
      </c>
      <c r="AZ12" s="73" t="s">
        <v>212</v>
      </c>
      <c r="BA12" s="73" t="s">
        <v>239</v>
      </c>
      <c r="BB12" s="73">
        <v>4105.88</v>
      </c>
      <c r="BC12" s="73">
        <v>0</v>
      </c>
      <c r="BD12" s="73" t="s">
        <v>212</v>
      </c>
      <c r="BE12" s="73" t="s">
        <v>214</v>
      </c>
      <c r="BF12" s="73">
        <v>1364.01</v>
      </c>
      <c r="BG12" s="74"/>
      <c r="BH12" s="74"/>
      <c r="BI12" s="74"/>
      <c r="BJ12" s="74"/>
      <c r="BK12" s="74"/>
      <c r="BL12" s="74"/>
      <c r="BM12" s="74"/>
      <c r="BN12" s="74"/>
      <c r="BO12" s="73"/>
      <c r="BP12" s="73"/>
      <c r="BQ12" s="73"/>
      <c r="BR12" s="73"/>
      <c r="BS12" s="73"/>
      <c r="BT12" s="73"/>
      <c r="BU12" s="73"/>
      <c r="BV12" s="73"/>
      <c r="BW12" s="74">
        <v>4500</v>
      </c>
      <c r="BX12" s="74" t="s">
        <v>240</v>
      </c>
      <c r="BY12" s="74" t="s">
        <v>233</v>
      </c>
      <c r="BZ12" s="74">
        <v>758.33</v>
      </c>
      <c r="CA12" s="74">
        <v>0</v>
      </c>
      <c r="CB12" s="74" t="s">
        <v>212</v>
      </c>
      <c r="CC12" s="74">
        <v>0</v>
      </c>
      <c r="CD12" s="74">
        <v>3330.01</v>
      </c>
      <c r="CE12" s="73">
        <v>9000</v>
      </c>
      <c r="CF12" s="73" t="s">
        <v>240</v>
      </c>
      <c r="CG12" s="73" t="s">
        <v>241</v>
      </c>
      <c r="CH12" s="73">
        <v>-2466.58</v>
      </c>
      <c r="CI12" s="73">
        <v>0</v>
      </c>
      <c r="CJ12" s="73" t="s">
        <v>212</v>
      </c>
      <c r="CK12" s="73" t="s">
        <v>214</v>
      </c>
      <c r="CL12" s="73">
        <v>6554.92</v>
      </c>
      <c r="CM12" s="74"/>
      <c r="CN12" s="74"/>
      <c r="CO12" s="74"/>
      <c r="CP12" s="74"/>
      <c r="CQ12" s="74"/>
      <c r="CR12" s="74"/>
      <c r="CS12" s="74"/>
      <c r="CT12" s="74"/>
    </row>
    <row r="13" spans="1:418" s="80" customFormat="1" x14ac:dyDescent="0.25">
      <c r="A13" s="1" t="s">
        <v>36</v>
      </c>
      <c r="B13" s="1" t="s">
        <v>37</v>
      </c>
      <c r="C13" s="73">
        <v>2530.5</v>
      </c>
      <c r="D13" s="73" t="s">
        <v>212</v>
      </c>
      <c r="E13" s="73" t="s">
        <v>242</v>
      </c>
      <c r="F13" s="73">
        <v>297.62</v>
      </c>
      <c r="G13" s="73">
        <v>0</v>
      </c>
      <c r="H13" s="73" t="s">
        <v>212</v>
      </c>
      <c r="I13" s="73" t="s">
        <v>214</v>
      </c>
      <c r="J13" s="73">
        <v>2198.11</v>
      </c>
      <c r="K13" s="74">
        <v>5466.6</v>
      </c>
      <c r="L13" s="74" t="s">
        <v>212</v>
      </c>
      <c r="M13" s="74" t="s">
        <v>243</v>
      </c>
      <c r="N13" s="74">
        <v>676.35</v>
      </c>
      <c r="O13" s="74">
        <v>0</v>
      </c>
      <c r="P13" s="74" t="s">
        <v>212</v>
      </c>
      <c r="Q13" s="74" t="s">
        <v>214</v>
      </c>
      <c r="R13" s="74">
        <v>1207.05</v>
      </c>
      <c r="S13" s="73">
        <v>7766.57</v>
      </c>
      <c r="T13" s="73" t="s">
        <v>212</v>
      </c>
      <c r="U13" s="73" t="s">
        <v>244</v>
      </c>
      <c r="V13" s="73">
        <v>927.86</v>
      </c>
      <c r="W13" s="73">
        <v>0</v>
      </c>
      <c r="X13" s="73" t="s">
        <v>212</v>
      </c>
      <c r="Y13" s="73" t="s">
        <v>214</v>
      </c>
      <c r="Z13" s="73">
        <v>435.71</v>
      </c>
      <c r="AA13" s="74">
        <v>10416.540000000001</v>
      </c>
      <c r="AB13" s="74" t="s">
        <v>212</v>
      </c>
      <c r="AC13" s="74" t="s">
        <v>245</v>
      </c>
      <c r="AD13" s="74">
        <v>1249.3699999999999</v>
      </c>
      <c r="AE13" s="74">
        <v>0</v>
      </c>
      <c r="AF13" s="74" t="s">
        <v>212</v>
      </c>
      <c r="AG13" s="74" t="s">
        <v>214</v>
      </c>
      <c r="AH13" s="74">
        <v>1058.71</v>
      </c>
      <c r="AI13" s="73">
        <v>13666.5</v>
      </c>
      <c r="AJ13" s="73" t="s">
        <v>212</v>
      </c>
      <c r="AK13" s="73" t="s">
        <v>246</v>
      </c>
      <c r="AL13" s="73">
        <v>1690.88</v>
      </c>
      <c r="AM13" s="73">
        <v>0</v>
      </c>
      <c r="AN13" s="73" t="s">
        <v>212</v>
      </c>
      <c r="AO13" s="73" t="s">
        <v>214</v>
      </c>
      <c r="AP13" s="73">
        <v>1207.05</v>
      </c>
      <c r="AQ13" s="74">
        <v>16399.8</v>
      </c>
      <c r="AR13" s="74" t="s">
        <v>212</v>
      </c>
      <c r="AS13" s="74" t="s">
        <v>247</v>
      </c>
      <c r="AT13" s="74">
        <v>2029.06</v>
      </c>
      <c r="AU13" s="74">
        <v>0</v>
      </c>
      <c r="AV13" s="74" t="s">
        <v>212</v>
      </c>
      <c r="AW13" s="74" t="s">
        <v>214</v>
      </c>
      <c r="AX13" s="74">
        <v>1207.05</v>
      </c>
      <c r="AY13" s="73">
        <v>19133.099999999999</v>
      </c>
      <c r="AZ13" s="73" t="s">
        <v>212</v>
      </c>
      <c r="BA13" s="73" t="s">
        <v>248</v>
      </c>
      <c r="BB13" s="73">
        <v>2367.2399999999998</v>
      </c>
      <c r="BC13" s="73">
        <v>0</v>
      </c>
      <c r="BD13" s="73" t="s">
        <v>212</v>
      </c>
      <c r="BE13" s="73" t="s">
        <v>214</v>
      </c>
      <c r="BF13" s="73">
        <v>1207.05</v>
      </c>
      <c r="BG13" s="74"/>
      <c r="BH13" s="74"/>
      <c r="BI13" s="74"/>
      <c r="BJ13" s="74"/>
      <c r="BK13" s="74"/>
      <c r="BL13" s="74"/>
      <c r="BM13" s="74"/>
      <c r="BN13" s="74"/>
      <c r="BO13" s="73"/>
      <c r="BP13" s="73"/>
      <c r="BQ13" s="73"/>
      <c r="BR13" s="73"/>
      <c r="BS13" s="73"/>
      <c r="BT13" s="73"/>
      <c r="BU13" s="73"/>
      <c r="BV13" s="73"/>
      <c r="BW13" s="74">
        <v>500</v>
      </c>
      <c r="BX13" s="74" t="s">
        <v>249</v>
      </c>
      <c r="BY13" s="74" t="s">
        <v>212</v>
      </c>
      <c r="BZ13" s="74">
        <v>0</v>
      </c>
      <c r="CA13" s="74">
        <v>0</v>
      </c>
      <c r="CB13" s="74" t="s">
        <v>212</v>
      </c>
      <c r="CC13" s="74">
        <v>0</v>
      </c>
      <c r="CD13" s="74">
        <v>500</v>
      </c>
      <c r="CE13" s="73">
        <v>3027.59</v>
      </c>
      <c r="CF13" s="73" t="s">
        <v>250</v>
      </c>
      <c r="CG13" s="73" t="s">
        <v>251</v>
      </c>
      <c r="CH13" s="73">
        <v>-8438.99</v>
      </c>
      <c r="CI13" s="73">
        <v>0</v>
      </c>
      <c r="CJ13" s="73" t="s">
        <v>212</v>
      </c>
      <c r="CK13" s="73" t="s">
        <v>214</v>
      </c>
      <c r="CL13" s="73">
        <v>10758.26</v>
      </c>
      <c r="CM13" s="74"/>
      <c r="CN13" s="74"/>
      <c r="CO13" s="74"/>
      <c r="CP13" s="74"/>
      <c r="CQ13" s="74"/>
      <c r="CR13" s="74"/>
      <c r="CS13" s="74"/>
      <c r="CT13" s="74"/>
    </row>
    <row r="14" spans="1:418" s="80" customFormat="1" ht="14.25" customHeight="1" x14ac:dyDescent="0.25">
      <c r="A14" s="1" t="s">
        <v>40</v>
      </c>
      <c r="B14" s="1" t="s">
        <v>41</v>
      </c>
      <c r="C14" s="73">
        <v>12800</v>
      </c>
      <c r="D14" s="73" t="s">
        <v>212</v>
      </c>
      <c r="E14" s="73" t="s">
        <v>252</v>
      </c>
      <c r="F14" s="73">
        <v>4078.03</v>
      </c>
      <c r="G14" s="73">
        <v>0</v>
      </c>
      <c r="H14" s="73" t="s">
        <v>212</v>
      </c>
      <c r="I14" s="73" t="s">
        <v>253</v>
      </c>
      <c r="J14" s="73">
        <v>7427.4</v>
      </c>
      <c r="K14" s="74">
        <v>25600</v>
      </c>
      <c r="L14" s="74" t="s">
        <v>212</v>
      </c>
      <c r="M14" s="74" t="s">
        <v>254</v>
      </c>
      <c r="N14" s="74">
        <v>8156.07</v>
      </c>
      <c r="O14" s="74">
        <v>0</v>
      </c>
      <c r="P14" s="74" t="s">
        <v>212</v>
      </c>
      <c r="Q14" s="74" t="s">
        <v>255</v>
      </c>
      <c r="R14" s="74">
        <v>4729.29</v>
      </c>
      <c r="S14" s="73">
        <v>38400</v>
      </c>
      <c r="T14" s="73" t="s">
        <v>212</v>
      </c>
      <c r="U14" s="73" t="s">
        <v>256</v>
      </c>
      <c r="V14" s="73">
        <v>12234.1</v>
      </c>
      <c r="W14" s="73">
        <v>0</v>
      </c>
      <c r="X14" s="73" t="s">
        <v>212</v>
      </c>
      <c r="Y14" s="73" t="s">
        <v>257</v>
      </c>
      <c r="Z14" s="73">
        <v>6486.05</v>
      </c>
      <c r="AA14" s="74">
        <v>51200</v>
      </c>
      <c r="AB14" s="74" t="s">
        <v>212</v>
      </c>
      <c r="AC14" s="74" t="s">
        <v>258</v>
      </c>
      <c r="AD14" s="74">
        <v>16312.13</v>
      </c>
      <c r="AE14" s="74">
        <v>0</v>
      </c>
      <c r="AF14" s="74" t="s">
        <v>212</v>
      </c>
      <c r="AG14" s="74" t="s">
        <v>259</v>
      </c>
      <c r="AH14" s="74">
        <v>6539.96</v>
      </c>
      <c r="AI14" s="73">
        <v>64000</v>
      </c>
      <c r="AJ14" s="73" t="s">
        <v>212</v>
      </c>
      <c r="AK14" s="73" t="s">
        <v>260</v>
      </c>
      <c r="AL14" s="73">
        <v>20390.169999999998</v>
      </c>
      <c r="AM14" s="73">
        <v>0</v>
      </c>
      <c r="AN14" s="73" t="s">
        <v>212</v>
      </c>
      <c r="AO14" s="73" t="s">
        <v>261</v>
      </c>
      <c r="AP14" s="73">
        <v>7749.24</v>
      </c>
      <c r="AQ14" s="74">
        <v>76800</v>
      </c>
      <c r="AR14" s="74" t="s">
        <v>212</v>
      </c>
      <c r="AS14" s="74" t="s">
        <v>262</v>
      </c>
      <c r="AT14" s="74">
        <v>24468.2</v>
      </c>
      <c r="AU14" s="74">
        <v>0</v>
      </c>
      <c r="AV14" s="74" t="s">
        <v>212</v>
      </c>
      <c r="AW14" s="74" t="s">
        <v>263</v>
      </c>
      <c r="AX14" s="74">
        <v>8755.9</v>
      </c>
      <c r="AY14" s="73">
        <v>89600</v>
      </c>
      <c r="AZ14" s="73" t="s">
        <v>212</v>
      </c>
      <c r="BA14" s="73" t="s">
        <v>264</v>
      </c>
      <c r="BB14" s="73">
        <v>28546.23</v>
      </c>
      <c r="BC14" s="73">
        <v>0</v>
      </c>
      <c r="BD14" s="73" t="s">
        <v>212</v>
      </c>
      <c r="BE14" s="73" t="s">
        <v>263</v>
      </c>
      <c r="BF14" s="73">
        <v>10067.65</v>
      </c>
      <c r="BG14" s="74"/>
      <c r="BH14" s="74"/>
      <c r="BI14" s="74"/>
      <c r="BJ14" s="74"/>
      <c r="BK14" s="74"/>
      <c r="BL14" s="74"/>
      <c r="BM14" s="74"/>
      <c r="BN14" s="74"/>
      <c r="BO14" s="73"/>
      <c r="BP14" s="73"/>
      <c r="BQ14" s="73"/>
      <c r="BR14" s="73"/>
      <c r="BS14" s="73"/>
      <c r="BT14" s="73"/>
      <c r="BU14" s="73"/>
      <c r="BV14" s="73"/>
      <c r="BW14" s="74">
        <v>10000</v>
      </c>
      <c r="BX14" s="74" t="s">
        <v>265</v>
      </c>
      <c r="BY14" s="74" t="s">
        <v>266</v>
      </c>
      <c r="BZ14" s="74">
        <v>3291.7</v>
      </c>
      <c r="CA14" s="74">
        <v>0</v>
      </c>
      <c r="CB14" s="74" t="s">
        <v>212</v>
      </c>
      <c r="CC14" s="74">
        <v>0</v>
      </c>
      <c r="CD14" s="74">
        <v>6186.64</v>
      </c>
      <c r="CE14" s="73">
        <v>21800</v>
      </c>
      <c r="CF14" s="73" t="s">
        <v>265</v>
      </c>
      <c r="CG14" s="73" t="s">
        <v>267</v>
      </c>
      <c r="CH14" s="73">
        <v>-1225.02</v>
      </c>
      <c r="CI14" s="73">
        <v>0</v>
      </c>
      <c r="CJ14" s="73" t="s">
        <v>212</v>
      </c>
      <c r="CK14" s="73" t="s">
        <v>268</v>
      </c>
      <c r="CL14" s="73">
        <v>11810.45</v>
      </c>
      <c r="CM14" s="74"/>
      <c r="CN14" s="74"/>
      <c r="CO14" s="74"/>
      <c r="CP14" s="74"/>
      <c r="CQ14" s="74"/>
      <c r="CR14" s="74"/>
      <c r="CS14" s="74"/>
      <c r="CT14" s="74"/>
    </row>
    <row r="15" spans="1:418" s="80" customFormat="1" x14ac:dyDescent="0.25">
      <c r="A15" t="s">
        <v>44</v>
      </c>
      <c r="B15" s="1" t="s">
        <v>45</v>
      </c>
      <c r="C15" s="73">
        <v>147.94999999999999</v>
      </c>
      <c r="D15" s="73" t="s">
        <v>212</v>
      </c>
      <c r="E15" s="73" t="s">
        <v>212</v>
      </c>
      <c r="F15" s="73">
        <v>-894.47</v>
      </c>
      <c r="G15" s="73">
        <v>0</v>
      </c>
      <c r="H15" s="73" t="s">
        <v>212</v>
      </c>
      <c r="I15" s="73" t="s">
        <v>214</v>
      </c>
      <c r="J15" s="73">
        <v>1042.42</v>
      </c>
      <c r="K15" s="74">
        <v>1536.87</v>
      </c>
      <c r="L15" s="74" t="s">
        <v>212</v>
      </c>
      <c r="M15" s="74" t="s">
        <v>269</v>
      </c>
      <c r="N15" s="74">
        <v>-547.96</v>
      </c>
      <c r="O15" s="74">
        <v>0</v>
      </c>
      <c r="P15" s="74" t="s">
        <v>212</v>
      </c>
      <c r="Q15" s="74" t="s">
        <v>214</v>
      </c>
      <c r="R15" s="74">
        <v>1865.24</v>
      </c>
      <c r="S15" s="73">
        <v>3036.87</v>
      </c>
      <c r="T15" s="73" t="s">
        <v>212</v>
      </c>
      <c r="U15" s="73" t="s">
        <v>270</v>
      </c>
      <c r="V15" s="73">
        <v>-90.38</v>
      </c>
      <c r="W15" s="73">
        <v>0</v>
      </c>
      <c r="X15" s="73" t="s">
        <v>212</v>
      </c>
      <c r="Y15" s="73" t="s">
        <v>214</v>
      </c>
      <c r="Z15" s="73">
        <v>1505.42</v>
      </c>
      <c r="AA15" s="74">
        <v>4536.87</v>
      </c>
      <c r="AB15" s="74" t="s">
        <v>212</v>
      </c>
      <c r="AC15" s="74" t="s">
        <v>271</v>
      </c>
      <c r="AD15" s="74">
        <v>-16.940000000000001</v>
      </c>
      <c r="AE15" s="74">
        <v>0</v>
      </c>
      <c r="AF15" s="74" t="s">
        <v>212</v>
      </c>
      <c r="AG15" s="74" t="s">
        <v>214</v>
      </c>
      <c r="AH15" s="74">
        <v>1431.98</v>
      </c>
      <c r="AI15" s="73">
        <v>6036.87</v>
      </c>
      <c r="AJ15" s="73" t="s">
        <v>212</v>
      </c>
      <c r="AK15" s="73" t="s">
        <v>272</v>
      </c>
      <c r="AL15" s="73">
        <v>131.08000000000001</v>
      </c>
      <c r="AM15" s="73">
        <v>0</v>
      </c>
      <c r="AN15" s="73" t="s">
        <v>212</v>
      </c>
      <c r="AO15" s="73" t="s">
        <v>214</v>
      </c>
      <c r="AP15" s="73">
        <v>1267.02</v>
      </c>
      <c r="AQ15" s="74">
        <v>7536.87</v>
      </c>
      <c r="AR15" s="74" t="s">
        <v>212</v>
      </c>
      <c r="AS15" s="74" t="s">
        <v>273</v>
      </c>
      <c r="AT15" s="74">
        <v>256.47000000000003</v>
      </c>
      <c r="AU15" s="74">
        <v>0</v>
      </c>
      <c r="AV15" s="74" t="s">
        <v>212</v>
      </c>
      <c r="AW15" s="74" t="s">
        <v>214</v>
      </c>
      <c r="AX15" s="74">
        <v>1289.6500000000001</v>
      </c>
      <c r="AY15" s="73">
        <v>9036.8700000000008</v>
      </c>
      <c r="AZ15" s="73" t="s">
        <v>212</v>
      </c>
      <c r="BA15" s="73" t="s">
        <v>274</v>
      </c>
      <c r="BB15" s="73">
        <v>347.99</v>
      </c>
      <c r="BC15" s="73">
        <v>0</v>
      </c>
      <c r="BD15" s="73" t="s">
        <v>212</v>
      </c>
      <c r="BE15" s="73" t="s">
        <v>214</v>
      </c>
      <c r="BF15" s="73">
        <v>1323.52</v>
      </c>
      <c r="BG15" s="74"/>
      <c r="BH15" s="74"/>
      <c r="BI15" s="74"/>
      <c r="BJ15" s="74"/>
      <c r="BK15" s="74"/>
      <c r="BL15" s="74"/>
      <c r="BM15" s="74"/>
      <c r="BN15" s="74"/>
      <c r="BO15" s="73"/>
      <c r="BP15" s="73"/>
      <c r="BQ15" s="73"/>
      <c r="BR15" s="73"/>
      <c r="BS15" s="73"/>
      <c r="BT15" s="73"/>
      <c r="BU15" s="73"/>
      <c r="BV15" s="73"/>
      <c r="BW15" s="74">
        <v>1500</v>
      </c>
      <c r="BX15" s="74" t="s">
        <v>250</v>
      </c>
      <c r="BY15" s="74" t="s">
        <v>275</v>
      </c>
      <c r="BZ15" s="74">
        <v>91.67</v>
      </c>
      <c r="CA15" s="74">
        <v>0</v>
      </c>
      <c r="CB15" s="74" t="s">
        <v>212</v>
      </c>
      <c r="CC15" s="74">
        <v>0</v>
      </c>
      <c r="CD15" s="74">
        <v>1323.37</v>
      </c>
      <c r="CE15" s="73">
        <v>3000</v>
      </c>
      <c r="CF15" s="73" t="s">
        <v>250</v>
      </c>
      <c r="CG15" s="73" t="s">
        <v>276</v>
      </c>
      <c r="CH15" s="73">
        <v>-8466.58</v>
      </c>
      <c r="CI15" s="73">
        <v>0</v>
      </c>
      <c r="CJ15" s="73" t="s">
        <v>212</v>
      </c>
      <c r="CK15" s="73" t="s">
        <v>214</v>
      </c>
      <c r="CL15" s="73">
        <v>9881.6200000000008</v>
      </c>
      <c r="CM15" s="74"/>
      <c r="CN15" s="74"/>
      <c r="CO15" s="74"/>
      <c r="CP15" s="74"/>
      <c r="CQ15" s="74"/>
      <c r="CR15" s="74"/>
      <c r="CS15" s="74"/>
      <c r="CT15" s="74"/>
    </row>
    <row r="16" spans="1:418" s="80" customFormat="1" x14ac:dyDescent="0.25">
      <c r="A16" t="s">
        <v>46</v>
      </c>
      <c r="B16" s="1" t="s">
        <v>47</v>
      </c>
      <c r="C16" s="73">
        <v>2400</v>
      </c>
      <c r="D16" s="73" t="s">
        <v>212</v>
      </c>
      <c r="E16" s="73" t="s">
        <v>277</v>
      </c>
      <c r="F16" s="73">
        <v>271.52</v>
      </c>
      <c r="G16" s="73">
        <v>0</v>
      </c>
      <c r="H16" s="73" t="s">
        <v>212</v>
      </c>
      <c r="I16" s="73" t="s">
        <v>214</v>
      </c>
      <c r="J16" s="73">
        <v>2128.48</v>
      </c>
      <c r="K16" s="74">
        <v>4800</v>
      </c>
      <c r="L16" s="74" t="s">
        <v>212</v>
      </c>
      <c r="M16" s="74" t="s">
        <v>277</v>
      </c>
      <c r="N16" s="74">
        <v>543.03</v>
      </c>
      <c r="O16" s="74">
        <v>0</v>
      </c>
      <c r="P16" s="74" t="s">
        <v>212</v>
      </c>
      <c r="Q16" s="74" t="s">
        <v>214</v>
      </c>
      <c r="R16" s="74">
        <v>2128.4899999999998</v>
      </c>
      <c r="S16" s="73">
        <v>7100</v>
      </c>
      <c r="T16" s="73" t="s">
        <v>212</v>
      </c>
      <c r="U16" s="73" t="s">
        <v>278</v>
      </c>
      <c r="V16" s="73">
        <v>794.55</v>
      </c>
      <c r="W16" s="73">
        <v>0</v>
      </c>
      <c r="X16" s="73" t="s">
        <v>212</v>
      </c>
      <c r="Y16" s="73" t="s">
        <v>214</v>
      </c>
      <c r="Z16" s="73">
        <v>1948.48</v>
      </c>
      <c r="AA16" s="74">
        <v>9400</v>
      </c>
      <c r="AB16" s="74" t="s">
        <v>212</v>
      </c>
      <c r="AC16" s="74" t="s">
        <v>278</v>
      </c>
      <c r="AD16" s="74">
        <v>1046.07</v>
      </c>
      <c r="AE16" s="74">
        <v>0</v>
      </c>
      <c r="AF16" s="74" t="s">
        <v>212</v>
      </c>
      <c r="AG16" s="74" t="s">
        <v>214</v>
      </c>
      <c r="AH16" s="74">
        <v>1948.48</v>
      </c>
      <c r="AI16" s="73">
        <v>12000</v>
      </c>
      <c r="AJ16" s="73" t="s">
        <v>212</v>
      </c>
      <c r="AK16" s="73" t="s">
        <v>277</v>
      </c>
      <c r="AL16" s="73">
        <v>1357.58</v>
      </c>
      <c r="AM16" s="73">
        <v>0</v>
      </c>
      <c r="AN16" s="73" t="s">
        <v>212</v>
      </c>
      <c r="AO16" s="73" t="s">
        <v>214</v>
      </c>
      <c r="AP16" s="73">
        <v>2128.4899999999998</v>
      </c>
      <c r="AQ16" s="74">
        <v>14400</v>
      </c>
      <c r="AR16" s="74" t="s">
        <v>212</v>
      </c>
      <c r="AS16" s="74" t="s">
        <v>277</v>
      </c>
      <c r="AT16" s="74">
        <v>1629.1</v>
      </c>
      <c r="AU16" s="74">
        <v>0</v>
      </c>
      <c r="AV16" s="74" t="s">
        <v>212</v>
      </c>
      <c r="AW16" s="74" t="s">
        <v>214</v>
      </c>
      <c r="AX16" s="74">
        <v>2128.48</v>
      </c>
      <c r="AY16" s="73">
        <v>16800</v>
      </c>
      <c r="AZ16" s="73" t="s">
        <v>212</v>
      </c>
      <c r="BA16" s="73" t="s">
        <v>277</v>
      </c>
      <c r="BB16" s="73">
        <v>1900.62</v>
      </c>
      <c r="BC16" s="73">
        <v>0</v>
      </c>
      <c r="BD16" s="73" t="s">
        <v>212</v>
      </c>
      <c r="BE16" s="73" t="s">
        <v>214</v>
      </c>
      <c r="BF16" s="73">
        <v>2128.48</v>
      </c>
      <c r="BG16" s="74"/>
      <c r="BH16" s="74"/>
      <c r="BI16" s="74"/>
      <c r="BJ16" s="74"/>
      <c r="BK16" s="74"/>
      <c r="BL16" s="74"/>
      <c r="BM16" s="74"/>
      <c r="BN16" s="74"/>
      <c r="BO16" s="73"/>
      <c r="BP16" s="73"/>
      <c r="BQ16" s="73"/>
      <c r="BR16" s="73"/>
      <c r="BS16" s="73"/>
      <c r="BT16" s="73"/>
      <c r="BU16" s="73"/>
      <c r="BV16" s="73"/>
      <c r="BW16" s="74">
        <v>2400</v>
      </c>
      <c r="BX16" s="74" t="s">
        <v>250</v>
      </c>
      <c r="BY16" s="74" t="s">
        <v>279</v>
      </c>
      <c r="BZ16" s="74">
        <v>271.67</v>
      </c>
      <c r="CA16" s="74">
        <v>0</v>
      </c>
      <c r="CB16" s="74" t="s">
        <v>212</v>
      </c>
      <c r="CC16" s="74">
        <v>0</v>
      </c>
      <c r="CD16" s="74">
        <v>1935.37</v>
      </c>
      <c r="CE16" s="73">
        <v>4800</v>
      </c>
      <c r="CF16" s="73" t="s">
        <v>250</v>
      </c>
      <c r="CG16" s="73" t="s">
        <v>279</v>
      </c>
      <c r="CH16" s="73">
        <v>-6666.58</v>
      </c>
      <c r="CI16" s="73">
        <v>0</v>
      </c>
      <c r="CJ16" s="73" t="s">
        <v>212</v>
      </c>
      <c r="CK16" s="73" t="s">
        <v>214</v>
      </c>
      <c r="CL16" s="73">
        <v>9066.58</v>
      </c>
      <c r="CM16" s="74"/>
      <c r="CN16" s="74"/>
      <c r="CO16" s="74"/>
      <c r="CP16" s="74"/>
      <c r="CQ16" s="74"/>
      <c r="CR16" s="74"/>
      <c r="CS16" s="74"/>
      <c r="CT16" s="74"/>
    </row>
    <row r="17" spans="1:418" s="80" customFormat="1" x14ac:dyDescent="0.25">
      <c r="A17" t="s">
        <v>49</v>
      </c>
      <c r="B17" s="1" t="s">
        <v>50</v>
      </c>
      <c r="C17" s="73">
        <v>13000</v>
      </c>
      <c r="D17" s="73" t="s">
        <v>212</v>
      </c>
      <c r="E17" s="73" t="s">
        <v>280</v>
      </c>
      <c r="F17" s="73">
        <v>4158.03</v>
      </c>
      <c r="G17" s="73">
        <v>0</v>
      </c>
      <c r="H17" s="73" t="s">
        <v>212</v>
      </c>
      <c r="I17" s="73" t="s">
        <v>214</v>
      </c>
      <c r="J17" s="73">
        <v>8260.31</v>
      </c>
      <c r="K17" s="74">
        <v>26000</v>
      </c>
      <c r="L17" s="74" t="s">
        <v>212</v>
      </c>
      <c r="M17" s="74" t="s">
        <v>281</v>
      </c>
      <c r="N17" s="74">
        <v>8316.07</v>
      </c>
      <c r="O17" s="74">
        <v>0</v>
      </c>
      <c r="P17" s="74" t="s">
        <v>212</v>
      </c>
      <c r="Q17" s="74" t="s">
        <v>214</v>
      </c>
      <c r="R17" s="74">
        <v>8260.2999999999993</v>
      </c>
      <c r="S17" s="73">
        <v>38166.67</v>
      </c>
      <c r="T17" s="73" t="s">
        <v>212</v>
      </c>
      <c r="U17" s="73" t="s">
        <v>282</v>
      </c>
      <c r="V17" s="73">
        <v>12140.77</v>
      </c>
      <c r="W17" s="73">
        <v>0</v>
      </c>
      <c r="X17" s="73" t="s">
        <v>212</v>
      </c>
      <c r="Y17" s="73" t="s">
        <v>214</v>
      </c>
      <c r="Z17" s="73">
        <v>6943.64</v>
      </c>
      <c r="AA17" s="74">
        <v>50333.34</v>
      </c>
      <c r="AB17" s="74" t="s">
        <v>212</v>
      </c>
      <c r="AC17" s="74" t="s">
        <v>283</v>
      </c>
      <c r="AD17" s="74">
        <v>15965.47</v>
      </c>
      <c r="AE17" s="74">
        <v>0</v>
      </c>
      <c r="AF17" s="74" t="s">
        <v>212</v>
      </c>
      <c r="AG17" s="74" t="s">
        <v>214</v>
      </c>
      <c r="AH17" s="74">
        <v>6943.64</v>
      </c>
      <c r="AI17" s="73">
        <v>65000</v>
      </c>
      <c r="AJ17" s="73" t="s">
        <v>212</v>
      </c>
      <c r="AK17" s="73" t="s">
        <v>284</v>
      </c>
      <c r="AL17" s="73">
        <v>20790.169999999998</v>
      </c>
      <c r="AM17" s="73">
        <v>0</v>
      </c>
      <c r="AN17" s="73" t="s">
        <v>212</v>
      </c>
      <c r="AO17" s="73" t="s">
        <v>214</v>
      </c>
      <c r="AP17" s="73">
        <v>8260.2999999999993</v>
      </c>
      <c r="AQ17" s="74">
        <v>78000</v>
      </c>
      <c r="AR17" s="74" t="s">
        <v>212</v>
      </c>
      <c r="AS17" s="74" t="s">
        <v>285</v>
      </c>
      <c r="AT17" s="74">
        <v>24948.2</v>
      </c>
      <c r="AU17" s="74">
        <v>0</v>
      </c>
      <c r="AV17" s="74" t="s">
        <v>212</v>
      </c>
      <c r="AW17" s="74" t="s">
        <v>214</v>
      </c>
      <c r="AX17" s="74">
        <v>8260.31</v>
      </c>
      <c r="AY17" s="73">
        <v>91000</v>
      </c>
      <c r="AZ17" s="73" t="s">
        <v>212</v>
      </c>
      <c r="BA17" s="73" t="s">
        <v>286</v>
      </c>
      <c r="BB17" s="73">
        <v>29106.23</v>
      </c>
      <c r="BC17" s="73">
        <v>0</v>
      </c>
      <c r="BD17" s="73" t="s">
        <v>212</v>
      </c>
      <c r="BE17" s="73" t="s">
        <v>214</v>
      </c>
      <c r="BF17" s="73">
        <v>8260.31</v>
      </c>
      <c r="BG17" s="74"/>
      <c r="BH17" s="74"/>
      <c r="BI17" s="74"/>
      <c r="BJ17" s="74"/>
      <c r="BK17" s="74"/>
      <c r="BL17" s="74"/>
      <c r="BM17" s="74"/>
      <c r="BN17" s="74"/>
      <c r="BO17" s="73"/>
      <c r="BP17" s="73"/>
      <c r="BQ17" s="73"/>
      <c r="BR17" s="73"/>
      <c r="BS17" s="73"/>
      <c r="BT17" s="73"/>
      <c r="BU17" s="73"/>
      <c r="BV17" s="73"/>
      <c r="BW17" s="74">
        <v>13000</v>
      </c>
      <c r="BX17" s="74" t="s">
        <v>212</v>
      </c>
      <c r="BY17" s="74" t="s">
        <v>280</v>
      </c>
      <c r="BZ17" s="74">
        <v>4652.09</v>
      </c>
      <c r="CA17" s="74">
        <v>0</v>
      </c>
      <c r="CB17" s="74" t="s">
        <v>212</v>
      </c>
      <c r="CC17" s="74">
        <v>0</v>
      </c>
      <c r="CD17" s="74">
        <v>7766.25</v>
      </c>
      <c r="CE17" s="73">
        <v>26000</v>
      </c>
      <c r="CF17" s="73" t="s">
        <v>212</v>
      </c>
      <c r="CG17" s="73" t="s">
        <v>281</v>
      </c>
      <c r="CH17" s="73">
        <v>-1745.41</v>
      </c>
      <c r="CI17" s="73">
        <v>0</v>
      </c>
      <c r="CJ17" s="73" t="s">
        <v>212</v>
      </c>
      <c r="CK17" s="73" t="s">
        <v>214</v>
      </c>
      <c r="CL17" s="73">
        <v>14163.75</v>
      </c>
      <c r="CM17" s="74"/>
      <c r="CN17" s="74"/>
      <c r="CO17" s="74"/>
      <c r="CP17" s="74"/>
      <c r="CQ17" s="74"/>
      <c r="CR17" s="74"/>
      <c r="CS17" s="74"/>
      <c r="CT17" s="74"/>
    </row>
    <row r="18" spans="1:418" s="80" customFormat="1" x14ac:dyDescent="0.25">
      <c r="A18" t="s">
        <v>51</v>
      </c>
      <c r="B18" s="1" t="s">
        <v>52</v>
      </c>
      <c r="C18" s="73">
        <v>108331.25</v>
      </c>
      <c r="D18" s="73" t="s">
        <v>212</v>
      </c>
      <c r="E18" s="73" t="s">
        <v>287</v>
      </c>
      <c r="F18" s="73">
        <v>9999.9699999999993</v>
      </c>
      <c r="G18" s="73">
        <v>0</v>
      </c>
      <c r="H18" s="73" t="s">
        <v>212</v>
      </c>
      <c r="I18" s="73" t="s">
        <v>214</v>
      </c>
      <c r="J18" s="73">
        <v>98331.28</v>
      </c>
      <c r="K18" s="74">
        <v>161813.12</v>
      </c>
      <c r="L18" s="74" t="s">
        <v>212</v>
      </c>
      <c r="M18" s="74" t="s">
        <v>287</v>
      </c>
      <c r="N18" s="74">
        <v>19999.93</v>
      </c>
      <c r="O18" s="74">
        <v>0</v>
      </c>
      <c r="P18" s="74" t="s">
        <v>212</v>
      </c>
      <c r="Q18" s="74" t="s">
        <v>214</v>
      </c>
      <c r="R18" s="74">
        <v>98331.29</v>
      </c>
      <c r="S18" s="73">
        <v>270144.37</v>
      </c>
      <c r="T18" s="73" t="s">
        <v>212</v>
      </c>
      <c r="U18" s="73" t="s">
        <v>287</v>
      </c>
      <c r="V18" s="73">
        <v>29999.9</v>
      </c>
      <c r="W18" s="73">
        <v>0</v>
      </c>
      <c r="X18" s="73" t="s">
        <v>212</v>
      </c>
      <c r="Y18" s="73" t="s">
        <v>214</v>
      </c>
      <c r="Z18" s="73">
        <v>98331.28</v>
      </c>
      <c r="AA18" s="74">
        <v>378475.62</v>
      </c>
      <c r="AB18" s="74" t="s">
        <v>212</v>
      </c>
      <c r="AC18" s="74" t="s">
        <v>287</v>
      </c>
      <c r="AD18" s="74">
        <v>39999.870000000003</v>
      </c>
      <c r="AE18" s="74">
        <v>0</v>
      </c>
      <c r="AF18" s="74" t="s">
        <v>212</v>
      </c>
      <c r="AG18" s="74" t="s">
        <v>214</v>
      </c>
      <c r="AH18" s="74">
        <v>98331.28</v>
      </c>
      <c r="AI18" s="73">
        <v>486806.87</v>
      </c>
      <c r="AJ18" s="73" t="s">
        <v>212</v>
      </c>
      <c r="AK18" s="73" t="s">
        <v>287</v>
      </c>
      <c r="AL18" s="73">
        <v>49999.83</v>
      </c>
      <c r="AM18" s="73">
        <v>0</v>
      </c>
      <c r="AN18" s="73" t="s">
        <v>212</v>
      </c>
      <c r="AO18" s="73" t="s">
        <v>214</v>
      </c>
      <c r="AP18" s="73">
        <v>98331.29</v>
      </c>
      <c r="AQ18" s="74">
        <v>595138.12</v>
      </c>
      <c r="AR18" s="74" t="s">
        <v>212</v>
      </c>
      <c r="AS18" s="74" t="s">
        <v>287</v>
      </c>
      <c r="AT18" s="74">
        <v>59999.8</v>
      </c>
      <c r="AU18" s="74">
        <v>0</v>
      </c>
      <c r="AV18" s="74" t="s">
        <v>212</v>
      </c>
      <c r="AW18" s="74" t="s">
        <v>214</v>
      </c>
      <c r="AX18" s="74">
        <v>98331.28</v>
      </c>
      <c r="AY18" s="73">
        <v>703469.37</v>
      </c>
      <c r="AZ18" s="73" t="s">
        <v>212</v>
      </c>
      <c r="BA18" s="73" t="s">
        <v>287</v>
      </c>
      <c r="BB18" s="73">
        <v>69999.77</v>
      </c>
      <c r="BC18" s="73">
        <v>0</v>
      </c>
      <c r="BD18" s="73" t="s">
        <v>212</v>
      </c>
      <c r="BE18" s="73" t="s">
        <v>214</v>
      </c>
      <c r="BF18" s="73">
        <v>98331.28</v>
      </c>
      <c r="BG18" s="74"/>
      <c r="BH18" s="74"/>
      <c r="BI18" s="74"/>
      <c r="BJ18" s="74"/>
      <c r="BK18" s="74"/>
      <c r="BL18" s="74"/>
      <c r="BM18" s="74"/>
      <c r="BN18" s="74"/>
      <c r="BO18" s="73"/>
      <c r="BP18" s="73"/>
      <c r="BQ18" s="73"/>
      <c r="BR18" s="73"/>
      <c r="BS18" s="73"/>
      <c r="BT18" s="73"/>
      <c r="BU18" s="73"/>
      <c r="BV18" s="73"/>
      <c r="BW18" s="74">
        <v>5000</v>
      </c>
      <c r="BX18" s="74" t="s">
        <v>212</v>
      </c>
      <c r="BY18" s="74" t="s">
        <v>288</v>
      </c>
      <c r="BZ18" s="74">
        <v>0</v>
      </c>
      <c r="CA18" s="74">
        <v>0</v>
      </c>
      <c r="CB18" s="74" t="s">
        <v>212</v>
      </c>
      <c r="CC18" s="74">
        <v>0</v>
      </c>
      <c r="CD18" s="74">
        <v>4578.34</v>
      </c>
      <c r="CE18" s="73">
        <v>10000</v>
      </c>
      <c r="CF18" s="73" t="s">
        <v>212</v>
      </c>
      <c r="CG18" s="73" t="s">
        <v>288</v>
      </c>
      <c r="CH18" s="73">
        <v>1998.35</v>
      </c>
      <c r="CI18" s="73">
        <v>0</v>
      </c>
      <c r="CJ18" s="73" t="s">
        <v>212</v>
      </c>
      <c r="CK18" s="73" t="s">
        <v>214</v>
      </c>
      <c r="CL18" s="73">
        <v>3001.65</v>
      </c>
      <c r="CM18" s="74"/>
      <c r="CN18" s="74"/>
      <c r="CO18" s="74"/>
      <c r="CP18" s="74"/>
      <c r="CQ18" s="74"/>
      <c r="CR18" s="74"/>
      <c r="CS18" s="74"/>
      <c r="CT18" s="74"/>
    </row>
    <row r="19" spans="1:418" s="80" customFormat="1" x14ac:dyDescent="0.25">
      <c r="A19"/>
      <c r="B19" s="1"/>
    </row>
    <row r="20" spans="1:418" s="80" customFormat="1" x14ac:dyDescent="0.25">
      <c r="A20"/>
      <c r="B20" s="1"/>
      <c r="D20" s="81" t="s">
        <v>289</v>
      </c>
      <c r="E20" s="81"/>
      <c r="F20" s="81"/>
      <c r="G20" s="81"/>
      <c r="H20" s="81"/>
      <c r="I20" s="81"/>
      <c r="J20" s="81"/>
      <c r="K20" s="81"/>
      <c r="L20" s="81"/>
      <c r="M20" s="81"/>
      <c r="N20" s="81"/>
      <c r="O20" s="81"/>
      <c r="P20" s="81"/>
      <c r="Q20" s="81"/>
    </row>
    <row r="21" spans="1:418" s="80" customFormat="1" x14ac:dyDescent="0.25">
      <c r="A21"/>
      <c r="B21" s="1"/>
      <c r="D21" s="82" t="s">
        <v>6</v>
      </c>
      <c r="E21" s="82" t="s">
        <v>47</v>
      </c>
      <c r="F21" s="82"/>
      <c r="G21" s="83" t="s">
        <v>290</v>
      </c>
      <c r="H21" s="83"/>
      <c r="I21" s="83"/>
      <c r="J21" s="82"/>
      <c r="K21" s="82"/>
      <c r="L21" s="82"/>
      <c r="M21" s="82"/>
      <c r="N21" s="82"/>
      <c r="O21" s="82"/>
      <c r="P21" s="82"/>
      <c r="Q21" s="82"/>
    </row>
    <row r="22" spans="1:418" s="80" customFormat="1" x14ac:dyDescent="0.25">
      <c r="A22"/>
      <c r="B22" s="1"/>
      <c r="D22" s="82" t="s">
        <v>96</v>
      </c>
      <c r="E22" s="82">
        <v>12</v>
      </c>
      <c r="F22" s="82"/>
      <c r="G22" s="84" t="s">
        <v>291</v>
      </c>
      <c r="H22" s="84"/>
      <c r="I22" s="84"/>
      <c r="J22" s="84"/>
      <c r="K22" s="84"/>
      <c r="L22" s="84"/>
      <c r="M22" s="84"/>
      <c r="N22" s="84"/>
      <c r="O22" s="84"/>
      <c r="P22" s="82"/>
      <c r="Q22" s="82"/>
    </row>
    <row r="24" spans="1:418" x14ac:dyDescent="0.25">
      <c r="A24" s="85" t="s">
        <v>292</v>
      </c>
      <c r="B24" s="85"/>
    </row>
    <row r="25" spans="1:418" x14ac:dyDescent="0.25">
      <c r="A25" s="86" t="s">
        <v>293</v>
      </c>
      <c r="B25" s="86"/>
      <c r="C25" s="79"/>
      <c r="D25" s="79"/>
      <c r="E25" s="79"/>
      <c r="F25" s="79"/>
      <c r="G25" s="79"/>
      <c r="H25" s="68"/>
      <c r="I25" s="68"/>
      <c r="J25" s="68"/>
      <c r="K25" s="79"/>
      <c r="L25" s="79"/>
      <c r="M25" s="79"/>
      <c r="N25" s="79"/>
      <c r="O25" s="79"/>
      <c r="P25" s="68"/>
      <c r="Q25" s="68"/>
      <c r="R25" s="68"/>
      <c r="S25" s="79"/>
      <c r="T25" s="79"/>
      <c r="U25" s="79"/>
      <c r="V25" s="79"/>
      <c r="W25" s="79"/>
      <c r="X25" s="68"/>
      <c r="Y25" s="68"/>
      <c r="Z25" s="68"/>
      <c r="AA25" s="79"/>
      <c r="AB25" s="79"/>
      <c r="AC25" s="79"/>
      <c r="AD25" s="79"/>
      <c r="AE25" s="79"/>
      <c r="AF25" s="68"/>
      <c r="AG25" s="68"/>
      <c r="AH25" s="68"/>
      <c r="AI25" s="79"/>
      <c r="AJ25" s="79"/>
      <c r="AK25" s="79"/>
      <c r="AL25" s="79"/>
      <c r="AM25" s="79"/>
      <c r="AN25" s="68"/>
      <c r="AO25" s="68"/>
      <c r="AP25" s="68"/>
      <c r="AQ25" s="79"/>
      <c r="AR25" s="79"/>
      <c r="AS25" s="79"/>
      <c r="AT25" s="79"/>
      <c r="AU25" s="79"/>
      <c r="AV25" s="68"/>
      <c r="AW25" s="68"/>
      <c r="AX25" s="68"/>
      <c r="AY25" s="79"/>
      <c r="AZ25" s="79"/>
      <c r="BA25" s="79"/>
      <c r="BB25" s="79"/>
      <c r="BC25" s="79"/>
      <c r="BD25" s="68"/>
      <c r="BE25" s="68"/>
      <c r="BF25" s="68"/>
      <c r="BG25" s="79"/>
      <c r="BH25" s="79"/>
      <c r="BI25" s="79"/>
      <c r="BJ25" s="79"/>
      <c r="BK25" s="79"/>
      <c r="BL25" s="68"/>
      <c r="BM25" s="68"/>
      <c r="BN25" s="68"/>
      <c r="BO25" s="79"/>
      <c r="BP25" s="79"/>
      <c r="BQ25" s="79"/>
      <c r="BR25" s="79"/>
      <c r="BS25" s="79"/>
      <c r="BT25" s="68"/>
      <c r="BU25" s="68"/>
      <c r="BV25" s="68"/>
      <c r="BW25" s="79"/>
      <c r="BX25" s="79"/>
      <c r="BY25" s="79"/>
      <c r="BZ25" s="79"/>
      <c r="CA25" s="79"/>
      <c r="CB25" s="68"/>
      <c r="CC25" s="68"/>
      <c r="CD25" s="68"/>
      <c r="CE25" s="79"/>
      <c r="CF25" s="79"/>
      <c r="CG25" s="79"/>
      <c r="CH25" s="79"/>
      <c r="CI25" s="79"/>
      <c r="CJ25" s="68"/>
      <c r="CK25" s="68"/>
      <c r="CL25" s="68"/>
      <c r="CM25" s="79"/>
      <c r="CN25" s="79"/>
      <c r="CO25" s="79"/>
      <c r="CP25" s="79"/>
      <c r="CQ25" s="79"/>
      <c r="CR25" s="68"/>
      <c r="CS25" s="68"/>
      <c r="CT25" s="68"/>
      <c r="CU25" s="79"/>
      <c r="CV25" s="79"/>
      <c r="CW25" s="79"/>
      <c r="CX25" s="79"/>
      <c r="CY25" s="79"/>
      <c r="CZ25" s="68"/>
      <c r="DA25" s="68"/>
      <c r="DB25" s="68"/>
      <c r="DC25" s="79"/>
      <c r="DD25" s="79"/>
      <c r="DE25" s="79"/>
      <c r="DF25" s="79"/>
      <c r="DG25" s="79"/>
      <c r="DH25" s="68"/>
      <c r="DI25" s="68"/>
      <c r="DJ25" s="68"/>
      <c r="DK25" s="79"/>
      <c r="DL25" s="79"/>
      <c r="DM25" s="79"/>
      <c r="DN25" s="79"/>
      <c r="DO25" s="79"/>
      <c r="DP25" s="68"/>
      <c r="DQ25" s="68"/>
      <c r="DR25" s="68"/>
      <c r="DS25" s="79"/>
      <c r="DT25" s="79"/>
      <c r="DU25" s="79"/>
      <c r="DV25" s="79"/>
      <c r="DW25" s="79"/>
      <c r="DX25" s="68"/>
      <c r="DY25" s="68"/>
      <c r="DZ25" s="68"/>
      <c r="EA25" s="79"/>
      <c r="EB25" s="79"/>
      <c r="EC25" s="79"/>
      <c r="ED25" s="79"/>
      <c r="EE25" s="79"/>
      <c r="EF25" s="68"/>
      <c r="EG25" s="68"/>
      <c r="EH25" s="68"/>
      <c r="EI25" s="79"/>
      <c r="EJ25" s="79"/>
      <c r="EK25" s="79"/>
      <c r="EL25" s="79"/>
      <c r="EM25" s="79"/>
      <c r="EN25" s="68"/>
      <c r="EO25" s="68"/>
      <c r="EP25" s="68"/>
      <c r="EQ25" s="79"/>
      <c r="ER25" s="79"/>
      <c r="ES25" s="79"/>
      <c r="ET25" s="79"/>
      <c r="EU25" s="79"/>
      <c r="EV25" s="68"/>
      <c r="EW25" s="68"/>
      <c r="EX25" s="68"/>
      <c r="EY25" s="79"/>
      <c r="EZ25" s="79"/>
      <c r="FA25" s="79"/>
      <c r="FB25" s="79"/>
      <c r="FC25" s="79"/>
      <c r="FD25" s="68"/>
      <c r="FE25" s="68"/>
      <c r="FF25" s="68"/>
      <c r="FG25" s="79"/>
      <c r="FH25" s="79"/>
      <c r="FI25" s="79"/>
      <c r="FJ25" s="79"/>
      <c r="FK25" s="79"/>
      <c r="FL25" s="68"/>
      <c r="FM25" s="68"/>
      <c r="FN25" s="68"/>
      <c r="FO25" s="79"/>
      <c r="FP25" s="79"/>
      <c r="FQ25" s="79"/>
      <c r="FR25" s="79"/>
      <c r="FS25" s="79"/>
      <c r="FT25" s="68"/>
      <c r="FU25" s="68"/>
      <c r="FV25" s="68"/>
      <c r="FW25" s="79"/>
      <c r="FX25" s="79"/>
      <c r="FY25" s="79"/>
      <c r="FZ25" s="79"/>
      <c r="GA25" s="79"/>
      <c r="GB25" s="68"/>
      <c r="GC25" s="68"/>
      <c r="GD25" s="68"/>
      <c r="GE25" s="79"/>
      <c r="GF25" s="79"/>
      <c r="GG25" s="79"/>
      <c r="GH25" s="79"/>
      <c r="GI25" s="79"/>
      <c r="GJ25" s="68"/>
      <c r="GK25" s="68"/>
      <c r="GL25" s="68"/>
      <c r="GM25" s="79"/>
      <c r="GN25" s="79"/>
      <c r="GO25" s="79"/>
      <c r="GP25" s="79"/>
      <c r="GQ25" s="79"/>
      <c r="GR25" s="68"/>
      <c r="GS25" s="68"/>
      <c r="GT25" s="68"/>
      <c r="GU25" s="79"/>
      <c r="GV25" s="79"/>
      <c r="GW25" s="79"/>
      <c r="GX25" s="79"/>
      <c r="GY25" s="79"/>
      <c r="GZ25" s="68"/>
      <c r="HA25" s="68"/>
      <c r="HB25" s="68"/>
      <c r="HC25" s="79"/>
      <c r="HD25" s="79"/>
      <c r="HE25" s="79"/>
      <c r="HF25" s="79"/>
      <c r="HG25" s="79"/>
      <c r="HH25" s="68"/>
      <c r="HI25" s="68"/>
      <c r="HJ25" s="68"/>
      <c r="HK25" s="79"/>
      <c r="HL25" s="79"/>
      <c r="HM25" s="79"/>
      <c r="HN25" s="79"/>
      <c r="HO25" s="79"/>
      <c r="HP25" s="68"/>
      <c r="HQ25" s="68"/>
      <c r="HR25" s="68"/>
      <c r="HS25" s="79"/>
      <c r="HT25" s="79"/>
      <c r="HU25" s="79"/>
      <c r="HV25" s="79"/>
      <c r="HW25" s="79"/>
      <c r="HX25" s="68"/>
      <c r="HY25" s="68"/>
      <c r="HZ25" s="68"/>
      <c r="IA25" s="79"/>
      <c r="IB25" s="79"/>
      <c r="IC25" s="79"/>
      <c r="ID25" s="79"/>
      <c r="IE25" s="79"/>
      <c r="IF25" s="68"/>
      <c r="IG25" s="68"/>
      <c r="IH25" s="68"/>
      <c r="II25" s="79"/>
      <c r="IJ25" s="79"/>
      <c r="IK25" s="79"/>
      <c r="IL25" s="79"/>
      <c r="IM25" s="79"/>
      <c r="IN25" s="68"/>
      <c r="IO25" s="68"/>
      <c r="IP25" s="68"/>
      <c r="IQ25" s="79"/>
      <c r="IR25" s="79"/>
      <c r="IS25" s="79"/>
      <c r="IT25" s="79"/>
      <c r="IU25" s="79"/>
      <c r="IV25" s="68"/>
      <c r="IW25" s="68"/>
      <c r="IX25" s="68"/>
      <c r="IY25" s="79"/>
      <c r="IZ25" s="79"/>
      <c r="JA25" s="79"/>
      <c r="JB25" s="79"/>
      <c r="JC25" s="79"/>
      <c r="JD25" s="68"/>
      <c r="JE25" s="68"/>
      <c r="JF25" s="68"/>
      <c r="JG25" s="79"/>
      <c r="JH25" s="79"/>
      <c r="JI25" s="79"/>
      <c r="JJ25" s="79"/>
      <c r="JK25" s="79"/>
      <c r="JL25" s="68"/>
      <c r="JM25" s="68"/>
      <c r="JN25" s="68"/>
      <c r="JO25" s="79"/>
      <c r="JP25" s="79"/>
      <c r="JQ25" s="79"/>
      <c r="JR25" s="79"/>
      <c r="JS25" s="79"/>
      <c r="JT25" s="68"/>
      <c r="JU25" s="68"/>
      <c r="JV25" s="68"/>
      <c r="JW25" s="79"/>
      <c r="JX25" s="79"/>
      <c r="JY25" s="79"/>
      <c r="JZ25" s="79"/>
      <c r="KA25" s="79"/>
      <c r="KB25" s="68"/>
      <c r="KC25" s="68"/>
      <c r="KD25" s="68"/>
      <c r="KE25" s="79"/>
      <c r="KF25" s="79"/>
      <c r="KG25" s="79"/>
      <c r="KH25" s="79"/>
      <c r="KI25" s="79"/>
      <c r="KJ25" s="68"/>
      <c r="KK25" s="68"/>
      <c r="KL25" s="68"/>
      <c r="KM25" s="79"/>
      <c r="KN25" s="79"/>
      <c r="KO25" s="79"/>
      <c r="KP25" s="79"/>
      <c r="KQ25" s="79"/>
      <c r="KR25" s="68"/>
      <c r="KS25" s="68"/>
      <c r="KT25" s="68"/>
      <c r="KU25" s="79"/>
      <c r="KV25" s="79"/>
      <c r="KW25" s="79"/>
      <c r="KX25" s="79"/>
      <c r="KY25" s="79"/>
      <c r="KZ25" s="68"/>
      <c r="LA25" s="68"/>
      <c r="LB25" s="68"/>
      <c r="LC25" s="79"/>
      <c r="LD25" s="79"/>
      <c r="LE25" s="79"/>
      <c r="LF25" s="79"/>
      <c r="LG25" s="79"/>
      <c r="LH25" s="68"/>
      <c r="LI25" s="68"/>
      <c r="LJ25" s="68"/>
      <c r="LK25" s="79"/>
      <c r="LL25" s="79"/>
      <c r="LM25" s="79"/>
      <c r="LN25" s="79"/>
      <c r="LO25" s="79"/>
      <c r="LP25" s="68"/>
      <c r="LQ25" s="68"/>
      <c r="LR25" s="68"/>
      <c r="LS25" s="79"/>
      <c r="LT25" s="79"/>
      <c r="LU25" s="79"/>
      <c r="LV25" s="79"/>
      <c r="LW25" s="79"/>
      <c r="LX25" s="68"/>
      <c r="LY25" s="68"/>
      <c r="LZ25" s="68"/>
      <c r="MA25" s="79"/>
      <c r="MB25" s="79"/>
      <c r="MC25" s="79"/>
      <c r="MD25" s="79"/>
      <c r="ME25" s="79"/>
      <c r="MF25" s="68"/>
      <c r="MG25" s="68"/>
      <c r="MH25" s="68"/>
      <c r="MI25" s="79"/>
      <c r="MJ25" s="79"/>
      <c r="MK25" s="79"/>
      <c r="ML25" s="79"/>
      <c r="MM25" s="79"/>
      <c r="MN25" s="68"/>
      <c r="MO25" s="68"/>
      <c r="MP25" s="68"/>
      <c r="MQ25" s="79"/>
      <c r="MR25" s="79"/>
      <c r="MS25" s="79"/>
      <c r="MT25" s="79"/>
      <c r="MU25" s="79"/>
      <c r="MV25" s="68"/>
      <c r="MW25" s="68"/>
      <c r="MX25" s="68"/>
      <c r="MY25" s="79"/>
      <c r="MZ25" s="79"/>
      <c r="NA25" s="79"/>
      <c r="NB25" s="79"/>
      <c r="NC25" s="79"/>
      <c r="ND25" s="68"/>
      <c r="NE25" s="68"/>
      <c r="NF25" s="68"/>
      <c r="NG25" s="79"/>
      <c r="NH25" s="79"/>
      <c r="NI25" s="79"/>
      <c r="NJ25" s="79"/>
      <c r="NK25" s="79"/>
      <c r="NL25" s="68"/>
      <c r="NM25" s="68"/>
      <c r="NN25" s="68"/>
      <c r="NO25" s="79"/>
      <c r="NP25" s="79"/>
      <c r="NQ25" s="79"/>
      <c r="NR25" s="79"/>
      <c r="NS25" s="79"/>
      <c r="NT25" s="68"/>
      <c r="NU25" s="68"/>
      <c r="NV25" s="68"/>
      <c r="NW25" s="79"/>
      <c r="NX25" s="79"/>
      <c r="NY25" s="79"/>
      <c r="NZ25" s="79"/>
      <c r="OA25" s="79"/>
      <c r="OB25" s="68"/>
      <c r="OC25" s="68"/>
      <c r="OD25" s="68"/>
      <c r="OE25" s="79"/>
      <c r="OF25" s="79"/>
      <c r="OG25" s="79"/>
      <c r="OH25" s="79"/>
      <c r="OI25" s="79"/>
      <c r="OJ25" s="68"/>
      <c r="OK25" s="68"/>
      <c r="OL25" s="68"/>
      <c r="OM25" s="79"/>
      <c r="ON25" s="79"/>
      <c r="OO25" s="79"/>
      <c r="OP25" s="79"/>
      <c r="OQ25" s="79"/>
      <c r="OR25" s="68"/>
      <c r="OS25" s="68"/>
      <c r="OT25" s="68"/>
      <c r="OU25" s="79"/>
      <c r="OV25" s="79"/>
      <c r="OW25" s="79"/>
      <c r="OX25" s="79"/>
      <c r="OY25" s="79"/>
      <c r="OZ25" s="68"/>
      <c r="PA25" s="68"/>
      <c r="PB25" s="68"/>
    </row>
    <row r="26" spans="1:418" x14ac:dyDescent="0.25">
      <c r="A26" s="86" t="s">
        <v>294</v>
      </c>
      <c r="B26" s="86"/>
      <c r="C26" s="87"/>
      <c r="D26" s="87"/>
      <c r="E26" s="87"/>
      <c r="F26" s="88"/>
      <c r="G26" s="87"/>
      <c r="H26" s="87"/>
      <c r="I26" s="87"/>
      <c r="J26" s="88"/>
      <c r="K26" s="87"/>
      <c r="L26" s="87"/>
      <c r="M26" s="87"/>
      <c r="N26" s="87"/>
      <c r="O26" s="87"/>
      <c r="P26" s="87"/>
      <c r="Q26" s="87"/>
      <c r="R26" s="87"/>
      <c r="S26" s="87"/>
      <c r="T26" s="87"/>
      <c r="U26" s="87"/>
      <c r="V26" s="88"/>
      <c r="W26" s="87"/>
      <c r="X26" s="87"/>
      <c r="Y26" s="87"/>
      <c r="Z26" s="88"/>
      <c r="AA26" s="87"/>
      <c r="AB26" s="87"/>
      <c r="AC26" s="87"/>
      <c r="AD26" s="87"/>
      <c r="AE26" s="87"/>
      <c r="AF26" s="87"/>
      <c r="AG26" s="87"/>
      <c r="AH26" s="87"/>
      <c r="AI26" s="87"/>
      <c r="AJ26" s="87"/>
      <c r="AK26" s="87"/>
      <c r="AL26" s="88"/>
      <c r="AM26" s="87"/>
      <c r="AN26" s="87"/>
      <c r="AO26" s="87"/>
      <c r="AP26" s="88"/>
      <c r="AQ26" s="87"/>
      <c r="AR26" s="87"/>
      <c r="AS26" s="87"/>
      <c r="AT26" s="87"/>
      <c r="AU26" s="87"/>
      <c r="AV26" s="87"/>
      <c r="AW26" s="87"/>
      <c r="AX26" s="87"/>
      <c r="AY26" s="87"/>
      <c r="AZ26" s="87"/>
      <c r="BA26" s="87"/>
      <c r="BB26" s="88"/>
      <c r="BC26" s="87"/>
      <c r="BD26" s="87"/>
      <c r="BE26" s="87"/>
      <c r="BF26" s="88"/>
      <c r="BG26" s="87"/>
      <c r="BH26" s="87"/>
      <c r="BI26" s="87"/>
      <c r="BJ26" s="87"/>
      <c r="BK26" s="87"/>
      <c r="BL26" s="87"/>
      <c r="BM26" s="87"/>
      <c r="BN26" s="87"/>
    </row>
    <row r="27" spans="1:418" x14ac:dyDescent="0.25">
      <c r="A27" s="3" t="s">
        <v>295</v>
      </c>
      <c r="B27" s="3"/>
      <c r="F27" s="80"/>
    </row>
    <row r="28" spans="1:418" x14ac:dyDescent="0.25">
      <c r="A28" s="86" t="s">
        <v>296</v>
      </c>
      <c r="B28" s="86"/>
    </row>
    <row r="29" spans="1:418" ht="18.75" x14ac:dyDescent="0.3">
      <c r="A29" s="86" t="s">
        <v>297</v>
      </c>
      <c r="B29" s="86"/>
      <c r="D29" s="8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0">
        <v>1</v>
      </c>
      <c r="D1" s="90"/>
      <c r="E1" s="90"/>
      <c r="F1" s="90"/>
      <c r="G1" s="90"/>
      <c r="H1" s="91"/>
      <c r="I1" s="91"/>
      <c r="J1" s="91"/>
      <c r="K1" s="92">
        <v>2</v>
      </c>
      <c r="L1" s="92"/>
      <c r="M1" s="92"/>
      <c r="N1" s="92"/>
      <c r="O1" s="92"/>
      <c r="P1" s="93"/>
      <c r="Q1" s="93"/>
      <c r="R1" s="93"/>
      <c r="S1" s="90">
        <f>K1+1</f>
        <v>3</v>
      </c>
      <c r="T1" s="90"/>
      <c r="U1" s="90"/>
      <c r="V1" s="90"/>
      <c r="W1" s="90"/>
      <c r="X1" s="90"/>
      <c r="Y1" s="90"/>
      <c r="Z1" s="90"/>
      <c r="AA1" s="92">
        <f>S1+1</f>
        <v>4</v>
      </c>
      <c r="AB1" s="92"/>
      <c r="AC1" s="92"/>
      <c r="AD1" s="92"/>
      <c r="AE1" s="92"/>
      <c r="AF1" s="92"/>
      <c r="AG1" s="92"/>
      <c r="AH1" s="92"/>
      <c r="AI1" s="90">
        <f>AA1+1</f>
        <v>5</v>
      </c>
      <c r="AJ1" s="90"/>
      <c r="AK1" s="90"/>
      <c r="AL1" s="90"/>
      <c r="AM1" s="90"/>
      <c r="AN1" s="90"/>
      <c r="AO1" s="90"/>
      <c r="AP1" s="90"/>
      <c r="AQ1" s="92">
        <f>AI1+1</f>
        <v>6</v>
      </c>
      <c r="AR1" s="92"/>
      <c r="AS1" s="92"/>
      <c r="AT1" s="92"/>
      <c r="AU1" s="92"/>
      <c r="AV1" s="92"/>
      <c r="AW1" s="92"/>
      <c r="AX1" s="92"/>
      <c r="AY1" s="90">
        <f>AQ1+1</f>
        <v>7</v>
      </c>
      <c r="AZ1" s="90"/>
      <c r="BA1" s="90"/>
      <c r="BB1" s="90"/>
      <c r="BC1" s="90"/>
      <c r="BD1" s="90"/>
      <c r="BE1" s="90"/>
      <c r="BF1" s="90"/>
      <c r="BG1" s="92">
        <f>AY1+1</f>
        <v>8</v>
      </c>
      <c r="BH1" s="92"/>
      <c r="BI1" s="92"/>
      <c r="BJ1" s="92"/>
      <c r="BK1" s="92"/>
      <c r="BL1" s="92"/>
      <c r="BM1" s="92"/>
      <c r="BN1" s="92"/>
      <c r="BO1" s="90">
        <f>BG1+1</f>
        <v>9</v>
      </c>
      <c r="BP1" s="90"/>
      <c r="BQ1" s="90"/>
      <c r="BR1" s="90"/>
      <c r="BS1" s="90"/>
      <c r="BT1" s="90"/>
      <c r="BU1" s="90"/>
      <c r="BV1" s="90"/>
      <c r="BW1" s="92">
        <f>BO1+1</f>
        <v>10</v>
      </c>
      <c r="BX1" s="92"/>
      <c r="BY1" s="92"/>
      <c r="BZ1" s="92"/>
      <c r="CA1" s="92"/>
      <c r="CB1" s="92"/>
      <c r="CC1" s="92"/>
      <c r="CD1" s="92"/>
      <c r="CE1" s="90">
        <f>BW1+1</f>
        <v>11</v>
      </c>
      <c r="CF1" s="90"/>
      <c r="CG1" s="90"/>
      <c r="CH1" s="90"/>
      <c r="CI1" s="90"/>
      <c r="CJ1" s="90"/>
      <c r="CK1" s="90"/>
      <c r="CL1" s="90"/>
      <c r="CM1" s="92">
        <f>CE1+1</f>
        <v>12</v>
      </c>
      <c r="CN1" s="92"/>
      <c r="CO1" s="92"/>
      <c r="CP1" s="92"/>
      <c r="CQ1" s="92"/>
      <c r="CR1" s="92"/>
      <c r="CS1" s="92"/>
      <c r="CT1" s="92"/>
      <c r="CU1" s="90">
        <f>CM1+1</f>
        <v>13</v>
      </c>
      <c r="CV1" s="90"/>
      <c r="CW1" s="90"/>
      <c r="CX1" s="90"/>
      <c r="CY1" s="90"/>
      <c r="CZ1" s="90"/>
      <c r="DA1" s="90"/>
      <c r="DB1" s="90"/>
      <c r="DC1" s="92">
        <f>CU1+1</f>
        <v>14</v>
      </c>
      <c r="DD1" s="92"/>
      <c r="DE1" s="92"/>
      <c r="DF1" s="92"/>
      <c r="DG1" s="92"/>
      <c r="DH1" s="92"/>
      <c r="DI1" s="92"/>
      <c r="DJ1" s="92"/>
      <c r="DK1" s="90">
        <f>DC1+1</f>
        <v>15</v>
      </c>
      <c r="DL1" s="90"/>
      <c r="DM1" s="90"/>
      <c r="DN1" s="90"/>
      <c r="DO1" s="90"/>
      <c r="DP1" s="90"/>
      <c r="DQ1" s="90"/>
      <c r="DR1" s="90"/>
      <c r="DS1" s="92">
        <f>DK1+1</f>
        <v>16</v>
      </c>
      <c r="DT1" s="92"/>
      <c r="DU1" s="92"/>
      <c r="DV1" s="92"/>
      <c r="DW1" s="92"/>
      <c r="DX1" s="92"/>
      <c r="DY1" s="92"/>
      <c r="DZ1" s="92"/>
      <c r="EA1" s="90">
        <f>DS1+1</f>
        <v>17</v>
      </c>
      <c r="EB1" s="90"/>
      <c r="EC1" s="90"/>
      <c r="ED1" s="90"/>
      <c r="EE1" s="90"/>
      <c r="EF1" s="90"/>
      <c r="EG1" s="90"/>
      <c r="EH1" s="90"/>
      <c r="EI1" s="92">
        <f>EA1+1</f>
        <v>18</v>
      </c>
      <c r="EJ1" s="92"/>
      <c r="EK1" s="92"/>
      <c r="EL1" s="92"/>
      <c r="EM1" s="92"/>
      <c r="EN1" s="92"/>
      <c r="EO1" s="92"/>
      <c r="EP1" s="92"/>
      <c r="EQ1" s="90">
        <f>EI1+1</f>
        <v>19</v>
      </c>
      <c r="ER1" s="90"/>
      <c r="ES1" s="90"/>
      <c r="ET1" s="90"/>
      <c r="EU1" s="90"/>
      <c r="EV1" s="90"/>
      <c r="EW1" s="90"/>
      <c r="EX1" s="90"/>
      <c r="EY1" s="92">
        <f>EQ1+1</f>
        <v>20</v>
      </c>
      <c r="EZ1" s="92"/>
      <c r="FA1" s="92"/>
      <c r="FB1" s="92"/>
      <c r="FC1" s="92"/>
      <c r="FD1" s="92"/>
      <c r="FE1" s="92"/>
      <c r="FF1" s="92"/>
      <c r="FG1" s="90">
        <f>EY1+1</f>
        <v>21</v>
      </c>
      <c r="FH1" s="90"/>
      <c r="FI1" s="90"/>
      <c r="FJ1" s="90"/>
      <c r="FK1" s="90"/>
      <c r="FL1" s="90"/>
      <c r="FM1" s="90"/>
      <c r="FN1" s="90"/>
      <c r="FO1" s="92">
        <f>FG1+1</f>
        <v>22</v>
      </c>
      <c r="FP1" s="92"/>
      <c r="FQ1" s="92"/>
      <c r="FR1" s="92"/>
      <c r="FS1" s="92"/>
      <c r="FT1" s="92"/>
      <c r="FU1" s="92"/>
      <c r="FV1" s="92"/>
      <c r="FW1" s="90">
        <f>FO1+1</f>
        <v>23</v>
      </c>
      <c r="FX1" s="90"/>
      <c r="FY1" s="90"/>
      <c r="FZ1" s="90"/>
      <c r="GA1" s="90"/>
      <c r="GB1" s="90"/>
      <c r="GC1" s="90"/>
      <c r="GD1" s="90"/>
      <c r="GE1" s="92">
        <f>FW1+1</f>
        <v>24</v>
      </c>
      <c r="GF1" s="92"/>
      <c r="GG1" s="92"/>
      <c r="GH1" s="92"/>
      <c r="GI1" s="92"/>
      <c r="GJ1" s="92"/>
      <c r="GK1" s="92"/>
      <c r="GL1" s="92"/>
      <c r="GM1" s="90">
        <f>GE1+1</f>
        <v>25</v>
      </c>
      <c r="GN1" s="90"/>
      <c r="GO1" s="90"/>
      <c r="GP1" s="90"/>
      <c r="GQ1" s="90"/>
      <c r="GR1" s="90"/>
      <c r="GS1" s="90"/>
      <c r="GT1" s="90"/>
      <c r="GU1" s="92">
        <f>GM1+1</f>
        <v>26</v>
      </c>
      <c r="GV1" s="92"/>
      <c r="GW1" s="92"/>
      <c r="GX1" s="92"/>
      <c r="GY1" s="92"/>
      <c r="GZ1" s="92"/>
      <c r="HA1" s="92"/>
      <c r="HB1" s="92"/>
      <c r="HC1" s="90">
        <f>GU1+1</f>
        <v>27</v>
      </c>
      <c r="HD1" s="90"/>
      <c r="HE1" s="90"/>
      <c r="HF1" s="90"/>
      <c r="HG1" s="90"/>
      <c r="HH1" s="90"/>
      <c r="HI1" s="90"/>
      <c r="HJ1" s="90"/>
      <c r="HK1" s="92">
        <f>HC1+1</f>
        <v>28</v>
      </c>
      <c r="HL1" s="92"/>
      <c r="HM1" s="92"/>
      <c r="HN1" s="92"/>
      <c r="HO1" s="92"/>
      <c r="HP1" s="92"/>
      <c r="HQ1" s="92"/>
      <c r="HR1" s="92"/>
      <c r="HS1" s="90">
        <f>HK1+1</f>
        <v>29</v>
      </c>
      <c r="HT1" s="90"/>
      <c r="HU1" s="90"/>
      <c r="HV1" s="90"/>
      <c r="HW1" s="90"/>
      <c r="HX1" s="90"/>
      <c r="HY1" s="90"/>
      <c r="HZ1" s="90"/>
      <c r="IA1" s="92">
        <f>HS1+1</f>
        <v>30</v>
      </c>
      <c r="IB1" s="92"/>
      <c r="IC1" s="92"/>
      <c r="ID1" s="92"/>
      <c r="IE1" s="92"/>
      <c r="IF1" s="92"/>
      <c r="IG1" s="92"/>
      <c r="IH1" s="92"/>
      <c r="II1" s="90">
        <f>IA1+1</f>
        <v>31</v>
      </c>
      <c r="IJ1" s="90"/>
      <c r="IK1" s="90"/>
      <c r="IL1" s="90"/>
      <c r="IM1" s="90"/>
      <c r="IN1" s="90"/>
      <c r="IO1" s="90"/>
      <c r="IP1" s="90"/>
      <c r="IQ1" s="92">
        <f>II1+1</f>
        <v>32</v>
      </c>
      <c r="IR1" s="92"/>
      <c r="IS1" s="92"/>
      <c r="IT1" s="92"/>
      <c r="IU1" s="92"/>
      <c r="IV1" s="92"/>
      <c r="IW1" s="92"/>
      <c r="IX1" s="92"/>
      <c r="IY1" s="90">
        <f>IQ1+1</f>
        <v>33</v>
      </c>
      <c r="IZ1" s="90"/>
      <c r="JA1" s="90"/>
      <c r="JB1" s="90"/>
      <c r="JC1" s="90"/>
      <c r="JD1" s="90"/>
      <c r="JE1" s="90"/>
      <c r="JF1" s="90"/>
      <c r="JG1" s="92">
        <f>IY1+1</f>
        <v>34</v>
      </c>
      <c r="JH1" s="92"/>
      <c r="JI1" s="92"/>
      <c r="JJ1" s="92"/>
      <c r="JK1" s="92"/>
      <c r="JL1" s="92"/>
      <c r="JM1" s="92"/>
      <c r="JN1" s="92"/>
      <c r="JO1" s="90">
        <f>JG1+1</f>
        <v>35</v>
      </c>
      <c r="JP1" s="90"/>
      <c r="JQ1" s="90"/>
      <c r="JR1" s="90"/>
      <c r="JS1" s="90"/>
      <c r="JT1" s="90"/>
      <c r="JU1" s="90"/>
      <c r="JV1" s="90"/>
      <c r="JW1" s="92">
        <f>JO1+1</f>
        <v>36</v>
      </c>
      <c r="JX1" s="92"/>
      <c r="JY1" s="92"/>
      <c r="JZ1" s="92"/>
      <c r="KA1" s="92"/>
      <c r="KB1" s="92"/>
      <c r="KC1" s="92"/>
      <c r="KD1" s="92"/>
      <c r="KE1" s="90">
        <f>JW1+1</f>
        <v>37</v>
      </c>
      <c r="KF1" s="90"/>
      <c r="KG1" s="90"/>
      <c r="KH1" s="90"/>
      <c r="KI1" s="90"/>
      <c r="KJ1" s="90"/>
      <c r="KK1" s="90"/>
      <c r="KL1" s="90"/>
      <c r="KM1" s="92">
        <f>KE1+1</f>
        <v>38</v>
      </c>
      <c r="KN1" s="92"/>
      <c r="KO1" s="92"/>
      <c r="KP1" s="92"/>
      <c r="KQ1" s="92"/>
      <c r="KR1" s="92"/>
      <c r="KS1" s="92"/>
      <c r="KT1" s="92"/>
      <c r="KU1" s="90">
        <f>KM1+1</f>
        <v>39</v>
      </c>
      <c r="KV1" s="90"/>
      <c r="KW1" s="90"/>
      <c r="KX1" s="90"/>
      <c r="KY1" s="90"/>
      <c r="KZ1" s="90"/>
      <c r="LA1" s="90"/>
      <c r="LB1" s="90"/>
      <c r="LC1" s="92">
        <f>KU1+1</f>
        <v>40</v>
      </c>
      <c r="LD1" s="92"/>
      <c r="LE1" s="92"/>
      <c r="LF1" s="92"/>
      <c r="LG1" s="92"/>
      <c r="LH1" s="92"/>
      <c r="LI1" s="92"/>
      <c r="LJ1" s="92"/>
      <c r="LK1" s="90">
        <f>LC1+1</f>
        <v>41</v>
      </c>
      <c r="LL1" s="90"/>
      <c r="LM1" s="90"/>
      <c r="LN1" s="90"/>
      <c r="LO1" s="90"/>
      <c r="LP1" s="90"/>
      <c r="LQ1" s="90"/>
      <c r="LR1" s="90"/>
      <c r="LS1" s="92">
        <f>LK1+1</f>
        <v>42</v>
      </c>
      <c r="LT1" s="92"/>
      <c r="LU1" s="92"/>
      <c r="LV1" s="92"/>
      <c r="LW1" s="92"/>
      <c r="LX1" s="92"/>
      <c r="LY1" s="92"/>
      <c r="LZ1" s="92"/>
      <c r="MA1" s="90">
        <f>LS1+1</f>
        <v>43</v>
      </c>
      <c r="MB1" s="90"/>
      <c r="MC1" s="90"/>
      <c r="MD1" s="90"/>
      <c r="ME1" s="90"/>
      <c r="MF1" s="90"/>
      <c r="MG1" s="90"/>
      <c r="MH1" s="90"/>
      <c r="MI1" s="92">
        <f>MA1+1</f>
        <v>44</v>
      </c>
      <c r="MJ1" s="92"/>
      <c r="MK1" s="92"/>
      <c r="ML1" s="92"/>
      <c r="MM1" s="92"/>
      <c r="MN1" s="92"/>
      <c r="MO1" s="92"/>
      <c r="MP1" s="92"/>
      <c r="MQ1" s="90">
        <f>MI1+1</f>
        <v>45</v>
      </c>
      <c r="MR1" s="90"/>
      <c r="MS1" s="90"/>
      <c r="MT1" s="90"/>
      <c r="MU1" s="90"/>
      <c r="MV1" s="90"/>
      <c r="MW1" s="90"/>
      <c r="MX1" s="90"/>
      <c r="MY1" s="92">
        <f>MQ1+1</f>
        <v>46</v>
      </c>
      <c r="MZ1" s="92"/>
      <c r="NA1" s="92"/>
      <c r="NB1" s="92"/>
      <c r="NC1" s="92"/>
      <c r="ND1" s="92"/>
      <c r="NE1" s="92"/>
      <c r="NF1" s="92"/>
      <c r="NG1" s="90">
        <f>MY1+1</f>
        <v>47</v>
      </c>
      <c r="NH1" s="90"/>
      <c r="NI1" s="90"/>
      <c r="NJ1" s="90"/>
      <c r="NK1" s="90"/>
      <c r="NL1" s="90"/>
      <c r="NM1" s="90"/>
      <c r="NN1" s="90"/>
      <c r="NO1" s="92">
        <f>NG1+1</f>
        <v>48</v>
      </c>
      <c r="NP1" s="92"/>
      <c r="NQ1" s="92"/>
      <c r="NR1" s="92"/>
      <c r="NS1" s="92"/>
      <c r="NT1" s="92"/>
      <c r="NU1" s="92"/>
      <c r="NV1" s="92"/>
      <c r="NW1" s="90">
        <f>NO1+1</f>
        <v>49</v>
      </c>
      <c r="NX1" s="90"/>
      <c r="NY1" s="90"/>
      <c r="NZ1" s="90"/>
      <c r="OA1" s="90"/>
      <c r="OB1" s="90"/>
      <c r="OC1" s="90"/>
      <c r="OD1" s="90"/>
      <c r="OE1" s="92">
        <f>NW1+1</f>
        <v>50</v>
      </c>
      <c r="OF1" s="92"/>
      <c r="OG1" s="92"/>
      <c r="OH1" s="92"/>
      <c r="OI1" s="92"/>
      <c r="OJ1" s="92"/>
      <c r="OK1" s="92"/>
      <c r="OL1" s="92"/>
      <c r="OM1" s="90">
        <f>OE1+1</f>
        <v>51</v>
      </c>
      <c r="ON1" s="90"/>
      <c r="OO1" s="90"/>
      <c r="OP1" s="90"/>
      <c r="OQ1" s="90"/>
      <c r="OR1" s="90"/>
      <c r="OS1" s="90"/>
      <c r="OT1" s="90"/>
      <c r="OU1" s="92">
        <f>OM1+1</f>
        <v>52</v>
      </c>
      <c r="OV1" s="92"/>
      <c r="OW1" s="92"/>
      <c r="OX1" s="92"/>
      <c r="OY1" s="92"/>
      <c r="OZ1" s="92"/>
      <c r="PA1" s="92"/>
      <c r="PB1" s="92"/>
      <c r="PC1" s="90">
        <f>OU1+1</f>
        <v>53</v>
      </c>
      <c r="PD1" s="90"/>
      <c r="PE1" s="90"/>
      <c r="PF1" s="90"/>
      <c r="PG1" s="90"/>
      <c r="PH1" s="90"/>
      <c r="PI1" s="90"/>
      <c r="PJ1" s="90"/>
    </row>
    <row r="2" spans="1:429" x14ac:dyDescent="0.25">
      <c r="A2" s="47" t="s">
        <v>206</v>
      </c>
      <c r="C2" s="94" t="s">
        <v>298</v>
      </c>
      <c r="D2" s="94"/>
      <c r="E2" s="95"/>
      <c r="F2" s="94" t="s">
        <v>299</v>
      </c>
      <c r="G2" s="94"/>
      <c r="H2" s="50"/>
      <c r="I2" s="94" t="s">
        <v>300</v>
      </c>
      <c r="J2" s="94"/>
      <c r="K2" s="96" t="s">
        <v>298</v>
      </c>
      <c r="L2" s="96"/>
      <c r="M2" s="97"/>
      <c r="N2" s="96" t="s">
        <v>299</v>
      </c>
      <c r="O2" s="96"/>
      <c r="P2" s="98"/>
      <c r="Q2" s="96" t="s">
        <v>300</v>
      </c>
      <c r="R2" s="96"/>
      <c r="S2" s="94" t="s">
        <v>298</v>
      </c>
      <c r="T2" s="94"/>
      <c r="U2" s="95"/>
      <c r="V2" s="94" t="s">
        <v>299</v>
      </c>
      <c r="W2" s="94"/>
      <c r="X2" s="50"/>
      <c r="Y2" s="94" t="s">
        <v>300</v>
      </c>
      <c r="Z2" s="94"/>
      <c r="AA2" s="96" t="s">
        <v>298</v>
      </c>
      <c r="AB2" s="96"/>
      <c r="AC2" s="97"/>
      <c r="AD2" s="96" t="s">
        <v>299</v>
      </c>
      <c r="AE2" s="96"/>
      <c r="AF2" s="98"/>
      <c r="AG2" s="96" t="s">
        <v>300</v>
      </c>
      <c r="AH2" s="96"/>
      <c r="AI2" s="94" t="s">
        <v>298</v>
      </c>
      <c r="AJ2" s="94"/>
      <c r="AK2" s="95"/>
      <c r="AL2" s="94" t="s">
        <v>299</v>
      </c>
      <c r="AM2" s="94"/>
      <c r="AN2" s="50"/>
      <c r="AO2" s="94" t="s">
        <v>300</v>
      </c>
      <c r="AP2" s="94"/>
      <c r="AQ2" s="96" t="s">
        <v>298</v>
      </c>
      <c r="AR2" s="96"/>
      <c r="AS2" s="97"/>
      <c r="AT2" s="96" t="s">
        <v>299</v>
      </c>
      <c r="AU2" s="96"/>
      <c r="AV2" s="98"/>
      <c r="AW2" s="96" t="s">
        <v>300</v>
      </c>
      <c r="AX2" s="96"/>
      <c r="AY2" s="94" t="s">
        <v>298</v>
      </c>
      <c r="AZ2" s="94"/>
      <c r="BA2" s="95"/>
      <c r="BB2" s="94" t="s">
        <v>299</v>
      </c>
      <c r="BC2" s="94"/>
      <c r="BD2" s="50"/>
      <c r="BE2" s="94" t="s">
        <v>300</v>
      </c>
      <c r="BF2" s="94"/>
      <c r="BG2" s="96" t="s">
        <v>298</v>
      </c>
      <c r="BH2" s="96"/>
      <c r="BI2" s="97"/>
      <c r="BJ2" s="96" t="s">
        <v>299</v>
      </c>
      <c r="BK2" s="96"/>
      <c r="BL2" s="98"/>
      <c r="BM2" s="96" t="s">
        <v>300</v>
      </c>
      <c r="BN2" s="96"/>
      <c r="BO2" s="94" t="s">
        <v>298</v>
      </c>
      <c r="BP2" s="94"/>
      <c r="BQ2" s="95"/>
      <c r="BR2" s="94" t="s">
        <v>299</v>
      </c>
      <c r="BS2" s="94"/>
      <c r="BT2" s="50"/>
      <c r="BU2" s="94" t="s">
        <v>300</v>
      </c>
      <c r="BV2" s="94"/>
      <c r="BW2" s="96" t="s">
        <v>298</v>
      </c>
      <c r="BX2" s="96"/>
      <c r="BY2" s="97"/>
      <c r="BZ2" s="96" t="s">
        <v>299</v>
      </c>
      <c r="CA2" s="96"/>
      <c r="CB2" s="98"/>
      <c r="CC2" s="96" t="s">
        <v>300</v>
      </c>
      <c r="CD2" s="96"/>
      <c r="CE2" s="94" t="s">
        <v>298</v>
      </c>
      <c r="CF2" s="94"/>
      <c r="CG2" s="95"/>
      <c r="CH2" s="94" t="s">
        <v>299</v>
      </c>
      <c r="CI2" s="94"/>
      <c r="CJ2" s="50"/>
      <c r="CK2" s="94" t="s">
        <v>300</v>
      </c>
      <c r="CL2" s="94"/>
      <c r="CM2" s="96" t="s">
        <v>298</v>
      </c>
      <c r="CN2" s="96"/>
      <c r="CO2" s="97"/>
      <c r="CP2" s="96" t="s">
        <v>299</v>
      </c>
      <c r="CQ2" s="96"/>
      <c r="CR2" s="98"/>
      <c r="CS2" s="96" t="s">
        <v>300</v>
      </c>
      <c r="CT2" s="96"/>
      <c r="CU2" s="94" t="s">
        <v>298</v>
      </c>
      <c r="CV2" s="94"/>
      <c r="CW2" s="95"/>
      <c r="CX2" s="94" t="s">
        <v>299</v>
      </c>
      <c r="CY2" s="94"/>
      <c r="CZ2" s="50"/>
      <c r="DA2" s="94" t="s">
        <v>300</v>
      </c>
      <c r="DB2" s="94"/>
      <c r="DC2" s="96" t="s">
        <v>298</v>
      </c>
      <c r="DD2" s="96"/>
      <c r="DE2" s="97"/>
      <c r="DF2" s="96" t="s">
        <v>299</v>
      </c>
      <c r="DG2" s="96"/>
      <c r="DH2" s="98"/>
      <c r="DI2" s="96" t="s">
        <v>300</v>
      </c>
      <c r="DJ2" s="96"/>
      <c r="DK2" s="94" t="s">
        <v>298</v>
      </c>
      <c r="DL2" s="94"/>
      <c r="DM2" s="95"/>
      <c r="DN2" s="94" t="s">
        <v>299</v>
      </c>
      <c r="DO2" s="94"/>
      <c r="DP2" s="50"/>
      <c r="DQ2" s="94" t="s">
        <v>300</v>
      </c>
      <c r="DR2" s="94"/>
      <c r="DS2" s="96" t="s">
        <v>298</v>
      </c>
      <c r="DT2" s="96"/>
      <c r="DU2" s="97"/>
      <c r="DV2" s="96" t="s">
        <v>299</v>
      </c>
      <c r="DW2" s="96"/>
      <c r="DX2" s="98"/>
      <c r="DY2" s="96" t="s">
        <v>300</v>
      </c>
      <c r="DZ2" s="96"/>
      <c r="EA2" s="94" t="s">
        <v>298</v>
      </c>
      <c r="EB2" s="94"/>
      <c r="EC2" s="95"/>
      <c r="ED2" s="94" t="s">
        <v>299</v>
      </c>
      <c r="EE2" s="94"/>
      <c r="EF2" s="50"/>
      <c r="EG2" s="94" t="s">
        <v>300</v>
      </c>
      <c r="EH2" s="94"/>
      <c r="EI2" s="96" t="s">
        <v>298</v>
      </c>
      <c r="EJ2" s="96"/>
      <c r="EK2" s="97"/>
      <c r="EL2" s="96" t="s">
        <v>299</v>
      </c>
      <c r="EM2" s="96"/>
      <c r="EN2" s="98"/>
      <c r="EO2" s="96" t="s">
        <v>300</v>
      </c>
      <c r="EP2" s="96"/>
      <c r="EQ2" s="94" t="s">
        <v>298</v>
      </c>
      <c r="ER2" s="94"/>
      <c r="ES2" s="95"/>
      <c r="ET2" s="94" t="s">
        <v>299</v>
      </c>
      <c r="EU2" s="94"/>
      <c r="EV2" s="50"/>
      <c r="EW2" s="94" t="s">
        <v>300</v>
      </c>
      <c r="EX2" s="94"/>
      <c r="EY2" s="96" t="s">
        <v>298</v>
      </c>
      <c r="EZ2" s="96"/>
      <c r="FA2" s="97"/>
      <c r="FB2" s="96" t="s">
        <v>299</v>
      </c>
      <c r="FC2" s="96"/>
      <c r="FD2" s="98"/>
      <c r="FE2" s="96" t="s">
        <v>300</v>
      </c>
      <c r="FF2" s="96"/>
      <c r="FG2" s="94" t="s">
        <v>298</v>
      </c>
      <c r="FH2" s="94"/>
      <c r="FI2" s="95"/>
      <c r="FJ2" s="94" t="s">
        <v>299</v>
      </c>
      <c r="FK2" s="94"/>
      <c r="FL2" s="50"/>
      <c r="FM2" s="94" t="s">
        <v>300</v>
      </c>
      <c r="FN2" s="94"/>
      <c r="FO2" s="96" t="s">
        <v>298</v>
      </c>
      <c r="FP2" s="96"/>
      <c r="FQ2" s="97"/>
      <c r="FR2" s="96" t="s">
        <v>299</v>
      </c>
      <c r="FS2" s="96"/>
      <c r="FT2" s="98"/>
      <c r="FU2" s="96" t="s">
        <v>300</v>
      </c>
      <c r="FV2" s="96"/>
      <c r="FW2" s="94" t="s">
        <v>298</v>
      </c>
      <c r="FX2" s="94"/>
      <c r="FY2" s="95"/>
      <c r="FZ2" s="94" t="s">
        <v>299</v>
      </c>
      <c r="GA2" s="94"/>
      <c r="GB2" s="50"/>
      <c r="GC2" s="94" t="s">
        <v>300</v>
      </c>
      <c r="GD2" s="94"/>
      <c r="GE2" s="96" t="s">
        <v>298</v>
      </c>
      <c r="GF2" s="96"/>
      <c r="GG2" s="97"/>
      <c r="GH2" s="96" t="s">
        <v>299</v>
      </c>
      <c r="GI2" s="96"/>
      <c r="GJ2" s="98"/>
      <c r="GK2" s="96" t="s">
        <v>300</v>
      </c>
      <c r="GL2" s="96"/>
      <c r="GM2" s="94" t="s">
        <v>298</v>
      </c>
      <c r="GN2" s="94"/>
      <c r="GO2" s="95"/>
      <c r="GP2" s="94" t="s">
        <v>299</v>
      </c>
      <c r="GQ2" s="94"/>
      <c r="GR2" s="50"/>
      <c r="GS2" s="94" t="s">
        <v>300</v>
      </c>
      <c r="GT2" s="94"/>
      <c r="GU2" s="96" t="s">
        <v>298</v>
      </c>
      <c r="GV2" s="96"/>
      <c r="GW2" s="97"/>
      <c r="GX2" s="96" t="s">
        <v>299</v>
      </c>
      <c r="GY2" s="96"/>
      <c r="GZ2" s="98"/>
      <c r="HA2" s="96" t="s">
        <v>300</v>
      </c>
      <c r="HB2" s="96"/>
      <c r="HC2" s="94" t="s">
        <v>298</v>
      </c>
      <c r="HD2" s="94"/>
      <c r="HE2" s="95"/>
      <c r="HF2" s="94" t="s">
        <v>299</v>
      </c>
      <c r="HG2" s="94"/>
      <c r="HH2" s="50"/>
      <c r="HI2" s="94" t="s">
        <v>300</v>
      </c>
      <c r="HJ2" s="94"/>
      <c r="HK2" s="96" t="s">
        <v>298</v>
      </c>
      <c r="HL2" s="96"/>
      <c r="HM2" s="97"/>
      <c r="HN2" s="96" t="s">
        <v>299</v>
      </c>
      <c r="HO2" s="96"/>
      <c r="HP2" s="98"/>
      <c r="HQ2" s="96" t="s">
        <v>300</v>
      </c>
      <c r="HR2" s="96"/>
      <c r="HS2" s="94" t="s">
        <v>298</v>
      </c>
      <c r="HT2" s="94"/>
      <c r="HU2" s="95"/>
      <c r="HV2" s="94" t="s">
        <v>299</v>
      </c>
      <c r="HW2" s="94"/>
      <c r="HX2" s="50"/>
      <c r="HY2" s="94" t="s">
        <v>300</v>
      </c>
      <c r="HZ2" s="94"/>
      <c r="IA2" s="96" t="s">
        <v>298</v>
      </c>
      <c r="IB2" s="96"/>
      <c r="IC2" s="97"/>
      <c r="ID2" s="96" t="s">
        <v>299</v>
      </c>
      <c r="IE2" s="96"/>
      <c r="IF2" s="98"/>
      <c r="IG2" s="96" t="s">
        <v>300</v>
      </c>
      <c r="IH2" s="96"/>
      <c r="II2" s="94" t="s">
        <v>298</v>
      </c>
      <c r="IJ2" s="94"/>
      <c r="IK2" s="95"/>
      <c r="IL2" s="94" t="s">
        <v>299</v>
      </c>
      <c r="IM2" s="94"/>
      <c r="IN2" s="50"/>
      <c r="IO2" s="94" t="s">
        <v>300</v>
      </c>
      <c r="IP2" s="94"/>
      <c r="IQ2" s="96" t="s">
        <v>298</v>
      </c>
      <c r="IR2" s="96"/>
      <c r="IS2" s="97"/>
      <c r="IT2" s="96" t="s">
        <v>299</v>
      </c>
      <c r="IU2" s="96"/>
      <c r="IV2" s="98"/>
      <c r="IW2" s="96" t="s">
        <v>300</v>
      </c>
      <c r="IX2" s="96"/>
      <c r="IY2" s="94" t="s">
        <v>298</v>
      </c>
      <c r="IZ2" s="94"/>
      <c r="JA2" s="95"/>
      <c r="JB2" s="94" t="s">
        <v>299</v>
      </c>
      <c r="JC2" s="94"/>
      <c r="JD2" s="50"/>
      <c r="JE2" s="94" t="s">
        <v>300</v>
      </c>
      <c r="JF2" s="94"/>
      <c r="JG2" s="96" t="s">
        <v>298</v>
      </c>
      <c r="JH2" s="96"/>
      <c r="JI2" s="97"/>
      <c r="JJ2" s="96" t="s">
        <v>299</v>
      </c>
      <c r="JK2" s="96"/>
      <c r="JL2" s="98"/>
      <c r="JM2" s="96" t="s">
        <v>300</v>
      </c>
      <c r="JN2" s="96"/>
      <c r="JO2" s="94" t="s">
        <v>298</v>
      </c>
      <c r="JP2" s="94"/>
      <c r="JQ2" s="95"/>
      <c r="JR2" s="94" t="s">
        <v>299</v>
      </c>
      <c r="JS2" s="94"/>
      <c r="JT2" s="50"/>
      <c r="JU2" s="94" t="s">
        <v>300</v>
      </c>
      <c r="JV2" s="94"/>
      <c r="JW2" s="96" t="s">
        <v>298</v>
      </c>
      <c r="JX2" s="96"/>
      <c r="JY2" s="97"/>
      <c r="JZ2" s="96" t="s">
        <v>299</v>
      </c>
      <c r="KA2" s="96"/>
      <c r="KB2" s="98"/>
      <c r="KC2" s="96" t="s">
        <v>300</v>
      </c>
      <c r="KD2" s="96"/>
      <c r="KE2" s="94" t="s">
        <v>298</v>
      </c>
      <c r="KF2" s="94"/>
      <c r="KG2" s="95"/>
      <c r="KH2" s="94" t="s">
        <v>299</v>
      </c>
      <c r="KI2" s="94"/>
      <c r="KJ2" s="50"/>
      <c r="KK2" s="94" t="s">
        <v>300</v>
      </c>
      <c r="KL2" s="94"/>
      <c r="KM2" s="96" t="s">
        <v>298</v>
      </c>
      <c r="KN2" s="96"/>
      <c r="KO2" s="97"/>
      <c r="KP2" s="96" t="s">
        <v>299</v>
      </c>
      <c r="KQ2" s="96"/>
      <c r="KR2" s="98"/>
      <c r="KS2" s="96" t="s">
        <v>300</v>
      </c>
      <c r="KT2" s="96"/>
      <c r="KU2" s="94" t="s">
        <v>298</v>
      </c>
      <c r="KV2" s="94"/>
      <c r="KW2" s="95"/>
      <c r="KX2" s="94" t="s">
        <v>299</v>
      </c>
      <c r="KY2" s="94"/>
      <c r="KZ2" s="50"/>
      <c r="LA2" s="94" t="s">
        <v>300</v>
      </c>
      <c r="LB2" s="94"/>
      <c r="LC2" s="96" t="s">
        <v>298</v>
      </c>
      <c r="LD2" s="96"/>
      <c r="LE2" s="97"/>
      <c r="LF2" s="96" t="s">
        <v>299</v>
      </c>
      <c r="LG2" s="96"/>
      <c r="LH2" s="98"/>
      <c r="LI2" s="96" t="s">
        <v>300</v>
      </c>
      <c r="LJ2" s="96"/>
      <c r="LK2" s="94" t="s">
        <v>298</v>
      </c>
      <c r="LL2" s="94"/>
      <c r="LM2" s="95"/>
      <c r="LN2" s="94" t="s">
        <v>299</v>
      </c>
      <c r="LO2" s="94"/>
      <c r="LP2" s="50"/>
      <c r="LQ2" s="94" t="s">
        <v>300</v>
      </c>
      <c r="LR2" s="94"/>
      <c r="LS2" s="96" t="s">
        <v>298</v>
      </c>
      <c r="LT2" s="96"/>
      <c r="LU2" s="97"/>
      <c r="LV2" s="96" t="s">
        <v>299</v>
      </c>
      <c r="LW2" s="96"/>
      <c r="LX2" s="98"/>
      <c r="LY2" s="96" t="s">
        <v>300</v>
      </c>
      <c r="LZ2" s="96"/>
      <c r="MA2" s="94" t="s">
        <v>298</v>
      </c>
      <c r="MB2" s="94"/>
      <c r="MC2" s="95"/>
      <c r="MD2" s="94" t="s">
        <v>299</v>
      </c>
      <c r="ME2" s="94"/>
      <c r="MF2" s="50"/>
      <c r="MG2" s="94" t="s">
        <v>300</v>
      </c>
      <c r="MH2" s="94"/>
      <c r="MI2" s="96" t="s">
        <v>298</v>
      </c>
      <c r="MJ2" s="96"/>
      <c r="MK2" s="97"/>
      <c r="ML2" s="96" t="s">
        <v>299</v>
      </c>
      <c r="MM2" s="96"/>
      <c r="MN2" s="98"/>
      <c r="MO2" s="96" t="s">
        <v>300</v>
      </c>
      <c r="MP2" s="96"/>
      <c r="MQ2" s="94" t="s">
        <v>298</v>
      </c>
      <c r="MR2" s="94"/>
      <c r="MS2" s="95"/>
      <c r="MT2" s="94" t="s">
        <v>299</v>
      </c>
      <c r="MU2" s="94"/>
      <c r="MV2" s="50"/>
      <c r="MW2" s="94" t="s">
        <v>300</v>
      </c>
      <c r="MX2" s="94"/>
      <c r="MY2" s="96" t="s">
        <v>298</v>
      </c>
      <c r="MZ2" s="96"/>
      <c r="NA2" s="97"/>
      <c r="NB2" s="96" t="s">
        <v>299</v>
      </c>
      <c r="NC2" s="96"/>
      <c r="ND2" s="98"/>
      <c r="NE2" s="96" t="s">
        <v>300</v>
      </c>
      <c r="NF2" s="96"/>
      <c r="NG2" s="94" t="s">
        <v>298</v>
      </c>
      <c r="NH2" s="94"/>
      <c r="NI2" s="95"/>
      <c r="NJ2" s="94" t="s">
        <v>299</v>
      </c>
      <c r="NK2" s="94"/>
      <c r="NL2" s="50"/>
      <c r="NM2" s="94" t="s">
        <v>300</v>
      </c>
      <c r="NN2" s="94"/>
      <c r="NO2" s="96" t="s">
        <v>298</v>
      </c>
      <c r="NP2" s="96"/>
      <c r="NQ2" s="97"/>
      <c r="NR2" s="96" t="s">
        <v>299</v>
      </c>
      <c r="NS2" s="96"/>
      <c r="NT2" s="98"/>
      <c r="NU2" s="96" t="s">
        <v>300</v>
      </c>
      <c r="NV2" s="96"/>
      <c r="NW2" s="94" t="s">
        <v>298</v>
      </c>
      <c r="NX2" s="94"/>
      <c r="NY2" s="95"/>
      <c r="NZ2" s="94" t="s">
        <v>299</v>
      </c>
      <c r="OA2" s="94"/>
      <c r="OB2" s="50"/>
      <c r="OC2" s="94" t="s">
        <v>300</v>
      </c>
      <c r="OD2" s="94"/>
      <c r="OE2" s="96" t="s">
        <v>298</v>
      </c>
      <c r="OF2" s="96"/>
      <c r="OG2" s="97"/>
      <c r="OH2" s="96" t="s">
        <v>299</v>
      </c>
      <c r="OI2" s="96"/>
      <c r="OJ2" s="98"/>
      <c r="OK2" s="96" t="s">
        <v>300</v>
      </c>
      <c r="OL2" s="96"/>
      <c r="OM2" s="94" t="s">
        <v>298</v>
      </c>
      <c r="ON2" s="94"/>
      <c r="OO2" s="95"/>
      <c r="OP2" s="94" t="s">
        <v>299</v>
      </c>
      <c r="OQ2" s="94"/>
      <c r="OR2" s="50"/>
      <c r="OS2" s="94" t="s">
        <v>300</v>
      </c>
      <c r="OT2" s="94"/>
      <c r="OU2" s="96" t="s">
        <v>298</v>
      </c>
      <c r="OV2" s="96"/>
      <c r="OW2" s="97"/>
      <c r="OX2" s="96" t="s">
        <v>299</v>
      </c>
      <c r="OY2" s="96"/>
      <c r="OZ2" s="98"/>
      <c r="PA2" s="96" t="s">
        <v>300</v>
      </c>
      <c r="PB2" s="96"/>
      <c r="PC2" s="94" t="s">
        <v>298</v>
      </c>
      <c r="PD2" s="94"/>
      <c r="PE2" s="95"/>
      <c r="PF2" s="94" t="s">
        <v>299</v>
      </c>
      <c r="PG2" s="94"/>
      <c r="PH2" s="50"/>
      <c r="PI2" s="94" t="s">
        <v>300</v>
      </c>
      <c r="PJ2" s="94"/>
      <c r="PL2" s="99"/>
      <c r="PM2" s="99"/>
    </row>
    <row r="3" spans="1:429" ht="45" x14ac:dyDescent="0.25">
      <c r="A3" s="47" t="s">
        <v>97</v>
      </c>
      <c r="B3" s="47" t="s">
        <v>70</v>
      </c>
      <c r="C3" s="95" t="s">
        <v>189</v>
      </c>
      <c r="D3" s="100" t="s">
        <v>301</v>
      </c>
      <c r="E3" s="101" t="s">
        <v>302</v>
      </c>
      <c r="F3" s="95" t="s">
        <v>189</v>
      </c>
      <c r="G3" s="95" t="s">
        <v>301</v>
      </c>
      <c r="H3" s="101" t="s">
        <v>303</v>
      </c>
      <c r="I3" s="95" t="s">
        <v>189</v>
      </c>
      <c r="J3" s="95" t="s">
        <v>301</v>
      </c>
      <c r="K3" s="97" t="s">
        <v>189</v>
      </c>
      <c r="L3" s="97" t="s">
        <v>301</v>
      </c>
      <c r="M3" s="102" t="s">
        <v>302</v>
      </c>
      <c r="N3" s="97" t="s">
        <v>189</v>
      </c>
      <c r="O3" s="97" t="s">
        <v>301</v>
      </c>
      <c r="P3" s="102" t="s">
        <v>303</v>
      </c>
      <c r="Q3" s="97" t="s">
        <v>189</v>
      </c>
      <c r="R3" s="97" t="s">
        <v>301</v>
      </c>
      <c r="S3" s="95" t="s">
        <v>189</v>
      </c>
      <c r="T3" s="100" t="s">
        <v>301</v>
      </c>
      <c r="U3" s="101" t="s">
        <v>302</v>
      </c>
      <c r="V3" s="95" t="s">
        <v>189</v>
      </c>
      <c r="W3" s="95" t="s">
        <v>301</v>
      </c>
      <c r="X3" s="101" t="s">
        <v>303</v>
      </c>
      <c r="Y3" s="95" t="s">
        <v>189</v>
      </c>
      <c r="Z3" s="95" t="s">
        <v>301</v>
      </c>
      <c r="AA3" s="97" t="s">
        <v>189</v>
      </c>
      <c r="AB3" s="97" t="s">
        <v>301</v>
      </c>
      <c r="AC3" s="102" t="s">
        <v>302</v>
      </c>
      <c r="AD3" s="97" t="s">
        <v>189</v>
      </c>
      <c r="AE3" s="97" t="s">
        <v>301</v>
      </c>
      <c r="AF3" s="102" t="s">
        <v>303</v>
      </c>
      <c r="AG3" s="97" t="s">
        <v>189</v>
      </c>
      <c r="AH3" s="97" t="s">
        <v>301</v>
      </c>
      <c r="AI3" s="95" t="s">
        <v>189</v>
      </c>
      <c r="AJ3" s="100" t="s">
        <v>301</v>
      </c>
      <c r="AK3" s="101" t="s">
        <v>302</v>
      </c>
      <c r="AL3" s="95" t="s">
        <v>189</v>
      </c>
      <c r="AM3" s="95" t="s">
        <v>301</v>
      </c>
      <c r="AN3" s="101" t="s">
        <v>303</v>
      </c>
      <c r="AO3" s="95" t="s">
        <v>189</v>
      </c>
      <c r="AP3" s="95" t="s">
        <v>301</v>
      </c>
      <c r="AQ3" s="97" t="s">
        <v>189</v>
      </c>
      <c r="AR3" s="97" t="s">
        <v>301</v>
      </c>
      <c r="AS3" s="102" t="s">
        <v>302</v>
      </c>
      <c r="AT3" s="97" t="s">
        <v>189</v>
      </c>
      <c r="AU3" s="97" t="s">
        <v>301</v>
      </c>
      <c r="AV3" s="102" t="s">
        <v>303</v>
      </c>
      <c r="AW3" s="97" t="s">
        <v>189</v>
      </c>
      <c r="AX3" s="97" t="s">
        <v>301</v>
      </c>
      <c r="AY3" s="95" t="s">
        <v>189</v>
      </c>
      <c r="AZ3" s="100" t="s">
        <v>301</v>
      </c>
      <c r="BA3" s="101" t="s">
        <v>302</v>
      </c>
      <c r="BB3" s="95" t="s">
        <v>189</v>
      </c>
      <c r="BC3" s="95" t="s">
        <v>301</v>
      </c>
      <c r="BD3" s="101" t="s">
        <v>303</v>
      </c>
      <c r="BE3" s="95" t="s">
        <v>189</v>
      </c>
      <c r="BF3" s="95" t="s">
        <v>301</v>
      </c>
      <c r="BG3" s="97" t="s">
        <v>189</v>
      </c>
      <c r="BH3" s="97" t="s">
        <v>301</v>
      </c>
      <c r="BI3" s="102" t="s">
        <v>302</v>
      </c>
      <c r="BJ3" s="97" t="s">
        <v>189</v>
      </c>
      <c r="BK3" s="97" t="s">
        <v>301</v>
      </c>
      <c r="BL3" s="102" t="s">
        <v>303</v>
      </c>
      <c r="BM3" s="97" t="s">
        <v>189</v>
      </c>
      <c r="BN3" s="97" t="s">
        <v>301</v>
      </c>
      <c r="BO3" s="95" t="s">
        <v>189</v>
      </c>
      <c r="BP3" s="100" t="s">
        <v>301</v>
      </c>
      <c r="BQ3" s="101" t="s">
        <v>302</v>
      </c>
      <c r="BR3" s="95" t="s">
        <v>189</v>
      </c>
      <c r="BS3" s="95" t="s">
        <v>301</v>
      </c>
      <c r="BT3" s="101" t="s">
        <v>303</v>
      </c>
      <c r="BU3" s="95" t="s">
        <v>189</v>
      </c>
      <c r="BV3" s="95" t="s">
        <v>301</v>
      </c>
      <c r="BW3" s="97" t="s">
        <v>189</v>
      </c>
      <c r="BX3" s="97" t="s">
        <v>301</v>
      </c>
      <c r="BY3" s="102" t="s">
        <v>302</v>
      </c>
      <c r="BZ3" s="97" t="s">
        <v>189</v>
      </c>
      <c r="CA3" s="97" t="s">
        <v>301</v>
      </c>
      <c r="CB3" s="102" t="s">
        <v>303</v>
      </c>
      <c r="CC3" s="97" t="s">
        <v>189</v>
      </c>
      <c r="CD3" s="97" t="s">
        <v>301</v>
      </c>
      <c r="CE3" s="95" t="s">
        <v>189</v>
      </c>
      <c r="CF3" s="100" t="s">
        <v>301</v>
      </c>
      <c r="CG3" s="101" t="s">
        <v>302</v>
      </c>
      <c r="CH3" s="95" t="s">
        <v>189</v>
      </c>
      <c r="CI3" s="95" t="s">
        <v>301</v>
      </c>
      <c r="CJ3" s="101" t="s">
        <v>303</v>
      </c>
      <c r="CK3" s="95" t="s">
        <v>189</v>
      </c>
      <c r="CL3" s="95" t="s">
        <v>301</v>
      </c>
      <c r="CM3" s="97" t="s">
        <v>189</v>
      </c>
      <c r="CN3" s="97" t="s">
        <v>301</v>
      </c>
      <c r="CO3" s="102" t="s">
        <v>302</v>
      </c>
      <c r="CP3" s="97" t="s">
        <v>189</v>
      </c>
      <c r="CQ3" s="97" t="s">
        <v>301</v>
      </c>
      <c r="CR3" s="102" t="s">
        <v>303</v>
      </c>
      <c r="CS3" s="97" t="s">
        <v>189</v>
      </c>
      <c r="CT3" s="97" t="s">
        <v>301</v>
      </c>
      <c r="CU3" s="95" t="s">
        <v>189</v>
      </c>
      <c r="CV3" s="100" t="s">
        <v>301</v>
      </c>
      <c r="CW3" s="101" t="s">
        <v>302</v>
      </c>
      <c r="CX3" s="95" t="s">
        <v>189</v>
      </c>
      <c r="CY3" s="95" t="s">
        <v>301</v>
      </c>
      <c r="CZ3" s="101" t="s">
        <v>303</v>
      </c>
      <c r="DA3" s="95" t="s">
        <v>189</v>
      </c>
      <c r="DB3" s="95" t="s">
        <v>301</v>
      </c>
      <c r="DC3" s="97" t="s">
        <v>189</v>
      </c>
      <c r="DD3" s="97" t="s">
        <v>301</v>
      </c>
      <c r="DE3" s="102" t="s">
        <v>302</v>
      </c>
      <c r="DF3" s="97" t="s">
        <v>189</v>
      </c>
      <c r="DG3" s="97" t="s">
        <v>301</v>
      </c>
      <c r="DH3" s="102" t="s">
        <v>303</v>
      </c>
      <c r="DI3" s="97" t="s">
        <v>189</v>
      </c>
      <c r="DJ3" s="97" t="s">
        <v>301</v>
      </c>
      <c r="DK3" s="95" t="s">
        <v>189</v>
      </c>
      <c r="DL3" s="100" t="s">
        <v>301</v>
      </c>
      <c r="DM3" s="101" t="s">
        <v>302</v>
      </c>
      <c r="DN3" s="95" t="s">
        <v>189</v>
      </c>
      <c r="DO3" s="95" t="s">
        <v>301</v>
      </c>
      <c r="DP3" s="101" t="s">
        <v>303</v>
      </c>
      <c r="DQ3" s="95" t="s">
        <v>189</v>
      </c>
      <c r="DR3" s="95" t="s">
        <v>301</v>
      </c>
      <c r="DS3" s="97" t="s">
        <v>189</v>
      </c>
      <c r="DT3" s="97" t="s">
        <v>301</v>
      </c>
      <c r="DU3" s="102" t="s">
        <v>302</v>
      </c>
      <c r="DV3" s="97" t="s">
        <v>189</v>
      </c>
      <c r="DW3" s="97" t="s">
        <v>301</v>
      </c>
      <c r="DX3" s="102" t="s">
        <v>303</v>
      </c>
      <c r="DY3" s="97" t="s">
        <v>189</v>
      </c>
      <c r="DZ3" s="97" t="s">
        <v>301</v>
      </c>
      <c r="EA3" s="95" t="s">
        <v>189</v>
      </c>
      <c r="EB3" s="100" t="s">
        <v>301</v>
      </c>
      <c r="EC3" s="101" t="s">
        <v>302</v>
      </c>
      <c r="ED3" s="95" t="s">
        <v>189</v>
      </c>
      <c r="EE3" s="95" t="s">
        <v>301</v>
      </c>
      <c r="EF3" s="101" t="s">
        <v>303</v>
      </c>
      <c r="EG3" s="95" t="s">
        <v>189</v>
      </c>
      <c r="EH3" s="95" t="s">
        <v>301</v>
      </c>
      <c r="EI3" s="97" t="s">
        <v>189</v>
      </c>
      <c r="EJ3" s="97" t="s">
        <v>301</v>
      </c>
      <c r="EK3" s="102" t="s">
        <v>302</v>
      </c>
      <c r="EL3" s="97" t="s">
        <v>189</v>
      </c>
      <c r="EM3" s="97" t="s">
        <v>301</v>
      </c>
      <c r="EN3" s="102" t="s">
        <v>303</v>
      </c>
      <c r="EO3" s="97" t="s">
        <v>189</v>
      </c>
      <c r="EP3" s="97" t="s">
        <v>301</v>
      </c>
      <c r="EQ3" s="95" t="s">
        <v>189</v>
      </c>
      <c r="ER3" s="100" t="s">
        <v>301</v>
      </c>
      <c r="ES3" s="101" t="s">
        <v>302</v>
      </c>
      <c r="ET3" s="95" t="s">
        <v>189</v>
      </c>
      <c r="EU3" s="95" t="s">
        <v>301</v>
      </c>
      <c r="EV3" s="101" t="s">
        <v>303</v>
      </c>
      <c r="EW3" s="95" t="s">
        <v>189</v>
      </c>
      <c r="EX3" s="95" t="s">
        <v>301</v>
      </c>
      <c r="EY3" s="97" t="s">
        <v>189</v>
      </c>
      <c r="EZ3" s="97" t="s">
        <v>301</v>
      </c>
      <c r="FA3" s="102" t="s">
        <v>302</v>
      </c>
      <c r="FB3" s="97" t="s">
        <v>189</v>
      </c>
      <c r="FC3" s="97" t="s">
        <v>301</v>
      </c>
      <c r="FD3" s="102" t="s">
        <v>303</v>
      </c>
      <c r="FE3" s="97" t="s">
        <v>189</v>
      </c>
      <c r="FF3" s="97" t="s">
        <v>301</v>
      </c>
      <c r="FG3" s="95" t="s">
        <v>189</v>
      </c>
      <c r="FH3" s="100" t="s">
        <v>301</v>
      </c>
      <c r="FI3" s="101" t="s">
        <v>302</v>
      </c>
      <c r="FJ3" s="95" t="s">
        <v>189</v>
      </c>
      <c r="FK3" s="95" t="s">
        <v>301</v>
      </c>
      <c r="FL3" s="101" t="s">
        <v>303</v>
      </c>
      <c r="FM3" s="95" t="s">
        <v>189</v>
      </c>
      <c r="FN3" s="95" t="s">
        <v>301</v>
      </c>
      <c r="FO3" s="97" t="s">
        <v>189</v>
      </c>
      <c r="FP3" s="97" t="s">
        <v>301</v>
      </c>
      <c r="FQ3" s="102" t="s">
        <v>302</v>
      </c>
      <c r="FR3" s="97" t="s">
        <v>189</v>
      </c>
      <c r="FS3" s="97" t="s">
        <v>301</v>
      </c>
      <c r="FT3" s="102" t="s">
        <v>303</v>
      </c>
      <c r="FU3" s="97" t="s">
        <v>189</v>
      </c>
      <c r="FV3" s="97" t="s">
        <v>301</v>
      </c>
      <c r="FW3" s="95" t="s">
        <v>189</v>
      </c>
      <c r="FX3" s="100" t="s">
        <v>301</v>
      </c>
      <c r="FY3" s="101" t="s">
        <v>302</v>
      </c>
      <c r="FZ3" s="95" t="s">
        <v>189</v>
      </c>
      <c r="GA3" s="95" t="s">
        <v>301</v>
      </c>
      <c r="GB3" s="101" t="s">
        <v>303</v>
      </c>
      <c r="GC3" s="95" t="s">
        <v>189</v>
      </c>
      <c r="GD3" s="95" t="s">
        <v>301</v>
      </c>
      <c r="GE3" s="97" t="s">
        <v>189</v>
      </c>
      <c r="GF3" s="97" t="s">
        <v>301</v>
      </c>
      <c r="GG3" s="102" t="s">
        <v>302</v>
      </c>
      <c r="GH3" s="97" t="s">
        <v>189</v>
      </c>
      <c r="GI3" s="97" t="s">
        <v>301</v>
      </c>
      <c r="GJ3" s="102" t="s">
        <v>303</v>
      </c>
      <c r="GK3" s="97" t="s">
        <v>189</v>
      </c>
      <c r="GL3" s="97" t="s">
        <v>301</v>
      </c>
      <c r="GM3" s="95" t="s">
        <v>189</v>
      </c>
      <c r="GN3" s="100" t="s">
        <v>301</v>
      </c>
      <c r="GO3" s="101" t="s">
        <v>302</v>
      </c>
      <c r="GP3" s="95" t="s">
        <v>189</v>
      </c>
      <c r="GQ3" s="95" t="s">
        <v>301</v>
      </c>
      <c r="GR3" s="101" t="s">
        <v>303</v>
      </c>
      <c r="GS3" s="95" t="s">
        <v>189</v>
      </c>
      <c r="GT3" s="95" t="s">
        <v>301</v>
      </c>
      <c r="GU3" s="97" t="s">
        <v>189</v>
      </c>
      <c r="GV3" s="97" t="s">
        <v>301</v>
      </c>
      <c r="GW3" s="102" t="s">
        <v>302</v>
      </c>
      <c r="GX3" s="97" t="s">
        <v>189</v>
      </c>
      <c r="GY3" s="97" t="s">
        <v>301</v>
      </c>
      <c r="GZ3" s="102" t="s">
        <v>303</v>
      </c>
      <c r="HA3" s="97" t="s">
        <v>189</v>
      </c>
      <c r="HB3" s="97" t="s">
        <v>301</v>
      </c>
      <c r="HC3" s="95" t="s">
        <v>189</v>
      </c>
      <c r="HD3" s="100" t="s">
        <v>301</v>
      </c>
      <c r="HE3" s="101" t="s">
        <v>302</v>
      </c>
      <c r="HF3" s="95" t="s">
        <v>189</v>
      </c>
      <c r="HG3" s="95" t="s">
        <v>301</v>
      </c>
      <c r="HH3" s="101" t="s">
        <v>303</v>
      </c>
      <c r="HI3" s="95" t="s">
        <v>189</v>
      </c>
      <c r="HJ3" s="95" t="s">
        <v>301</v>
      </c>
      <c r="HK3" s="97" t="s">
        <v>189</v>
      </c>
      <c r="HL3" s="97" t="s">
        <v>301</v>
      </c>
      <c r="HM3" s="102" t="s">
        <v>302</v>
      </c>
      <c r="HN3" s="97" t="s">
        <v>189</v>
      </c>
      <c r="HO3" s="97" t="s">
        <v>301</v>
      </c>
      <c r="HP3" s="102" t="s">
        <v>303</v>
      </c>
      <c r="HQ3" s="97" t="s">
        <v>189</v>
      </c>
      <c r="HR3" s="97" t="s">
        <v>301</v>
      </c>
      <c r="HS3" s="95" t="s">
        <v>189</v>
      </c>
      <c r="HT3" s="100" t="s">
        <v>301</v>
      </c>
      <c r="HU3" s="101" t="s">
        <v>302</v>
      </c>
      <c r="HV3" s="95" t="s">
        <v>189</v>
      </c>
      <c r="HW3" s="95" t="s">
        <v>301</v>
      </c>
      <c r="HX3" s="101" t="s">
        <v>303</v>
      </c>
      <c r="HY3" s="95" t="s">
        <v>189</v>
      </c>
      <c r="HZ3" s="95" t="s">
        <v>301</v>
      </c>
      <c r="IA3" s="97" t="s">
        <v>189</v>
      </c>
      <c r="IB3" s="97" t="s">
        <v>301</v>
      </c>
      <c r="IC3" s="102" t="s">
        <v>302</v>
      </c>
      <c r="ID3" s="97" t="s">
        <v>189</v>
      </c>
      <c r="IE3" s="97" t="s">
        <v>301</v>
      </c>
      <c r="IF3" s="102" t="s">
        <v>303</v>
      </c>
      <c r="IG3" s="97" t="s">
        <v>189</v>
      </c>
      <c r="IH3" s="97" t="s">
        <v>301</v>
      </c>
      <c r="II3" s="95" t="s">
        <v>189</v>
      </c>
      <c r="IJ3" s="100" t="s">
        <v>301</v>
      </c>
      <c r="IK3" s="101" t="s">
        <v>302</v>
      </c>
      <c r="IL3" s="95" t="s">
        <v>189</v>
      </c>
      <c r="IM3" s="95" t="s">
        <v>301</v>
      </c>
      <c r="IN3" s="101" t="s">
        <v>303</v>
      </c>
      <c r="IO3" s="95" t="s">
        <v>189</v>
      </c>
      <c r="IP3" s="95" t="s">
        <v>301</v>
      </c>
      <c r="IQ3" s="97" t="s">
        <v>189</v>
      </c>
      <c r="IR3" s="97" t="s">
        <v>301</v>
      </c>
      <c r="IS3" s="102" t="s">
        <v>302</v>
      </c>
      <c r="IT3" s="97" t="s">
        <v>189</v>
      </c>
      <c r="IU3" s="97" t="s">
        <v>301</v>
      </c>
      <c r="IV3" s="102" t="s">
        <v>303</v>
      </c>
      <c r="IW3" s="97" t="s">
        <v>189</v>
      </c>
      <c r="IX3" s="97" t="s">
        <v>301</v>
      </c>
      <c r="IY3" s="95" t="s">
        <v>189</v>
      </c>
      <c r="IZ3" s="100" t="s">
        <v>301</v>
      </c>
      <c r="JA3" s="101" t="s">
        <v>302</v>
      </c>
      <c r="JB3" s="95" t="s">
        <v>189</v>
      </c>
      <c r="JC3" s="95" t="s">
        <v>301</v>
      </c>
      <c r="JD3" s="101" t="s">
        <v>303</v>
      </c>
      <c r="JE3" s="95" t="s">
        <v>189</v>
      </c>
      <c r="JF3" s="95" t="s">
        <v>301</v>
      </c>
      <c r="JG3" s="97" t="s">
        <v>189</v>
      </c>
      <c r="JH3" s="97" t="s">
        <v>301</v>
      </c>
      <c r="JI3" s="102" t="s">
        <v>302</v>
      </c>
      <c r="JJ3" s="97" t="s">
        <v>189</v>
      </c>
      <c r="JK3" s="97" t="s">
        <v>301</v>
      </c>
      <c r="JL3" s="102" t="s">
        <v>303</v>
      </c>
      <c r="JM3" s="97" t="s">
        <v>189</v>
      </c>
      <c r="JN3" s="97" t="s">
        <v>301</v>
      </c>
      <c r="JO3" s="95" t="s">
        <v>189</v>
      </c>
      <c r="JP3" s="100" t="s">
        <v>301</v>
      </c>
      <c r="JQ3" s="101" t="s">
        <v>302</v>
      </c>
      <c r="JR3" s="95" t="s">
        <v>189</v>
      </c>
      <c r="JS3" s="95" t="s">
        <v>301</v>
      </c>
      <c r="JT3" s="101" t="s">
        <v>303</v>
      </c>
      <c r="JU3" s="95" t="s">
        <v>189</v>
      </c>
      <c r="JV3" s="95" t="s">
        <v>301</v>
      </c>
      <c r="JW3" s="97" t="s">
        <v>189</v>
      </c>
      <c r="JX3" s="97" t="s">
        <v>301</v>
      </c>
      <c r="JY3" s="102" t="s">
        <v>302</v>
      </c>
      <c r="JZ3" s="97" t="s">
        <v>189</v>
      </c>
      <c r="KA3" s="97" t="s">
        <v>301</v>
      </c>
      <c r="KB3" s="102" t="s">
        <v>303</v>
      </c>
      <c r="KC3" s="97" t="s">
        <v>189</v>
      </c>
      <c r="KD3" s="97" t="s">
        <v>301</v>
      </c>
      <c r="KE3" s="95" t="s">
        <v>189</v>
      </c>
      <c r="KF3" s="100" t="s">
        <v>301</v>
      </c>
      <c r="KG3" s="101" t="s">
        <v>302</v>
      </c>
      <c r="KH3" s="95" t="s">
        <v>189</v>
      </c>
      <c r="KI3" s="95" t="s">
        <v>301</v>
      </c>
      <c r="KJ3" s="101" t="s">
        <v>303</v>
      </c>
      <c r="KK3" s="95" t="s">
        <v>189</v>
      </c>
      <c r="KL3" s="95" t="s">
        <v>301</v>
      </c>
      <c r="KM3" s="97" t="s">
        <v>189</v>
      </c>
      <c r="KN3" s="97" t="s">
        <v>301</v>
      </c>
      <c r="KO3" s="102" t="s">
        <v>302</v>
      </c>
      <c r="KP3" s="97" t="s">
        <v>189</v>
      </c>
      <c r="KQ3" s="97" t="s">
        <v>301</v>
      </c>
      <c r="KR3" s="102" t="s">
        <v>303</v>
      </c>
      <c r="KS3" s="97" t="s">
        <v>189</v>
      </c>
      <c r="KT3" s="97" t="s">
        <v>301</v>
      </c>
      <c r="KU3" s="95" t="s">
        <v>189</v>
      </c>
      <c r="KV3" s="100" t="s">
        <v>301</v>
      </c>
      <c r="KW3" s="101" t="s">
        <v>302</v>
      </c>
      <c r="KX3" s="95" t="s">
        <v>189</v>
      </c>
      <c r="KY3" s="95" t="s">
        <v>301</v>
      </c>
      <c r="KZ3" s="101" t="s">
        <v>303</v>
      </c>
      <c r="LA3" s="95" t="s">
        <v>189</v>
      </c>
      <c r="LB3" s="95" t="s">
        <v>301</v>
      </c>
      <c r="LC3" s="97" t="s">
        <v>189</v>
      </c>
      <c r="LD3" s="97" t="s">
        <v>301</v>
      </c>
      <c r="LE3" s="102" t="s">
        <v>302</v>
      </c>
      <c r="LF3" s="97" t="s">
        <v>189</v>
      </c>
      <c r="LG3" s="97" t="s">
        <v>301</v>
      </c>
      <c r="LH3" s="102" t="s">
        <v>303</v>
      </c>
      <c r="LI3" s="97" t="s">
        <v>189</v>
      </c>
      <c r="LJ3" s="97" t="s">
        <v>301</v>
      </c>
      <c r="LK3" s="95" t="s">
        <v>189</v>
      </c>
      <c r="LL3" s="100" t="s">
        <v>301</v>
      </c>
      <c r="LM3" s="101" t="s">
        <v>302</v>
      </c>
      <c r="LN3" s="95" t="s">
        <v>189</v>
      </c>
      <c r="LO3" s="95" t="s">
        <v>301</v>
      </c>
      <c r="LP3" s="101" t="s">
        <v>303</v>
      </c>
      <c r="LQ3" s="95" t="s">
        <v>189</v>
      </c>
      <c r="LR3" s="95" t="s">
        <v>301</v>
      </c>
      <c r="LS3" s="97" t="s">
        <v>189</v>
      </c>
      <c r="LT3" s="97" t="s">
        <v>301</v>
      </c>
      <c r="LU3" s="102" t="s">
        <v>302</v>
      </c>
      <c r="LV3" s="97" t="s">
        <v>189</v>
      </c>
      <c r="LW3" s="97" t="s">
        <v>301</v>
      </c>
      <c r="LX3" s="102" t="s">
        <v>303</v>
      </c>
      <c r="LY3" s="97" t="s">
        <v>189</v>
      </c>
      <c r="LZ3" s="97" t="s">
        <v>301</v>
      </c>
      <c r="MA3" s="95" t="s">
        <v>189</v>
      </c>
      <c r="MB3" s="100" t="s">
        <v>301</v>
      </c>
      <c r="MC3" s="101" t="s">
        <v>302</v>
      </c>
      <c r="MD3" s="95" t="s">
        <v>189</v>
      </c>
      <c r="ME3" s="95" t="s">
        <v>301</v>
      </c>
      <c r="MF3" s="101" t="s">
        <v>303</v>
      </c>
      <c r="MG3" s="95" t="s">
        <v>189</v>
      </c>
      <c r="MH3" s="95" t="s">
        <v>301</v>
      </c>
      <c r="MI3" s="97" t="s">
        <v>189</v>
      </c>
      <c r="MJ3" s="97" t="s">
        <v>301</v>
      </c>
      <c r="MK3" s="102" t="s">
        <v>302</v>
      </c>
      <c r="ML3" s="97" t="s">
        <v>189</v>
      </c>
      <c r="MM3" s="97" t="s">
        <v>301</v>
      </c>
      <c r="MN3" s="102" t="s">
        <v>303</v>
      </c>
      <c r="MO3" s="97" t="s">
        <v>189</v>
      </c>
      <c r="MP3" s="97" t="s">
        <v>301</v>
      </c>
      <c r="MQ3" s="95" t="s">
        <v>189</v>
      </c>
      <c r="MR3" s="100" t="s">
        <v>301</v>
      </c>
      <c r="MS3" s="101" t="s">
        <v>302</v>
      </c>
      <c r="MT3" s="95" t="s">
        <v>189</v>
      </c>
      <c r="MU3" s="95" t="s">
        <v>301</v>
      </c>
      <c r="MV3" s="101" t="s">
        <v>303</v>
      </c>
      <c r="MW3" s="95" t="s">
        <v>189</v>
      </c>
      <c r="MX3" s="95" t="s">
        <v>301</v>
      </c>
      <c r="MY3" s="97" t="s">
        <v>189</v>
      </c>
      <c r="MZ3" s="97" t="s">
        <v>301</v>
      </c>
      <c r="NA3" s="102" t="s">
        <v>302</v>
      </c>
      <c r="NB3" s="97" t="s">
        <v>189</v>
      </c>
      <c r="NC3" s="97" t="s">
        <v>301</v>
      </c>
      <c r="ND3" s="102" t="s">
        <v>303</v>
      </c>
      <c r="NE3" s="97" t="s">
        <v>189</v>
      </c>
      <c r="NF3" s="97" t="s">
        <v>301</v>
      </c>
      <c r="NG3" s="95" t="s">
        <v>189</v>
      </c>
      <c r="NH3" s="100" t="s">
        <v>301</v>
      </c>
      <c r="NI3" s="101" t="s">
        <v>302</v>
      </c>
      <c r="NJ3" s="95" t="s">
        <v>189</v>
      </c>
      <c r="NK3" s="95" t="s">
        <v>301</v>
      </c>
      <c r="NL3" s="101" t="s">
        <v>303</v>
      </c>
      <c r="NM3" s="95" t="s">
        <v>189</v>
      </c>
      <c r="NN3" s="95" t="s">
        <v>301</v>
      </c>
      <c r="NO3" s="97" t="s">
        <v>189</v>
      </c>
      <c r="NP3" s="97" t="s">
        <v>301</v>
      </c>
      <c r="NQ3" s="102" t="s">
        <v>302</v>
      </c>
      <c r="NR3" s="97" t="s">
        <v>189</v>
      </c>
      <c r="NS3" s="97" t="s">
        <v>301</v>
      </c>
      <c r="NT3" s="102" t="s">
        <v>303</v>
      </c>
      <c r="NU3" s="97" t="s">
        <v>189</v>
      </c>
      <c r="NV3" s="97" t="s">
        <v>301</v>
      </c>
      <c r="NW3" s="95" t="s">
        <v>189</v>
      </c>
      <c r="NX3" s="100" t="s">
        <v>301</v>
      </c>
      <c r="NY3" s="101" t="s">
        <v>302</v>
      </c>
      <c r="NZ3" s="95" t="s">
        <v>189</v>
      </c>
      <c r="OA3" s="95" t="s">
        <v>301</v>
      </c>
      <c r="OB3" s="101" t="s">
        <v>303</v>
      </c>
      <c r="OC3" s="95" t="s">
        <v>189</v>
      </c>
      <c r="OD3" s="95" t="s">
        <v>301</v>
      </c>
      <c r="OE3" s="97" t="s">
        <v>189</v>
      </c>
      <c r="OF3" s="97" t="s">
        <v>301</v>
      </c>
      <c r="OG3" s="102" t="s">
        <v>302</v>
      </c>
      <c r="OH3" s="97" t="s">
        <v>189</v>
      </c>
      <c r="OI3" s="97" t="s">
        <v>301</v>
      </c>
      <c r="OJ3" s="102" t="s">
        <v>303</v>
      </c>
      <c r="OK3" s="97" t="s">
        <v>189</v>
      </c>
      <c r="OL3" s="97" t="s">
        <v>301</v>
      </c>
      <c r="OM3" s="95" t="s">
        <v>189</v>
      </c>
      <c r="ON3" s="100" t="s">
        <v>301</v>
      </c>
      <c r="OO3" s="101" t="s">
        <v>302</v>
      </c>
      <c r="OP3" s="95" t="s">
        <v>189</v>
      </c>
      <c r="OQ3" s="95" t="s">
        <v>301</v>
      </c>
      <c r="OR3" s="101" t="s">
        <v>303</v>
      </c>
      <c r="OS3" s="95" t="s">
        <v>189</v>
      </c>
      <c r="OT3" s="95" t="s">
        <v>301</v>
      </c>
      <c r="OU3" s="97" t="s">
        <v>189</v>
      </c>
      <c r="OV3" s="97" t="s">
        <v>301</v>
      </c>
      <c r="OW3" s="102" t="s">
        <v>302</v>
      </c>
      <c r="OX3" s="97" t="s">
        <v>189</v>
      </c>
      <c r="OY3" s="97" t="s">
        <v>301</v>
      </c>
      <c r="OZ3" s="102" t="s">
        <v>303</v>
      </c>
      <c r="PA3" s="97" t="s">
        <v>189</v>
      </c>
      <c r="PB3" s="97" t="s">
        <v>301</v>
      </c>
      <c r="PC3" s="95" t="s">
        <v>189</v>
      </c>
      <c r="PD3" s="100" t="s">
        <v>301</v>
      </c>
      <c r="PE3" s="101" t="s">
        <v>302</v>
      </c>
      <c r="PF3" s="95" t="s">
        <v>189</v>
      </c>
      <c r="PG3" s="95" t="s">
        <v>301</v>
      </c>
      <c r="PH3" s="101" t="s">
        <v>303</v>
      </c>
      <c r="PI3" s="95" t="s">
        <v>189</v>
      </c>
      <c r="PJ3" s="95" t="s">
        <v>301</v>
      </c>
      <c r="PK3" s="103"/>
      <c r="PL3" s="103"/>
      <c r="PM3" s="103"/>
    </row>
    <row r="4" spans="1:429" x14ac:dyDescent="0.25">
      <c r="A4" s="1" t="s">
        <v>54</v>
      </c>
      <c r="B4" s="1" t="s">
        <v>55</v>
      </c>
      <c r="C4" s="104">
        <v>0</v>
      </c>
      <c r="D4" s="104">
        <v>0</v>
      </c>
      <c r="E4" s="105">
        <v>0</v>
      </c>
      <c r="F4" s="104">
        <v>0</v>
      </c>
      <c r="G4" s="104">
        <v>0</v>
      </c>
      <c r="H4" s="106">
        <v>1</v>
      </c>
      <c r="I4" s="104">
        <v>0</v>
      </c>
      <c r="J4" s="104">
        <v>0</v>
      </c>
      <c r="K4" s="104"/>
      <c r="L4" s="104"/>
      <c r="M4" s="105"/>
      <c r="N4" s="104"/>
      <c r="O4" s="104"/>
      <c r="P4" s="106"/>
      <c r="Q4" s="104"/>
      <c r="R4" s="104"/>
      <c r="S4" s="104"/>
      <c r="T4" s="104"/>
      <c r="U4" s="105"/>
      <c r="V4" s="104"/>
      <c r="W4" s="104"/>
      <c r="X4" s="106"/>
      <c r="Y4" s="104"/>
      <c r="Z4" s="104"/>
      <c r="AA4" s="104"/>
      <c r="AB4" s="104"/>
      <c r="AC4" s="105"/>
      <c r="AD4" s="104"/>
      <c r="AE4" s="104"/>
      <c r="AF4" s="106"/>
      <c r="AG4" s="104"/>
      <c r="AH4" s="104"/>
      <c r="AI4" s="104"/>
      <c r="AJ4" s="104"/>
      <c r="AK4" s="105"/>
      <c r="AL4" s="104"/>
      <c r="AM4" s="104"/>
      <c r="AN4" s="106"/>
      <c r="AO4" s="104"/>
      <c r="AP4" s="104"/>
      <c r="AQ4" s="104"/>
      <c r="AR4" s="104"/>
      <c r="AS4" s="105"/>
      <c r="AT4" s="104"/>
      <c r="AU4" s="104"/>
      <c r="AV4" s="106"/>
      <c r="AW4" s="104"/>
      <c r="AX4" s="104"/>
      <c r="AY4" s="104"/>
      <c r="AZ4" s="104"/>
      <c r="BA4" s="105"/>
      <c r="BB4" s="104"/>
      <c r="BC4" s="104"/>
      <c r="BD4" s="106"/>
      <c r="BE4" s="104"/>
      <c r="BF4" s="104"/>
      <c r="BG4" s="104"/>
      <c r="BH4" s="104"/>
      <c r="BI4" s="105"/>
      <c r="BJ4" s="104"/>
      <c r="BK4" s="104"/>
      <c r="BL4" s="106"/>
      <c r="BM4" s="104"/>
      <c r="BN4" s="104"/>
      <c r="BO4" s="104"/>
      <c r="BP4" s="104"/>
      <c r="BQ4" s="105"/>
      <c r="BR4" s="104"/>
      <c r="BS4" s="104"/>
      <c r="BT4" s="106"/>
      <c r="BU4" s="104"/>
      <c r="BV4" s="104"/>
      <c r="BW4" s="104"/>
      <c r="BX4" s="104"/>
      <c r="BY4" s="105"/>
      <c r="BZ4" s="104"/>
      <c r="CA4" s="104"/>
      <c r="CB4" s="106"/>
      <c r="CC4" s="104"/>
      <c r="CD4" s="104"/>
      <c r="CE4" s="104"/>
      <c r="CF4" s="104"/>
      <c r="CG4" s="105"/>
      <c r="CH4" s="104"/>
      <c r="CI4" s="104"/>
      <c r="CJ4" s="106"/>
      <c r="CK4" s="104"/>
      <c r="CL4" s="104"/>
      <c r="CM4" s="104"/>
      <c r="CN4" s="104"/>
      <c r="CO4" s="105"/>
      <c r="CP4" s="104"/>
      <c r="CQ4" s="104"/>
      <c r="CR4" s="106"/>
      <c r="CS4" s="104"/>
      <c r="CT4" s="104"/>
      <c r="CU4" s="104"/>
      <c r="CV4" s="104"/>
      <c r="CW4" s="105"/>
      <c r="CX4" s="104"/>
      <c r="CY4" s="104"/>
      <c r="CZ4" s="106"/>
      <c r="DA4" s="104"/>
      <c r="DB4" s="104"/>
      <c r="DC4" s="104"/>
      <c r="DD4" s="104"/>
      <c r="DE4" s="105"/>
      <c r="DF4" s="104"/>
      <c r="DG4" s="104"/>
      <c r="DH4" s="106"/>
      <c r="DI4" s="104"/>
      <c r="DJ4" s="104"/>
      <c r="DK4" s="104"/>
      <c r="DL4" s="104"/>
      <c r="DM4" s="105"/>
      <c r="DN4" s="104"/>
      <c r="DO4" s="104"/>
      <c r="DP4" s="106"/>
      <c r="DQ4" s="104"/>
      <c r="DR4" s="104"/>
      <c r="DS4" s="104"/>
      <c r="DT4" s="104"/>
      <c r="DU4" s="105"/>
      <c r="DV4" s="104"/>
      <c r="DW4" s="104"/>
      <c r="DX4" s="106"/>
      <c r="DY4" s="104"/>
      <c r="DZ4" s="104"/>
      <c r="EA4" s="104"/>
      <c r="EB4" s="104"/>
      <c r="EC4" s="105"/>
      <c r="ED4" s="104"/>
      <c r="EE4" s="104"/>
      <c r="EF4" s="106"/>
      <c r="EG4" s="104"/>
      <c r="EH4" s="104"/>
      <c r="EI4" s="104"/>
      <c r="EJ4" s="104"/>
      <c r="EK4" s="105"/>
      <c r="EL4" s="104"/>
      <c r="EM4" s="104"/>
      <c r="EN4" s="106"/>
      <c r="EO4" s="104"/>
      <c r="EP4" s="104"/>
      <c r="EQ4" s="104"/>
      <c r="ER4" s="104"/>
      <c r="ES4" s="105"/>
      <c r="ET4" s="104"/>
      <c r="EU4" s="104"/>
      <c r="EV4" s="106"/>
      <c r="EW4" s="104"/>
      <c r="EX4" s="104"/>
      <c r="EY4" s="104"/>
      <c r="EZ4" s="104"/>
      <c r="FA4" s="105"/>
      <c r="FB4" s="104"/>
      <c r="FC4" s="104"/>
      <c r="FD4" s="106"/>
      <c r="FE4" s="104"/>
      <c r="FF4" s="104"/>
      <c r="FG4" s="104"/>
      <c r="FH4" s="104"/>
      <c r="FI4" s="105"/>
      <c r="FJ4" s="104"/>
      <c r="FK4" s="104"/>
      <c r="FL4" s="106"/>
      <c r="FM4" s="104"/>
      <c r="FN4" s="104"/>
      <c r="FO4" s="104"/>
      <c r="FP4" s="104"/>
      <c r="FQ4" s="105"/>
      <c r="FR4" s="104"/>
      <c r="FS4" s="104"/>
      <c r="FT4" s="106"/>
      <c r="FU4" s="104"/>
      <c r="FV4" s="104"/>
      <c r="FW4" s="104"/>
      <c r="FX4" s="104"/>
      <c r="FY4" s="105"/>
      <c r="FZ4" s="104"/>
      <c r="GA4" s="104"/>
      <c r="GB4" s="106"/>
      <c r="GC4" s="104"/>
      <c r="GD4" s="104"/>
      <c r="GE4" s="104"/>
      <c r="GF4" s="104"/>
      <c r="GG4" s="105"/>
      <c r="GH4" s="104"/>
      <c r="GI4" s="104"/>
      <c r="GJ4" s="106"/>
      <c r="GK4" s="104"/>
      <c r="GL4" s="104"/>
      <c r="GM4" s="104"/>
      <c r="GN4" s="104"/>
      <c r="GO4" s="105"/>
      <c r="GP4" s="104"/>
      <c r="GQ4" s="104"/>
      <c r="GR4" s="106"/>
      <c r="GS4" s="104"/>
      <c r="GT4" s="104"/>
      <c r="GU4" s="104"/>
      <c r="GV4" s="104"/>
      <c r="GW4" s="105"/>
      <c r="GX4" s="104"/>
      <c r="GY4" s="104"/>
      <c r="GZ4" s="106"/>
      <c r="HA4" s="104"/>
      <c r="HB4" s="104"/>
      <c r="HC4" s="104"/>
      <c r="HD4" s="104"/>
      <c r="HE4" s="105"/>
      <c r="HF4" s="104"/>
      <c r="HG4" s="104"/>
      <c r="HH4" s="106"/>
      <c r="HI4" s="104"/>
      <c r="HJ4" s="104"/>
      <c r="HK4" s="104"/>
      <c r="HL4" s="104"/>
      <c r="HM4" s="105"/>
      <c r="HN4" s="104"/>
      <c r="HO4" s="104"/>
      <c r="HP4" s="106"/>
      <c r="HQ4" s="104"/>
      <c r="HR4" s="104"/>
      <c r="HS4" s="104"/>
      <c r="HT4" s="104"/>
      <c r="HU4" s="105"/>
      <c r="HV4" s="104"/>
      <c r="HW4" s="104"/>
      <c r="HX4" s="106"/>
      <c r="HY4" s="104"/>
      <c r="HZ4" s="104"/>
      <c r="IA4" s="104"/>
      <c r="IB4" s="104"/>
      <c r="IC4" s="105"/>
      <c r="ID4" s="104"/>
      <c r="IE4" s="104"/>
      <c r="IF4" s="106"/>
      <c r="IG4" s="104"/>
      <c r="IH4" s="104"/>
      <c r="II4" s="104"/>
      <c r="IJ4" s="104"/>
      <c r="IK4" s="105"/>
      <c r="IL4" s="104"/>
      <c r="IM4" s="104"/>
      <c r="IN4" s="106"/>
      <c r="IO4" s="104"/>
      <c r="IP4" s="104"/>
      <c r="IQ4" s="104"/>
      <c r="IR4" s="104"/>
      <c r="IS4" s="105"/>
      <c r="IT4" s="104"/>
      <c r="IU4" s="104"/>
      <c r="IV4" s="106"/>
      <c r="IW4" s="104"/>
      <c r="IX4" s="104"/>
      <c r="IY4" s="104"/>
      <c r="IZ4" s="104"/>
      <c r="JA4" s="105"/>
      <c r="JB4" s="104"/>
      <c r="JC4" s="104"/>
      <c r="JD4" s="106"/>
      <c r="JE4" s="104"/>
      <c r="JF4" s="104"/>
      <c r="JG4" s="104"/>
      <c r="JH4" s="104"/>
      <c r="JI4" s="105"/>
      <c r="JJ4" s="104"/>
      <c r="JK4" s="104"/>
      <c r="JL4" s="106"/>
      <c r="JM4" s="104"/>
      <c r="JN4" s="104"/>
      <c r="JO4" s="104"/>
      <c r="JP4" s="104"/>
      <c r="JQ4" s="105"/>
      <c r="JR4" s="104"/>
      <c r="JS4" s="104"/>
      <c r="JT4" s="106"/>
      <c r="JU4" s="104"/>
      <c r="JV4" s="104"/>
      <c r="JW4" s="104"/>
      <c r="JX4" s="104"/>
      <c r="JY4" s="105"/>
      <c r="JZ4" s="104"/>
      <c r="KA4" s="104"/>
      <c r="KB4" s="106"/>
      <c r="KC4" s="104"/>
      <c r="KD4" s="104"/>
      <c r="KE4" s="104"/>
      <c r="KF4" s="104"/>
      <c r="KG4" s="105"/>
      <c r="KH4" s="104"/>
      <c r="KI4" s="104"/>
      <c r="KJ4" s="106"/>
      <c r="KK4" s="104"/>
      <c r="KL4" s="104"/>
      <c r="KM4" s="104"/>
      <c r="KN4" s="104"/>
      <c r="KO4" s="105"/>
      <c r="KP4" s="104"/>
      <c r="KQ4" s="104"/>
      <c r="KR4" s="106"/>
      <c r="KS4" s="104"/>
      <c r="KT4" s="104"/>
      <c r="KU4" s="104"/>
      <c r="KV4" s="104"/>
      <c r="KW4" s="105"/>
      <c r="KX4" s="104"/>
      <c r="KY4" s="104"/>
      <c r="KZ4" s="106"/>
      <c r="LA4" s="104"/>
      <c r="LB4" s="104"/>
      <c r="LC4" s="104"/>
      <c r="LD4" s="104"/>
      <c r="LE4" s="105"/>
      <c r="LF4" s="104"/>
      <c r="LG4" s="104"/>
      <c r="LH4" s="106"/>
      <c r="LI4" s="104"/>
      <c r="LJ4" s="104"/>
      <c r="LK4" s="104"/>
      <c r="LL4" s="104"/>
      <c r="LM4" s="105"/>
      <c r="LN4" s="104"/>
      <c r="LO4" s="104"/>
      <c r="LP4" s="106"/>
      <c r="LQ4" s="104"/>
      <c r="LR4" s="104"/>
      <c r="LS4" s="104"/>
      <c r="LT4" s="104"/>
      <c r="LU4" s="105"/>
      <c r="LV4" s="104"/>
      <c r="LW4" s="104"/>
      <c r="LX4" s="106"/>
      <c r="LY4" s="104"/>
      <c r="LZ4" s="104"/>
      <c r="MA4" s="104"/>
      <c r="MB4" s="104"/>
      <c r="MC4" s="105"/>
      <c r="MD4" s="104"/>
      <c r="ME4" s="104"/>
      <c r="MF4" s="106"/>
      <c r="MG4" s="104"/>
      <c r="MH4" s="104"/>
      <c r="MI4" s="104"/>
      <c r="MJ4" s="104"/>
      <c r="MK4" s="105"/>
      <c r="ML4" s="104"/>
      <c r="MM4" s="104"/>
      <c r="MN4" s="106"/>
      <c r="MO4" s="104"/>
      <c r="MP4" s="104"/>
      <c r="MQ4" s="104"/>
      <c r="MR4" s="104"/>
      <c r="MS4" s="105"/>
      <c r="MT4" s="104"/>
      <c r="MU4" s="104"/>
      <c r="MV4" s="106"/>
      <c r="MW4" s="104"/>
      <c r="MX4" s="104"/>
      <c r="MY4" s="104"/>
      <c r="MZ4" s="104"/>
      <c r="NA4" s="105"/>
      <c r="NB4" s="104"/>
      <c r="NC4" s="104"/>
      <c r="ND4" s="106"/>
      <c r="NE4" s="104"/>
      <c r="NF4" s="104"/>
      <c r="NG4" s="104"/>
      <c r="NH4" s="104"/>
      <c r="NI4" s="105"/>
      <c r="NJ4" s="104"/>
      <c r="NK4" s="104"/>
      <c r="NL4" s="106"/>
      <c r="NM4" s="104"/>
      <c r="NN4" s="104"/>
      <c r="NO4" s="104"/>
      <c r="NP4" s="104"/>
      <c r="NQ4" s="105"/>
      <c r="NR4" s="104"/>
      <c r="NS4" s="104"/>
      <c r="NT4" s="106"/>
      <c r="NU4" s="104"/>
      <c r="NV4" s="104"/>
      <c r="NW4" s="104"/>
      <c r="NX4" s="104"/>
      <c r="NY4" s="105"/>
      <c r="NZ4" s="104"/>
      <c r="OA4" s="104"/>
      <c r="OB4" s="106"/>
      <c r="OC4" s="104"/>
      <c r="OD4" s="104"/>
      <c r="OE4" s="104"/>
      <c r="OF4" s="104"/>
      <c r="OG4" s="105"/>
      <c r="OH4" s="104"/>
      <c r="OI4" s="104"/>
      <c r="OJ4" s="106"/>
      <c r="OK4" s="104"/>
      <c r="OL4" s="104"/>
      <c r="OM4" s="104"/>
      <c r="ON4" s="104"/>
      <c r="OO4" s="105"/>
      <c r="OP4" s="104"/>
      <c r="OQ4" s="104"/>
      <c r="OR4" s="106"/>
      <c r="OS4" s="104"/>
      <c r="OT4" s="104"/>
      <c r="OU4" s="104"/>
      <c r="OV4" s="104"/>
      <c r="OW4" s="105"/>
      <c r="OX4" s="104"/>
      <c r="OY4" s="104"/>
      <c r="OZ4" s="106"/>
      <c r="PA4" s="104"/>
      <c r="PB4" s="104"/>
      <c r="PC4" s="104"/>
      <c r="PD4" s="104"/>
      <c r="PE4" s="105"/>
      <c r="PF4" s="104"/>
      <c r="PG4" s="104"/>
      <c r="PH4" s="106"/>
      <c r="PI4" s="104"/>
      <c r="PJ4" s="104"/>
    </row>
    <row r="5" spans="1:429" x14ac:dyDescent="0.25">
      <c r="A5" t="s">
        <v>56</v>
      </c>
      <c r="B5" s="1" t="s">
        <v>57</v>
      </c>
      <c r="C5" s="104">
        <v>0</v>
      </c>
      <c r="D5" s="104">
        <v>0</v>
      </c>
      <c r="E5" s="105">
        <v>0</v>
      </c>
      <c r="F5" s="104">
        <v>0</v>
      </c>
      <c r="G5" s="104">
        <v>0</v>
      </c>
      <c r="H5" s="106">
        <v>1</v>
      </c>
      <c r="I5" s="104">
        <v>0</v>
      </c>
      <c r="J5" s="104">
        <v>0</v>
      </c>
      <c r="K5" s="104"/>
      <c r="L5" s="104"/>
      <c r="M5" s="105"/>
      <c r="N5" s="104"/>
      <c r="O5" s="104"/>
      <c r="P5" s="106"/>
      <c r="Q5" s="104"/>
      <c r="R5" s="104"/>
      <c r="S5" s="104"/>
      <c r="T5" s="104"/>
      <c r="U5" s="105"/>
      <c r="V5" s="104"/>
      <c r="W5" s="104"/>
      <c r="X5" s="106"/>
      <c r="Y5" s="104"/>
      <c r="Z5" s="104"/>
      <c r="AA5" s="104"/>
      <c r="AB5" s="104"/>
      <c r="AC5" s="105"/>
      <c r="AD5" s="104"/>
      <c r="AE5" s="104"/>
      <c r="AF5" s="106"/>
      <c r="AG5" s="104"/>
      <c r="AH5" s="104"/>
      <c r="AI5" s="104"/>
      <c r="AJ5" s="104"/>
      <c r="AK5" s="105"/>
      <c r="AL5" s="104"/>
      <c r="AM5" s="104"/>
      <c r="AN5" s="106"/>
      <c r="AO5" s="104"/>
      <c r="AP5" s="104"/>
      <c r="AQ5" s="104"/>
      <c r="AR5" s="104"/>
      <c r="AS5" s="105"/>
      <c r="AT5" s="104"/>
      <c r="AU5" s="104"/>
      <c r="AV5" s="106"/>
      <c r="AW5" s="104"/>
      <c r="AX5" s="104"/>
      <c r="AY5" s="104"/>
      <c r="AZ5" s="104"/>
      <c r="BA5" s="105"/>
      <c r="BB5" s="104"/>
      <c r="BC5" s="104"/>
      <c r="BD5" s="106"/>
      <c r="BE5" s="104"/>
      <c r="BF5" s="104"/>
      <c r="BG5" s="104"/>
      <c r="BH5" s="104"/>
      <c r="BI5" s="105"/>
      <c r="BJ5" s="104"/>
      <c r="BK5" s="104"/>
      <c r="BL5" s="106"/>
      <c r="BM5" s="104"/>
      <c r="BN5" s="104"/>
      <c r="BO5" s="104"/>
      <c r="BP5" s="104"/>
      <c r="BQ5" s="105"/>
      <c r="BR5" s="104"/>
      <c r="BS5" s="104"/>
      <c r="BT5" s="106"/>
      <c r="BU5" s="104"/>
      <c r="BV5" s="104"/>
      <c r="BW5" s="104"/>
      <c r="BX5" s="104"/>
      <c r="BY5" s="105"/>
      <c r="BZ5" s="104"/>
      <c r="CA5" s="104"/>
      <c r="CB5" s="106"/>
      <c r="CC5" s="104"/>
      <c r="CD5" s="104"/>
      <c r="CE5" s="104"/>
      <c r="CF5" s="104"/>
      <c r="CG5" s="105"/>
      <c r="CH5" s="104"/>
      <c r="CI5" s="104"/>
      <c r="CJ5" s="106"/>
      <c r="CK5" s="104"/>
      <c r="CL5" s="104"/>
      <c r="CM5" s="104"/>
      <c r="CN5" s="104"/>
      <c r="CO5" s="105"/>
      <c r="CP5" s="104"/>
      <c r="CQ5" s="104"/>
      <c r="CR5" s="106"/>
      <c r="CS5" s="104"/>
      <c r="CT5" s="104"/>
      <c r="CU5" s="104"/>
      <c r="CV5" s="104"/>
      <c r="CW5" s="105"/>
      <c r="CX5" s="104"/>
      <c r="CY5" s="104"/>
      <c r="CZ5" s="106"/>
      <c r="DA5" s="104"/>
      <c r="DB5" s="104"/>
      <c r="DC5" s="104"/>
      <c r="DD5" s="104"/>
      <c r="DE5" s="105"/>
      <c r="DF5" s="104"/>
      <c r="DG5" s="104"/>
      <c r="DH5" s="106"/>
      <c r="DI5" s="104"/>
      <c r="DJ5" s="104"/>
      <c r="DK5" s="104"/>
      <c r="DL5" s="104"/>
      <c r="DM5" s="105"/>
      <c r="DN5" s="104"/>
      <c r="DO5" s="104"/>
      <c r="DP5" s="106"/>
      <c r="DQ5" s="104"/>
      <c r="DR5" s="104"/>
      <c r="DS5" s="104"/>
      <c r="DT5" s="104"/>
      <c r="DU5" s="105"/>
      <c r="DV5" s="104"/>
      <c r="DW5" s="104"/>
      <c r="DX5" s="106"/>
      <c r="DY5" s="104"/>
      <c r="DZ5" s="104"/>
      <c r="EA5" s="104"/>
      <c r="EB5" s="104"/>
      <c r="EC5" s="105"/>
      <c r="ED5" s="104"/>
      <c r="EE5" s="104"/>
      <c r="EF5" s="106"/>
      <c r="EG5" s="104"/>
      <c r="EH5" s="104"/>
      <c r="EI5" s="104"/>
      <c r="EJ5" s="104"/>
      <c r="EK5" s="105"/>
      <c r="EL5" s="104"/>
      <c r="EM5" s="104"/>
      <c r="EN5" s="106"/>
      <c r="EO5" s="104"/>
      <c r="EP5" s="104"/>
      <c r="EQ5" s="104"/>
      <c r="ER5" s="104"/>
      <c r="ES5" s="105"/>
      <c r="ET5" s="104"/>
      <c r="EU5" s="104"/>
      <c r="EV5" s="106"/>
      <c r="EW5" s="104"/>
      <c r="EX5" s="104"/>
      <c r="EY5" s="104"/>
      <c r="EZ5" s="104"/>
      <c r="FA5" s="105"/>
      <c r="FB5" s="104"/>
      <c r="FC5" s="104"/>
      <c r="FD5" s="106"/>
      <c r="FE5" s="104"/>
      <c r="FF5" s="104"/>
      <c r="FG5" s="104"/>
      <c r="FH5" s="104"/>
      <c r="FI5" s="105"/>
      <c r="FJ5" s="104"/>
      <c r="FK5" s="104"/>
      <c r="FL5" s="106"/>
      <c r="FM5" s="104"/>
      <c r="FN5" s="104"/>
      <c r="FO5" s="104"/>
      <c r="FP5" s="104"/>
      <c r="FQ5" s="105"/>
      <c r="FR5" s="104"/>
      <c r="FS5" s="104"/>
      <c r="FT5" s="106"/>
      <c r="FU5" s="104"/>
      <c r="FV5" s="104"/>
      <c r="FW5" s="104"/>
      <c r="FX5" s="104"/>
      <c r="FY5" s="105"/>
      <c r="FZ5" s="104"/>
      <c r="GA5" s="104"/>
      <c r="GB5" s="106"/>
      <c r="GC5" s="104"/>
      <c r="GD5" s="104"/>
      <c r="GE5" s="104"/>
      <c r="GF5" s="104"/>
      <c r="GG5" s="105"/>
      <c r="GH5" s="104"/>
      <c r="GI5" s="104"/>
      <c r="GJ5" s="106"/>
      <c r="GK5" s="104"/>
      <c r="GL5" s="104"/>
      <c r="GM5" s="104"/>
      <c r="GN5" s="104"/>
      <c r="GO5" s="105"/>
      <c r="GP5" s="104"/>
      <c r="GQ5" s="104"/>
      <c r="GR5" s="106"/>
      <c r="GS5" s="104"/>
      <c r="GT5" s="104"/>
      <c r="GU5" s="104"/>
      <c r="GV5" s="104"/>
      <c r="GW5" s="105"/>
      <c r="GX5" s="104"/>
      <c r="GY5" s="104"/>
      <c r="GZ5" s="106"/>
      <c r="HA5" s="104"/>
      <c r="HB5" s="104"/>
      <c r="HC5" s="104"/>
      <c r="HD5" s="104"/>
      <c r="HE5" s="105"/>
      <c r="HF5" s="104"/>
      <c r="HG5" s="104"/>
      <c r="HH5" s="106"/>
      <c r="HI5" s="104"/>
      <c r="HJ5" s="104"/>
      <c r="HK5" s="104"/>
      <c r="HL5" s="104"/>
      <c r="HM5" s="105"/>
      <c r="HN5" s="104"/>
      <c r="HO5" s="104"/>
      <c r="HP5" s="106"/>
      <c r="HQ5" s="104"/>
      <c r="HR5" s="104"/>
      <c r="HS5" s="104"/>
      <c r="HT5" s="104"/>
      <c r="HU5" s="105"/>
      <c r="HV5" s="104"/>
      <c r="HW5" s="104"/>
      <c r="HX5" s="106"/>
      <c r="HY5" s="104"/>
      <c r="HZ5" s="104"/>
      <c r="IA5" s="104"/>
      <c r="IB5" s="104"/>
      <c r="IC5" s="105"/>
      <c r="ID5" s="104"/>
      <c r="IE5" s="104"/>
      <c r="IF5" s="106"/>
      <c r="IG5" s="104"/>
      <c r="IH5" s="104"/>
      <c r="II5" s="104"/>
      <c r="IJ5" s="104"/>
      <c r="IK5" s="105"/>
      <c r="IL5" s="104"/>
      <c r="IM5" s="104"/>
      <c r="IN5" s="106"/>
      <c r="IO5" s="104"/>
      <c r="IP5" s="104"/>
      <c r="IQ5" s="104"/>
      <c r="IR5" s="104"/>
      <c r="IS5" s="105"/>
      <c r="IT5" s="104"/>
      <c r="IU5" s="104"/>
      <c r="IV5" s="106"/>
      <c r="IW5" s="104"/>
      <c r="IX5" s="104"/>
      <c r="IY5" s="104"/>
      <c r="IZ5" s="104"/>
      <c r="JA5" s="105"/>
      <c r="JB5" s="104"/>
      <c r="JC5" s="104"/>
      <c r="JD5" s="106"/>
      <c r="JE5" s="104"/>
      <c r="JF5" s="104"/>
      <c r="JG5" s="104"/>
      <c r="JH5" s="104"/>
      <c r="JI5" s="105"/>
      <c r="JJ5" s="104"/>
      <c r="JK5" s="104"/>
      <c r="JL5" s="106"/>
      <c r="JM5" s="104"/>
      <c r="JN5" s="104"/>
      <c r="JO5" s="104"/>
      <c r="JP5" s="104"/>
      <c r="JQ5" s="105"/>
      <c r="JR5" s="104"/>
      <c r="JS5" s="104"/>
      <c r="JT5" s="106"/>
      <c r="JU5" s="104"/>
      <c r="JV5" s="104"/>
      <c r="JW5" s="104"/>
      <c r="JX5" s="104"/>
      <c r="JY5" s="105"/>
      <c r="JZ5" s="104"/>
      <c r="KA5" s="104"/>
      <c r="KB5" s="106"/>
      <c r="KC5" s="104"/>
      <c r="KD5" s="104"/>
      <c r="KE5" s="104"/>
      <c r="KF5" s="104"/>
      <c r="KG5" s="105"/>
      <c r="KH5" s="104"/>
      <c r="KI5" s="104"/>
      <c r="KJ5" s="106"/>
      <c r="KK5" s="104"/>
      <c r="KL5" s="104"/>
      <c r="KM5" s="104"/>
      <c r="KN5" s="104"/>
      <c r="KO5" s="105"/>
      <c r="KP5" s="104"/>
      <c r="KQ5" s="104"/>
      <c r="KR5" s="106"/>
      <c r="KS5" s="104"/>
      <c r="KT5" s="104"/>
      <c r="KU5" s="104"/>
      <c r="KV5" s="104"/>
      <c r="KW5" s="105"/>
      <c r="KX5" s="104"/>
      <c r="KY5" s="104"/>
      <c r="KZ5" s="106"/>
      <c r="LA5" s="104"/>
      <c r="LB5" s="104"/>
      <c r="LC5" s="104"/>
      <c r="LD5" s="104"/>
      <c r="LE5" s="105"/>
      <c r="LF5" s="104"/>
      <c r="LG5" s="104"/>
      <c r="LH5" s="106"/>
      <c r="LI5" s="104"/>
      <c r="LJ5" s="104"/>
      <c r="LK5" s="104"/>
      <c r="LL5" s="104"/>
      <c r="LM5" s="105"/>
      <c r="LN5" s="104"/>
      <c r="LO5" s="104"/>
      <c r="LP5" s="106"/>
      <c r="LQ5" s="104"/>
      <c r="LR5" s="104"/>
      <c r="LS5" s="104"/>
      <c r="LT5" s="104"/>
      <c r="LU5" s="105"/>
      <c r="LV5" s="104"/>
      <c r="LW5" s="104"/>
      <c r="LX5" s="106"/>
      <c r="LY5" s="104"/>
      <c r="LZ5" s="104"/>
      <c r="MA5" s="104"/>
      <c r="MB5" s="104"/>
      <c r="MC5" s="105"/>
      <c r="MD5" s="104"/>
      <c r="ME5" s="104"/>
      <c r="MF5" s="106"/>
      <c r="MG5" s="104"/>
      <c r="MH5" s="104"/>
      <c r="MI5" s="104"/>
      <c r="MJ5" s="104"/>
      <c r="MK5" s="105"/>
      <c r="ML5" s="104"/>
      <c r="MM5" s="104"/>
      <c r="MN5" s="106"/>
      <c r="MO5" s="104"/>
      <c r="MP5" s="104"/>
      <c r="MQ5" s="104"/>
      <c r="MR5" s="104"/>
      <c r="MS5" s="105"/>
      <c r="MT5" s="104"/>
      <c r="MU5" s="104"/>
      <c r="MV5" s="106"/>
      <c r="MW5" s="104"/>
      <c r="MX5" s="104"/>
      <c r="MY5" s="104"/>
      <c r="MZ5" s="104"/>
      <c r="NA5" s="105"/>
      <c r="NB5" s="104"/>
      <c r="NC5" s="104"/>
      <c r="ND5" s="106"/>
      <c r="NE5" s="104"/>
      <c r="NF5" s="104"/>
      <c r="NG5" s="104"/>
      <c r="NH5" s="104"/>
      <c r="NI5" s="105"/>
      <c r="NJ5" s="104"/>
      <c r="NK5" s="104"/>
      <c r="NL5" s="106"/>
      <c r="NM5" s="104"/>
      <c r="NN5" s="104"/>
      <c r="NO5" s="104"/>
      <c r="NP5" s="104"/>
      <c r="NQ5" s="105"/>
      <c r="NR5" s="104"/>
      <c r="NS5" s="104"/>
      <c r="NT5" s="106"/>
      <c r="NU5" s="104"/>
      <c r="NV5" s="104"/>
      <c r="NW5" s="104"/>
      <c r="NX5" s="104"/>
      <c r="NY5" s="105"/>
      <c r="NZ5" s="104"/>
      <c r="OA5" s="104"/>
      <c r="OB5" s="106"/>
      <c r="OC5" s="104"/>
      <c r="OD5" s="104"/>
      <c r="OE5" s="104"/>
      <c r="OF5" s="104"/>
      <c r="OG5" s="105"/>
      <c r="OH5" s="104"/>
      <c r="OI5" s="104"/>
      <c r="OJ5" s="106"/>
      <c r="OK5" s="104"/>
      <c r="OL5" s="104"/>
      <c r="OM5" s="104"/>
      <c r="ON5" s="104"/>
      <c r="OO5" s="105"/>
      <c r="OP5" s="104"/>
      <c r="OQ5" s="104"/>
      <c r="OR5" s="106"/>
      <c r="OS5" s="104"/>
      <c r="OT5" s="104"/>
      <c r="OU5" s="104"/>
      <c r="OV5" s="104"/>
      <c r="OW5" s="105"/>
      <c r="OX5" s="104"/>
      <c r="OY5" s="104"/>
      <c r="OZ5" s="106"/>
      <c r="PA5" s="104"/>
      <c r="PB5" s="104"/>
      <c r="PC5" s="104"/>
      <c r="PD5" s="104"/>
      <c r="PE5" s="105"/>
      <c r="PF5" s="104"/>
      <c r="PG5" s="104"/>
      <c r="PH5" s="106"/>
      <c r="PI5" s="104"/>
      <c r="PJ5" s="104"/>
      <c r="PK5" s="107"/>
    </row>
    <row r="6" spans="1:429" x14ac:dyDescent="0.25">
      <c r="A6" t="s">
        <v>59</v>
      </c>
      <c r="B6" s="1" t="s">
        <v>60</v>
      </c>
      <c r="C6" s="104">
        <v>0</v>
      </c>
      <c r="D6" s="104">
        <v>0</v>
      </c>
      <c r="E6" s="105">
        <v>0</v>
      </c>
      <c r="F6" s="104">
        <v>0</v>
      </c>
      <c r="G6" s="104">
        <v>0</v>
      </c>
      <c r="H6" s="106">
        <v>1</v>
      </c>
      <c r="I6" s="104">
        <v>0</v>
      </c>
      <c r="J6" s="104">
        <v>0</v>
      </c>
      <c r="K6" s="104"/>
      <c r="L6" s="104"/>
      <c r="M6" s="105"/>
      <c r="N6" s="104"/>
      <c r="O6" s="104"/>
      <c r="P6" s="106"/>
      <c r="Q6" s="104"/>
      <c r="R6" s="104"/>
      <c r="S6" s="104"/>
      <c r="T6" s="104"/>
      <c r="U6" s="105"/>
      <c r="V6" s="104"/>
      <c r="W6" s="104"/>
      <c r="X6" s="106"/>
      <c r="Y6" s="104"/>
      <c r="Z6" s="104"/>
      <c r="AA6" s="104"/>
      <c r="AB6" s="104"/>
      <c r="AC6" s="105"/>
      <c r="AD6" s="104"/>
      <c r="AE6" s="104"/>
      <c r="AF6" s="106"/>
      <c r="AG6" s="104"/>
      <c r="AH6" s="104"/>
      <c r="AI6" s="104"/>
      <c r="AJ6" s="104"/>
      <c r="AK6" s="105"/>
      <c r="AL6" s="104"/>
      <c r="AM6" s="104"/>
      <c r="AN6" s="106"/>
      <c r="AO6" s="104"/>
      <c r="AP6" s="104"/>
      <c r="AQ6" s="104"/>
      <c r="AR6" s="104"/>
      <c r="AS6" s="105"/>
      <c r="AT6" s="104"/>
      <c r="AU6" s="104"/>
      <c r="AV6" s="106"/>
      <c r="AW6" s="104"/>
      <c r="AX6" s="104"/>
      <c r="AY6" s="104"/>
      <c r="AZ6" s="104"/>
      <c r="BA6" s="105"/>
      <c r="BB6" s="104"/>
      <c r="BC6" s="104"/>
      <c r="BD6" s="106"/>
      <c r="BE6" s="104"/>
      <c r="BF6" s="104"/>
      <c r="BG6" s="104"/>
      <c r="BH6" s="104"/>
      <c r="BI6" s="105"/>
      <c r="BJ6" s="104"/>
      <c r="BK6" s="104"/>
      <c r="BL6" s="106"/>
      <c r="BM6" s="104"/>
      <c r="BN6" s="104"/>
      <c r="BO6" s="104"/>
      <c r="BP6" s="104"/>
      <c r="BQ6" s="105"/>
      <c r="BR6" s="104"/>
      <c r="BS6" s="104"/>
      <c r="BT6" s="106"/>
      <c r="BU6" s="104"/>
      <c r="BV6" s="104"/>
      <c r="BW6" s="104"/>
      <c r="BX6" s="104"/>
      <c r="BY6" s="105"/>
      <c r="BZ6" s="104"/>
      <c r="CA6" s="104"/>
      <c r="CB6" s="106"/>
      <c r="CC6" s="104"/>
      <c r="CD6" s="104"/>
      <c r="CE6" s="104"/>
      <c r="CF6" s="104"/>
      <c r="CG6" s="105"/>
      <c r="CH6" s="104"/>
      <c r="CI6" s="104"/>
      <c r="CJ6" s="106"/>
      <c r="CK6" s="104"/>
      <c r="CL6" s="104"/>
      <c r="CM6" s="104"/>
      <c r="CN6" s="104"/>
      <c r="CO6" s="105"/>
      <c r="CP6" s="104"/>
      <c r="CQ6" s="104"/>
      <c r="CR6" s="106"/>
      <c r="CS6" s="104"/>
      <c r="CT6" s="104"/>
      <c r="CU6" s="104"/>
      <c r="CV6" s="104"/>
      <c r="CW6" s="105"/>
      <c r="CX6" s="104"/>
      <c r="CY6" s="104"/>
      <c r="CZ6" s="106"/>
      <c r="DA6" s="104"/>
      <c r="DB6" s="104"/>
      <c r="DC6" s="104"/>
      <c r="DD6" s="104"/>
      <c r="DE6" s="105"/>
      <c r="DF6" s="104"/>
      <c r="DG6" s="104"/>
      <c r="DH6" s="106"/>
      <c r="DI6" s="104"/>
      <c r="DJ6" s="104"/>
      <c r="DK6" s="104"/>
      <c r="DL6" s="104"/>
      <c r="DM6" s="105"/>
      <c r="DN6" s="104"/>
      <c r="DO6" s="104"/>
      <c r="DP6" s="106"/>
      <c r="DQ6" s="104"/>
      <c r="DR6" s="104"/>
      <c r="DS6" s="104"/>
      <c r="DT6" s="104"/>
      <c r="DU6" s="105"/>
      <c r="DV6" s="104"/>
      <c r="DW6" s="104"/>
      <c r="DX6" s="106"/>
      <c r="DY6" s="104"/>
      <c r="DZ6" s="104"/>
      <c r="EA6" s="104"/>
      <c r="EB6" s="104"/>
      <c r="EC6" s="105"/>
      <c r="ED6" s="104"/>
      <c r="EE6" s="104"/>
      <c r="EF6" s="106"/>
      <c r="EG6" s="104"/>
      <c r="EH6" s="104"/>
      <c r="EI6" s="104"/>
      <c r="EJ6" s="104"/>
      <c r="EK6" s="105"/>
      <c r="EL6" s="104"/>
      <c r="EM6" s="104"/>
      <c r="EN6" s="106"/>
      <c r="EO6" s="104"/>
      <c r="EP6" s="104"/>
      <c r="EQ6" s="104"/>
      <c r="ER6" s="104"/>
      <c r="ES6" s="105"/>
      <c r="ET6" s="104"/>
      <c r="EU6" s="104"/>
      <c r="EV6" s="106"/>
      <c r="EW6" s="104"/>
      <c r="EX6" s="104"/>
      <c r="EY6" s="104"/>
      <c r="EZ6" s="104"/>
      <c r="FA6" s="105"/>
      <c r="FB6" s="104"/>
      <c r="FC6" s="104"/>
      <c r="FD6" s="106"/>
      <c r="FE6" s="104"/>
      <c r="FF6" s="104"/>
      <c r="FG6" s="104"/>
      <c r="FH6" s="104"/>
      <c r="FI6" s="105"/>
      <c r="FJ6" s="104"/>
      <c r="FK6" s="104"/>
      <c r="FL6" s="106"/>
      <c r="FM6" s="104"/>
      <c r="FN6" s="104"/>
      <c r="FO6" s="104"/>
      <c r="FP6" s="104"/>
      <c r="FQ6" s="105"/>
      <c r="FR6" s="104"/>
      <c r="FS6" s="104"/>
      <c r="FT6" s="106"/>
      <c r="FU6" s="104"/>
      <c r="FV6" s="104"/>
      <c r="FW6" s="104"/>
      <c r="FX6" s="104"/>
      <c r="FY6" s="105"/>
      <c r="FZ6" s="104"/>
      <c r="GA6" s="104"/>
      <c r="GB6" s="106"/>
      <c r="GC6" s="104"/>
      <c r="GD6" s="104"/>
      <c r="GE6" s="104"/>
      <c r="GF6" s="104"/>
      <c r="GG6" s="105"/>
      <c r="GH6" s="104"/>
      <c r="GI6" s="104"/>
      <c r="GJ6" s="106"/>
      <c r="GK6" s="104"/>
      <c r="GL6" s="104"/>
      <c r="GM6" s="104"/>
      <c r="GN6" s="104"/>
      <c r="GO6" s="105"/>
      <c r="GP6" s="104"/>
      <c r="GQ6" s="104"/>
      <c r="GR6" s="106"/>
      <c r="GS6" s="104"/>
      <c r="GT6" s="104"/>
      <c r="GU6" s="104"/>
      <c r="GV6" s="104"/>
      <c r="GW6" s="105"/>
      <c r="GX6" s="104"/>
      <c r="GY6" s="104"/>
      <c r="GZ6" s="106"/>
      <c r="HA6" s="104"/>
      <c r="HB6" s="104"/>
      <c r="HC6" s="104"/>
      <c r="HD6" s="104"/>
      <c r="HE6" s="105"/>
      <c r="HF6" s="104"/>
      <c r="HG6" s="104"/>
      <c r="HH6" s="106"/>
      <c r="HI6" s="104"/>
      <c r="HJ6" s="104"/>
      <c r="HK6" s="104"/>
      <c r="HL6" s="104"/>
      <c r="HM6" s="105"/>
      <c r="HN6" s="104"/>
      <c r="HO6" s="104"/>
      <c r="HP6" s="106"/>
      <c r="HQ6" s="104"/>
      <c r="HR6" s="104"/>
      <c r="HS6" s="104"/>
      <c r="HT6" s="104"/>
      <c r="HU6" s="105"/>
      <c r="HV6" s="104"/>
      <c r="HW6" s="104"/>
      <c r="HX6" s="106"/>
      <c r="HY6" s="104"/>
      <c r="HZ6" s="104"/>
      <c r="IA6" s="104"/>
      <c r="IB6" s="104"/>
      <c r="IC6" s="105"/>
      <c r="ID6" s="104"/>
      <c r="IE6" s="104"/>
      <c r="IF6" s="106"/>
      <c r="IG6" s="104"/>
      <c r="IH6" s="104"/>
      <c r="II6" s="104"/>
      <c r="IJ6" s="104"/>
      <c r="IK6" s="105"/>
      <c r="IL6" s="104"/>
      <c r="IM6" s="104"/>
      <c r="IN6" s="106"/>
      <c r="IO6" s="104"/>
      <c r="IP6" s="104"/>
      <c r="IQ6" s="104"/>
      <c r="IR6" s="104"/>
      <c r="IS6" s="105"/>
      <c r="IT6" s="104"/>
      <c r="IU6" s="104"/>
      <c r="IV6" s="106"/>
      <c r="IW6" s="104"/>
      <c r="IX6" s="104"/>
      <c r="IY6" s="104"/>
      <c r="IZ6" s="104"/>
      <c r="JA6" s="105"/>
      <c r="JB6" s="104"/>
      <c r="JC6" s="104"/>
      <c r="JD6" s="106"/>
      <c r="JE6" s="104"/>
      <c r="JF6" s="104"/>
      <c r="JG6" s="104"/>
      <c r="JH6" s="104"/>
      <c r="JI6" s="105"/>
      <c r="JJ6" s="104"/>
      <c r="JK6" s="104"/>
      <c r="JL6" s="106"/>
      <c r="JM6" s="104"/>
      <c r="JN6" s="104"/>
      <c r="JO6" s="104"/>
      <c r="JP6" s="104"/>
      <c r="JQ6" s="105"/>
      <c r="JR6" s="104"/>
      <c r="JS6" s="104"/>
      <c r="JT6" s="106"/>
      <c r="JU6" s="104"/>
      <c r="JV6" s="104"/>
      <c r="JW6" s="104"/>
      <c r="JX6" s="104"/>
      <c r="JY6" s="105"/>
      <c r="JZ6" s="104"/>
      <c r="KA6" s="104"/>
      <c r="KB6" s="106"/>
      <c r="KC6" s="104"/>
      <c r="KD6" s="104"/>
      <c r="KE6" s="104"/>
      <c r="KF6" s="104"/>
      <c r="KG6" s="105"/>
      <c r="KH6" s="104"/>
      <c r="KI6" s="104"/>
      <c r="KJ6" s="106"/>
      <c r="KK6" s="104"/>
      <c r="KL6" s="104"/>
      <c r="KM6" s="104"/>
      <c r="KN6" s="104"/>
      <c r="KO6" s="105"/>
      <c r="KP6" s="104"/>
      <c r="KQ6" s="104"/>
      <c r="KR6" s="106"/>
      <c r="KS6" s="104"/>
      <c r="KT6" s="104"/>
      <c r="KU6" s="104"/>
      <c r="KV6" s="104"/>
      <c r="KW6" s="105"/>
      <c r="KX6" s="104"/>
      <c r="KY6" s="104"/>
      <c r="KZ6" s="106"/>
      <c r="LA6" s="104"/>
      <c r="LB6" s="104"/>
      <c r="LC6" s="104"/>
      <c r="LD6" s="104"/>
      <c r="LE6" s="105"/>
      <c r="LF6" s="104"/>
      <c r="LG6" s="104"/>
      <c r="LH6" s="106"/>
      <c r="LI6" s="104"/>
      <c r="LJ6" s="104"/>
      <c r="LK6" s="104"/>
      <c r="LL6" s="104"/>
      <c r="LM6" s="105"/>
      <c r="LN6" s="104"/>
      <c r="LO6" s="104"/>
      <c r="LP6" s="106"/>
      <c r="LQ6" s="104"/>
      <c r="LR6" s="104"/>
      <c r="LS6" s="104"/>
      <c r="LT6" s="104"/>
      <c r="LU6" s="105"/>
      <c r="LV6" s="104"/>
      <c r="LW6" s="104"/>
      <c r="LX6" s="106"/>
      <c r="LY6" s="104"/>
      <c r="LZ6" s="104"/>
      <c r="MA6" s="104"/>
      <c r="MB6" s="104"/>
      <c r="MC6" s="105"/>
      <c r="MD6" s="104"/>
      <c r="ME6" s="104"/>
      <c r="MF6" s="106"/>
      <c r="MG6" s="104"/>
      <c r="MH6" s="104"/>
      <c r="MI6" s="104"/>
      <c r="MJ6" s="104"/>
      <c r="MK6" s="105"/>
      <c r="ML6" s="104"/>
      <c r="MM6" s="104"/>
      <c r="MN6" s="106"/>
      <c r="MO6" s="104"/>
      <c r="MP6" s="104"/>
      <c r="MQ6" s="104"/>
      <c r="MR6" s="104"/>
      <c r="MS6" s="105"/>
      <c r="MT6" s="104"/>
      <c r="MU6" s="104"/>
      <c r="MV6" s="106"/>
      <c r="MW6" s="104"/>
      <c r="MX6" s="104"/>
      <c r="MY6" s="104"/>
      <c r="MZ6" s="104"/>
      <c r="NA6" s="105"/>
      <c r="NB6" s="104"/>
      <c r="NC6" s="104"/>
      <c r="ND6" s="106"/>
      <c r="NE6" s="104"/>
      <c r="NF6" s="104"/>
      <c r="NG6" s="104"/>
      <c r="NH6" s="104"/>
      <c r="NI6" s="105"/>
      <c r="NJ6" s="104"/>
      <c r="NK6" s="104"/>
      <c r="NL6" s="106"/>
      <c r="NM6" s="104"/>
      <c r="NN6" s="104"/>
      <c r="NO6" s="104"/>
      <c r="NP6" s="104"/>
      <c r="NQ6" s="105"/>
      <c r="NR6" s="104"/>
      <c r="NS6" s="104"/>
      <c r="NT6" s="106"/>
      <c r="NU6" s="104"/>
      <c r="NV6" s="104"/>
      <c r="NW6" s="104"/>
      <c r="NX6" s="104"/>
      <c r="NY6" s="105"/>
      <c r="NZ6" s="104"/>
      <c r="OA6" s="104"/>
      <c r="OB6" s="106"/>
      <c r="OC6" s="104"/>
      <c r="OD6" s="104"/>
      <c r="OE6" s="104"/>
      <c r="OF6" s="104"/>
      <c r="OG6" s="105"/>
      <c r="OH6" s="104"/>
      <c r="OI6" s="104"/>
      <c r="OJ6" s="106"/>
      <c r="OK6" s="104"/>
      <c r="OL6" s="104"/>
      <c r="OM6" s="104"/>
      <c r="ON6" s="104"/>
      <c r="OO6" s="105"/>
      <c r="OP6" s="104"/>
      <c r="OQ6" s="104"/>
      <c r="OR6" s="106"/>
      <c r="OS6" s="104"/>
      <c r="OT6" s="104"/>
      <c r="OU6" s="104"/>
      <c r="OV6" s="104"/>
      <c r="OW6" s="105"/>
      <c r="OX6" s="104"/>
      <c r="OY6" s="104"/>
      <c r="OZ6" s="106"/>
      <c r="PA6" s="104"/>
      <c r="PB6" s="104"/>
      <c r="PC6" s="104"/>
      <c r="PD6" s="104"/>
      <c r="PE6" s="105"/>
      <c r="PF6" s="104"/>
      <c r="PG6" s="104"/>
      <c r="PH6" s="106"/>
      <c r="PI6" s="104"/>
      <c r="PJ6" s="104"/>
    </row>
    <row r="12" spans="1:429" x14ac:dyDescent="0.25">
      <c r="C12" s="90">
        <v>1</v>
      </c>
      <c r="D12" s="90"/>
      <c r="E12" s="90"/>
      <c r="F12" s="90"/>
      <c r="G12" s="90"/>
      <c r="H12" s="91"/>
      <c r="I12" s="91"/>
      <c r="J12" s="91"/>
      <c r="K12" s="92">
        <f>C12+1</f>
        <v>2</v>
      </c>
      <c r="L12" s="92"/>
      <c r="M12" s="92"/>
      <c r="N12" s="92"/>
      <c r="O12" s="92"/>
      <c r="P12" s="92"/>
      <c r="Q12" s="92"/>
      <c r="R12" s="92"/>
      <c r="S12" s="90">
        <f>K12+1</f>
        <v>3</v>
      </c>
      <c r="T12" s="90"/>
      <c r="U12" s="90"/>
      <c r="V12" s="90"/>
      <c r="W12" s="90"/>
      <c r="X12" s="90"/>
      <c r="Y12" s="90"/>
      <c r="Z12" s="90"/>
      <c r="AA12" s="92">
        <f>S12+1</f>
        <v>4</v>
      </c>
      <c r="AB12" s="92"/>
      <c r="AC12" s="92"/>
      <c r="AD12" s="92"/>
      <c r="AE12" s="92"/>
      <c r="AF12" s="92"/>
      <c r="AG12" s="92"/>
      <c r="AH12" s="92"/>
      <c r="AI12" s="90">
        <f>AA12+1</f>
        <v>5</v>
      </c>
      <c r="AJ12" s="90"/>
      <c r="AK12" s="90"/>
      <c r="AL12" s="90"/>
      <c r="AM12" s="90"/>
      <c r="AN12" s="90"/>
      <c r="AO12" s="90"/>
      <c r="AP12" s="90"/>
      <c r="AQ12" s="92">
        <f>AI12+1</f>
        <v>6</v>
      </c>
      <c r="AR12" s="92"/>
      <c r="AS12" s="92"/>
      <c r="AT12" s="92"/>
      <c r="AU12" s="92"/>
      <c r="AV12" s="92"/>
      <c r="AW12" s="92"/>
      <c r="AX12" s="92"/>
      <c r="AY12" s="90">
        <f>AQ12+1</f>
        <v>7</v>
      </c>
      <c r="AZ12" s="90"/>
      <c r="BA12" s="90"/>
      <c r="BB12" s="90"/>
      <c r="BC12" s="90"/>
      <c r="BD12" s="90"/>
      <c r="BE12" s="90"/>
      <c r="BF12" s="90"/>
      <c r="BG12" s="92">
        <f>AY12+1</f>
        <v>8</v>
      </c>
      <c r="BH12" s="92"/>
      <c r="BI12" s="92"/>
      <c r="BJ12" s="92"/>
      <c r="BK12" s="92"/>
      <c r="BL12" s="92"/>
      <c r="BM12" s="92"/>
      <c r="BN12" s="92"/>
      <c r="BO12" s="90">
        <f>BG12+1</f>
        <v>9</v>
      </c>
      <c r="BP12" s="90"/>
      <c r="BQ12" s="90"/>
      <c r="BR12" s="90"/>
      <c r="BS12" s="90"/>
      <c r="BT12" s="90"/>
      <c r="BU12" s="90"/>
      <c r="BV12" s="90"/>
      <c r="BW12" s="92">
        <f>BO12+1</f>
        <v>10</v>
      </c>
      <c r="BX12" s="92"/>
      <c r="BY12" s="92"/>
      <c r="BZ12" s="92"/>
      <c r="CA12" s="92"/>
      <c r="CB12" s="92"/>
      <c r="CC12" s="92"/>
      <c r="CD12" s="92"/>
      <c r="CE12" s="90">
        <f>BW12+1</f>
        <v>11</v>
      </c>
      <c r="CF12" s="90"/>
      <c r="CG12" s="90"/>
      <c r="CH12" s="90"/>
      <c r="CI12" s="90"/>
      <c r="CJ12" s="90"/>
      <c r="CK12" s="90"/>
      <c r="CL12" s="90"/>
      <c r="CM12" s="92">
        <f>CE12+1</f>
        <v>12</v>
      </c>
      <c r="CN12" s="92"/>
      <c r="CO12" s="92"/>
      <c r="CP12" s="92"/>
      <c r="CQ12" s="92"/>
      <c r="CR12" s="92"/>
      <c r="CS12" s="92"/>
      <c r="CT12" s="92"/>
    </row>
    <row r="13" spans="1:429" ht="30" customHeight="1" x14ac:dyDescent="0.25">
      <c r="A13" s="78" t="s">
        <v>232</v>
      </c>
      <c r="B13" s="3"/>
      <c r="C13" s="94" t="s">
        <v>298</v>
      </c>
      <c r="D13" s="94"/>
      <c r="E13" s="95"/>
      <c r="F13" s="94" t="s">
        <v>299</v>
      </c>
      <c r="G13" s="94"/>
      <c r="H13" s="50"/>
      <c r="I13" s="94" t="s">
        <v>300</v>
      </c>
      <c r="J13" s="94"/>
      <c r="K13" s="96" t="s">
        <v>298</v>
      </c>
      <c r="L13" s="96"/>
      <c r="M13" s="97"/>
      <c r="N13" s="96" t="s">
        <v>299</v>
      </c>
      <c r="O13" s="96"/>
      <c r="P13" s="98"/>
      <c r="Q13" s="96" t="s">
        <v>300</v>
      </c>
      <c r="R13" s="96"/>
      <c r="S13" s="94" t="s">
        <v>298</v>
      </c>
      <c r="T13" s="94"/>
      <c r="U13" s="95"/>
      <c r="V13" s="94" t="s">
        <v>299</v>
      </c>
      <c r="W13" s="94"/>
      <c r="X13" s="50"/>
      <c r="Y13" s="94" t="s">
        <v>300</v>
      </c>
      <c r="Z13" s="94"/>
      <c r="AA13" s="96" t="s">
        <v>298</v>
      </c>
      <c r="AB13" s="96"/>
      <c r="AC13" s="97"/>
      <c r="AD13" s="96" t="s">
        <v>299</v>
      </c>
      <c r="AE13" s="96"/>
      <c r="AF13" s="98"/>
      <c r="AG13" s="96" t="s">
        <v>300</v>
      </c>
      <c r="AH13" s="96"/>
      <c r="AI13" s="94" t="s">
        <v>298</v>
      </c>
      <c r="AJ13" s="94"/>
      <c r="AK13" s="95"/>
      <c r="AL13" s="94" t="s">
        <v>299</v>
      </c>
      <c r="AM13" s="94"/>
      <c r="AN13" s="50"/>
      <c r="AO13" s="94" t="s">
        <v>300</v>
      </c>
      <c r="AP13" s="94"/>
      <c r="AQ13" s="96" t="s">
        <v>298</v>
      </c>
      <c r="AR13" s="96"/>
      <c r="AS13" s="97"/>
      <c r="AT13" s="96" t="s">
        <v>299</v>
      </c>
      <c r="AU13" s="96"/>
      <c r="AV13" s="98"/>
      <c r="AW13" s="96" t="s">
        <v>300</v>
      </c>
      <c r="AX13" s="96"/>
      <c r="AY13" s="94" t="s">
        <v>298</v>
      </c>
      <c r="AZ13" s="94"/>
      <c r="BA13" s="95"/>
      <c r="BB13" s="94" t="s">
        <v>299</v>
      </c>
      <c r="BC13" s="94"/>
      <c r="BD13" s="50"/>
      <c r="BE13" s="94" t="s">
        <v>300</v>
      </c>
      <c r="BF13" s="94"/>
      <c r="BG13" s="96" t="s">
        <v>298</v>
      </c>
      <c r="BH13" s="96"/>
      <c r="BI13" s="97"/>
      <c r="BJ13" s="96" t="s">
        <v>299</v>
      </c>
      <c r="BK13" s="96"/>
      <c r="BL13" s="98"/>
      <c r="BM13" s="96" t="s">
        <v>300</v>
      </c>
      <c r="BN13" s="96"/>
      <c r="BO13" s="94" t="s">
        <v>298</v>
      </c>
      <c r="BP13" s="94"/>
      <c r="BQ13" s="95"/>
      <c r="BR13" s="94" t="s">
        <v>299</v>
      </c>
      <c r="BS13" s="94"/>
      <c r="BT13" s="50"/>
      <c r="BU13" s="94" t="s">
        <v>300</v>
      </c>
      <c r="BV13" s="94"/>
      <c r="BW13" s="96" t="s">
        <v>298</v>
      </c>
      <c r="BX13" s="96"/>
      <c r="BY13" s="97"/>
      <c r="BZ13" s="96" t="s">
        <v>299</v>
      </c>
      <c r="CA13" s="96"/>
      <c r="CB13" s="98"/>
      <c r="CC13" s="96" t="s">
        <v>300</v>
      </c>
      <c r="CD13" s="96"/>
      <c r="CE13" s="94" t="s">
        <v>298</v>
      </c>
      <c r="CF13" s="94"/>
      <c r="CG13" s="95"/>
      <c r="CH13" s="94" t="s">
        <v>299</v>
      </c>
      <c r="CI13" s="94"/>
      <c r="CJ13" s="50"/>
      <c r="CK13" s="94" t="s">
        <v>300</v>
      </c>
      <c r="CL13" s="94"/>
      <c r="CM13" s="96" t="s">
        <v>298</v>
      </c>
      <c r="CN13" s="96"/>
      <c r="CO13" s="97"/>
      <c r="CP13" s="96" t="s">
        <v>299</v>
      </c>
      <c r="CQ13" s="96"/>
      <c r="CR13" s="98"/>
      <c r="CS13" s="96" t="s">
        <v>300</v>
      </c>
      <c r="CT13" s="96"/>
    </row>
    <row r="14" spans="1:429" ht="45" x14ac:dyDescent="0.25">
      <c r="A14" s="47" t="s">
        <v>97</v>
      </c>
      <c r="B14" s="47" t="s">
        <v>70</v>
      </c>
      <c r="C14" s="95" t="s">
        <v>189</v>
      </c>
      <c r="D14" s="100" t="s">
        <v>301</v>
      </c>
      <c r="E14" s="101" t="s">
        <v>302</v>
      </c>
      <c r="F14" s="95" t="s">
        <v>189</v>
      </c>
      <c r="G14" s="95" t="s">
        <v>301</v>
      </c>
      <c r="H14" s="101" t="s">
        <v>303</v>
      </c>
      <c r="I14" s="95" t="s">
        <v>189</v>
      </c>
      <c r="J14" s="95" t="s">
        <v>301</v>
      </c>
      <c r="K14" s="97" t="s">
        <v>189</v>
      </c>
      <c r="L14" s="97" t="s">
        <v>301</v>
      </c>
      <c r="M14" s="102" t="s">
        <v>302</v>
      </c>
      <c r="N14" s="97" t="s">
        <v>189</v>
      </c>
      <c r="O14" s="97" t="s">
        <v>301</v>
      </c>
      <c r="P14" s="102" t="s">
        <v>303</v>
      </c>
      <c r="Q14" s="97" t="s">
        <v>189</v>
      </c>
      <c r="R14" s="97" t="s">
        <v>301</v>
      </c>
      <c r="S14" s="95" t="s">
        <v>189</v>
      </c>
      <c r="T14" s="100" t="s">
        <v>301</v>
      </c>
      <c r="U14" s="101" t="s">
        <v>302</v>
      </c>
      <c r="V14" s="95" t="s">
        <v>189</v>
      </c>
      <c r="W14" s="95" t="s">
        <v>301</v>
      </c>
      <c r="X14" s="101" t="s">
        <v>303</v>
      </c>
      <c r="Y14" s="95" t="s">
        <v>189</v>
      </c>
      <c r="Z14" s="95" t="s">
        <v>301</v>
      </c>
      <c r="AA14" s="97" t="s">
        <v>189</v>
      </c>
      <c r="AB14" s="97" t="s">
        <v>301</v>
      </c>
      <c r="AC14" s="102" t="s">
        <v>302</v>
      </c>
      <c r="AD14" s="97" t="s">
        <v>189</v>
      </c>
      <c r="AE14" s="97" t="s">
        <v>301</v>
      </c>
      <c r="AF14" s="102" t="s">
        <v>303</v>
      </c>
      <c r="AG14" s="97" t="s">
        <v>189</v>
      </c>
      <c r="AH14" s="97" t="s">
        <v>301</v>
      </c>
      <c r="AI14" s="95" t="s">
        <v>189</v>
      </c>
      <c r="AJ14" s="100" t="s">
        <v>301</v>
      </c>
      <c r="AK14" s="101" t="s">
        <v>302</v>
      </c>
      <c r="AL14" s="95" t="s">
        <v>189</v>
      </c>
      <c r="AM14" s="95" t="s">
        <v>301</v>
      </c>
      <c r="AN14" s="101" t="s">
        <v>303</v>
      </c>
      <c r="AO14" s="95" t="s">
        <v>189</v>
      </c>
      <c r="AP14" s="95" t="s">
        <v>301</v>
      </c>
      <c r="AQ14" s="97" t="s">
        <v>189</v>
      </c>
      <c r="AR14" s="97" t="s">
        <v>301</v>
      </c>
      <c r="AS14" s="102" t="s">
        <v>302</v>
      </c>
      <c r="AT14" s="97" t="s">
        <v>189</v>
      </c>
      <c r="AU14" s="97" t="s">
        <v>301</v>
      </c>
      <c r="AV14" s="102" t="s">
        <v>303</v>
      </c>
      <c r="AW14" s="97" t="s">
        <v>189</v>
      </c>
      <c r="AX14" s="97" t="s">
        <v>301</v>
      </c>
      <c r="AY14" s="95" t="s">
        <v>189</v>
      </c>
      <c r="AZ14" s="100" t="s">
        <v>301</v>
      </c>
      <c r="BA14" s="101" t="s">
        <v>302</v>
      </c>
      <c r="BB14" s="95" t="s">
        <v>189</v>
      </c>
      <c r="BC14" s="95" t="s">
        <v>301</v>
      </c>
      <c r="BD14" s="101" t="s">
        <v>303</v>
      </c>
      <c r="BE14" s="95" t="s">
        <v>189</v>
      </c>
      <c r="BF14" s="95" t="s">
        <v>301</v>
      </c>
      <c r="BG14" s="97" t="s">
        <v>189</v>
      </c>
      <c r="BH14" s="97" t="s">
        <v>301</v>
      </c>
      <c r="BI14" s="102" t="s">
        <v>302</v>
      </c>
      <c r="BJ14" s="97" t="s">
        <v>189</v>
      </c>
      <c r="BK14" s="97" t="s">
        <v>301</v>
      </c>
      <c r="BL14" s="102" t="s">
        <v>303</v>
      </c>
      <c r="BM14" s="97" t="s">
        <v>189</v>
      </c>
      <c r="BN14" s="97" t="s">
        <v>301</v>
      </c>
      <c r="BO14" s="95" t="s">
        <v>189</v>
      </c>
      <c r="BP14" s="100" t="s">
        <v>301</v>
      </c>
      <c r="BQ14" s="101" t="s">
        <v>302</v>
      </c>
      <c r="BR14" s="95" t="s">
        <v>189</v>
      </c>
      <c r="BS14" s="95" t="s">
        <v>301</v>
      </c>
      <c r="BT14" s="101" t="s">
        <v>303</v>
      </c>
      <c r="BU14" s="95" t="s">
        <v>189</v>
      </c>
      <c r="BV14" s="95" t="s">
        <v>301</v>
      </c>
      <c r="BW14" s="97" t="s">
        <v>189</v>
      </c>
      <c r="BX14" s="97" t="s">
        <v>301</v>
      </c>
      <c r="BY14" s="102" t="s">
        <v>302</v>
      </c>
      <c r="BZ14" s="97" t="s">
        <v>189</v>
      </c>
      <c r="CA14" s="97" t="s">
        <v>301</v>
      </c>
      <c r="CB14" s="102" t="s">
        <v>303</v>
      </c>
      <c r="CC14" s="97" t="s">
        <v>189</v>
      </c>
      <c r="CD14" s="97" t="s">
        <v>301</v>
      </c>
      <c r="CE14" s="95" t="s">
        <v>189</v>
      </c>
      <c r="CF14" s="100" t="s">
        <v>301</v>
      </c>
      <c r="CG14" s="101" t="s">
        <v>302</v>
      </c>
      <c r="CH14" s="95" t="s">
        <v>189</v>
      </c>
      <c r="CI14" s="95" t="s">
        <v>301</v>
      </c>
      <c r="CJ14" s="101" t="s">
        <v>303</v>
      </c>
      <c r="CK14" s="95" t="s">
        <v>189</v>
      </c>
      <c r="CL14" s="95" t="s">
        <v>301</v>
      </c>
      <c r="CM14" s="97" t="s">
        <v>189</v>
      </c>
      <c r="CN14" s="97" t="s">
        <v>301</v>
      </c>
      <c r="CO14" s="102" t="s">
        <v>302</v>
      </c>
      <c r="CP14" s="97" t="s">
        <v>189</v>
      </c>
      <c r="CQ14" s="97" t="s">
        <v>301</v>
      </c>
      <c r="CR14" s="102" t="s">
        <v>303</v>
      </c>
      <c r="CS14" s="97" t="s">
        <v>189</v>
      </c>
      <c r="CT14" s="97" t="s">
        <v>301</v>
      </c>
    </row>
    <row r="15" spans="1:429" x14ac:dyDescent="0.25">
      <c r="A15" s="1" t="s">
        <v>32</v>
      </c>
      <c r="B15" s="1" t="s">
        <v>33</v>
      </c>
      <c r="C15" s="104">
        <v>0</v>
      </c>
      <c r="D15" s="104">
        <v>0</v>
      </c>
      <c r="E15" s="105">
        <v>0</v>
      </c>
      <c r="F15" s="104">
        <v>0</v>
      </c>
      <c r="G15" s="104">
        <v>0</v>
      </c>
      <c r="H15" s="106">
        <v>1</v>
      </c>
      <c r="I15" s="104">
        <v>0</v>
      </c>
      <c r="J15" s="104">
        <v>0</v>
      </c>
      <c r="K15" s="104"/>
      <c r="L15" s="104"/>
      <c r="M15" s="105"/>
      <c r="N15" s="104"/>
      <c r="O15" s="104"/>
      <c r="P15" s="106"/>
      <c r="Q15" s="104"/>
      <c r="R15" s="104"/>
      <c r="S15" s="104"/>
      <c r="T15" s="104"/>
      <c r="U15" s="105"/>
      <c r="V15" s="104"/>
      <c r="W15" s="104"/>
      <c r="X15" s="106"/>
      <c r="Y15" s="104"/>
      <c r="Z15" s="104"/>
      <c r="AA15" s="104">
        <v>182.35</v>
      </c>
      <c r="AB15" s="104">
        <v>109.41</v>
      </c>
      <c r="AC15" s="105">
        <v>3647</v>
      </c>
      <c r="AD15" s="104">
        <v>0</v>
      </c>
      <c r="AE15" s="104">
        <v>0</v>
      </c>
      <c r="AF15" s="106">
        <v>0</v>
      </c>
      <c r="AG15" s="104">
        <v>0</v>
      </c>
      <c r="AH15" s="104">
        <v>0</v>
      </c>
      <c r="AI15" s="104"/>
      <c r="AJ15" s="104"/>
      <c r="AK15" s="105"/>
      <c r="AL15" s="104"/>
      <c r="AM15" s="104"/>
      <c r="AN15" s="106"/>
      <c r="AO15" s="104"/>
      <c r="AP15" s="104"/>
      <c r="AQ15" s="104"/>
      <c r="AR15" s="104"/>
      <c r="AS15" s="105"/>
      <c r="AT15" s="104"/>
      <c r="AU15" s="104"/>
      <c r="AV15" s="106"/>
      <c r="AW15" s="104"/>
      <c r="AX15" s="104"/>
      <c r="AY15" s="104"/>
      <c r="AZ15" s="104"/>
      <c r="BA15" s="105"/>
      <c r="BB15" s="104"/>
      <c r="BC15" s="104"/>
      <c r="BD15" s="106"/>
      <c r="BE15" s="104"/>
      <c r="BF15" s="104"/>
      <c r="BG15" s="104"/>
      <c r="BH15" s="104"/>
      <c r="BI15" s="105"/>
      <c r="BJ15" s="104"/>
      <c r="BK15" s="104"/>
      <c r="BL15" s="106"/>
      <c r="BM15" s="104"/>
      <c r="BN15" s="104"/>
      <c r="BO15" s="104"/>
      <c r="BP15" s="104"/>
      <c r="BQ15" s="105"/>
      <c r="BR15" s="104"/>
      <c r="BS15" s="104"/>
      <c r="BT15" s="106"/>
      <c r="BU15" s="104"/>
      <c r="BV15" s="104"/>
      <c r="BW15" s="104"/>
      <c r="BX15" s="104"/>
      <c r="BY15" s="105"/>
      <c r="BZ15" s="104"/>
      <c r="CA15" s="104"/>
      <c r="CB15" s="106"/>
      <c r="CC15" s="104"/>
      <c r="CD15" s="104"/>
      <c r="CE15" s="104"/>
      <c r="CF15" s="104"/>
      <c r="CG15" s="105"/>
      <c r="CH15" s="104"/>
      <c r="CI15" s="104"/>
      <c r="CJ15" s="106"/>
      <c r="CK15" s="104"/>
      <c r="CL15" s="104"/>
      <c r="CM15" s="104"/>
      <c r="CN15" s="104"/>
      <c r="CO15" s="105"/>
      <c r="CP15" s="104"/>
      <c r="CQ15" s="104"/>
      <c r="CR15" s="106"/>
      <c r="CS15" s="104"/>
      <c r="CT15" s="104"/>
    </row>
    <row r="16" spans="1:429" x14ac:dyDescent="0.25">
      <c r="A16" s="1" t="s">
        <v>36</v>
      </c>
      <c r="B16" s="1" t="s">
        <v>37</v>
      </c>
      <c r="C16" s="104">
        <v>0</v>
      </c>
      <c r="D16" s="104">
        <v>0</v>
      </c>
      <c r="E16" s="105">
        <v>0</v>
      </c>
      <c r="F16" s="104">
        <v>0</v>
      </c>
      <c r="G16" s="104">
        <v>0</v>
      </c>
      <c r="H16" s="106">
        <v>1</v>
      </c>
      <c r="I16" s="104">
        <v>0</v>
      </c>
      <c r="J16" s="104">
        <v>0</v>
      </c>
      <c r="K16" s="104">
        <v>19</v>
      </c>
      <c r="L16" s="104">
        <v>11.4</v>
      </c>
      <c r="M16" s="105">
        <v>380</v>
      </c>
      <c r="N16" s="104">
        <v>0</v>
      </c>
      <c r="O16" s="104">
        <v>0</v>
      </c>
      <c r="P16" s="106">
        <v>0</v>
      </c>
      <c r="Q16" s="104">
        <v>0</v>
      </c>
      <c r="R16" s="104">
        <v>0</v>
      </c>
      <c r="S16" s="104">
        <v>0</v>
      </c>
      <c r="T16" s="104">
        <v>83.33</v>
      </c>
      <c r="U16" s="105">
        <v>1980</v>
      </c>
      <c r="V16" s="104">
        <v>0</v>
      </c>
      <c r="W16" s="104">
        <v>0</v>
      </c>
      <c r="X16" s="106">
        <v>0</v>
      </c>
      <c r="Y16" s="104">
        <v>0</v>
      </c>
      <c r="Z16" s="104">
        <v>0</v>
      </c>
      <c r="AA16" s="104">
        <v>110.65</v>
      </c>
      <c r="AB16" s="104">
        <v>66.39</v>
      </c>
      <c r="AC16" s="105">
        <v>2213</v>
      </c>
      <c r="AD16" s="104">
        <v>0</v>
      </c>
      <c r="AE16" s="104">
        <v>0</v>
      </c>
      <c r="AF16" s="106">
        <v>0</v>
      </c>
      <c r="AG16" s="104">
        <v>0</v>
      </c>
      <c r="AH16" s="104">
        <v>0</v>
      </c>
      <c r="AI16" s="104"/>
      <c r="AJ16" s="104"/>
      <c r="AK16" s="105"/>
      <c r="AL16" s="104"/>
      <c r="AM16" s="104"/>
      <c r="AN16" s="106"/>
      <c r="AO16" s="104"/>
      <c r="AP16" s="104"/>
      <c r="AQ16" s="104"/>
      <c r="AR16" s="104"/>
      <c r="AS16" s="105"/>
      <c r="AT16" s="104"/>
      <c r="AU16" s="104"/>
      <c r="AV16" s="106"/>
      <c r="AW16" s="104"/>
      <c r="AX16" s="104"/>
      <c r="AY16" s="104"/>
      <c r="AZ16" s="104"/>
      <c r="BA16" s="105"/>
      <c r="BB16" s="104"/>
      <c r="BC16" s="104"/>
      <c r="BD16" s="106"/>
      <c r="BE16" s="104"/>
      <c r="BF16" s="104"/>
      <c r="BG16" s="104"/>
      <c r="BH16" s="104"/>
      <c r="BI16" s="105"/>
      <c r="BJ16" s="104"/>
      <c r="BK16" s="104"/>
      <c r="BL16" s="106"/>
      <c r="BM16" s="104"/>
      <c r="BN16" s="104"/>
      <c r="BO16" s="104"/>
      <c r="BP16" s="104"/>
      <c r="BQ16" s="105"/>
      <c r="BR16" s="104"/>
      <c r="BS16" s="104"/>
      <c r="BT16" s="106"/>
      <c r="BU16" s="104"/>
      <c r="BV16" s="104"/>
      <c r="BW16" s="104"/>
      <c r="BX16" s="104"/>
      <c r="BY16" s="105"/>
      <c r="BZ16" s="104"/>
      <c r="CA16" s="104"/>
      <c r="CB16" s="106"/>
      <c r="CC16" s="104"/>
      <c r="CD16" s="104"/>
      <c r="CE16" s="104"/>
      <c r="CF16" s="104"/>
      <c r="CG16" s="105"/>
      <c r="CH16" s="104"/>
      <c r="CI16" s="104"/>
      <c r="CJ16" s="106"/>
      <c r="CK16" s="104"/>
      <c r="CL16" s="104"/>
      <c r="CM16" s="104"/>
      <c r="CN16" s="104"/>
      <c r="CO16" s="105"/>
      <c r="CP16" s="104"/>
      <c r="CQ16" s="104"/>
      <c r="CR16" s="106"/>
      <c r="CS16" s="104"/>
      <c r="CT16" s="104"/>
    </row>
    <row r="17" spans="1:98" x14ac:dyDescent="0.25">
      <c r="A17" s="1" t="s">
        <v>40</v>
      </c>
      <c r="B17" s="1" t="s">
        <v>41</v>
      </c>
      <c r="C17" s="104"/>
      <c r="D17" s="104"/>
      <c r="E17" s="105"/>
      <c r="F17" s="104"/>
      <c r="G17" s="104"/>
      <c r="H17" s="106"/>
      <c r="I17" s="104"/>
      <c r="J17" s="104"/>
      <c r="K17" s="104"/>
      <c r="L17" s="104"/>
      <c r="M17" s="105"/>
      <c r="N17" s="104"/>
      <c r="O17" s="104"/>
      <c r="P17" s="106"/>
      <c r="Q17" s="104"/>
      <c r="R17" s="104"/>
      <c r="S17" s="104"/>
      <c r="T17" s="104"/>
      <c r="U17" s="105"/>
      <c r="V17" s="104"/>
      <c r="W17" s="104"/>
      <c r="X17" s="106"/>
      <c r="Y17" s="104"/>
      <c r="Z17" s="104"/>
      <c r="AA17" s="104">
        <v>182.35</v>
      </c>
      <c r="AB17" s="104">
        <v>109.41</v>
      </c>
      <c r="AC17" s="105">
        <v>3647</v>
      </c>
      <c r="AD17" s="104">
        <v>0</v>
      </c>
      <c r="AE17" s="104">
        <v>0</v>
      </c>
      <c r="AF17" s="106">
        <v>0</v>
      </c>
      <c r="AG17" s="104">
        <v>0</v>
      </c>
      <c r="AH17" s="104">
        <v>0</v>
      </c>
      <c r="AI17" s="104"/>
      <c r="AJ17" s="104"/>
      <c r="AK17" s="105"/>
      <c r="AL17" s="104"/>
      <c r="AM17" s="104"/>
      <c r="AN17" s="106"/>
      <c r="AO17" s="104"/>
      <c r="AP17" s="104"/>
      <c r="AQ17" s="104"/>
      <c r="AR17" s="104"/>
      <c r="AS17" s="105"/>
      <c r="AT17" s="104"/>
      <c r="AU17" s="104"/>
      <c r="AV17" s="106"/>
      <c r="AW17" s="104"/>
      <c r="AX17" s="104"/>
      <c r="AY17" s="104"/>
      <c r="AZ17" s="104"/>
      <c r="BA17" s="105"/>
      <c r="BB17" s="104"/>
      <c r="BC17" s="104"/>
      <c r="BD17" s="106"/>
      <c r="BE17" s="104"/>
      <c r="BF17" s="104"/>
      <c r="BG17" s="104"/>
      <c r="BH17" s="104"/>
      <c r="BI17" s="105"/>
      <c r="BJ17" s="104"/>
      <c r="BK17" s="104"/>
      <c r="BL17" s="106"/>
      <c r="BM17" s="104"/>
      <c r="BN17" s="104"/>
      <c r="BO17" s="104"/>
      <c r="BP17" s="104"/>
      <c r="BQ17" s="105"/>
      <c r="BR17" s="104"/>
      <c r="BS17" s="104"/>
      <c r="BT17" s="106"/>
      <c r="BU17" s="104"/>
      <c r="BV17" s="104"/>
      <c r="BW17" s="104"/>
      <c r="BX17" s="104"/>
      <c r="BY17" s="105"/>
      <c r="BZ17" s="104"/>
      <c r="CA17" s="104"/>
      <c r="CB17" s="106"/>
      <c r="CC17" s="104"/>
      <c r="CD17" s="104"/>
      <c r="CE17" s="104"/>
      <c r="CF17" s="104"/>
      <c r="CG17" s="105"/>
      <c r="CH17" s="104"/>
      <c r="CI17" s="104"/>
      <c r="CJ17" s="106"/>
      <c r="CK17" s="104"/>
      <c r="CL17" s="104"/>
      <c r="CM17" s="104"/>
      <c r="CN17" s="104"/>
      <c r="CO17" s="105"/>
      <c r="CP17" s="104"/>
      <c r="CQ17" s="104"/>
      <c r="CR17" s="106"/>
      <c r="CS17" s="104"/>
      <c r="CT17" s="104"/>
    </row>
    <row r="18" spans="1:98" x14ac:dyDescent="0.25">
      <c r="A18" t="s">
        <v>44</v>
      </c>
      <c r="B18" s="1" t="s">
        <v>45</v>
      </c>
      <c r="C18" s="104">
        <v>0</v>
      </c>
      <c r="D18" s="104">
        <v>0</v>
      </c>
      <c r="E18" s="105">
        <v>0</v>
      </c>
      <c r="F18" s="104">
        <v>0</v>
      </c>
      <c r="G18" s="104">
        <v>0</v>
      </c>
      <c r="H18" s="106">
        <v>1</v>
      </c>
      <c r="I18" s="104">
        <v>0</v>
      </c>
      <c r="J18" s="104">
        <v>0</v>
      </c>
      <c r="K18" s="104">
        <v>0</v>
      </c>
      <c r="L18" s="104">
        <v>0</v>
      </c>
      <c r="M18" s="105">
        <v>118.26</v>
      </c>
      <c r="N18" s="104">
        <v>0</v>
      </c>
      <c r="O18" s="104">
        <v>0</v>
      </c>
      <c r="P18" s="106">
        <v>0</v>
      </c>
      <c r="Q18" s="104">
        <v>5.91</v>
      </c>
      <c r="R18" s="104">
        <v>3.55</v>
      </c>
      <c r="S18" s="104">
        <v>0</v>
      </c>
      <c r="T18" s="104">
        <v>0</v>
      </c>
      <c r="U18" s="105">
        <v>0</v>
      </c>
      <c r="V18" s="104">
        <v>0</v>
      </c>
      <c r="W18" s="104">
        <v>0</v>
      </c>
      <c r="X18" s="106">
        <v>1</v>
      </c>
      <c r="Y18" s="104">
        <v>5.91</v>
      </c>
      <c r="Z18" s="104">
        <v>3.55</v>
      </c>
      <c r="AA18" s="104">
        <v>5.96</v>
      </c>
      <c r="AB18" s="104">
        <v>3.58</v>
      </c>
      <c r="AC18" s="105">
        <v>1</v>
      </c>
      <c r="AD18" s="104">
        <v>0</v>
      </c>
      <c r="AE18" s="104">
        <v>0</v>
      </c>
      <c r="AF18" s="106">
        <v>0</v>
      </c>
      <c r="AG18" s="104">
        <v>0</v>
      </c>
      <c r="AH18" s="104">
        <v>0</v>
      </c>
      <c r="AI18" s="104"/>
      <c r="AJ18" s="104"/>
      <c r="AK18" s="105"/>
      <c r="AL18" s="104"/>
      <c r="AM18" s="104"/>
      <c r="AN18" s="106"/>
      <c r="AO18" s="104"/>
      <c r="AP18" s="104"/>
      <c r="AQ18" s="104"/>
      <c r="AR18" s="104"/>
      <c r="AS18" s="105"/>
      <c r="AT18" s="104"/>
      <c r="AU18" s="104"/>
      <c r="AV18" s="106"/>
      <c r="AW18" s="104"/>
      <c r="AX18" s="104"/>
      <c r="AY18" s="104"/>
      <c r="AZ18" s="104"/>
      <c r="BA18" s="105"/>
      <c r="BB18" s="104"/>
      <c r="BC18" s="104"/>
      <c r="BD18" s="106"/>
      <c r="BE18" s="104"/>
      <c r="BF18" s="104"/>
      <c r="BG18" s="104"/>
      <c r="BH18" s="104"/>
      <c r="BI18" s="105"/>
      <c r="BJ18" s="104"/>
      <c r="BK18" s="104"/>
      <c r="BL18" s="106"/>
      <c r="BM18" s="104"/>
      <c r="BN18" s="104"/>
      <c r="BO18" s="104"/>
      <c r="BP18" s="104"/>
      <c r="BQ18" s="105"/>
      <c r="BR18" s="104"/>
      <c r="BS18" s="104"/>
      <c r="BT18" s="106"/>
      <c r="BU18" s="104"/>
      <c r="BV18" s="104"/>
      <c r="BW18" s="104"/>
      <c r="BX18" s="104"/>
      <c r="BY18" s="105"/>
      <c r="BZ18" s="104"/>
      <c r="CA18" s="104"/>
      <c r="CB18" s="106"/>
      <c r="CC18" s="104"/>
      <c r="CD18" s="104"/>
      <c r="CE18" s="104"/>
      <c r="CF18" s="104"/>
      <c r="CG18" s="105"/>
      <c r="CH18" s="104"/>
      <c r="CI18" s="104"/>
      <c r="CJ18" s="106"/>
      <c r="CK18" s="104"/>
      <c r="CL18" s="104"/>
      <c r="CM18" s="104"/>
      <c r="CN18" s="104"/>
      <c r="CO18" s="105"/>
      <c r="CP18" s="104"/>
      <c r="CQ18" s="104"/>
      <c r="CR18" s="106"/>
      <c r="CS18" s="104"/>
      <c r="CT18" s="104"/>
    </row>
    <row r="19" spans="1:98" x14ac:dyDescent="0.25">
      <c r="A19" t="s">
        <v>46</v>
      </c>
      <c r="B19" s="1" t="s">
        <v>47</v>
      </c>
      <c r="C19" s="104">
        <v>0</v>
      </c>
      <c r="D19" s="104">
        <v>0</v>
      </c>
      <c r="E19" s="105">
        <v>0</v>
      </c>
      <c r="F19" s="104">
        <v>0</v>
      </c>
      <c r="G19" s="104">
        <v>0</v>
      </c>
      <c r="H19" s="106">
        <v>1</v>
      </c>
      <c r="I19" s="104">
        <v>0</v>
      </c>
      <c r="J19" s="104">
        <v>0</v>
      </c>
      <c r="K19" s="104"/>
      <c r="L19" s="104"/>
      <c r="M19" s="105"/>
      <c r="N19" s="104"/>
      <c r="O19" s="104"/>
      <c r="P19" s="106"/>
      <c r="Q19" s="104"/>
      <c r="R19" s="104"/>
      <c r="S19" s="104"/>
      <c r="T19" s="104"/>
      <c r="U19" s="105"/>
      <c r="V19" s="104"/>
      <c r="W19" s="104"/>
      <c r="X19" s="106"/>
      <c r="Y19" s="104"/>
      <c r="Z19" s="104"/>
      <c r="AA19" s="104">
        <v>94</v>
      </c>
      <c r="AB19" s="104">
        <v>56.4</v>
      </c>
      <c r="AC19" s="105">
        <v>1880</v>
      </c>
      <c r="AD19" s="104">
        <v>0</v>
      </c>
      <c r="AE19" s="104">
        <v>0</v>
      </c>
      <c r="AF19" s="106">
        <v>0</v>
      </c>
      <c r="AG19" s="104">
        <v>0</v>
      </c>
      <c r="AH19" s="104">
        <v>0</v>
      </c>
      <c r="AI19" s="104"/>
      <c r="AJ19" s="104"/>
      <c r="AK19" s="105"/>
      <c r="AL19" s="104"/>
      <c r="AM19" s="104"/>
      <c r="AN19" s="106"/>
      <c r="AO19" s="104"/>
      <c r="AP19" s="104"/>
      <c r="AQ19" s="104"/>
      <c r="AR19" s="104"/>
      <c r="AS19" s="105"/>
      <c r="AT19" s="104"/>
      <c r="AU19" s="104"/>
      <c r="AV19" s="106"/>
      <c r="AW19" s="104"/>
      <c r="AX19" s="104"/>
      <c r="AY19" s="104"/>
      <c r="AZ19" s="104"/>
      <c r="BA19" s="105"/>
      <c r="BB19" s="104"/>
      <c r="BC19" s="104"/>
      <c r="BD19" s="106"/>
      <c r="BE19" s="104"/>
      <c r="BF19" s="104"/>
      <c r="BG19" s="104"/>
      <c r="BH19" s="104"/>
      <c r="BI19" s="105"/>
      <c r="BJ19" s="104"/>
      <c r="BK19" s="104"/>
      <c r="BL19" s="106"/>
      <c r="BM19" s="104"/>
      <c r="BN19" s="104"/>
      <c r="BO19" s="104"/>
      <c r="BP19" s="104"/>
      <c r="BQ19" s="105"/>
      <c r="BR19" s="104"/>
      <c r="BS19" s="104"/>
      <c r="BT19" s="106"/>
      <c r="BU19" s="104"/>
      <c r="BV19" s="104"/>
      <c r="BW19" s="104"/>
      <c r="BX19" s="104"/>
      <c r="BY19" s="105"/>
      <c r="BZ19" s="104"/>
      <c r="CA19" s="104"/>
      <c r="CB19" s="106"/>
      <c r="CC19" s="104"/>
      <c r="CD19" s="104"/>
      <c r="CE19" s="104"/>
      <c r="CF19" s="104"/>
      <c r="CG19" s="105"/>
      <c r="CH19" s="104"/>
      <c r="CI19" s="104"/>
      <c r="CJ19" s="106"/>
      <c r="CK19" s="104"/>
      <c r="CL19" s="104"/>
      <c r="CM19" s="104"/>
      <c r="CN19" s="104"/>
      <c r="CO19" s="105"/>
      <c r="CP19" s="104"/>
      <c r="CQ19" s="104"/>
      <c r="CR19" s="106"/>
      <c r="CS19" s="104"/>
      <c r="CT19" s="104"/>
    </row>
    <row r="20" spans="1:98" x14ac:dyDescent="0.25">
      <c r="A20" t="s">
        <v>49</v>
      </c>
      <c r="B20" s="1" t="s">
        <v>50</v>
      </c>
      <c r="C20" s="104">
        <v>0</v>
      </c>
      <c r="D20" s="104">
        <v>0</v>
      </c>
      <c r="E20" s="105">
        <v>0</v>
      </c>
      <c r="F20" s="104">
        <v>0</v>
      </c>
      <c r="G20" s="104">
        <v>0</v>
      </c>
      <c r="H20" s="106">
        <v>1</v>
      </c>
      <c r="I20" s="104">
        <v>0</v>
      </c>
      <c r="J20" s="104">
        <v>0</v>
      </c>
      <c r="K20" s="104"/>
      <c r="L20" s="104"/>
      <c r="M20" s="105"/>
      <c r="N20" s="104"/>
      <c r="O20" s="104"/>
      <c r="P20" s="106"/>
      <c r="Q20" s="104"/>
      <c r="R20" s="104"/>
      <c r="S20" s="104"/>
      <c r="T20" s="104"/>
      <c r="U20" s="105"/>
      <c r="V20" s="104"/>
      <c r="W20" s="104"/>
      <c r="X20" s="106"/>
      <c r="Y20" s="104"/>
      <c r="Z20" s="104"/>
      <c r="AA20" s="104">
        <v>4</v>
      </c>
      <c r="AB20" s="104">
        <v>2.4</v>
      </c>
      <c r="AC20" s="105">
        <v>80</v>
      </c>
      <c r="AD20" s="104">
        <v>0</v>
      </c>
      <c r="AE20" s="104">
        <v>0</v>
      </c>
      <c r="AF20" s="106">
        <v>0</v>
      </c>
      <c r="AG20" s="104">
        <v>0</v>
      </c>
      <c r="AH20" s="104">
        <v>0</v>
      </c>
      <c r="AI20" s="104"/>
      <c r="AJ20" s="104"/>
      <c r="AK20" s="105"/>
      <c r="AL20" s="104"/>
      <c r="AM20" s="104"/>
      <c r="AN20" s="106"/>
      <c r="AO20" s="104"/>
      <c r="AP20" s="104"/>
      <c r="AQ20" s="104"/>
      <c r="AR20" s="104"/>
      <c r="AS20" s="105"/>
      <c r="AT20" s="104"/>
      <c r="AU20" s="104"/>
      <c r="AV20" s="106"/>
      <c r="AW20" s="104"/>
      <c r="AX20" s="104"/>
      <c r="AY20" s="104"/>
      <c r="AZ20" s="104"/>
      <c r="BA20" s="105"/>
      <c r="BB20" s="104"/>
      <c r="BC20" s="104"/>
      <c r="BD20" s="106"/>
      <c r="BE20" s="104"/>
      <c r="BF20" s="104"/>
      <c r="BG20" s="104"/>
      <c r="BH20" s="104"/>
      <c r="BI20" s="105"/>
      <c r="BJ20" s="104"/>
      <c r="BK20" s="104"/>
      <c r="BL20" s="106"/>
      <c r="BM20" s="104"/>
      <c r="BN20" s="104"/>
      <c r="BO20" s="104"/>
      <c r="BP20" s="104"/>
      <c r="BQ20" s="105"/>
      <c r="BR20" s="104"/>
      <c r="BS20" s="104"/>
      <c r="BT20" s="106"/>
      <c r="BU20" s="104"/>
      <c r="BV20" s="104"/>
      <c r="BW20" s="104"/>
      <c r="BX20" s="104"/>
      <c r="BY20" s="105"/>
      <c r="BZ20" s="104"/>
      <c r="CA20" s="104"/>
      <c r="CB20" s="106"/>
      <c r="CC20" s="104"/>
      <c r="CD20" s="104"/>
      <c r="CE20" s="104"/>
      <c r="CF20" s="104"/>
      <c r="CG20" s="105"/>
      <c r="CH20" s="104"/>
      <c r="CI20" s="104"/>
      <c r="CJ20" s="106"/>
      <c r="CK20" s="104"/>
      <c r="CL20" s="104"/>
      <c r="CM20" s="104"/>
      <c r="CN20" s="104"/>
      <c r="CO20" s="105"/>
      <c r="CP20" s="104"/>
      <c r="CQ20" s="104"/>
      <c r="CR20" s="106"/>
      <c r="CS20" s="104"/>
      <c r="CT20" s="104"/>
    </row>
    <row r="21" spans="1:98" x14ac:dyDescent="0.25">
      <c r="A21" t="s">
        <v>51</v>
      </c>
      <c r="B21" s="1" t="s">
        <v>52</v>
      </c>
      <c r="C21" s="104"/>
      <c r="D21" s="104"/>
      <c r="E21" s="105"/>
      <c r="F21" s="104"/>
      <c r="G21" s="104"/>
      <c r="H21" s="106"/>
      <c r="I21" s="104"/>
      <c r="J21" s="104"/>
      <c r="K21" s="104"/>
      <c r="L21" s="104"/>
      <c r="M21" s="105"/>
      <c r="N21" s="104"/>
      <c r="O21" s="104"/>
      <c r="P21" s="106"/>
      <c r="Q21" s="104"/>
      <c r="R21" s="104"/>
      <c r="S21" s="104"/>
      <c r="T21" s="104"/>
      <c r="U21" s="105"/>
      <c r="V21" s="104"/>
      <c r="W21" s="104"/>
      <c r="X21" s="106"/>
      <c r="Y21" s="104"/>
      <c r="Z21" s="104"/>
      <c r="AA21" s="104">
        <v>182.35</v>
      </c>
      <c r="AB21" s="104">
        <v>109.41</v>
      </c>
      <c r="AC21" s="105">
        <v>3647</v>
      </c>
      <c r="AD21" s="104">
        <v>0</v>
      </c>
      <c r="AE21" s="104">
        <v>0</v>
      </c>
      <c r="AF21" s="106">
        <v>0</v>
      </c>
      <c r="AG21" s="104">
        <v>0</v>
      </c>
      <c r="AH21" s="104">
        <v>0</v>
      </c>
      <c r="AI21" s="104"/>
      <c r="AJ21" s="104"/>
      <c r="AK21" s="105"/>
      <c r="AL21" s="104"/>
      <c r="AM21" s="104"/>
      <c r="AN21" s="106"/>
      <c r="AO21" s="104"/>
      <c r="AP21" s="104"/>
      <c r="AQ21" s="104"/>
      <c r="AR21" s="104"/>
      <c r="AS21" s="105"/>
      <c r="AT21" s="104"/>
      <c r="AU21" s="104"/>
      <c r="AV21" s="106"/>
      <c r="AW21" s="104"/>
      <c r="AX21" s="104"/>
      <c r="AY21" s="104"/>
      <c r="AZ21" s="104"/>
      <c r="BA21" s="105"/>
      <c r="BB21" s="104"/>
      <c r="BC21" s="104"/>
      <c r="BD21" s="106"/>
      <c r="BE21" s="104"/>
      <c r="BF21" s="104"/>
      <c r="BG21" s="104"/>
      <c r="BH21" s="104"/>
      <c r="BI21" s="105"/>
      <c r="BJ21" s="104"/>
      <c r="BK21" s="104"/>
      <c r="BL21" s="106"/>
      <c r="BM21" s="104"/>
      <c r="BN21" s="104"/>
      <c r="BO21" s="104"/>
      <c r="BP21" s="104"/>
      <c r="BQ21" s="105"/>
      <c r="BR21" s="104"/>
      <c r="BS21" s="104"/>
      <c r="BT21" s="106"/>
      <c r="BU21" s="104"/>
      <c r="BV21" s="104"/>
      <c r="BW21" s="104"/>
      <c r="BX21" s="104"/>
      <c r="BY21" s="105"/>
      <c r="BZ21" s="104"/>
      <c r="CA21" s="104"/>
      <c r="CB21" s="106"/>
      <c r="CC21" s="104"/>
      <c r="CD21" s="104"/>
      <c r="CE21" s="104"/>
      <c r="CF21" s="104"/>
      <c r="CG21" s="105"/>
      <c r="CH21" s="104"/>
      <c r="CI21" s="104"/>
      <c r="CJ21" s="106"/>
      <c r="CK21" s="104"/>
      <c r="CL21" s="104"/>
      <c r="CM21" s="104"/>
      <c r="CN21" s="104"/>
      <c r="CO21" s="105"/>
      <c r="CP21" s="104"/>
      <c r="CQ21" s="104"/>
      <c r="CR21" s="106"/>
      <c r="CS21" s="104"/>
      <c r="CT21" s="104"/>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8"/>
      <c r="C1" s="109" t="s">
        <v>304</v>
      </c>
      <c r="D1" s="109"/>
      <c r="E1" s="109"/>
      <c r="F1" s="109"/>
      <c r="G1" s="109"/>
      <c r="H1" s="109"/>
      <c r="I1" s="109"/>
      <c r="J1" s="108"/>
      <c r="K1" s="108"/>
      <c r="L1" s="108"/>
      <c r="M1" s="109" t="s">
        <v>305</v>
      </c>
      <c r="N1" s="109"/>
      <c r="O1" s="109"/>
    </row>
    <row r="2" spans="1:16" ht="40.5" customHeight="1" x14ac:dyDescent="0.25">
      <c r="A2" s="88" t="s">
        <v>5</v>
      </c>
      <c r="B2" s="88" t="s">
        <v>70</v>
      </c>
      <c r="C2" s="87" t="s">
        <v>306</v>
      </c>
      <c r="D2" s="87" t="s">
        <v>307</v>
      </c>
      <c r="E2" s="87" t="s">
        <v>308</v>
      </c>
      <c r="F2" s="87" t="s">
        <v>309</v>
      </c>
      <c r="G2" s="87" t="s">
        <v>310</v>
      </c>
      <c r="H2" s="87" t="s">
        <v>311</v>
      </c>
      <c r="I2" s="87" t="s">
        <v>312</v>
      </c>
      <c r="M2" s="47" t="s">
        <v>313</v>
      </c>
      <c r="N2" s="47" t="s">
        <v>5</v>
      </c>
      <c r="O2" s="47" t="s">
        <v>70</v>
      </c>
    </row>
    <row r="3" spans="1:16" x14ac:dyDescent="0.25">
      <c r="A3" t="s">
        <v>32</v>
      </c>
      <c r="B3" t="s">
        <v>33</v>
      </c>
      <c r="C3" s="51"/>
      <c r="E3">
        <v>1200</v>
      </c>
      <c r="M3" s="110">
        <v>1</v>
      </c>
      <c r="N3" s="51" t="s">
        <v>314</v>
      </c>
      <c r="O3" s="51" t="s">
        <v>315</v>
      </c>
      <c r="P3" s="51" t="s">
        <v>316</v>
      </c>
    </row>
    <row r="4" spans="1:16" x14ac:dyDescent="0.25">
      <c r="A4" t="s">
        <v>36</v>
      </c>
      <c r="B4" t="s">
        <v>37</v>
      </c>
      <c r="C4" s="51"/>
      <c r="D4">
        <v>1000</v>
      </c>
      <c r="E4">
        <v>0</v>
      </c>
      <c r="M4" s="43">
        <v>2</v>
      </c>
      <c r="N4" t="s">
        <v>317</v>
      </c>
      <c r="O4" t="s">
        <v>318</v>
      </c>
    </row>
    <row r="5" spans="1:16" x14ac:dyDescent="0.25">
      <c r="A5" t="s">
        <v>40</v>
      </c>
      <c r="B5" t="s">
        <v>41</v>
      </c>
      <c r="C5" s="51"/>
      <c r="M5" s="43">
        <v>3</v>
      </c>
      <c r="N5" t="s">
        <v>319</v>
      </c>
      <c r="O5" t="s">
        <v>320</v>
      </c>
    </row>
    <row r="6" spans="1:16" x14ac:dyDescent="0.25">
      <c r="A6" t="s">
        <v>44</v>
      </c>
      <c r="B6" t="s">
        <v>45</v>
      </c>
      <c r="C6" s="51"/>
      <c r="M6" s="43">
        <v>4</v>
      </c>
      <c r="N6" t="s">
        <v>321</v>
      </c>
      <c r="O6" t="s">
        <v>322</v>
      </c>
    </row>
    <row r="7" spans="1:16" x14ac:dyDescent="0.25">
      <c r="A7" t="s">
        <v>46</v>
      </c>
      <c r="B7" t="s">
        <v>47</v>
      </c>
      <c r="C7" s="51"/>
      <c r="E7">
        <v>600</v>
      </c>
      <c r="F7">
        <v>600</v>
      </c>
      <c r="M7" s="43">
        <v>5</v>
      </c>
      <c r="N7" t="s">
        <v>323</v>
      </c>
      <c r="O7" t="s">
        <v>324</v>
      </c>
    </row>
    <row r="8" spans="1:16" x14ac:dyDescent="0.25">
      <c r="A8" t="s">
        <v>49</v>
      </c>
      <c r="B8" t="s">
        <v>50</v>
      </c>
      <c r="C8" s="51"/>
      <c r="I8">
        <v>10000</v>
      </c>
      <c r="M8" s="43">
        <v>6</v>
      </c>
      <c r="N8" t="s">
        <v>325</v>
      </c>
      <c r="O8" t="s">
        <v>326</v>
      </c>
    </row>
    <row r="9" spans="1:16" x14ac:dyDescent="0.25">
      <c r="A9" t="s">
        <v>51</v>
      </c>
      <c r="B9" t="s">
        <v>52</v>
      </c>
      <c r="C9" s="51"/>
      <c r="M9" s="43">
        <v>7</v>
      </c>
      <c r="N9" t="s">
        <v>327</v>
      </c>
      <c r="O9" t="s">
        <v>328</v>
      </c>
    </row>
    <row r="10" spans="1:16" x14ac:dyDescent="0.25">
      <c r="A10" t="s">
        <v>54</v>
      </c>
      <c r="B10" t="s">
        <v>55</v>
      </c>
      <c r="C10" s="51"/>
    </row>
    <row r="11" spans="1:16" x14ac:dyDescent="0.25">
      <c r="A11" t="s">
        <v>56</v>
      </c>
      <c r="B11" t="s">
        <v>57</v>
      </c>
      <c r="C11" s="51"/>
      <c r="D11">
        <v>5000</v>
      </c>
      <c r="F11">
        <v>200</v>
      </c>
    </row>
    <row r="12" spans="1:16" x14ac:dyDescent="0.25">
      <c r="A12" t="s">
        <v>59</v>
      </c>
      <c r="B12" t="s">
        <v>60</v>
      </c>
      <c r="C12" s="51"/>
    </row>
    <row r="19" spans="6:6" x14ac:dyDescent="0.25">
      <c r="F19" s="111" t="s">
        <v>329</v>
      </c>
    </row>
  </sheetData>
  <mergeCells count="2">
    <mergeCell ref="C1:I1"/>
    <mergeCell ref="M1:O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20" bestFit="1" customWidth="1"/>
    <col min="2" max="2" width="15.85546875" style="120" bestFit="1" customWidth="1"/>
    <col min="3" max="3" width="13.7109375" style="120" customWidth="1"/>
    <col min="4" max="4" width="17.5703125" style="123" customWidth="1"/>
    <col min="5" max="5" width="16" style="123" customWidth="1"/>
    <col min="6" max="6" width="11.5703125" style="125" bestFit="1" customWidth="1"/>
    <col min="7" max="7" width="50.28515625" style="125" customWidth="1"/>
    <col min="8" max="8" width="9.85546875" style="125" customWidth="1"/>
    <col min="9" max="9" width="8.85546875" style="125" customWidth="1"/>
    <col min="10" max="11" width="11.140625" style="125" customWidth="1"/>
    <col min="12" max="12" width="13.5703125" style="125" bestFit="1" customWidth="1"/>
    <col min="13" max="13" width="14.28515625" style="125" customWidth="1"/>
    <col min="14" max="14" width="11.28515625" style="125" customWidth="1"/>
    <col min="15" max="15" width="15.7109375" style="127" customWidth="1"/>
    <col min="16" max="16" width="22.5703125" style="127" customWidth="1"/>
  </cols>
  <sheetData>
    <row r="1" spans="1:16" s="115" customFormat="1" ht="25.5" customHeight="1" x14ac:dyDescent="0.25">
      <c r="A1" s="112" t="s">
        <v>330</v>
      </c>
      <c r="B1" s="112"/>
      <c r="C1" s="112"/>
      <c r="D1" s="113" t="s">
        <v>6</v>
      </c>
      <c r="E1" s="113"/>
      <c r="F1" s="114" t="s">
        <v>331</v>
      </c>
      <c r="G1" s="114"/>
      <c r="H1" s="114"/>
      <c r="I1" s="114"/>
      <c r="J1" s="114"/>
      <c r="K1" s="114"/>
      <c r="L1" s="114"/>
      <c r="M1" s="114"/>
      <c r="N1" s="114"/>
      <c r="O1" s="114"/>
      <c r="P1" s="114"/>
    </row>
    <row r="2" spans="1:16" s="47" customFormat="1" x14ac:dyDescent="0.25">
      <c r="A2" s="116" t="s">
        <v>332</v>
      </c>
      <c r="B2" s="116" t="s">
        <v>333</v>
      </c>
      <c r="C2" s="116" t="s">
        <v>334</v>
      </c>
      <c r="D2" s="117" t="s">
        <v>5</v>
      </c>
      <c r="E2" s="117" t="s">
        <v>70</v>
      </c>
      <c r="F2" s="118" t="s">
        <v>333</v>
      </c>
      <c r="G2" s="118" t="s">
        <v>70</v>
      </c>
      <c r="H2" s="118" t="s">
        <v>335</v>
      </c>
      <c r="I2" s="118" t="s">
        <v>336</v>
      </c>
      <c r="J2" s="118" t="s">
        <v>337</v>
      </c>
      <c r="K2" s="118" t="s">
        <v>338</v>
      </c>
      <c r="L2" s="118" t="s">
        <v>339</v>
      </c>
      <c r="M2" s="118" t="s">
        <v>340</v>
      </c>
      <c r="N2" s="118" t="s">
        <v>341</v>
      </c>
      <c r="O2" s="119" t="s">
        <v>342</v>
      </c>
      <c r="P2" s="119" t="s">
        <v>343</v>
      </c>
    </row>
    <row r="3" spans="1:16" x14ac:dyDescent="0.25">
      <c r="B3" s="121"/>
      <c r="C3" s="122"/>
      <c r="F3" s="124"/>
      <c r="J3" s="126"/>
      <c r="K3" s="126"/>
      <c r="L3" s="124"/>
      <c r="M3" s="124"/>
    </row>
    <row r="4" spans="1:16" x14ac:dyDescent="0.25">
      <c r="B4" s="121"/>
      <c r="C4" s="122"/>
      <c r="F4" s="124"/>
      <c r="J4" s="126"/>
      <c r="K4" s="126"/>
      <c r="L4" s="124"/>
      <c r="M4" s="124"/>
    </row>
    <row r="5" spans="1:16" x14ac:dyDescent="0.25">
      <c r="B5" s="128"/>
      <c r="C5" s="122"/>
      <c r="F5" s="124"/>
      <c r="J5" s="126"/>
      <c r="K5" s="126"/>
      <c r="L5" s="124"/>
      <c r="M5" s="124"/>
      <c r="N5" s="124"/>
    </row>
    <row r="6" spans="1:16" x14ac:dyDescent="0.25">
      <c r="B6" s="121"/>
      <c r="C6" s="122"/>
      <c r="F6" s="124"/>
      <c r="J6" s="126"/>
      <c r="K6" s="126"/>
      <c r="L6" s="124"/>
      <c r="M6" s="124"/>
    </row>
    <row r="7" spans="1:16" x14ac:dyDescent="0.25">
      <c r="B7" s="121"/>
      <c r="C7" s="122"/>
      <c r="F7" s="124"/>
      <c r="J7" s="126"/>
      <c r="K7" s="126"/>
      <c r="L7" s="124"/>
      <c r="M7" s="124"/>
    </row>
    <row r="8" spans="1:16" x14ac:dyDescent="0.25">
      <c r="B8" s="121"/>
      <c r="C8" s="122"/>
      <c r="F8" s="124"/>
      <c r="J8" s="126"/>
      <c r="K8" s="126"/>
      <c r="L8" s="124"/>
      <c r="M8" s="124"/>
      <c r="N8" s="124"/>
    </row>
    <row r="9" spans="1:16" x14ac:dyDescent="0.25">
      <c r="B9" s="121"/>
      <c r="C9" s="122"/>
      <c r="F9" s="124"/>
      <c r="J9" s="126"/>
      <c r="K9" s="126"/>
      <c r="L9" s="124"/>
      <c r="M9" s="124"/>
    </row>
    <row r="10" spans="1:16" x14ac:dyDescent="0.25">
      <c r="B10" s="121"/>
      <c r="C10" s="122"/>
      <c r="F10" s="124"/>
      <c r="J10" s="126"/>
      <c r="K10" s="126"/>
      <c r="L10" s="124"/>
      <c r="M10" s="124"/>
    </row>
    <row r="11" spans="1:16" x14ac:dyDescent="0.25">
      <c r="B11" s="121"/>
      <c r="C11" s="122"/>
      <c r="F11" s="124"/>
      <c r="J11" s="126"/>
      <c r="K11" s="126"/>
      <c r="L11" s="124"/>
      <c r="M11" s="124"/>
      <c r="N11" s="124"/>
    </row>
    <row r="12" spans="1:16" x14ac:dyDescent="0.25">
      <c r="B12" s="121"/>
      <c r="C12" s="122"/>
      <c r="F12" s="124"/>
      <c r="J12" s="126"/>
      <c r="K12" s="126"/>
      <c r="L12" s="124"/>
      <c r="M12" s="124"/>
    </row>
    <row r="13" spans="1:16" x14ac:dyDescent="0.25">
      <c r="B13" s="121"/>
      <c r="C13" s="122"/>
      <c r="F13" s="124"/>
      <c r="J13" s="126"/>
      <c r="K13" s="126"/>
      <c r="L13" s="124"/>
      <c r="M13" s="124"/>
    </row>
    <row r="14" spans="1:16" x14ac:dyDescent="0.25">
      <c r="B14" s="121"/>
      <c r="C14" s="122"/>
      <c r="F14" s="124"/>
      <c r="J14" s="126"/>
      <c r="K14" s="126"/>
      <c r="L14" s="124"/>
      <c r="M14" s="124"/>
    </row>
    <row r="15" spans="1:16" x14ac:dyDescent="0.25">
      <c r="B15" s="121"/>
      <c r="C15" s="122"/>
      <c r="F15" s="124"/>
      <c r="J15" s="126"/>
      <c r="K15" s="126"/>
      <c r="L15" s="124"/>
      <c r="M15" s="124"/>
      <c r="N15" s="124"/>
    </row>
    <row r="16" spans="1:16" x14ac:dyDescent="0.25">
      <c r="B16" s="121"/>
      <c r="C16" s="122"/>
      <c r="F16" s="124"/>
      <c r="J16" s="126"/>
      <c r="K16" s="126"/>
      <c r="L16" s="124"/>
      <c r="M16" s="124"/>
      <c r="N16" s="124"/>
    </row>
    <row r="17" spans="2:14" x14ac:dyDescent="0.25">
      <c r="B17" s="121"/>
      <c r="C17" s="122"/>
      <c r="F17" s="124"/>
      <c r="J17" s="126"/>
      <c r="K17" s="126"/>
      <c r="L17" s="124"/>
      <c r="M17" s="124"/>
    </row>
    <row r="18" spans="2:14" x14ac:dyDescent="0.25">
      <c r="B18" s="121"/>
      <c r="C18" s="122"/>
      <c r="F18" s="124"/>
      <c r="J18" s="126"/>
      <c r="K18" s="126"/>
      <c r="L18" s="124"/>
      <c r="M18" s="124"/>
    </row>
    <row r="19" spans="2:14" x14ac:dyDescent="0.25">
      <c r="B19" s="121"/>
      <c r="C19" s="122"/>
      <c r="F19" s="124"/>
      <c r="J19" s="126"/>
      <c r="K19" s="126"/>
      <c r="L19" s="124"/>
      <c r="M19" s="124"/>
      <c r="N19" s="124"/>
    </row>
    <row r="20" spans="2:14" x14ac:dyDescent="0.25">
      <c r="B20" s="121"/>
      <c r="C20" s="122"/>
      <c r="F20" s="124"/>
      <c r="J20" s="126"/>
      <c r="K20" s="126"/>
      <c r="L20" s="124"/>
      <c r="M20" s="124"/>
      <c r="N20" s="124"/>
    </row>
    <row r="21" spans="2:14" x14ac:dyDescent="0.25">
      <c r="B21" s="121"/>
      <c r="C21" s="122"/>
      <c r="F21" s="124"/>
      <c r="J21" s="126"/>
      <c r="K21" s="126"/>
      <c r="L21" s="124"/>
      <c r="M21" s="124"/>
    </row>
    <row r="22" spans="2:14" x14ac:dyDescent="0.25">
      <c r="B22" s="121"/>
      <c r="C22" s="122"/>
      <c r="F22" s="124"/>
      <c r="J22" s="126"/>
      <c r="K22" s="126"/>
      <c r="L22" s="124"/>
      <c r="M22" s="124"/>
    </row>
    <row r="23" spans="2:14" x14ac:dyDescent="0.25">
      <c r="B23" s="121"/>
      <c r="C23" s="122"/>
      <c r="F23" s="124"/>
      <c r="J23" s="126"/>
      <c r="K23" s="126"/>
      <c r="L23" s="124"/>
      <c r="M23" s="124"/>
      <c r="N23" s="124"/>
    </row>
    <row r="24" spans="2:14" x14ac:dyDescent="0.25">
      <c r="B24" s="121"/>
      <c r="C24" s="122"/>
      <c r="F24" s="124"/>
      <c r="J24" s="126"/>
      <c r="K24" s="126"/>
      <c r="L24" s="124"/>
      <c r="M24" s="124"/>
    </row>
    <row r="25" spans="2:14" x14ac:dyDescent="0.25">
      <c r="B25" s="121"/>
      <c r="C25" s="122"/>
      <c r="F25" s="124"/>
      <c r="J25" s="126"/>
      <c r="K25" s="126"/>
      <c r="L25" s="124"/>
      <c r="M25" s="124"/>
    </row>
    <row r="26" spans="2:14" x14ac:dyDescent="0.25">
      <c r="B26" s="121"/>
      <c r="C26" s="122"/>
      <c r="F26" s="124"/>
      <c r="J26" s="126"/>
      <c r="K26" s="126"/>
      <c r="L26" s="124"/>
      <c r="M26" s="124"/>
    </row>
    <row r="27" spans="2:14" x14ac:dyDescent="0.25">
      <c r="B27" s="121"/>
      <c r="C27" s="122"/>
      <c r="F27" s="124"/>
      <c r="J27" s="126"/>
      <c r="K27" s="126"/>
      <c r="L27" s="124"/>
      <c r="M27" s="124"/>
      <c r="N27" s="124"/>
    </row>
    <row r="28" spans="2:14" x14ac:dyDescent="0.25">
      <c r="B28" s="121"/>
      <c r="C28" s="122"/>
      <c r="F28" s="124"/>
      <c r="J28" s="126"/>
      <c r="K28" s="126"/>
      <c r="L28" s="124"/>
      <c r="M28" s="124"/>
      <c r="N28" s="124"/>
    </row>
    <row r="29" spans="2:14" x14ac:dyDescent="0.25">
      <c r="B29" s="121"/>
      <c r="C29" s="122"/>
      <c r="F29" s="124"/>
      <c r="J29" s="126"/>
      <c r="K29" s="126"/>
      <c r="L29" s="124"/>
      <c r="M29" s="124"/>
    </row>
    <row r="30" spans="2:14" x14ac:dyDescent="0.25">
      <c r="B30" s="121"/>
      <c r="C30" s="122"/>
      <c r="F30" s="124"/>
      <c r="J30" s="126"/>
      <c r="K30" s="126"/>
      <c r="L30" s="124"/>
      <c r="M30" s="124"/>
    </row>
    <row r="31" spans="2:14" x14ac:dyDescent="0.25">
      <c r="B31" s="121"/>
      <c r="C31" s="122"/>
      <c r="F31" s="124"/>
      <c r="J31" s="126"/>
      <c r="K31" s="126"/>
      <c r="L31" s="124"/>
      <c r="M31" s="124"/>
      <c r="N31" s="124"/>
    </row>
    <row r="32" spans="2:14" x14ac:dyDescent="0.25">
      <c r="B32" s="121"/>
      <c r="C32" s="122"/>
      <c r="F32" s="124"/>
      <c r="J32" s="126"/>
      <c r="K32" s="126"/>
      <c r="L32" s="124"/>
      <c r="M32" s="124"/>
      <c r="N32" s="124"/>
    </row>
    <row r="33" spans="2:14" x14ac:dyDescent="0.25">
      <c r="B33" s="121"/>
      <c r="C33" s="122"/>
      <c r="F33" s="124"/>
      <c r="J33" s="126"/>
      <c r="K33" s="126"/>
      <c r="L33" s="124"/>
      <c r="M33" s="124"/>
    </row>
    <row r="34" spans="2:14" x14ac:dyDescent="0.25">
      <c r="B34" s="121"/>
      <c r="C34" s="122"/>
      <c r="F34" s="124"/>
      <c r="J34" s="126"/>
      <c r="K34" s="126"/>
      <c r="L34" s="124"/>
      <c r="M34" s="124"/>
    </row>
    <row r="35" spans="2:14" x14ac:dyDescent="0.25">
      <c r="B35" s="121"/>
      <c r="C35" s="122"/>
      <c r="F35" s="124"/>
      <c r="J35" s="126"/>
      <c r="K35" s="126"/>
      <c r="L35" s="124"/>
      <c r="M35" s="124"/>
      <c r="N35" s="124"/>
    </row>
    <row r="36" spans="2:14" x14ac:dyDescent="0.25">
      <c r="B36" s="121"/>
      <c r="C36" s="122"/>
      <c r="F36" s="124"/>
      <c r="J36" s="126"/>
      <c r="K36" s="126"/>
      <c r="L36" s="124"/>
      <c r="M36" s="124"/>
    </row>
    <row r="37" spans="2:14" x14ac:dyDescent="0.25">
      <c r="B37" s="121"/>
      <c r="C37" s="122"/>
      <c r="F37" s="124"/>
      <c r="J37" s="126"/>
      <c r="K37" s="126"/>
      <c r="L37" s="124"/>
      <c r="M37" s="124"/>
    </row>
    <row r="38" spans="2:14" x14ac:dyDescent="0.25">
      <c r="B38" s="121"/>
      <c r="C38" s="122"/>
      <c r="F38" s="124"/>
      <c r="J38" s="126"/>
      <c r="K38" s="126"/>
      <c r="L38" s="124"/>
      <c r="M38" s="124"/>
    </row>
    <row r="39" spans="2:14" x14ac:dyDescent="0.25">
      <c r="B39" s="121"/>
      <c r="C39" s="122"/>
      <c r="F39" s="124"/>
      <c r="J39" s="126"/>
      <c r="K39" s="126"/>
      <c r="L39" s="124"/>
      <c r="M39" s="124"/>
    </row>
    <row r="40" spans="2:14" x14ac:dyDescent="0.25">
      <c r="B40" s="121"/>
      <c r="C40" s="122"/>
      <c r="F40" s="124"/>
      <c r="J40" s="126"/>
      <c r="K40" s="126"/>
      <c r="L40" s="124"/>
      <c r="M40" s="124"/>
    </row>
    <row r="41" spans="2:14" x14ac:dyDescent="0.25">
      <c r="B41" s="121"/>
      <c r="C41" s="122"/>
      <c r="F41" s="124"/>
      <c r="J41" s="126"/>
      <c r="K41" s="126"/>
      <c r="L41" s="124"/>
      <c r="M41" s="124"/>
    </row>
    <row r="42" spans="2:14" x14ac:dyDescent="0.25">
      <c r="B42" s="121"/>
      <c r="C42" s="122"/>
      <c r="F42" s="124"/>
      <c r="J42" s="126"/>
      <c r="K42" s="126"/>
      <c r="L42" s="124"/>
      <c r="M42" s="124"/>
    </row>
    <row r="43" spans="2:14" x14ac:dyDescent="0.25">
      <c r="B43" s="121"/>
      <c r="C43" s="122"/>
      <c r="F43" s="124"/>
      <c r="J43" s="126"/>
      <c r="K43" s="126"/>
      <c r="L43" s="124"/>
      <c r="M43" s="124"/>
      <c r="N43" s="124"/>
    </row>
    <row r="44" spans="2:14" x14ac:dyDescent="0.25">
      <c r="B44" s="121"/>
      <c r="C44" s="122"/>
      <c r="F44" s="124"/>
      <c r="J44" s="126"/>
      <c r="K44" s="126"/>
      <c r="L44" s="124"/>
      <c r="M44" s="124"/>
      <c r="N44" s="124"/>
    </row>
    <row r="45" spans="2:14" x14ac:dyDescent="0.25">
      <c r="B45" s="121"/>
      <c r="C45" s="122"/>
      <c r="F45" s="124"/>
      <c r="J45" s="126"/>
      <c r="K45" s="126"/>
      <c r="L45" s="124"/>
      <c r="M45" s="124"/>
    </row>
    <row r="46" spans="2:14" x14ac:dyDescent="0.25">
      <c r="B46" s="121"/>
      <c r="C46" s="122"/>
      <c r="F46" s="124"/>
      <c r="J46" s="126"/>
      <c r="K46" s="126"/>
      <c r="L46" s="124"/>
      <c r="M46" s="124"/>
    </row>
    <row r="47" spans="2:14" x14ac:dyDescent="0.25">
      <c r="B47" s="121"/>
      <c r="C47" s="122"/>
      <c r="F47" s="124"/>
      <c r="J47" s="126"/>
      <c r="K47" s="126"/>
      <c r="L47" s="124"/>
      <c r="M47" s="124"/>
    </row>
    <row r="48" spans="2:14" x14ac:dyDescent="0.25">
      <c r="B48" s="121"/>
      <c r="C48" s="122"/>
      <c r="F48" s="124"/>
      <c r="J48" s="126"/>
      <c r="K48" s="126"/>
      <c r="L48" s="124"/>
      <c r="M48" s="124"/>
    </row>
    <row r="49" spans="2:14" x14ac:dyDescent="0.25">
      <c r="B49" s="121"/>
      <c r="C49" s="122"/>
      <c r="F49" s="124"/>
      <c r="J49" s="126"/>
      <c r="K49" s="126"/>
      <c r="L49" s="124"/>
      <c r="M49" s="124"/>
    </row>
    <row r="50" spans="2:14" x14ac:dyDescent="0.25">
      <c r="B50" s="121"/>
      <c r="C50" s="122"/>
      <c r="F50" s="124"/>
      <c r="J50" s="126"/>
      <c r="K50" s="126"/>
      <c r="L50" s="124"/>
      <c r="M50" s="124"/>
      <c r="N50" s="124"/>
    </row>
    <row r="51" spans="2:14" x14ac:dyDescent="0.25">
      <c r="B51" s="121"/>
      <c r="C51" s="122"/>
      <c r="F51" s="124"/>
      <c r="J51" s="126"/>
      <c r="K51" s="126"/>
      <c r="L51" s="124"/>
      <c r="M51" s="124"/>
      <c r="N51" s="124"/>
    </row>
    <row r="52" spans="2:14" x14ac:dyDescent="0.25">
      <c r="B52" s="121"/>
      <c r="C52" s="122"/>
      <c r="F52" s="124"/>
      <c r="J52" s="126"/>
      <c r="K52" s="126"/>
      <c r="L52" s="124"/>
      <c r="M52" s="124"/>
    </row>
    <row r="53" spans="2:14" x14ac:dyDescent="0.25">
      <c r="B53" s="121"/>
      <c r="C53" s="122"/>
      <c r="F53" s="124"/>
      <c r="J53" s="126"/>
      <c r="K53" s="126"/>
      <c r="L53" s="124"/>
      <c r="M53" s="124"/>
    </row>
    <row r="54" spans="2:14" x14ac:dyDescent="0.25">
      <c r="B54" s="121"/>
      <c r="C54" s="122"/>
      <c r="F54" s="124"/>
      <c r="J54" s="126"/>
      <c r="K54" s="126"/>
      <c r="L54" s="124"/>
      <c r="M54" s="124"/>
      <c r="N54" s="124"/>
    </row>
    <row r="55" spans="2:14" x14ac:dyDescent="0.25">
      <c r="B55" s="121"/>
      <c r="C55" s="122"/>
      <c r="F55" s="124"/>
      <c r="J55" s="126"/>
      <c r="K55" s="126"/>
      <c r="L55" s="124"/>
      <c r="M55" s="124"/>
    </row>
    <row r="56" spans="2:14" x14ac:dyDescent="0.25">
      <c r="B56" s="121"/>
      <c r="C56" s="122"/>
      <c r="F56" s="124"/>
      <c r="J56" s="126"/>
      <c r="K56" s="126"/>
      <c r="L56" s="124"/>
      <c r="M56" s="124"/>
    </row>
    <row r="57" spans="2:14" x14ac:dyDescent="0.25">
      <c r="B57" s="121"/>
      <c r="C57" s="122"/>
      <c r="F57" s="124"/>
      <c r="J57" s="126"/>
      <c r="K57" s="126"/>
      <c r="L57" s="124"/>
      <c r="M57" s="124"/>
    </row>
    <row r="58" spans="2:14" x14ac:dyDescent="0.25">
      <c r="B58" s="121"/>
      <c r="C58" s="122"/>
      <c r="F58" s="124"/>
      <c r="J58" s="126"/>
      <c r="K58" s="126"/>
      <c r="L58" s="124"/>
      <c r="M58" s="124"/>
    </row>
    <row r="59" spans="2:14" x14ac:dyDescent="0.25">
      <c r="B59" s="121"/>
      <c r="C59" s="122"/>
      <c r="F59" s="124"/>
      <c r="J59" s="126"/>
      <c r="K59" s="126"/>
      <c r="L59" s="124"/>
      <c r="M59" s="124"/>
    </row>
    <row r="60" spans="2:14" x14ac:dyDescent="0.25">
      <c r="B60" s="121"/>
      <c r="C60" s="122"/>
      <c r="F60" s="124"/>
      <c r="J60" s="126"/>
      <c r="K60" s="126"/>
      <c r="L60" s="124"/>
      <c r="M60" s="124"/>
    </row>
    <row r="61" spans="2:14" x14ac:dyDescent="0.25">
      <c r="B61" s="121"/>
      <c r="C61" s="122"/>
      <c r="F61" s="124"/>
      <c r="J61" s="126"/>
      <c r="K61" s="126"/>
      <c r="L61" s="124"/>
      <c r="M61" s="124"/>
    </row>
    <row r="62" spans="2:14" x14ac:dyDescent="0.25">
      <c r="B62" s="121"/>
      <c r="C62" s="122"/>
      <c r="F62" s="124"/>
      <c r="J62" s="126"/>
      <c r="K62" s="126"/>
      <c r="L62" s="124"/>
      <c r="M62" s="124"/>
    </row>
    <row r="63" spans="2:14" x14ac:dyDescent="0.25">
      <c r="B63" s="121"/>
      <c r="C63" s="122"/>
      <c r="F63" s="124"/>
      <c r="J63" s="126"/>
      <c r="K63" s="126"/>
      <c r="L63" s="124"/>
      <c r="M63" s="124"/>
    </row>
    <row r="64" spans="2:14" x14ac:dyDescent="0.25">
      <c r="B64" s="121"/>
      <c r="C64" s="122"/>
      <c r="F64" s="124"/>
      <c r="J64" s="126"/>
      <c r="K64" s="126"/>
      <c r="L64" s="124"/>
      <c r="M64" s="124"/>
    </row>
    <row r="65" spans="2:13" x14ac:dyDescent="0.25">
      <c r="B65" s="121"/>
      <c r="C65" s="122"/>
      <c r="F65" s="124"/>
      <c r="J65" s="126"/>
      <c r="K65" s="126"/>
      <c r="L65" s="124"/>
      <c r="M65" s="124"/>
    </row>
    <row r="66" spans="2:13" x14ac:dyDescent="0.25">
      <c r="B66" s="121"/>
      <c r="C66" s="122"/>
      <c r="F66" s="124"/>
      <c r="J66" s="126"/>
      <c r="K66" s="126"/>
      <c r="L66" s="124"/>
      <c r="M66" s="124"/>
    </row>
    <row r="67" spans="2:13" x14ac:dyDescent="0.25">
      <c r="B67" s="121"/>
      <c r="C67" s="122"/>
      <c r="F67" s="124"/>
      <c r="J67" s="126"/>
      <c r="K67" s="126"/>
      <c r="L67" s="124"/>
      <c r="M67" s="124"/>
    </row>
    <row r="68" spans="2:13" x14ac:dyDescent="0.25">
      <c r="B68" s="121"/>
      <c r="C68" s="122"/>
      <c r="F68" s="124"/>
      <c r="J68" s="126"/>
      <c r="K68" s="126"/>
      <c r="L68" s="124"/>
      <c r="M68" s="124"/>
    </row>
    <row r="69" spans="2:13" x14ac:dyDescent="0.25">
      <c r="B69" s="121"/>
      <c r="C69" s="122"/>
      <c r="F69" s="124"/>
      <c r="J69" s="126"/>
      <c r="K69" s="126"/>
      <c r="L69" s="124"/>
      <c r="M69" s="124"/>
    </row>
    <row r="70" spans="2:13" x14ac:dyDescent="0.25">
      <c r="B70" s="121"/>
      <c r="C70" s="122"/>
      <c r="F70" s="124"/>
      <c r="J70" s="126"/>
      <c r="K70" s="126"/>
      <c r="L70" s="124"/>
      <c r="M70" s="124"/>
    </row>
    <row r="71" spans="2:13" x14ac:dyDescent="0.25">
      <c r="B71" s="121"/>
      <c r="C71" s="122"/>
      <c r="F71" s="124"/>
      <c r="J71" s="126"/>
      <c r="K71" s="126"/>
      <c r="L71" s="124"/>
      <c r="M71" s="124"/>
    </row>
    <row r="72" spans="2:13" x14ac:dyDescent="0.25">
      <c r="B72" s="121"/>
      <c r="C72" s="122"/>
      <c r="F72" s="124"/>
      <c r="J72" s="126"/>
      <c r="K72" s="126"/>
      <c r="L72" s="124"/>
      <c r="M72" s="124"/>
    </row>
    <row r="73" spans="2:13" x14ac:dyDescent="0.25">
      <c r="B73" s="121"/>
      <c r="C73" s="122"/>
      <c r="F73" s="124"/>
      <c r="J73" s="126"/>
      <c r="K73" s="126"/>
      <c r="L73" s="124"/>
      <c r="M73" s="124"/>
    </row>
    <row r="74" spans="2:13" x14ac:dyDescent="0.25">
      <c r="B74" s="121"/>
      <c r="C74" s="122"/>
      <c r="F74" s="124"/>
      <c r="J74" s="126"/>
      <c r="K74" s="126"/>
      <c r="L74" s="124"/>
      <c r="M74" s="124"/>
    </row>
    <row r="75" spans="2:13" x14ac:dyDescent="0.25">
      <c r="B75" s="121"/>
      <c r="C75" s="122"/>
      <c r="F75" s="124"/>
      <c r="J75" s="126"/>
      <c r="K75" s="126"/>
      <c r="L75" s="124"/>
      <c r="M75" s="124"/>
    </row>
    <row r="76" spans="2:13" x14ac:dyDescent="0.25">
      <c r="B76" s="121"/>
      <c r="C76" s="122"/>
      <c r="F76" s="124"/>
      <c r="J76" s="126"/>
      <c r="K76" s="126"/>
      <c r="L76" s="124"/>
      <c r="M76" s="124"/>
    </row>
    <row r="77" spans="2:13" x14ac:dyDescent="0.25">
      <c r="B77" s="121"/>
      <c r="C77" s="122"/>
      <c r="F77" s="124"/>
      <c r="L77" s="124"/>
      <c r="M77" s="124"/>
    </row>
    <row r="78" spans="2:13" x14ac:dyDescent="0.25">
      <c r="B78" s="121"/>
      <c r="C78" s="122"/>
      <c r="F78" s="124"/>
      <c r="J78" s="126"/>
      <c r="K78" s="126"/>
      <c r="L78" s="124"/>
      <c r="M78" s="124"/>
    </row>
    <row r="79" spans="2:13" x14ac:dyDescent="0.25">
      <c r="B79" s="121"/>
      <c r="C79" s="122"/>
      <c r="F79" s="124"/>
      <c r="J79" s="126"/>
      <c r="K79" s="126"/>
      <c r="L79" s="124"/>
      <c r="M79" s="124"/>
    </row>
    <row r="80" spans="2:13" x14ac:dyDescent="0.25">
      <c r="B80" s="121"/>
      <c r="C80" s="122"/>
      <c r="F80" s="124"/>
      <c r="L80" s="124"/>
      <c r="M80" s="124"/>
    </row>
    <row r="81" spans="2:13" x14ac:dyDescent="0.25">
      <c r="B81" s="121"/>
      <c r="C81" s="122"/>
      <c r="F81" s="124"/>
      <c r="L81" s="124"/>
      <c r="M81" s="124"/>
    </row>
    <row r="82" spans="2:13" x14ac:dyDescent="0.25">
      <c r="B82" s="121"/>
      <c r="C82" s="122"/>
      <c r="F82" s="124"/>
      <c r="L82" s="124"/>
      <c r="M82" s="124"/>
    </row>
    <row r="83" spans="2:13" x14ac:dyDescent="0.25">
      <c r="B83" s="121"/>
      <c r="C83" s="122"/>
      <c r="F83" s="124"/>
      <c r="L83" s="124"/>
      <c r="M83" s="124"/>
    </row>
    <row r="84" spans="2:13" x14ac:dyDescent="0.25">
      <c r="B84" s="121"/>
      <c r="C84" s="122"/>
      <c r="F84" s="124"/>
      <c r="J84" s="126"/>
      <c r="K84" s="126"/>
      <c r="L84" s="124"/>
      <c r="M84" s="124"/>
    </row>
    <row r="85" spans="2:13" x14ac:dyDescent="0.25">
      <c r="B85" s="121"/>
      <c r="C85" s="122"/>
      <c r="F85" s="124"/>
      <c r="J85" s="126"/>
      <c r="K85" s="126"/>
      <c r="L85" s="124"/>
      <c r="M85" s="124"/>
    </row>
    <row r="86" spans="2:13" x14ac:dyDescent="0.25">
      <c r="B86" s="121"/>
      <c r="C86" s="122"/>
      <c r="F86" s="124"/>
      <c r="J86" s="126"/>
      <c r="K86" s="126"/>
      <c r="L86" s="124"/>
      <c r="M86" s="124"/>
    </row>
    <row r="87" spans="2:13" x14ac:dyDescent="0.25">
      <c r="B87" s="121"/>
      <c r="C87" s="122"/>
      <c r="F87" s="124"/>
      <c r="J87" s="126"/>
      <c r="K87" s="126"/>
      <c r="L87" s="124"/>
      <c r="M87" s="124"/>
    </row>
    <row r="88" spans="2:13" x14ac:dyDescent="0.25">
      <c r="B88" s="121"/>
      <c r="C88" s="122"/>
      <c r="F88" s="124"/>
      <c r="J88" s="126"/>
      <c r="K88" s="126"/>
      <c r="L88" s="124"/>
      <c r="M88" s="124"/>
    </row>
    <row r="89" spans="2:13" x14ac:dyDescent="0.25">
      <c r="B89" s="121"/>
      <c r="C89" s="122"/>
      <c r="F89" s="124"/>
      <c r="J89" s="126"/>
      <c r="K89" s="126"/>
      <c r="L89" s="124"/>
      <c r="M89" s="124"/>
    </row>
    <row r="90" spans="2:13" x14ac:dyDescent="0.25">
      <c r="B90" s="121"/>
      <c r="C90" s="122"/>
      <c r="F90" s="124"/>
      <c r="J90" s="126"/>
      <c r="K90" s="126"/>
      <c r="L90" s="124"/>
      <c r="M90" s="124"/>
    </row>
    <row r="91" spans="2:13" x14ac:dyDescent="0.25">
      <c r="B91" s="121"/>
      <c r="C91" s="122"/>
      <c r="F91" s="124"/>
      <c r="L91" s="124"/>
      <c r="M91" s="124"/>
    </row>
    <row r="92" spans="2:13" x14ac:dyDescent="0.25">
      <c r="B92" s="121"/>
      <c r="C92" s="122"/>
      <c r="F92" s="124"/>
      <c r="L92" s="124"/>
      <c r="M92" s="124"/>
    </row>
    <row r="93" spans="2:13" x14ac:dyDescent="0.25">
      <c r="B93" s="121"/>
      <c r="C93" s="122"/>
      <c r="F93" s="124"/>
      <c r="L93" s="124"/>
      <c r="M93" s="124"/>
    </row>
    <row r="94" spans="2:13" x14ac:dyDescent="0.25">
      <c r="B94" s="121"/>
      <c r="C94" s="122"/>
      <c r="F94" s="124"/>
      <c r="L94" s="124"/>
      <c r="M94" s="124"/>
    </row>
    <row r="95" spans="2:13" x14ac:dyDescent="0.25">
      <c r="B95" s="121"/>
      <c r="C95" s="122"/>
      <c r="F95" s="124"/>
      <c r="L95" s="124"/>
      <c r="M95" s="124"/>
    </row>
    <row r="96" spans="2:13" x14ac:dyDescent="0.25">
      <c r="B96" s="121"/>
      <c r="C96" s="122"/>
      <c r="F96" s="124"/>
      <c r="L96" s="124"/>
      <c r="M96" s="124"/>
    </row>
    <row r="97" spans="2:13" x14ac:dyDescent="0.25">
      <c r="B97" s="121"/>
      <c r="C97" s="122"/>
      <c r="F97" s="124"/>
      <c r="L97" s="124"/>
      <c r="M97" s="124"/>
    </row>
    <row r="98" spans="2:13" x14ac:dyDescent="0.25">
      <c r="B98" s="121"/>
      <c r="C98" s="122"/>
      <c r="F98" s="124"/>
      <c r="L98" s="124"/>
      <c r="M98" s="124"/>
    </row>
    <row r="99" spans="2:13" x14ac:dyDescent="0.25">
      <c r="B99" s="121"/>
      <c r="C99" s="122"/>
      <c r="F99" s="124"/>
      <c r="L99" s="124"/>
      <c r="M99" s="124"/>
    </row>
    <row r="100" spans="2:13" x14ac:dyDescent="0.25">
      <c r="B100" s="121"/>
      <c r="C100" s="122"/>
      <c r="F100" s="124"/>
      <c r="J100" s="126"/>
      <c r="K100" s="126"/>
      <c r="L100" s="124"/>
      <c r="M100" s="124"/>
    </row>
    <row r="101" spans="2:13" x14ac:dyDescent="0.25">
      <c r="B101" s="121"/>
      <c r="C101" s="122"/>
      <c r="F101" s="124"/>
      <c r="J101" s="126"/>
      <c r="K101" s="126"/>
      <c r="L101" s="124"/>
      <c r="M101" s="124"/>
    </row>
    <row r="102" spans="2:13" x14ac:dyDescent="0.25">
      <c r="B102" s="121"/>
      <c r="C102" s="122"/>
      <c r="F102" s="124"/>
      <c r="L102" s="124"/>
      <c r="M102" s="124"/>
    </row>
    <row r="103" spans="2:13" x14ac:dyDescent="0.25">
      <c r="B103" s="121"/>
      <c r="C103" s="122"/>
      <c r="F103" s="124"/>
      <c r="J103" s="126"/>
      <c r="K103" s="126"/>
      <c r="L103" s="124"/>
      <c r="M103" s="124"/>
    </row>
    <row r="104" spans="2:13" x14ac:dyDescent="0.25">
      <c r="B104" s="121"/>
      <c r="C104" s="122"/>
      <c r="F104" s="124"/>
      <c r="J104" s="126"/>
      <c r="K104" s="126"/>
      <c r="L104" s="124"/>
      <c r="M104" s="124"/>
    </row>
    <row r="105" spans="2:13" x14ac:dyDescent="0.25">
      <c r="B105" s="121"/>
      <c r="C105" s="122"/>
      <c r="F105" s="124"/>
      <c r="L105" s="124"/>
      <c r="M105" s="124"/>
    </row>
    <row r="106" spans="2:13" x14ac:dyDescent="0.25">
      <c r="B106" s="121"/>
      <c r="C106" s="122"/>
      <c r="F106" s="124"/>
      <c r="L106" s="124"/>
      <c r="M106" s="124"/>
    </row>
    <row r="107" spans="2:13" x14ac:dyDescent="0.25">
      <c r="B107" s="121"/>
      <c r="C107" s="122"/>
      <c r="F107" s="124"/>
      <c r="L107" s="124"/>
      <c r="M107" s="124"/>
    </row>
    <row r="108" spans="2:13" x14ac:dyDescent="0.25">
      <c r="B108" s="121"/>
      <c r="C108" s="122"/>
      <c r="F108" s="124"/>
      <c r="L108" s="124"/>
      <c r="M108" s="124"/>
    </row>
    <row r="109" spans="2:13" x14ac:dyDescent="0.25">
      <c r="B109" s="121"/>
      <c r="C109" s="122"/>
      <c r="F109" s="124"/>
      <c r="L109" s="124"/>
      <c r="M109" s="124"/>
    </row>
    <row r="110" spans="2:13" x14ac:dyDescent="0.25">
      <c r="B110" s="121"/>
      <c r="C110" s="122"/>
      <c r="F110" s="124"/>
      <c r="L110" s="124"/>
      <c r="M110" s="124"/>
    </row>
    <row r="111" spans="2:13" x14ac:dyDescent="0.25">
      <c r="B111" s="121"/>
      <c r="C111" s="122"/>
      <c r="F111" s="124"/>
      <c r="L111" s="124"/>
      <c r="M111" s="124"/>
    </row>
    <row r="112" spans="2:13" x14ac:dyDescent="0.25">
      <c r="B112" s="121"/>
      <c r="C112" s="122"/>
      <c r="F112" s="124"/>
      <c r="L112" s="124"/>
      <c r="M112" s="124"/>
    </row>
    <row r="113" spans="2:13" x14ac:dyDescent="0.25">
      <c r="B113" s="121"/>
      <c r="C113" s="122"/>
      <c r="F113" s="124"/>
      <c r="L113" s="124"/>
      <c r="M113" s="124"/>
    </row>
    <row r="114" spans="2:13" x14ac:dyDescent="0.25">
      <c r="B114" s="121"/>
      <c r="C114" s="122"/>
      <c r="F114" s="124"/>
      <c r="L114" s="124"/>
      <c r="M114" s="124"/>
    </row>
    <row r="115" spans="2:13" x14ac:dyDescent="0.25">
      <c r="B115" s="121"/>
      <c r="C115" s="122"/>
      <c r="F115" s="124"/>
      <c r="J115" s="126"/>
      <c r="K115" s="126"/>
      <c r="L115" s="124"/>
      <c r="M115" s="124"/>
    </row>
    <row r="116" spans="2:13" x14ac:dyDescent="0.25">
      <c r="B116" s="121"/>
      <c r="C116" s="122"/>
      <c r="F116" s="124"/>
      <c r="J116" s="126"/>
      <c r="K116" s="126"/>
      <c r="L116" s="124"/>
      <c r="M116" s="124"/>
    </row>
    <row r="117" spans="2:13" x14ac:dyDescent="0.25">
      <c r="B117" s="121"/>
      <c r="C117" s="122"/>
      <c r="F117" s="124"/>
      <c r="L117" s="124"/>
      <c r="M117" s="124"/>
    </row>
    <row r="118" spans="2:13" x14ac:dyDescent="0.25">
      <c r="B118" s="121"/>
      <c r="C118" s="122"/>
      <c r="F118" s="124"/>
      <c r="J118" s="126"/>
      <c r="K118" s="126"/>
      <c r="L118" s="124"/>
      <c r="M118" s="124"/>
    </row>
    <row r="119" spans="2:13" x14ac:dyDescent="0.25">
      <c r="B119" s="121"/>
      <c r="C119" s="122"/>
      <c r="F119" s="124"/>
      <c r="J119" s="126"/>
      <c r="K119" s="126"/>
      <c r="L119" s="124"/>
      <c r="M119" s="124"/>
    </row>
    <row r="120" spans="2:13" x14ac:dyDescent="0.25">
      <c r="B120" s="121"/>
      <c r="C120" s="122"/>
      <c r="F120" s="124"/>
      <c r="J120" s="126"/>
      <c r="K120" s="126"/>
      <c r="L120" s="124"/>
      <c r="M120" s="124"/>
    </row>
    <row r="121" spans="2:13" x14ac:dyDescent="0.25">
      <c r="B121" s="121"/>
      <c r="C121" s="122"/>
      <c r="F121" s="124"/>
      <c r="L121" s="124"/>
      <c r="M121" s="124"/>
    </row>
    <row r="122" spans="2:13" x14ac:dyDescent="0.25">
      <c r="B122" s="121"/>
      <c r="C122" s="122"/>
      <c r="F122" s="124"/>
      <c r="J122" s="126"/>
      <c r="K122" s="126"/>
      <c r="L122" s="124"/>
      <c r="M122" s="124"/>
    </row>
    <row r="123" spans="2:13" x14ac:dyDescent="0.25">
      <c r="B123" s="121"/>
      <c r="C123" s="122"/>
      <c r="F123" s="124"/>
      <c r="J123" s="126"/>
      <c r="K123" s="126"/>
      <c r="L123" s="124"/>
      <c r="M123" s="124"/>
    </row>
    <row r="124" spans="2:13" x14ac:dyDescent="0.25">
      <c r="B124" s="121"/>
      <c r="C124" s="122"/>
      <c r="F124" s="124"/>
      <c r="L124" s="124"/>
      <c r="M124" s="124"/>
    </row>
    <row r="125" spans="2:13" x14ac:dyDescent="0.25">
      <c r="B125" s="121"/>
      <c r="C125" s="122"/>
      <c r="F125" s="124"/>
      <c r="L125" s="124"/>
      <c r="M125" s="124"/>
    </row>
    <row r="126" spans="2:13" x14ac:dyDescent="0.25">
      <c r="B126" s="121"/>
      <c r="C126" s="122"/>
      <c r="F126" s="124"/>
      <c r="L126" s="124"/>
      <c r="M126" s="124"/>
    </row>
    <row r="127" spans="2:13" x14ac:dyDescent="0.25">
      <c r="B127" s="121"/>
      <c r="C127" s="122"/>
      <c r="F127" s="124"/>
      <c r="L127" s="124"/>
      <c r="M127" s="124"/>
    </row>
    <row r="128" spans="2:13" x14ac:dyDescent="0.25">
      <c r="B128" s="121"/>
      <c r="C128" s="122"/>
      <c r="F128" s="124"/>
      <c r="J128" s="126"/>
      <c r="K128" s="126"/>
      <c r="L128" s="124"/>
      <c r="M128" s="124"/>
    </row>
    <row r="129" spans="2:13" x14ac:dyDescent="0.25">
      <c r="B129" s="121"/>
      <c r="C129" s="122"/>
      <c r="F129" s="124"/>
      <c r="L129" s="124"/>
      <c r="M129" s="124"/>
    </row>
    <row r="130" spans="2:13" x14ac:dyDescent="0.25">
      <c r="B130" s="121"/>
      <c r="C130" s="122"/>
      <c r="F130" s="124"/>
      <c r="J130" s="126"/>
      <c r="K130" s="126"/>
      <c r="L130" s="124"/>
      <c r="M130" s="124"/>
    </row>
    <row r="131" spans="2:13" x14ac:dyDescent="0.25">
      <c r="B131" s="121"/>
      <c r="C131" s="122"/>
      <c r="F131" s="124"/>
      <c r="J131" s="126"/>
      <c r="K131" s="126"/>
      <c r="L131" s="124"/>
      <c r="M131" s="124"/>
    </row>
    <row r="132" spans="2:13" x14ac:dyDescent="0.25">
      <c r="B132" s="121"/>
      <c r="C132" s="122"/>
      <c r="F132" s="124"/>
      <c r="J132" s="126"/>
      <c r="K132" s="126"/>
      <c r="L132" s="124"/>
    </row>
    <row r="133" spans="2:13" x14ac:dyDescent="0.25">
      <c r="B133" s="121"/>
      <c r="C133" s="122"/>
      <c r="F133" s="124"/>
      <c r="L133" s="124"/>
      <c r="M133" s="124"/>
    </row>
    <row r="134" spans="2:13" x14ac:dyDescent="0.25">
      <c r="B134" s="121"/>
      <c r="C134" s="122"/>
      <c r="F134" s="124"/>
      <c r="L134" s="124"/>
      <c r="M134" s="124"/>
    </row>
    <row r="135" spans="2:13" x14ac:dyDescent="0.25">
      <c r="B135" s="121"/>
      <c r="C135" s="122"/>
      <c r="F135" s="124"/>
      <c r="J135" s="126"/>
      <c r="K135" s="126"/>
      <c r="L135" s="124"/>
      <c r="M135" s="124"/>
    </row>
    <row r="136" spans="2:13" x14ac:dyDescent="0.25">
      <c r="B136" s="121"/>
      <c r="C136" s="122"/>
      <c r="F136" s="124"/>
      <c r="J136" s="126"/>
      <c r="K136" s="126"/>
      <c r="L136" s="124"/>
    </row>
    <row r="137" spans="2:13" x14ac:dyDescent="0.25">
      <c r="B137" s="121"/>
      <c r="C137" s="122"/>
      <c r="F137" s="124"/>
      <c r="L137" s="124"/>
      <c r="M137" s="124"/>
    </row>
    <row r="138" spans="2:13" x14ac:dyDescent="0.25">
      <c r="B138" s="121"/>
      <c r="C138" s="122"/>
      <c r="F138" s="124"/>
      <c r="L138" s="124"/>
      <c r="M138" s="124"/>
    </row>
    <row r="139" spans="2:13" x14ac:dyDescent="0.25">
      <c r="B139" s="121"/>
      <c r="C139" s="122"/>
      <c r="F139" s="124"/>
      <c r="J139" s="126"/>
      <c r="K139" s="126"/>
      <c r="L139" s="124"/>
      <c r="M139" s="124"/>
    </row>
    <row r="140" spans="2:13" x14ac:dyDescent="0.25">
      <c r="B140" s="121"/>
      <c r="C140" s="122"/>
      <c r="F140" s="124"/>
      <c r="L140" s="124"/>
      <c r="M140" s="124"/>
    </row>
    <row r="141" spans="2:13" x14ac:dyDescent="0.25">
      <c r="B141" s="121"/>
      <c r="C141" s="122"/>
      <c r="F141" s="124"/>
      <c r="L141" s="124"/>
      <c r="M141" s="124"/>
    </row>
    <row r="142" spans="2:13" x14ac:dyDescent="0.25">
      <c r="B142" s="121"/>
      <c r="C142" s="122"/>
      <c r="F142" s="124"/>
      <c r="L142" s="124"/>
      <c r="M142" s="124"/>
    </row>
    <row r="143" spans="2:13" x14ac:dyDescent="0.25">
      <c r="B143" s="121"/>
      <c r="C143" s="122"/>
      <c r="F143" s="124"/>
      <c r="J143" s="126"/>
      <c r="K143" s="126"/>
      <c r="L143" s="124"/>
      <c r="M143" s="124"/>
    </row>
    <row r="144" spans="2:13" x14ac:dyDescent="0.25">
      <c r="B144" s="121"/>
      <c r="C144" s="122"/>
      <c r="F144" s="124"/>
      <c r="L144" s="124"/>
      <c r="M144" s="124"/>
    </row>
    <row r="145" spans="2:13" x14ac:dyDescent="0.25">
      <c r="B145" s="121"/>
      <c r="C145" s="122"/>
      <c r="F145" s="124"/>
      <c r="J145" s="126"/>
      <c r="K145" s="126"/>
      <c r="L145" s="124"/>
      <c r="M145" s="124"/>
    </row>
    <row r="146" spans="2:13" x14ac:dyDescent="0.25">
      <c r="B146" s="121"/>
      <c r="C146" s="122"/>
      <c r="F146" s="124"/>
      <c r="L146" s="124"/>
      <c r="M146" s="124"/>
    </row>
    <row r="147" spans="2:13" x14ac:dyDescent="0.25">
      <c r="B147" s="121"/>
      <c r="C147" s="122"/>
      <c r="F147" s="124"/>
      <c r="J147" s="126"/>
      <c r="K147" s="126"/>
      <c r="L147" s="124"/>
    </row>
    <row r="148" spans="2:13" x14ac:dyDescent="0.25">
      <c r="B148" s="121"/>
      <c r="C148" s="122"/>
      <c r="F148" s="124"/>
      <c r="J148" s="126"/>
      <c r="K148" s="126"/>
      <c r="L148" s="124"/>
      <c r="M148" s="124"/>
    </row>
    <row r="149" spans="2:13" x14ac:dyDescent="0.25">
      <c r="B149" s="121"/>
      <c r="C149" s="122"/>
      <c r="F149" s="124"/>
      <c r="J149" s="126"/>
      <c r="K149" s="126"/>
      <c r="L149" s="124"/>
      <c r="M149" s="124"/>
    </row>
    <row r="150" spans="2:13" x14ac:dyDescent="0.25">
      <c r="B150" s="121"/>
      <c r="C150" s="122"/>
      <c r="F150" s="124"/>
      <c r="J150" s="126"/>
      <c r="K150" s="126"/>
      <c r="L150" s="124"/>
    </row>
    <row r="151" spans="2:13" x14ac:dyDescent="0.25">
      <c r="B151" s="121"/>
      <c r="C151" s="122"/>
      <c r="F151" s="124"/>
      <c r="J151" s="126"/>
      <c r="K151" s="126"/>
      <c r="L151" s="124"/>
    </row>
    <row r="152" spans="2:13" x14ac:dyDescent="0.25">
      <c r="B152" s="121"/>
      <c r="C152" s="122"/>
      <c r="F152" s="124"/>
      <c r="J152" s="126"/>
      <c r="K152" s="126"/>
      <c r="L152" s="124"/>
      <c r="M152" s="124"/>
    </row>
    <row r="153" spans="2:13" x14ac:dyDescent="0.25">
      <c r="B153" s="121"/>
      <c r="C153" s="122"/>
      <c r="F153" s="124"/>
      <c r="J153" s="126"/>
      <c r="K153" s="126"/>
      <c r="L153" s="124"/>
      <c r="M153" s="124"/>
    </row>
    <row r="154" spans="2:13" x14ac:dyDescent="0.25">
      <c r="B154" s="121"/>
      <c r="C154" s="122"/>
      <c r="F154" s="124"/>
      <c r="J154" s="126"/>
      <c r="K154" s="126"/>
      <c r="L154" s="124"/>
    </row>
    <row r="155" spans="2:13" x14ac:dyDescent="0.25">
      <c r="B155" s="121"/>
      <c r="C155" s="122"/>
      <c r="F155" s="124"/>
      <c r="L155" s="124"/>
      <c r="M155" s="124"/>
    </row>
    <row r="156" spans="2:13" x14ac:dyDescent="0.25">
      <c r="B156" s="121"/>
      <c r="C156" s="122"/>
      <c r="F156" s="124"/>
      <c r="J156" s="126"/>
      <c r="K156" s="126"/>
      <c r="L156" s="124"/>
      <c r="M156" s="124"/>
    </row>
    <row r="157" spans="2:13" x14ac:dyDescent="0.25">
      <c r="B157" s="121"/>
      <c r="C157" s="122"/>
      <c r="F157" s="124"/>
      <c r="L157" s="124"/>
    </row>
    <row r="158" spans="2:13" x14ac:dyDescent="0.25">
      <c r="B158" s="121"/>
      <c r="C158" s="122"/>
      <c r="F158" s="124"/>
      <c r="J158" s="126"/>
      <c r="K158" s="126"/>
      <c r="L158" s="124"/>
    </row>
    <row r="159" spans="2:13" x14ac:dyDescent="0.25">
      <c r="B159" s="121"/>
      <c r="C159" s="122"/>
      <c r="F159" s="124"/>
      <c r="J159" s="126"/>
      <c r="K159" s="126"/>
      <c r="L159" s="124"/>
    </row>
    <row r="160" spans="2:13" x14ac:dyDescent="0.25">
      <c r="B160" s="121"/>
      <c r="C160" s="122"/>
      <c r="F160" s="124"/>
      <c r="J160" s="126"/>
      <c r="K160" s="126"/>
      <c r="L160" s="124"/>
      <c r="M160" s="124"/>
    </row>
    <row r="161" spans="2:13" x14ac:dyDescent="0.25">
      <c r="B161" s="121"/>
      <c r="C161" s="122"/>
      <c r="F161" s="124"/>
      <c r="L161" s="124"/>
    </row>
    <row r="162" spans="2:13" x14ac:dyDescent="0.25">
      <c r="B162" s="121"/>
      <c r="C162" s="122"/>
      <c r="F162" s="124"/>
      <c r="L162" s="124"/>
    </row>
    <row r="163" spans="2:13" x14ac:dyDescent="0.25">
      <c r="C163" s="122"/>
      <c r="F163" s="124"/>
      <c r="L163" s="124"/>
    </row>
    <row r="164" spans="2:13" x14ac:dyDescent="0.25">
      <c r="C164" s="122"/>
      <c r="F164" s="124"/>
      <c r="L164" s="124"/>
      <c r="M164" s="124"/>
    </row>
    <row r="165" spans="2:13" x14ac:dyDescent="0.25">
      <c r="C165" s="122"/>
      <c r="F165" s="124"/>
      <c r="L165" s="124"/>
    </row>
    <row r="166" spans="2:13" x14ac:dyDescent="0.25">
      <c r="C166" s="122"/>
      <c r="F166" s="124"/>
      <c r="L166" s="124"/>
    </row>
    <row r="167" spans="2:13" x14ac:dyDescent="0.25">
      <c r="C167" s="122"/>
      <c r="F167" s="124"/>
      <c r="L167" s="124"/>
      <c r="M167" s="124"/>
    </row>
    <row r="168" spans="2:13" x14ac:dyDescent="0.25">
      <c r="C168" s="122"/>
      <c r="F168" s="124"/>
      <c r="L168" s="124"/>
    </row>
    <row r="169" spans="2:13" x14ac:dyDescent="0.25">
      <c r="C169" s="122"/>
      <c r="F169" s="124"/>
      <c r="L169" s="124"/>
    </row>
    <row r="170" spans="2:13" x14ac:dyDescent="0.25">
      <c r="C170" s="122"/>
      <c r="F170" s="124"/>
      <c r="L170" s="124"/>
    </row>
    <row r="171" spans="2:13" x14ac:dyDescent="0.25">
      <c r="C171" s="122"/>
      <c r="F171" s="124"/>
      <c r="L171" s="124"/>
      <c r="M171" s="124"/>
    </row>
    <row r="172" spans="2:13" x14ac:dyDescent="0.25">
      <c r="C172" s="122"/>
      <c r="F172" s="124"/>
      <c r="L172" s="124"/>
    </row>
    <row r="173" spans="2:13" x14ac:dyDescent="0.25">
      <c r="C173" s="122"/>
      <c r="F173" s="124"/>
      <c r="L173" s="124"/>
    </row>
    <row r="174" spans="2:13" x14ac:dyDescent="0.25">
      <c r="C174" s="122"/>
      <c r="F174" s="124"/>
      <c r="L174" s="124"/>
    </row>
    <row r="175" spans="2:13" x14ac:dyDescent="0.25">
      <c r="C175" s="122"/>
      <c r="F175" s="124"/>
      <c r="L175" s="124"/>
    </row>
    <row r="176" spans="2:13" x14ac:dyDescent="0.25">
      <c r="C176" s="122"/>
      <c r="F176" s="124"/>
      <c r="L176" s="124"/>
    </row>
    <row r="177" spans="3:13" x14ac:dyDescent="0.25">
      <c r="C177" s="122"/>
      <c r="F177" s="124"/>
      <c r="L177" s="124"/>
    </row>
    <row r="178" spans="3:13" x14ac:dyDescent="0.25">
      <c r="C178" s="122"/>
      <c r="F178" s="124"/>
      <c r="L178" s="124"/>
      <c r="M178" s="124"/>
    </row>
    <row r="179" spans="3:13" x14ac:dyDescent="0.25">
      <c r="C179" s="122"/>
      <c r="F179" s="124"/>
      <c r="L179" s="124"/>
    </row>
    <row r="180" spans="3:13" x14ac:dyDescent="0.25">
      <c r="C180" s="122"/>
      <c r="F180" s="124"/>
      <c r="L180" s="124"/>
    </row>
    <row r="181" spans="3:13" x14ac:dyDescent="0.25">
      <c r="C181" s="122"/>
      <c r="F181" s="124"/>
      <c r="L181" s="124"/>
    </row>
    <row r="182" spans="3:13" x14ac:dyDescent="0.25">
      <c r="C182" s="122"/>
      <c r="F182" s="124"/>
      <c r="L182" s="124"/>
      <c r="M182" s="124"/>
    </row>
    <row r="183" spans="3:13" x14ac:dyDescent="0.25">
      <c r="C183" s="122"/>
      <c r="F183" s="129"/>
    </row>
    <row r="184" spans="3:13" x14ac:dyDescent="0.25">
      <c r="C184" s="122"/>
      <c r="F184" s="129"/>
    </row>
    <row r="185" spans="3:13" x14ac:dyDescent="0.25">
      <c r="C185" s="122"/>
      <c r="F185" s="129"/>
    </row>
    <row r="186" spans="3:13" x14ac:dyDescent="0.25">
      <c r="C186" s="122"/>
      <c r="F186" s="129"/>
    </row>
    <row r="187" spans="3:13" x14ac:dyDescent="0.25">
      <c r="C187" s="122"/>
      <c r="F187" s="129"/>
    </row>
    <row r="188" spans="3:13" x14ac:dyDescent="0.25">
      <c r="C188" s="122"/>
      <c r="F188" s="129"/>
    </row>
    <row r="189" spans="3:13" x14ac:dyDescent="0.25">
      <c r="C189" s="122"/>
      <c r="F189" s="129"/>
    </row>
    <row r="190" spans="3:13" x14ac:dyDescent="0.25">
      <c r="C190" s="122"/>
      <c r="F190" s="129"/>
    </row>
    <row r="191" spans="3:13" x14ac:dyDescent="0.25">
      <c r="C191" s="122"/>
      <c r="F191" s="129"/>
    </row>
    <row r="192" spans="3:13" x14ac:dyDescent="0.25">
      <c r="C192" s="122"/>
      <c r="F192" s="129"/>
    </row>
    <row r="193" spans="3:6" x14ac:dyDescent="0.25">
      <c r="C193" s="122"/>
      <c r="F193" s="129"/>
    </row>
    <row r="194" spans="3:6" x14ac:dyDescent="0.25">
      <c r="C194" s="122"/>
      <c r="F194" s="129"/>
    </row>
    <row r="195" spans="3:6" x14ac:dyDescent="0.25">
      <c r="C195" s="122"/>
      <c r="F195" s="129"/>
    </row>
    <row r="196" spans="3:6" x14ac:dyDescent="0.25">
      <c r="C196" s="122"/>
      <c r="F196" s="129"/>
    </row>
    <row r="197" spans="3:6" x14ac:dyDescent="0.25">
      <c r="C197" s="122"/>
      <c r="F197" s="129"/>
    </row>
    <row r="198" spans="3:6" x14ac:dyDescent="0.25">
      <c r="C198" s="122"/>
      <c r="F198" s="129"/>
    </row>
    <row r="199" spans="3:6" x14ac:dyDescent="0.25">
      <c r="C199" s="122"/>
      <c r="F199" s="129"/>
    </row>
    <row r="200" spans="3:6" x14ac:dyDescent="0.25">
      <c r="C200" s="122"/>
      <c r="F200" s="129"/>
    </row>
    <row r="201" spans="3:6" x14ac:dyDescent="0.25">
      <c r="C201" s="122"/>
      <c r="F201" s="129"/>
    </row>
    <row r="202" spans="3:6" x14ac:dyDescent="0.25">
      <c r="C202" s="122"/>
      <c r="F202" s="129"/>
    </row>
    <row r="203" spans="3:6" x14ac:dyDescent="0.25">
      <c r="C203" s="122"/>
      <c r="F203" s="129"/>
    </row>
    <row r="204" spans="3:6" x14ac:dyDescent="0.25">
      <c r="C204" s="122"/>
      <c r="F204" s="129"/>
    </row>
    <row r="205" spans="3:6" x14ac:dyDescent="0.25">
      <c r="C205" s="122"/>
      <c r="F205" s="129"/>
    </row>
    <row r="206" spans="3:6" x14ac:dyDescent="0.25">
      <c r="C206" s="122"/>
      <c r="F206" s="129"/>
    </row>
    <row r="207" spans="3:6" x14ac:dyDescent="0.25">
      <c r="C207" s="122"/>
      <c r="F207" s="129"/>
    </row>
    <row r="208" spans="3:6" x14ac:dyDescent="0.25">
      <c r="C208" s="122"/>
      <c r="F208" s="129"/>
    </row>
    <row r="209" spans="3:6" x14ac:dyDescent="0.25">
      <c r="C209" s="122"/>
      <c r="F209" s="129"/>
    </row>
    <row r="210" spans="3:6" x14ac:dyDescent="0.25">
      <c r="C210" s="122"/>
      <c r="F210" s="129"/>
    </row>
    <row r="211" spans="3:6" x14ac:dyDescent="0.25">
      <c r="C211" s="122"/>
      <c r="F211" s="129"/>
    </row>
    <row r="212" spans="3:6" x14ac:dyDescent="0.25">
      <c r="C212" s="122"/>
      <c r="F212" s="129"/>
    </row>
    <row r="213" spans="3:6" x14ac:dyDescent="0.25">
      <c r="C213" s="122"/>
      <c r="F213" s="129"/>
    </row>
    <row r="214" spans="3:6" x14ac:dyDescent="0.25">
      <c r="C214" s="122"/>
      <c r="F214" s="129"/>
    </row>
    <row r="215" spans="3:6" x14ac:dyDescent="0.25">
      <c r="C215" s="122"/>
      <c r="F215" s="129"/>
    </row>
    <row r="216" spans="3:6" x14ac:dyDescent="0.25">
      <c r="C216" s="122"/>
      <c r="F216" s="129"/>
    </row>
    <row r="217" spans="3:6" x14ac:dyDescent="0.25">
      <c r="C217" s="122"/>
      <c r="F217" s="129"/>
    </row>
    <row r="218" spans="3:6" x14ac:dyDescent="0.25">
      <c r="C218" s="122"/>
      <c r="F218" s="129"/>
    </row>
    <row r="219" spans="3:6" x14ac:dyDescent="0.25">
      <c r="C219" s="122"/>
      <c r="F219" s="129"/>
    </row>
    <row r="220" spans="3:6" x14ac:dyDescent="0.25">
      <c r="C220" s="122"/>
      <c r="F220" s="129"/>
    </row>
    <row r="221" spans="3:6" x14ac:dyDescent="0.25">
      <c r="C221" s="122"/>
      <c r="F221" s="129"/>
    </row>
    <row r="222" spans="3:6" x14ac:dyDescent="0.25">
      <c r="C222" s="122"/>
      <c r="F222" s="129"/>
    </row>
    <row r="223" spans="3:6" x14ac:dyDescent="0.25">
      <c r="C223" s="122"/>
      <c r="F223" s="129"/>
    </row>
    <row r="224" spans="3:6" x14ac:dyDescent="0.25">
      <c r="C224" s="122"/>
      <c r="F224" s="129"/>
    </row>
    <row r="225" spans="3:6" x14ac:dyDescent="0.25">
      <c r="C225" s="122"/>
      <c r="F225" s="129"/>
    </row>
    <row r="226" spans="3:6" x14ac:dyDescent="0.25">
      <c r="C226" s="122"/>
      <c r="F226" s="129"/>
    </row>
    <row r="227" spans="3:6" x14ac:dyDescent="0.25">
      <c r="C227" s="122"/>
      <c r="F227" s="129"/>
    </row>
    <row r="228" spans="3:6" x14ac:dyDescent="0.25">
      <c r="C228" s="122"/>
      <c r="F228" s="129"/>
    </row>
    <row r="229" spans="3:6" x14ac:dyDescent="0.25">
      <c r="C229" s="122"/>
      <c r="F229" s="129"/>
    </row>
    <row r="230" spans="3:6" x14ac:dyDescent="0.25">
      <c r="C230" s="122"/>
      <c r="F230" s="129"/>
    </row>
    <row r="231" spans="3:6" x14ac:dyDescent="0.25">
      <c r="C231" s="122"/>
      <c r="F231" s="129"/>
    </row>
    <row r="232" spans="3:6" x14ac:dyDescent="0.25">
      <c r="C232" s="122"/>
      <c r="F232" s="129"/>
    </row>
    <row r="233" spans="3:6" x14ac:dyDescent="0.25">
      <c r="C233" s="122"/>
      <c r="F233" s="129"/>
    </row>
    <row r="234" spans="3:6" x14ac:dyDescent="0.25">
      <c r="C234" s="122"/>
      <c r="F234" s="129"/>
    </row>
    <row r="235" spans="3:6" x14ac:dyDescent="0.25">
      <c r="C235" s="122"/>
      <c r="F235" s="129"/>
    </row>
    <row r="236" spans="3:6" x14ac:dyDescent="0.25">
      <c r="C236" s="122"/>
      <c r="F236" s="129"/>
    </row>
    <row r="237" spans="3:6" x14ac:dyDescent="0.25">
      <c r="C237" s="122"/>
      <c r="F237" s="129"/>
    </row>
    <row r="238" spans="3:6" x14ac:dyDescent="0.25">
      <c r="C238" s="122"/>
      <c r="F238" s="129"/>
    </row>
    <row r="239" spans="3:6" x14ac:dyDescent="0.25">
      <c r="C239" s="122"/>
      <c r="F239" s="129"/>
    </row>
    <row r="240" spans="3:6" x14ac:dyDescent="0.25">
      <c r="C240" s="122"/>
      <c r="F240" s="129"/>
    </row>
    <row r="241" spans="3:6" x14ac:dyDescent="0.25">
      <c r="C241" s="122"/>
      <c r="F241" s="129"/>
    </row>
    <row r="242" spans="3:6" x14ac:dyDescent="0.25">
      <c r="C242" s="122"/>
      <c r="F242" s="129"/>
    </row>
    <row r="243" spans="3:6" x14ac:dyDescent="0.25">
      <c r="C243" s="122"/>
      <c r="F243" s="129"/>
    </row>
    <row r="244" spans="3:6" x14ac:dyDescent="0.25">
      <c r="C244" s="122"/>
      <c r="F244" s="129"/>
    </row>
    <row r="245" spans="3:6" x14ac:dyDescent="0.25">
      <c r="C245" s="122"/>
      <c r="F245" s="129"/>
    </row>
    <row r="246" spans="3:6" x14ac:dyDescent="0.25">
      <c r="C246" s="122"/>
      <c r="F246" s="129"/>
    </row>
    <row r="247" spans="3:6" x14ac:dyDescent="0.25">
      <c r="C247" s="122"/>
      <c r="F247" s="129"/>
    </row>
    <row r="248" spans="3:6" x14ac:dyDescent="0.25">
      <c r="C248" s="122"/>
      <c r="F248" s="129"/>
    </row>
    <row r="249" spans="3:6" x14ac:dyDescent="0.25">
      <c r="C249" s="122"/>
      <c r="F249" s="129"/>
    </row>
    <row r="250" spans="3:6" x14ac:dyDescent="0.25">
      <c r="C250" s="122"/>
      <c r="F250" s="129"/>
    </row>
    <row r="251" spans="3:6" x14ac:dyDescent="0.25">
      <c r="C251" s="122"/>
      <c r="F251" s="129"/>
    </row>
    <row r="252" spans="3:6" x14ac:dyDescent="0.25">
      <c r="C252" s="122"/>
      <c r="F252" s="129"/>
    </row>
    <row r="253" spans="3:6" x14ac:dyDescent="0.25">
      <c r="C253" s="122"/>
      <c r="F253" s="129"/>
    </row>
    <row r="254" spans="3:6" x14ac:dyDescent="0.25">
      <c r="C254" s="122"/>
      <c r="F254" s="129"/>
    </row>
    <row r="255" spans="3:6" x14ac:dyDescent="0.25">
      <c r="C255" s="122"/>
      <c r="F255" s="129"/>
    </row>
    <row r="256" spans="3:6" x14ac:dyDescent="0.25">
      <c r="C256" s="122"/>
      <c r="F256" s="129"/>
    </row>
    <row r="257" spans="3:6" x14ac:dyDescent="0.25">
      <c r="C257" s="122"/>
      <c r="F257" s="129"/>
    </row>
    <row r="258" spans="3:6" x14ac:dyDescent="0.25">
      <c r="C258" s="122"/>
      <c r="F258" s="129"/>
    </row>
    <row r="259" spans="3:6" x14ac:dyDescent="0.25">
      <c r="C259" s="122"/>
      <c r="F259" s="129"/>
    </row>
    <row r="260" spans="3:6" x14ac:dyDescent="0.25">
      <c r="C260" s="122"/>
      <c r="F260" s="129"/>
    </row>
    <row r="261" spans="3:6" x14ac:dyDescent="0.25">
      <c r="C261" s="122"/>
      <c r="F261" s="129"/>
    </row>
    <row r="262" spans="3:6" x14ac:dyDescent="0.25">
      <c r="C262" s="122"/>
      <c r="F262" s="129"/>
    </row>
    <row r="263" spans="3:6" x14ac:dyDescent="0.25">
      <c r="C263" s="122"/>
      <c r="F263" s="129"/>
    </row>
    <row r="264" spans="3:6" x14ac:dyDescent="0.25">
      <c r="C264" s="122"/>
      <c r="F264" s="129"/>
    </row>
    <row r="265" spans="3:6" x14ac:dyDescent="0.25">
      <c r="C265" s="122"/>
      <c r="F265" s="129"/>
    </row>
    <row r="266" spans="3:6" x14ac:dyDescent="0.25">
      <c r="C266" s="122"/>
      <c r="F266" s="129"/>
    </row>
    <row r="267" spans="3:6" x14ac:dyDescent="0.25">
      <c r="C267" s="122"/>
      <c r="F267" s="129"/>
    </row>
    <row r="268" spans="3:6" x14ac:dyDescent="0.25">
      <c r="C268" s="122"/>
      <c r="F268" s="129"/>
    </row>
    <row r="269" spans="3:6" x14ac:dyDescent="0.25">
      <c r="C269" s="122"/>
      <c r="F269" s="129"/>
    </row>
    <row r="270" spans="3:6" x14ac:dyDescent="0.25">
      <c r="C270" s="122"/>
      <c r="F270" s="129"/>
    </row>
    <row r="271" spans="3:6" x14ac:dyDescent="0.25">
      <c r="C271" s="122"/>
      <c r="F271" s="129"/>
    </row>
    <row r="272" spans="3:6" x14ac:dyDescent="0.25">
      <c r="C272" s="122"/>
      <c r="F272" s="129"/>
    </row>
    <row r="273" spans="3:6" x14ac:dyDescent="0.25">
      <c r="C273" s="122"/>
      <c r="F273" s="129"/>
    </row>
    <row r="274" spans="3:6" x14ac:dyDescent="0.25">
      <c r="C274" s="122"/>
      <c r="F274" s="129"/>
    </row>
    <row r="275" spans="3:6" x14ac:dyDescent="0.25">
      <c r="C275" s="122"/>
      <c r="F275" s="129"/>
    </row>
    <row r="276" spans="3:6" x14ac:dyDescent="0.25">
      <c r="C276" s="122"/>
      <c r="F276" s="129"/>
    </row>
    <row r="277" spans="3:6" x14ac:dyDescent="0.25">
      <c r="C277" s="122"/>
      <c r="F277" s="129"/>
    </row>
    <row r="278" spans="3:6" x14ac:dyDescent="0.25">
      <c r="C278" s="122"/>
      <c r="F278" s="129"/>
    </row>
    <row r="279" spans="3:6" x14ac:dyDescent="0.25">
      <c r="C279" s="122"/>
      <c r="F279" s="129"/>
    </row>
    <row r="280" spans="3:6" x14ac:dyDescent="0.25">
      <c r="C280" s="122"/>
      <c r="F280" s="129"/>
    </row>
    <row r="281" spans="3:6" x14ac:dyDescent="0.25">
      <c r="C281" s="122"/>
      <c r="F281" s="129"/>
    </row>
    <row r="282" spans="3:6" x14ac:dyDescent="0.25">
      <c r="C282" s="122"/>
      <c r="F282" s="129"/>
    </row>
    <row r="283" spans="3:6" x14ac:dyDescent="0.25">
      <c r="C283" s="122"/>
      <c r="F283" s="129"/>
    </row>
    <row r="284" spans="3:6" x14ac:dyDescent="0.25">
      <c r="C284" s="122"/>
      <c r="F284" s="129"/>
    </row>
    <row r="285" spans="3:6" x14ac:dyDescent="0.25">
      <c r="C285" s="122"/>
      <c r="F285" s="129"/>
    </row>
    <row r="286" spans="3:6" x14ac:dyDescent="0.25">
      <c r="C286" s="122"/>
      <c r="F286" s="129"/>
    </row>
    <row r="287" spans="3:6" x14ac:dyDescent="0.25">
      <c r="C287" s="122"/>
      <c r="F287" s="129"/>
    </row>
    <row r="288" spans="3:6" x14ac:dyDescent="0.25">
      <c r="C288" s="122"/>
      <c r="F288" s="129"/>
    </row>
    <row r="289" spans="3:6" x14ac:dyDescent="0.25">
      <c r="C289" s="122"/>
      <c r="F289" s="129"/>
    </row>
    <row r="290" spans="3:6" x14ac:dyDescent="0.25">
      <c r="C290" s="122"/>
      <c r="F290" s="129"/>
    </row>
    <row r="291" spans="3:6" x14ac:dyDescent="0.25">
      <c r="C291" s="122"/>
      <c r="F291" s="129"/>
    </row>
    <row r="292" spans="3:6" x14ac:dyDescent="0.25">
      <c r="C292" s="122"/>
      <c r="F292" s="129"/>
    </row>
    <row r="293" spans="3:6" x14ac:dyDescent="0.25">
      <c r="C293" s="122"/>
      <c r="F293" s="129"/>
    </row>
    <row r="294" spans="3:6" x14ac:dyDescent="0.25">
      <c r="C294" s="122"/>
      <c r="F294" s="129"/>
    </row>
    <row r="295" spans="3:6" x14ac:dyDescent="0.25">
      <c r="C295" s="122"/>
      <c r="F295" s="129"/>
    </row>
    <row r="296" spans="3:6" x14ac:dyDescent="0.25">
      <c r="C296" s="122"/>
      <c r="F296" s="129"/>
    </row>
    <row r="297" spans="3:6" x14ac:dyDescent="0.25">
      <c r="C297" s="122"/>
      <c r="F297" s="129"/>
    </row>
    <row r="298" spans="3:6" x14ac:dyDescent="0.25">
      <c r="C298" s="122"/>
      <c r="F298" s="129"/>
    </row>
    <row r="299" spans="3:6" x14ac:dyDescent="0.25">
      <c r="C299" s="122"/>
      <c r="F299" s="129"/>
    </row>
    <row r="300" spans="3:6" x14ac:dyDescent="0.25">
      <c r="C300" s="122"/>
      <c r="F300" s="129"/>
    </row>
    <row r="301" spans="3:6" x14ac:dyDescent="0.25">
      <c r="C301" s="122"/>
      <c r="F301" s="129"/>
    </row>
    <row r="302" spans="3:6" x14ac:dyDescent="0.25">
      <c r="C302" s="122"/>
      <c r="F302" s="129"/>
    </row>
    <row r="303" spans="3:6" x14ac:dyDescent="0.25">
      <c r="C303" s="122"/>
      <c r="F303" s="129"/>
    </row>
    <row r="304" spans="3:6" x14ac:dyDescent="0.25">
      <c r="C304" s="122"/>
      <c r="F304" s="129"/>
    </row>
    <row r="305" spans="3:6" x14ac:dyDescent="0.25">
      <c r="C305" s="122"/>
      <c r="F305" s="129"/>
    </row>
    <row r="306" spans="3:6" x14ac:dyDescent="0.25">
      <c r="C306" s="122"/>
      <c r="F306" s="129"/>
    </row>
    <row r="307" spans="3:6" x14ac:dyDescent="0.25">
      <c r="C307" s="122"/>
      <c r="F307" s="129"/>
    </row>
    <row r="308" spans="3:6" x14ac:dyDescent="0.25">
      <c r="C308" s="122"/>
      <c r="F308" s="129"/>
    </row>
    <row r="309" spans="3:6" x14ac:dyDescent="0.25">
      <c r="C309" s="122"/>
      <c r="F309" s="129"/>
    </row>
    <row r="310" spans="3:6" x14ac:dyDescent="0.25">
      <c r="C310" s="122"/>
      <c r="F310" s="129"/>
    </row>
    <row r="311" spans="3:6" x14ac:dyDescent="0.25">
      <c r="C311" s="122"/>
      <c r="F311" s="129"/>
    </row>
    <row r="312" spans="3:6" x14ac:dyDescent="0.25">
      <c r="C312" s="122"/>
      <c r="F312" s="129"/>
    </row>
    <row r="313" spans="3:6" x14ac:dyDescent="0.25">
      <c r="C313" s="122"/>
      <c r="F313" s="129"/>
    </row>
    <row r="314" spans="3:6" x14ac:dyDescent="0.25">
      <c r="C314" s="122"/>
      <c r="F314" s="129"/>
    </row>
    <row r="315" spans="3:6" x14ac:dyDescent="0.25">
      <c r="C315" s="122"/>
      <c r="F315" s="129"/>
    </row>
    <row r="316" spans="3:6" x14ac:dyDescent="0.25">
      <c r="C316" s="122"/>
      <c r="F316" s="129"/>
    </row>
    <row r="317" spans="3:6" x14ac:dyDescent="0.25">
      <c r="C317" s="122"/>
      <c r="F317" s="129"/>
    </row>
    <row r="318" spans="3:6" x14ac:dyDescent="0.25">
      <c r="C318" s="122"/>
      <c r="F318" s="129"/>
    </row>
    <row r="319" spans="3:6" x14ac:dyDescent="0.25">
      <c r="C319" s="122"/>
      <c r="F319" s="129"/>
    </row>
    <row r="320" spans="3:6" x14ac:dyDescent="0.25">
      <c r="C320" s="122"/>
      <c r="F320" s="129"/>
    </row>
    <row r="321" spans="3:11" x14ac:dyDescent="0.25">
      <c r="C321" s="122"/>
      <c r="F321" s="129"/>
    </row>
    <row r="322" spans="3:11" x14ac:dyDescent="0.25">
      <c r="C322" s="122"/>
      <c r="F322" s="129"/>
    </row>
    <row r="323" spans="3:11" x14ac:dyDescent="0.25">
      <c r="C323" s="122"/>
      <c r="F323" s="129"/>
    </row>
    <row r="324" spans="3:11" x14ac:dyDescent="0.25">
      <c r="C324" s="122"/>
      <c r="F324" s="129"/>
    </row>
    <row r="325" spans="3:11" x14ac:dyDescent="0.25">
      <c r="C325" s="122"/>
      <c r="F325" s="129"/>
    </row>
    <row r="326" spans="3:11" x14ac:dyDescent="0.25">
      <c r="C326" s="122"/>
      <c r="F326" s="129"/>
    </row>
    <row r="327" spans="3:11" x14ac:dyDescent="0.25">
      <c r="C327" s="122"/>
      <c r="F327" s="129"/>
    </row>
    <row r="328" spans="3:11" x14ac:dyDescent="0.25">
      <c r="C328" s="122"/>
      <c r="F328" s="129"/>
    </row>
    <row r="329" spans="3:11" x14ac:dyDescent="0.25">
      <c r="C329" s="122"/>
      <c r="F329" s="129"/>
    </row>
    <row r="330" spans="3:11" x14ac:dyDescent="0.25">
      <c r="C330" s="122"/>
      <c r="F330" s="129"/>
    </row>
    <row r="331" spans="3:11" x14ac:dyDescent="0.25">
      <c r="C331" s="122"/>
      <c r="F331" s="129"/>
    </row>
    <row r="332" spans="3:11" x14ac:dyDescent="0.25">
      <c r="C332" s="122"/>
      <c r="F332" s="129"/>
    </row>
    <row r="333" spans="3:11" x14ac:dyDescent="0.25">
      <c r="C333" s="122"/>
      <c r="F333" s="129"/>
    </row>
    <row r="334" spans="3:11" x14ac:dyDescent="0.25">
      <c r="C334" s="122"/>
      <c r="F334" s="129"/>
    </row>
    <row r="335" spans="3:11" x14ac:dyDescent="0.25">
      <c r="C335" s="122"/>
      <c r="F335" s="124"/>
      <c r="J335" s="126"/>
      <c r="K335" s="126"/>
    </row>
    <row r="336" spans="3:11" x14ac:dyDescent="0.25">
      <c r="C336" s="122"/>
      <c r="F336" s="124"/>
      <c r="J336" s="126"/>
      <c r="K336" s="126"/>
    </row>
    <row r="337" spans="3:11" x14ac:dyDescent="0.25">
      <c r="C337" s="122"/>
      <c r="F337" s="124"/>
      <c r="J337" s="126"/>
      <c r="K337" s="126"/>
    </row>
    <row r="338" spans="3:11" x14ac:dyDescent="0.25">
      <c r="C338" s="122"/>
      <c r="F338" s="124"/>
      <c r="J338" s="126"/>
      <c r="K338" s="126"/>
    </row>
    <row r="339" spans="3:11" x14ac:dyDescent="0.25">
      <c r="C339" s="122"/>
      <c r="F339" s="124"/>
      <c r="J339" s="126"/>
      <c r="K339" s="126"/>
    </row>
    <row r="340" spans="3:11" x14ac:dyDescent="0.25">
      <c r="C340" s="122"/>
      <c r="F340" s="124"/>
      <c r="J340" s="126"/>
      <c r="K340" s="126"/>
    </row>
    <row r="341" spans="3:11" x14ac:dyDescent="0.25">
      <c r="C341" s="122"/>
      <c r="F341" s="124"/>
      <c r="J341" s="126"/>
      <c r="K341" s="126"/>
    </row>
    <row r="342" spans="3:11" x14ac:dyDescent="0.25">
      <c r="C342" s="122"/>
      <c r="F342" s="124"/>
      <c r="J342" s="126"/>
      <c r="K342" s="126"/>
    </row>
    <row r="343" spans="3:11" x14ac:dyDescent="0.25">
      <c r="C343" s="122"/>
      <c r="F343" s="124"/>
      <c r="J343" s="126"/>
      <c r="K343" s="126"/>
    </row>
    <row r="344" spans="3:11" x14ac:dyDescent="0.25">
      <c r="C344" s="122"/>
      <c r="F344" s="124"/>
      <c r="J344" s="126"/>
      <c r="K344" s="126"/>
    </row>
    <row r="345" spans="3:11" x14ac:dyDescent="0.25">
      <c r="C345" s="122"/>
      <c r="F345" s="124"/>
      <c r="J345" s="126"/>
      <c r="K345" s="126"/>
    </row>
    <row r="346" spans="3:11" x14ac:dyDescent="0.25">
      <c r="C346" s="122"/>
      <c r="F346" s="124"/>
      <c r="J346" s="126"/>
      <c r="K346" s="126"/>
    </row>
    <row r="347" spans="3:11" x14ac:dyDescent="0.25">
      <c r="C347" s="122"/>
      <c r="F347" s="124"/>
      <c r="J347" s="126"/>
      <c r="K347" s="126"/>
    </row>
    <row r="348" spans="3:11" x14ac:dyDescent="0.25">
      <c r="C348" s="122"/>
      <c r="F348" s="124"/>
      <c r="J348" s="126"/>
      <c r="K348" s="126"/>
    </row>
    <row r="349" spans="3:11" x14ac:dyDescent="0.25">
      <c r="C349" s="122"/>
      <c r="F349" s="124"/>
      <c r="J349" s="126"/>
      <c r="K349" s="126"/>
    </row>
    <row r="350" spans="3:11" x14ac:dyDescent="0.25">
      <c r="C350" s="122"/>
      <c r="F350" s="124"/>
      <c r="J350" s="126"/>
      <c r="K350" s="126"/>
    </row>
    <row r="351" spans="3:11" x14ac:dyDescent="0.25">
      <c r="C351" s="122"/>
      <c r="F351" s="124"/>
      <c r="J351" s="126"/>
      <c r="K351" s="126"/>
    </row>
    <row r="352" spans="3:11" x14ac:dyDescent="0.25">
      <c r="C352" s="122"/>
      <c r="F352" s="124"/>
      <c r="J352" s="126"/>
      <c r="K352" s="126"/>
    </row>
    <row r="353" spans="3:11" x14ac:dyDescent="0.25">
      <c r="C353" s="122"/>
      <c r="F353" s="124"/>
      <c r="J353" s="126"/>
      <c r="K353" s="126"/>
    </row>
    <row r="354" spans="3:11" x14ac:dyDescent="0.25">
      <c r="C354" s="122"/>
      <c r="F354" s="124"/>
      <c r="J354" s="126"/>
      <c r="K354" s="126"/>
    </row>
    <row r="355" spans="3:11" x14ac:dyDescent="0.25">
      <c r="C355" s="122"/>
      <c r="F355" s="124"/>
      <c r="J355" s="126"/>
      <c r="K355" s="126"/>
    </row>
    <row r="356" spans="3:11" x14ac:dyDescent="0.25">
      <c r="C356" s="122"/>
      <c r="F356" s="124"/>
      <c r="J356" s="126"/>
      <c r="K356" s="126"/>
    </row>
    <row r="357" spans="3:11" x14ac:dyDescent="0.25">
      <c r="C357" s="122"/>
      <c r="F357" s="124"/>
      <c r="J357" s="126"/>
      <c r="K357" s="126"/>
    </row>
    <row r="358" spans="3:11" x14ac:dyDescent="0.25">
      <c r="C358" s="122"/>
      <c r="F358" s="124"/>
      <c r="J358" s="126"/>
      <c r="K358" s="126"/>
    </row>
    <row r="359" spans="3:11" x14ac:dyDescent="0.25">
      <c r="C359" s="122"/>
      <c r="F359" s="124"/>
      <c r="J359" s="126"/>
      <c r="K359" s="126"/>
    </row>
    <row r="360" spans="3:11" x14ac:dyDescent="0.25">
      <c r="C360" s="122"/>
      <c r="F360" s="124"/>
      <c r="J360" s="126"/>
      <c r="K360" s="126"/>
    </row>
    <row r="361" spans="3:11" x14ac:dyDescent="0.25">
      <c r="C361" s="122"/>
      <c r="F361" s="124"/>
      <c r="J361" s="126"/>
      <c r="K361" s="126"/>
    </row>
    <row r="362" spans="3:11" x14ac:dyDescent="0.25">
      <c r="C362" s="122"/>
      <c r="F362" s="124"/>
      <c r="J362" s="126"/>
      <c r="K362" s="126"/>
    </row>
    <row r="363" spans="3:11" x14ac:dyDescent="0.25">
      <c r="C363" s="122"/>
      <c r="F363" s="124"/>
      <c r="J363" s="126"/>
      <c r="K363" s="126"/>
    </row>
    <row r="364" spans="3:11" x14ac:dyDescent="0.25">
      <c r="C364" s="122"/>
      <c r="F364" s="124"/>
      <c r="J364" s="126"/>
      <c r="K364" s="126"/>
    </row>
    <row r="365" spans="3:11" x14ac:dyDescent="0.25">
      <c r="C365" s="122"/>
      <c r="F365" s="124"/>
      <c r="J365" s="126"/>
      <c r="K365" s="126"/>
    </row>
    <row r="366" spans="3:11" x14ac:dyDescent="0.25">
      <c r="C366" s="122"/>
      <c r="F366" s="124"/>
      <c r="J366" s="126"/>
      <c r="K366" s="126"/>
    </row>
    <row r="367" spans="3:11" x14ac:dyDescent="0.25">
      <c r="C367" s="122"/>
      <c r="F367" s="124"/>
      <c r="J367" s="126"/>
      <c r="K367" s="126"/>
    </row>
    <row r="368" spans="3:11" x14ac:dyDescent="0.25">
      <c r="C368" s="122"/>
      <c r="F368" s="124"/>
      <c r="J368" s="126"/>
      <c r="K368" s="126"/>
    </row>
    <row r="369" spans="3:11" x14ac:dyDescent="0.25">
      <c r="C369" s="122"/>
      <c r="F369" s="124"/>
      <c r="J369" s="126"/>
      <c r="K369" s="126"/>
    </row>
    <row r="370" spans="3:11" x14ac:dyDescent="0.25">
      <c r="C370" s="122"/>
      <c r="F370" s="124"/>
      <c r="J370" s="126"/>
      <c r="K370" s="126"/>
    </row>
    <row r="371" spans="3:11" x14ac:dyDescent="0.25">
      <c r="C371" s="122"/>
      <c r="F371" s="124"/>
      <c r="J371" s="126"/>
      <c r="K371" s="126"/>
    </row>
    <row r="372" spans="3:11" x14ac:dyDescent="0.25">
      <c r="C372" s="122"/>
      <c r="F372" s="124"/>
      <c r="J372" s="126"/>
      <c r="K372" s="126"/>
    </row>
    <row r="373" spans="3:11" x14ac:dyDescent="0.25">
      <c r="C373" s="122"/>
      <c r="F373" s="124"/>
      <c r="J373" s="126"/>
      <c r="K373" s="126"/>
    </row>
    <row r="374" spans="3:11" x14ac:dyDescent="0.25">
      <c r="C374" s="122"/>
      <c r="F374" s="124"/>
      <c r="J374" s="126"/>
      <c r="K374" s="126"/>
    </row>
    <row r="375" spans="3:11" x14ac:dyDescent="0.25">
      <c r="C375" s="122"/>
      <c r="F375" s="124"/>
      <c r="J375" s="126"/>
      <c r="K375" s="126"/>
    </row>
    <row r="376" spans="3:11" x14ac:dyDescent="0.25">
      <c r="C376" s="122"/>
      <c r="F376" s="124"/>
      <c r="J376" s="126"/>
      <c r="K376" s="126"/>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30"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30" t="s">
        <v>344</v>
      </c>
      <c r="D2" t="s">
        <v>345</v>
      </c>
      <c r="F2" t="s">
        <v>346</v>
      </c>
      <c r="H2" t="s">
        <v>347</v>
      </c>
    </row>
    <row r="3" spans="1:16" x14ac:dyDescent="0.25">
      <c r="A3" t="s">
        <v>348</v>
      </c>
      <c r="B3" s="130" t="s">
        <v>349</v>
      </c>
      <c r="D3" t="s">
        <v>350</v>
      </c>
      <c r="F3" t="s">
        <v>351</v>
      </c>
      <c r="H3" t="s">
        <v>351</v>
      </c>
    </row>
    <row r="5" spans="1:16" ht="30" x14ac:dyDescent="0.25">
      <c r="A5" s="131" t="s">
        <v>352</v>
      </c>
      <c r="B5" s="132" t="s">
        <v>70</v>
      </c>
    </row>
    <row r="6" spans="1:16" x14ac:dyDescent="0.25">
      <c r="B6" s="132" t="s">
        <v>353</v>
      </c>
      <c r="N6" s="133" t="s">
        <v>354</v>
      </c>
      <c r="P6" s="134" t="s">
        <v>355</v>
      </c>
    </row>
    <row r="7" spans="1:16" x14ac:dyDescent="0.25">
      <c r="B7" s="132" t="s">
        <v>356</v>
      </c>
      <c r="G7" t="s">
        <v>357</v>
      </c>
      <c r="N7" s="135" t="s">
        <v>358</v>
      </c>
      <c r="P7" s="136" t="s">
        <v>359</v>
      </c>
    </row>
    <row r="8" spans="1:16" x14ac:dyDescent="0.25">
      <c r="B8" s="137"/>
      <c r="G8" t="s">
        <v>360</v>
      </c>
      <c r="N8" s="138" t="s">
        <v>361</v>
      </c>
      <c r="P8" s="139" t="s">
        <v>362</v>
      </c>
    </row>
    <row r="9" spans="1:16" x14ac:dyDescent="0.25">
      <c r="B9" s="140"/>
    </row>
    <row r="10" spans="1:16" ht="105" x14ac:dyDescent="0.25">
      <c r="A10" s="141" t="s">
        <v>363</v>
      </c>
      <c r="B10" s="140" t="s">
        <v>364</v>
      </c>
      <c r="G10" t="s">
        <v>365</v>
      </c>
    </row>
    <row r="11" spans="1:16" x14ac:dyDescent="0.25">
      <c r="B11" s="137"/>
    </row>
    <row r="12" spans="1:16" x14ac:dyDescent="0.25">
      <c r="B12" s="140"/>
    </row>
    <row r="13" spans="1:16" ht="30" customHeight="1" x14ac:dyDescent="0.25">
      <c r="A13" s="142" t="s">
        <v>366</v>
      </c>
      <c r="B13" s="134" t="s">
        <v>367</v>
      </c>
    </row>
    <row r="14" spans="1:16" ht="53.25" customHeight="1" x14ac:dyDescent="0.25">
      <c r="B14" s="134" t="s">
        <v>368</v>
      </c>
      <c r="G14" s="130" t="s">
        <v>369</v>
      </c>
    </row>
    <row r="15" spans="1:16" x14ac:dyDescent="0.25">
      <c r="B15" s="134" t="s">
        <v>370</v>
      </c>
      <c r="G15" s="130" t="s">
        <v>371</v>
      </c>
    </row>
    <row r="16" spans="1:16" x14ac:dyDescent="0.25">
      <c r="B16" s="134" t="s">
        <v>372</v>
      </c>
      <c r="G16" s="130" t="s">
        <v>373</v>
      </c>
    </row>
    <row r="17" spans="1:7" ht="30" x14ac:dyDescent="0.25">
      <c r="B17" s="134"/>
      <c r="G17" s="130" t="s">
        <v>374</v>
      </c>
    </row>
    <row r="18" spans="1:7" x14ac:dyDescent="0.25">
      <c r="B18" s="140"/>
      <c r="G18" s="130" t="s">
        <v>375</v>
      </c>
    </row>
    <row r="19" spans="1:7" x14ac:dyDescent="0.25">
      <c r="B19" s="140"/>
    </row>
    <row r="20" spans="1:7" x14ac:dyDescent="0.25">
      <c r="A20" s="127" t="s">
        <v>376</v>
      </c>
      <c r="B20" s="139" t="s">
        <v>377</v>
      </c>
    </row>
    <row r="21" spans="1:7" x14ac:dyDescent="0.25">
      <c r="B21" s="143" t="s">
        <v>378</v>
      </c>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7" customWidth="1"/>
    <col min="2" max="2" width="61.5703125" style="147" customWidth="1"/>
    <col min="3" max="3" width="9.140625" style="144"/>
    <col min="4" max="4" width="43.28515625" style="147" customWidth="1"/>
    <col min="5" max="8" width="9.140625" style="144"/>
    <col min="9" max="9" width="17.28515625" style="144" bestFit="1" customWidth="1"/>
    <col min="10" max="16384" width="9.140625" style="144"/>
  </cols>
  <sheetData>
    <row r="1" spans="1:9" x14ac:dyDescent="0.25">
      <c r="A1" s="99" t="s">
        <v>357</v>
      </c>
      <c r="B1" s="99"/>
      <c r="D1" s="145" t="s">
        <v>379</v>
      </c>
      <c r="I1" s="146"/>
    </row>
    <row r="2" spans="1:9" ht="30" x14ac:dyDescent="0.25">
      <c r="A2" s="147" t="s">
        <v>380</v>
      </c>
      <c r="B2" s="147" t="s">
        <v>381</v>
      </c>
      <c r="D2" s="147" t="s">
        <v>382</v>
      </c>
    </row>
    <row r="3" spans="1:9" ht="75" x14ac:dyDescent="0.25">
      <c r="A3" s="148" t="s">
        <v>383</v>
      </c>
      <c r="B3" s="147" t="s">
        <v>384</v>
      </c>
      <c r="D3" s="147" t="s">
        <v>385</v>
      </c>
      <c r="I3" s="149"/>
    </row>
    <row r="4" spans="1:9" ht="45" x14ac:dyDescent="0.25">
      <c r="A4" s="148"/>
      <c r="B4" s="147" t="s">
        <v>386</v>
      </c>
      <c r="D4" s="147" t="s">
        <v>387</v>
      </c>
    </row>
    <row r="5" spans="1:9" x14ac:dyDescent="0.25">
      <c r="A5" s="148"/>
      <c r="B5" s="147" t="s">
        <v>388</v>
      </c>
      <c r="D5" s="147" t="s">
        <v>389</v>
      </c>
    </row>
    <row r="6" spans="1:9" ht="45" x14ac:dyDescent="0.25">
      <c r="A6" s="148"/>
      <c r="B6" s="147" t="s">
        <v>390</v>
      </c>
      <c r="D6" s="147" t="s">
        <v>391</v>
      </c>
    </row>
    <row r="7" spans="1:9" ht="45" x14ac:dyDescent="0.25">
      <c r="A7" s="148" t="s">
        <v>392</v>
      </c>
      <c r="B7" s="147" t="s">
        <v>393</v>
      </c>
      <c r="D7" s="147" t="s">
        <v>394</v>
      </c>
    </row>
    <row r="8" spans="1:9" ht="45" x14ac:dyDescent="0.25">
      <c r="A8" s="148"/>
      <c r="B8" s="147" t="s">
        <v>395</v>
      </c>
      <c r="D8" s="147" t="s">
        <v>396</v>
      </c>
    </row>
    <row r="9" spans="1:9" ht="165" x14ac:dyDescent="0.25">
      <c r="A9" s="149" t="s">
        <v>397</v>
      </c>
      <c r="B9" s="147" t="s">
        <v>398</v>
      </c>
      <c r="D9" s="147" t="s">
        <v>399</v>
      </c>
    </row>
    <row r="12" spans="1:9" ht="18.75" customHeight="1" x14ac:dyDescent="0.25">
      <c r="A12" s="148" t="s">
        <v>400</v>
      </c>
      <c r="B12" s="150" t="s">
        <v>401</v>
      </c>
    </row>
    <row r="13" spans="1:9" ht="18.75" customHeight="1" x14ac:dyDescent="0.25">
      <c r="A13" s="148"/>
      <c r="B13" s="150" t="s">
        <v>402</v>
      </c>
    </row>
    <row r="14" spans="1:9" ht="18.75" customHeight="1" x14ac:dyDescent="0.25">
      <c r="A14" s="148"/>
      <c r="B14" s="150" t="s">
        <v>403</v>
      </c>
    </row>
    <row r="15" spans="1:9" ht="29.25" customHeight="1" x14ac:dyDescent="0.25">
      <c r="A15" s="148"/>
      <c r="B15" s="150" t="s">
        <v>404</v>
      </c>
    </row>
    <row r="16" spans="1:9" ht="18.75" customHeight="1" x14ac:dyDescent="0.25">
      <c r="A16" s="148"/>
      <c r="B16" s="150" t="s">
        <v>405</v>
      </c>
    </row>
    <row r="17" spans="1:2" ht="18.75" customHeight="1" x14ac:dyDescent="0.25">
      <c r="A17" s="148"/>
      <c r="B17" s="150" t="s">
        <v>406</v>
      </c>
    </row>
    <row r="18" spans="1:2" ht="18.75" customHeight="1" x14ac:dyDescent="0.25">
      <c r="A18" s="148"/>
      <c r="B18" s="150" t="s">
        <v>407</v>
      </c>
    </row>
    <row r="19" spans="1:2" ht="32.25" customHeight="1" x14ac:dyDescent="0.25">
      <c r="A19" s="148"/>
      <c r="B19" s="150" t="s">
        <v>408</v>
      </c>
    </row>
    <row r="20" spans="1:2" ht="18.75" customHeight="1" x14ac:dyDescent="0.25">
      <c r="A20" s="148"/>
      <c r="B20" s="150" t="s">
        <v>409</v>
      </c>
    </row>
    <row r="21" spans="1:2" ht="32.25" customHeight="1" x14ac:dyDescent="0.25">
      <c r="A21" s="148"/>
      <c r="B21" s="150" t="s">
        <v>410</v>
      </c>
    </row>
    <row r="22" spans="1:2" ht="33" customHeight="1" x14ac:dyDescent="0.25">
      <c r="A22" s="148"/>
      <c r="B22" s="150" t="s">
        <v>411</v>
      </c>
    </row>
    <row r="23" spans="1:2" ht="27.75" customHeight="1" x14ac:dyDescent="0.25">
      <c r="A23" s="148"/>
      <c r="B23" s="150" t="s">
        <v>412</v>
      </c>
    </row>
    <row r="24" spans="1:2" ht="30" customHeight="1" x14ac:dyDescent="0.25">
      <c r="A24" s="148"/>
      <c r="B24" s="150" t="s">
        <v>413</v>
      </c>
    </row>
  </sheetData>
  <mergeCells count="4">
    <mergeCell ref="A1:B1"/>
    <mergeCell ref="A3:A6"/>
    <mergeCell ref="A7:A8"/>
    <mergeCell ref="A12:A2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59"/>
    <col min="2" max="2" width="11.42578125" style="159" customWidth="1"/>
    <col min="3" max="3" width="9.140625" style="159" customWidth="1"/>
    <col min="4" max="4" width="11.85546875" style="162" customWidth="1"/>
    <col min="5" max="5" width="20" style="162" customWidth="1"/>
    <col min="6" max="6" width="17.42578125" style="164" bestFit="1" customWidth="1"/>
    <col min="7" max="8" width="29" style="164" customWidth="1"/>
    <col min="9" max="9" width="9.28515625" style="164" customWidth="1"/>
    <col min="10" max="10" width="12.28515625" style="164" customWidth="1"/>
    <col min="11" max="11" width="11" style="164" customWidth="1"/>
    <col min="12" max="12" width="16.85546875" style="164" customWidth="1"/>
    <col min="13" max="13" width="18.7109375" style="164" customWidth="1"/>
    <col min="14" max="14" width="16.42578125" style="164" customWidth="1"/>
    <col min="15" max="15" width="19.5703125" style="164" customWidth="1"/>
    <col min="16" max="16" width="23.42578125" style="164" customWidth="1"/>
  </cols>
  <sheetData>
    <row r="1" spans="1:16" s="154" customFormat="1" ht="27" customHeight="1" x14ac:dyDescent="0.25">
      <c r="A1" s="151" t="s">
        <v>414</v>
      </c>
      <c r="B1" s="151"/>
      <c r="C1" s="151"/>
      <c r="D1" s="152" t="s">
        <v>6</v>
      </c>
      <c r="E1" s="152"/>
      <c r="F1" s="153" t="s">
        <v>331</v>
      </c>
      <c r="G1" s="153"/>
      <c r="H1" s="153"/>
      <c r="I1" s="153"/>
      <c r="J1" s="153"/>
      <c r="K1" s="153"/>
      <c r="L1" s="153"/>
      <c r="M1" s="153"/>
      <c r="N1" s="153"/>
      <c r="O1" s="153"/>
      <c r="P1" s="153"/>
    </row>
    <row r="2" spans="1:16" x14ac:dyDescent="0.25">
      <c r="A2" s="155" t="s">
        <v>332</v>
      </c>
      <c r="B2" s="155" t="s">
        <v>333</v>
      </c>
      <c r="C2" s="155" t="s">
        <v>334</v>
      </c>
      <c r="D2" s="156" t="s">
        <v>5</v>
      </c>
      <c r="E2" s="156" t="s">
        <v>70</v>
      </c>
      <c r="F2" s="157" t="s">
        <v>333</v>
      </c>
      <c r="G2" s="157" t="s">
        <v>70</v>
      </c>
      <c r="H2" s="157" t="s">
        <v>335</v>
      </c>
      <c r="I2" s="157" t="s">
        <v>336</v>
      </c>
      <c r="J2" s="157" t="s">
        <v>337</v>
      </c>
      <c r="K2" s="157" t="s">
        <v>338</v>
      </c>
      <c r="L2" s="157" t="s">
        <v>339</v>
      </c>
      <c r="M2" s="157" t="s">
        <v>340</v>
      </c>
      <c r="N2" s="157" t="s">
        <v>341</v>
      </c>
      <c r="O2" s="158" t="s">
        <v>342</v>
      </c>
      <c r="P2" s="158" t="s">
        <v>343</v>
      </c>
    </row>
    <row r="3" spans="1:16" s="164" customFormat="1" x14ac:dyDescent="0.25">
      <c r="A3" s="159"/>
      <c r="B3" s="160"/>
      <c r="C3" s="161"/>
      <c r="D3" s="162"/>
      <c r="E3" s="162"/>
      <c r="F3" s="163"/>
      <c r="L3" s="163"/>
      <c r="M3" s="163"/>
      <c r="N3" s="163"/>
    </row>
    <row r="4" spans="1:16" s="164" customFormat="1" x14ac:dyDescent="0.25">
      <c r="A4" s="159"/>
      <c r="B4" s="160"/>
      <c r="C4" s="161"/>
      <c r="D4" s="162"/>
      <c r="E4" s="162"/>
      <c r="F4" s="163"/>
      <c r="L4" s="163"/>
      <c r="M4" s="163"/>
      <c r="N4" s="163"/>
    </row>
    <row r="5" spans="1:16" s="164" customFormat="1" x14ac:dyDescent="0.25">
      <c r="A5" s="159"/>
      <c r="B5" s="160"/>
      <c r="C5" s="161"/>
      <c r="D5" s="162"/>
      <c r="E5" s="162"/>
      <c r="F5" s="163"/>
      <c r="L5" s="163"/>
      <c r="M5" s="163"/>
      <c r="N5" s="163"/>
    </row>
    <row r="6" spans="1:16" s="164" customFormat="1" x14ac:dyDescent="0.25">
      <c r="A6" s="159"/>
      <c r="B6" s="160"/>
      <c r="C6" s="161"/>
      <c r="D6" s="162"/>
      <c r="E6" s="162"/>
      <c r="F6" s="163"/>
      <c r="L6" s="163"/>
      <c r="M6" s="163"/>
      <c r="N6" s="163"/>
    </row>
    <row r="7" spans="1:16" s="164" customFormat="1" x14ac:dyDescent="0.25">
      <c r="A7" s="159"/>
      <c r="B7" s="160"/>
      <c r="C7" s="161"/>
      <c r="D7" s="162"/>
      <c r="E7" s="162"/>
      <c r="F7" s="163"/>
      <c r="L7" s="163"/>
      <c r="M7" s="163"/>
      <c r="N7" s="163"/>
    </row>
    <row r="8" spans="1:16" s="164" customFormat="1" x14ac:dyDescent="0.25">
      <c r="A8" s="159"/>
      <c r="B8" s="160"/>
      <c r="C8" s="161"/>
      <c r="D8" s="162"/>
      <c r="E8" s="162"/>
      <c r="F8" s="163"/>
      <c r="L8" s="163"/>
      <c r="M8" s="163"/>
      <c r="N8" s="163"/>
    </row>
    <row r="9" spans="1:16" s="164" customFormat="1" x14ac:dyDescent="0.25">
      <c r="A9" s="159"/>
      <c r="B9" s="160"/>
      <c r="C9" s="161"/>
      <c r="D9" s="162"/>
      <c r="E9" s="162"/>
      <c r="F9" s="163"/>
      <c r="L9" s="163"/>
      <c r="M9" s="163"/>
      <c r="N9" s="163"/>
    </row>
    <row r="10" spans="1:16" s="164" customFormat="1" x14ac:dyDescent="0.25">
      <c r="A10" s="159"/>
      <c r="B10" s="160"/>
      <c r="C10" s="161"/>
      <c r="D10" s="162"/>
      <c r="E10" s="162"/>
      <c r="F10" s="163"/>
      <c r="L10" s="163"/>
      <c r="M10" s="163"/>
      <c r="N10" s="163"/>
    </row>
    <row r="11" spans="1:16" s="164" customFormat="1" x14ac:dyDescent="0.25">
      <c r="A11" s="159"/>
      <c r="B11" s="160"/>
      <c r="C11" s="161"/>
      <c r="D11" s="162"/>
      <c r="E11" s="162"/>
      <c r="F11" s="163"/>
      <c r="L11" s="163"/>
      <c r="M11" s="163"/>
      <c r="N11" s="163"/>
    </row>
    <row r="12" spans="1:16" s="164" customFormat="1" x14ac:dyDescent="0.25">
      <c r="A12" s="159"/>
      <c r="B12" s="160"/>
      <c r="C12" s="161"/>
      <c r="D12" s="162"/>
      <c r="E12" s="162"/>
      <c r="F12" s="163"/>
      <c r="L12" s="163"/>
      <c r="M12" s="163"/>
      <c r="N12" s="163"/>
    </row>
    <row r="13" spans="1:16" s="164" customFormat="1" x14ac:dyDescent="0.25">
      <c r="A13" s="159"/>
      <c r="B13" s="160"/>
      <c r="C13" s="161"/>
      <c r="D13" s="162"/>
      <c r="E13" s="162"/>
      <c r="F13" s="163"/>
      <c r="L13" s="163"/>
      <c r="M13" s="163"/>
    </row>
    <row r="14" spans="1:16" s="164" customFormat="1" x14ac:dyDescent="0.25">
      <c r="A14" s="159"/>
      <c r="B14" s="160"/>
      <c r="C14" s="161"/>
      <c r="D14" s="162"/>
      <c r="E14" s="162"/>
      <c r="F14" s="163"/>
      <c r="L14" s="163"/>
      <c r="M14" s="163"/>
    </row>
    <row r="15" spans="1:16" s="164" customFormat="1" x14ac:dyDescent="0.25">
      <c r="A15" s="159"/>
      <c r="B15" s="160"/>
      <c r="C15" s="161"/>
      <c r="D15" s="162"/>
      <c r="E15" s="162"/>
      <c r="F15" s="163"/>
      <c r="L15" s="163"/>
      <c r="M15" s="163"/>
    </row>
    <row r="16" spans="1:16" s="164" customFormat="1" x14ac:dyDescent="0.25">
      <c r="A16" s="159"/>
      <c r="B16" s="160"/>
      <c r="C16" s="161"/>
      <c r="D16" s="162"/>
      <c r="E16" s="162"/>
      <c r="F16" s="163"/>
      <c r="L16" s="163"/>
      <c r="M16" s="163"/>
    </row>
    <row r="17" spans="1:13" s="164" customFormat="1" x14ac:dyDescent="0.25">
      <c r="A17" s="159"/>
      <c r="B17" s="160"/>
      <c r="C17" s="161"/>
      <c r="D17" s="162"/>
      <c r="E17" s="162"/>
      <c r="F17" s="163"/>
      <c r="L17" s="163"/>
      <c r="M17" s="163"/>
    </row>
    <row r="18" spans="1:13" s="164" customFormat="1" x14ac:dyDescent="0.25">
      <c r="A18" s="159"/>
      <c r="B18" s="160"/>
      <c r="C18" s="161"/>
      <c r="D18" s="162"/>
      <c r="E18" s="162"/>
      <c r="F18" s="163"/>
      <c r="L18" s="163"/>
      <c r="M18" s="163"/>
    </row>
    <row r="19" spans="1:13" s="164" customFormat="1" x14ac:dyDescent="0.25">
      <c r="A19" s="159"/>
      <c r="B19" s="160"/>
      <c r="C19" s="161"/>
      <c r="D19" s="162"/>
      <c r="E19" s="162"/>
      <c r="F19" s="163"/>
      <c r="L19" s="163"/>
      <c r="M19" s="163"/>
    </row>
    <row r="20" spans="1:13" s="164" customFormat="1" x14ac:dyDescent="0.25">
      <c r="A20" s="159"/>
      <c r="B20" s="160"/>
      <c r="C20" s="161"/>
      <c r="D20" s="162"/>
      <c r="E20" s="162"/>
      <c r="F20" s="163"/>
      <c r="L20" s="163"/>
      <c r="M20" s="163"/>
    </row>
    <row r="21" spans="1:13" s="164" customFormat="1" x14ac:dyDescent="0.25">
      <c r="A21" s="159"/>
      <c r="B21" s="160"/>
      <c r="C21" s="161"/>
      <c r="D21" s="162"/>
      <c r="E21" s="162"/>
      <c r="F21" s="163"/>
      <c r="L21" s="163"/>
      <c r="M21" s="163"/>
    </row>
    <row r="22" spans="1:13" s="164" customFormat="1" x14ac:dyDescent="0.25">
      <c r="A22" s="159"/>
      <c r="B22" s="160"/>
      <c r="C22" s="161"/>
      <c r="D22" s="162"/>
      <c r="E22" s="162"/>
      <c r="F22" s="163"/>
      <c r="L22" s="163"/>
      <c r="M22" s="163"/>
    </row>
    <row r="23" spans="1:13" s="164" customFormat="1" x14ac:dyDescent="0.25">
      <c r="A23" s="159"/>
      <c r="B23" s="160"/>
      <c r="C23" s="161"/>
      <c r="D23" s="162"/>
      <c r="E23" s="162"/>
      <c r="F23" s="163"/>
      <c r="L23" s="163"/>
      <c r="M23" s="163"/>
    </row>
    <row r="24" spans="1:13" s="164" customFormat="1" x14ac:dyDescent="0.25">
      <c r="A24" s="159"/>
      <c r="B24" s="160"/>
      <c r="C24" s="161"/>
      <c r="D24" s="162"/>
      <c r="E24" s="162"/>
      <c r="F24" s="163"/>
      <c r="L24" s="163"/>
      <c r="M24" s="163"/>
    </row>
    <row r="25" spans="1:13" s="164" customFormat="1" x14ac:dyDescent="0.25">
      <c r="A25" s="159"/>
      <c r="B25" s="160"/>
      <c r="C25" s="161"/>
      <c r="D25" s="162"/>
      <c r="E25" s="162"/>
      <c r="F25" s="163"/>
      <c r="L25" s="163"/>
      <c r="M25" s="163"/>
    </row>
    <row r="26" spans="1:13" s="164" customFormat="1" x14ac:dyDescent="0.25">
      <c r="A26" s="159"/>
      <c r="B26" s="160"/>
      <c r="C26" s="161"/>
      <c r="D26" s="162"/>
      <c r="E26" s="162"/>
      <c r="F26" s="163"/>
      <c r="L26" s="163"/>
      <c r="M26" s="163"/>
    </row>
    <row r="27" spans="1:13" s="164" customFormat="1" x14ac:dyDescent="0.25">
      <c r="A27" s="159"/>
      <c r="B27" s="160"/>
      <c r="C27" s="161"/>
      <c r="D27" s="162"/>
      <c r="E27" s="162"/>
      <c r="F27" s="163"/>
      <c r="L27" s="163"/>
      <c r="M27" s="163"/>
    </row>
    <row r="28" spans="1:13" s="164" customFormat="1" x14ac:dyDescent="0.25">
      <c r="A28" s="159"/>
      <c r="B28" s="160"/>
      <c r="C28" s="161"/>
      <c r="D28" s="162"/>
      <c r="E28" s="162"/>
      <c r="F28" s="163"/>
      <c r="L28" s="163"/>
      <c r="M28" s="163"/>
    </row>
    <row r="29" spans="1:13" s="164" customFormat="1" x14ac:dyDescent="0.25">
      <c r="A29" s="159"/>
      <c r="B29" s="160"/>
      <c r="C29" s="161"/>
      <c r="D29" s="162"/>
      <c r="E29" s="162"/>
      <c r="F29" s="163"/>
      <c r="L29" s="163"/>
      <c r="M29" s="163"/>
    </row>
    <row r="30" spans="1:13" s="164" customFormat="1" x14ac:dyDescent="0.25">
      <c r="A30" s="159"/>
      <c r="B30" s="160"/>
      <c r="C30" s="161"/>
      <c r="D30" s="162"/>
      <c r="E30" s="162"/>
      <c r="F30" s="163"/>
      <c r="L30" s="163"/>
      <c r="M30" s="163"/>
    </row>
    <row r="31" spans="1:13" s="164" customFormat="1" x14ac:dyDescent="0.25">
      <c r="A31" s="159"/>
      <c r="B31" s="160"/>
      <c r="C31" s="161"/>
      <c r="D31" s="162"/>
      <c r="E31" s="162"/>
      <c r="F31" s="163"/>
      <c r="L31" s="163"/>
      <c r="M31" s="163"/>
    </row>
    <row r="32" spans="1:13" s="164" customFormat="1" x14ac:dyDescent="0.25">
      <c r="A32" s="159"/>
      <c r="B32" s="160"/>
      <c r="C32" s="161"/>
      <c r="D32" s="162"/>
      <c r="E32" s="162"/>
      <c r="F32" s="163"/>
      <c r="L32" s="163"/>
      <c r="M32" s="163"/>
    </row>
    <row r="33" spans="1:13" s="164" customFormat="1" x14ac:dyDescent="0.25">
      <c r="A33" s="159"/>
      <c r="B33" s="160"/>
      <c r="C33" s="161"/>
      <c r="D33" s="162"/>
      <c r="E33" s="162"/>
      <c r="F33" s="163"/>
      <c r="L33" s="163"/>
      <c r="M33" s="163"/>
    </row>
    <row r="34" spans="1:13" s="164" customFormat="1" x14ac:dyDescent="0.25">
      <c r="A34" s="159"/>
      <c r="B34" s="160"/>
      <c r="C34" s="161"/>
      <c r="D34" s="162"/>
      <c r="E34" s="162"/>
      <c r="F34" s="163"/>
      <c r="L34" s="163"/>
      <c r="M34" s="163"/>
    </row>
    <row r="35" spans="1:13" s="164" customFormat="1" x14ac:dyDescent="0.25">
      <c r="A35" s="159"/>
      <c r="B35" s="160"/>
      <c r="C35" s="161"/>
      <c r="D35" s="162"/>
      <c r="E35" s="162"/>
      <c r="F35" s="163"/>
      <c r="L35" s="163"/>
      <c r="M35" s="163"/>
    </row>
    <row r="36" spans="1:13" s="164" customFormat="1" x14ac:dyDescent="0.25">
      <c r="A36" s="159"/>
      <c r="B36" s="160"/>
      <c r="C36" s="161"/>
      <c r="D36" s="162"/>
      <c r="E36" s="162"/>
      <c r="F36" s="163"/>
      <c r="L36" s="163"/>
      <c r="M36" s="163"/>
    </row>
    <row r="37" spans="1:13" s="164" customFormat="1" x14ac:dyDescent="0.25">
      <c r="A37" s="159"/>
      <c r="B37" s="160"/>
      <c r="C37" s="161"/>
      <c r="D37" s="162"/>
      <c r="E37" s="162"/>
      <c r="F37" s="163"/>
      <c r="L37" s="163"/>
      <c r="M37" s="163"/>
    </row>
    <row r="38" spans="1:13" s="164" customFormat="1" x14ac:dyDescent="0.25">
      <c r="A38" s="159"/>
      <c r="B38" s="160"/>
      <c r="C38" s="161"/>
      <c r="D38" s="162"/>
      <c r="E38" s="162"/>
      <c r="F38" s="163"/>
      <c r="L38" s="163"/>
      <c r="M38" s="163"/>
    </row>
    <row r="39" spans="1:13" s="164" customFormat="1" x14ac:dyDescent="0.25">
      <c r="A39" s="159"/>
      <c r="B39" s="160"/>
      <c r="C39" s="161"/>
      <c r="D39" s="162"/>
      <c r="E39" s="162"/>
      <c r="F39" s="163"/>
      <c r="L39" s="163"/>
      <c r="M39" s="163"/>
    </row>
    <row r="40" spans="1:13" s="164" customFormat="1" x14ac:dyDescent="0.25">
      <c r="A40" s="159"/>
      <c r="B40" s="160"/>
      <c r="C40" s="161"/>
      <c r="D40" s="162"/>
      <c r="E40" s="162"/>
      <c r="F40" s="163"/>
      <c r="L40" s="163"/>
      <c r="M40" s="163"/>
    </row>
    <row r="41" spans="1:13" s="164" customFormat="1" x14ac:dyDescent="0.25">
      <c r="A41" s="159"/>
      <c r="B41" s="160"/>
      <c r="C41" s="161"/>
      <c r="D41" s="162"/>
      <c r="E41" s="162"/>
      <c r="F41" s="163"/>
      <c r="L41" s="163"/>
      <c r="M41" s="163"/>
    </row>
    <row r="42" spans="1:13" s="164" customFormat="1" x14ac:dyDescent="0.25">
      <c r="A42" s="159"/>
      <c r="B42" s="160"/>
      <c r="C42" s="161"/>
      <c r="D42" s="162"/>
      <c r="E42" s="162"/>
      <c r="F42" s="163"/>
      <c r="L42" s="163"/>
      <c r="M42" s="163"/>
    </row>
    <row r="43" spans="1:13" s="164" customFormat="1" x14ac:dyDescent="0.25">
      <c r="A43" s="159"/>
      <c r="B43" s="160"/>
      <c r="C43" s="161"/>
      <c r="D43" s="162"/>
      <c r="E43" s="162"/>
      <c r="F43" s="163"/>
      <c r="L43" s="163"/>
      <c r="M43" s="163"/>
    </row>
    <row r="44" spans="1:13" s="164" customFormat="1" x14ac:dyDescent="0.25">
      <c r="A44" s="159"/>
      <c r="B44" s="160"/>
      <c r="C44" s="161"/>
      <c r="D44" s="162"/>
      <c r="E44" s="162"/>
      <c r="F44" s="163"/>
      <c r="L44" s="163"/>
      <c r="M44" s="163"/>
    </row>
    <row r="45" spans="1:13" s="164" customFormat="1" x14ac:dyDescent="0.25">
      <c r="A45" s="159"/>
      <c r="B45" s="160"/>
      <c r="C45" s="161"/>
      <c r="D45" s="162"/>
      <c r="E45" s="162"/>
      <c r="F45" s="163"/>
      <c r="L45" s="163"/>
      <c r="M45" s="163"/>
    </row>
    <row r="46" spans="1:13" s="164" customFormat="1" x14ac:dyDescent="0.25">
      <c r="A46" s="159"/>
      <c r="B46" s="160"/>
      <c r="C46" s="161"/>
      <c r="D46" s="162"/>
      <c r="E46" s="162"/>
      <c r="F46" s="163"/>
      <c r="L46" s="163"/>
      <c r="M46" s="163"/>
    </row>
    <row r="47" spans="1:13" s="164" customFormat="1" x14ac:dyDescent="0.25">
      <c r="A47" s="159"/>
      <c r="B47" s="160"/>
      <c r="C47" s="161"/>
      <c r="D47" s="162"/>
      <c r="E47" s="162"/>
      <c r="F47" s="163"/>
      <c r="L47" s="163"/>
      <c r="M47" s="163"/>
    </row>
    <row r="48" spans="1:13" s="164" customFormat="1" x14ac:dyDescent="0.25">
      <c r="A48" s="159"/>
      <c r="B48" s="160"/>
      <c r="C48" s="161"/>
      <c r="D48" s="162"/>
      <c r="E48" s="162"/>
      <c r="F48" s="163"/>
      <c r="L48" s="163"/>
      <c r="M48" s="163"/>
    </row>
    <row r="49" spans="1:13" s="164" customFormat="1" x14ac:dyDescent="0.25">
      <c r="A49" s="159"/>
      <c r="B49" s="160"/>
      <c r="C49" s="161"/>
      <c r="D49" s="162"/>
      <c r="E49" s="162"/>
      <c r="F49" s="163"/>
      <c r="L49" s="163"/>
      <c r="M49" s="163"/>
    </row>
    <row r="50" spans="1:13" s="164" customFormat="1" x14ac:dyDescent="0.25">
      <c r="A50" s="159"/>
      <c r="B50" s="160"/>
      <c r="C50" s="161"/>
      <c r="D50" s="162"/>
      <c r="E50" s="162"/>
      <c r="F50" s="163"/>
      <c r="L50" s="163"/>
      <c r="M50" s="163"/>
    </row>
    <row r="51" spans="1:13" s="164" customFormat="1" x14ac:dyDescent="0.25">
      <c r="A51" s="159"/>
      <c r="B51" s="160"/>
      <c r="C51" s="161"/>
      <c r="D51" s="162"/>
      <c r="E51" s="162"/>
      <c r="F51" s="163"/>
      <c r="L51" s="163"/>
      <c r="M51" s="163"/>
    </row>
    <row r="52" spans="1:13" s="164" customFormat="1" x14ac:dyDescent="0.25">
      <c r="A52" s="159"/>
      <c r="B52" s="160"/>
      <c r="C52" s="161"/>
      <c r="D52" s="162"/>
      <c r="E52" s="162"/>
      <c r="F52" s="163"/>
      <c r="L52" s="163"/>
      <c r="M52" s="163"/>
    </row>
    <row r="53" spans="1:13" s="164" customFormat="1" x14ac:dyDescent="0.25">
      <c r="A53" s="159"/>
      <c r="B53" s="160"/>
      <c r="C53" s="161"/>
      <c r="D53" s="162"/>
      <c r="E53" s="162"/>
      <c r="F53" s="163"/>
      <c r="L53" s="163"/>
      <c r="M53" s="163"/>
    </row>
    <row r="54" spans="1:13" s="164" customFormat="1" x14ac:dyDescent="0.25">
      <c r="A54" s="159"/>
      <c r="B54" s="160"/>
      <c r="C54" s="161"/>
      <c r="D54" s="162"/>
      <c r="E54" s="162"/>
      <c r="F54" s="163"/>
      <c r="L54" s="163"/>
      <c r="M54" s="163"/>
    </row>
    <row r="55" spans="1:13" s="164" customFormat="1" x14ac:dyDescent="0.25">
      <c r="A55" s="159"/>
      <c r="B55" s="160"/>
      <c r="C55" s="161"/>
      <c r="D55" s="162"/>
      <c r="E55" s="162"/>
      <c r="F55" s="163"/>
      <c r="L55" s="163"/>
      <c r="M55" s="163"/>
    </row>
    <row r="56" spans="1:13" s="164" customFormat="1" x14ac:dyDescent="0.25">
      <c r="A56" s="159"/>
      <c r="B56" s="160"/>
      <c r="C56" s="161"/>
      <c r="D56" s="162"/>
      <c r="E56" s="162"/>
      <c r="F56" s="163"/>
      <c r="L56" s="163"/>
      <c r="M56" s="163"/>
    </row>
    <row r="57" spans="1:13" s="164" customFormat="1" x14ac:dyDescent="0.25">
      <c r="A57" s="159"/>
      <c r="B57" s="160"/>
      <c r="C57" s="161"/>
      <c r="D57" s="162"/>
      <c r="E57" s="162"/>
      <c r="F57" s="163"/>
      <c r="L57" s="163"/>
      <c r="M57" s="163"/>
    </row>
    <row r="58" spans="1:13" s="164" customFormat="1" x14ac:dyDescent="0.25">
      <c r="A58" s="159"/>
      <c r="B58" s="160"/>
      <c r="C58" s="161"/>
      <c r="D58" s="162"/>
      <c r="E58" s="162"/>
      <c r="F58" s="163"/>
      <c r="L58" s="163"/>
      <c r="M58" s="163"/>
    </row>
    <row r="59" spans="1:13" s="164" customFormat="1" x14ac:dyDescent="0.25">
      <c r="A59" s="159"/>
      <c r="B59" s="160"/>
      <c r="C59" s="161"/>
      <c r="D59" s="162"/>
      <c r="E59" s="162"/>
      <c r="F59" s="163"/>
      <c r="L59" s="163"/>
      <c r="M59" s="163"/>
    </row>
    <row r="60" spans="1:13" s="164" customFormat="1" x14ac:dyDescent="0.25">
      <c r="A60" s="159"/>
      <c r="B60" s="160"/>
      <c r="C60" s="161"/>
      <c r="D60" s="162"/>
      <c r="E60" s="162"/>
      <c r="F60" s="163"/>
      <c r="L60" s="163"/>
      <c r="M60" s="163"/>
    </row>
    <row r="61" spans="1:13" s="164" customFormat="1" x14ac:dyDescent="0.25">
      <c r="A61" s="159"/>
      <c r="B61" s="160"/>
      <c r="C61" s="161"/>
      <c r="D61" s="162"/>
      <c r="E61" s="162"/>
      <c r="F61" s="163"/>
      <c r="L61" s="163"/>
      <c r="M61" s="163"/>
    </row>
    <row r="62" spans="1:13" s="164" customFormat="1" x14ac:dyDescent="0.25">
      <c r="A62" s="159"/>
      <c r="B62" s="160"/>
      <c r="C62" s="161"/>
      <c r="D62" s="162"/>
      <c r="E62" s="162"/>
      <c r="F62" s="163"/>
      <c r="L62" s="163"/>
      <c r="M62" s="163"/>
    </row>
    <row r="63" spans="1:13" s="164" customFormat="1" x14ac:dyDescent="0.25">
      <c r="A63" s="159"/>
      <c r="B63" s="160"/>
      <c r="C63" s="161"/>
      <c r="D63" s="162"/>
      <c r="E63" s="162"/>
      <c r="F63" s="163"/>
      <c r="L63" s="163"/>
      <c r="M63" s="163"/>
    </row>
    <row r="64" spans="1:13" s="164" customFormat="1" x14ac:dyDescent="0.25">
      <c r="A64" s="159"/>
      <c r="B64" s="160"/>
      <c r="C64" s="161"/>
      <c r="D64" s="162"/>
      <c r="E64" s="162"/>
      <c r="F64" s="163"/>
      <c r="L64" s="163"/>
      <c r="M64" s="163"/>
    </row>
    <row r="65" spans="1:13" s="164" customFormat="1" x14ac:dyDescent="0.25">
      <c r="A65" s="159"/>
      <c r="B65" s="160"/>
      <c r="C65" s="161"/>
      <c r="D65" s="162"/>
      <c r="E65" s="162"/>
      <c r="F65" s="163"/>
      <c r="L65" s="163"/>
      <c r="M65" s="163"/>
    </row>
    <row r="66" spans="1:13" s="164" customFormat="1" x14ac:dyDescent="0.25">
      <c r="A66" s="159"/>
      <c r="B66" s="160"/>
      <c r="C66" s="161"/>
      <c r="D66" s="162"/>
      <c r="E66" s="162"/>
      <c r="F66" s="163"/>
      <c r="L66" s="163"/>
      <c r="M66" s="163"/>
    </row>
    <row r="67" spans="1:13" s="164" customFormat="1" x14ac:dyDescent="0.25">
      <c r="A67" s="159"/>
      <c r="B67" s="160"/>
      <c r="C67" s="161"/>
      <c r="D67" s="162"/>
      <c r="E67" s="162"/>
      <c r="F67" s="163"/>
      <c r="L67" s="163"/>
      <c r="M67" s="163"/>
    </row>
    <row r="68" spans="1:13" s="164" customFormat="1" x14ac:dyDescent="0.25">
      <c r="A68" s="159"/>
      <c r="B68" s="160"/>
      <c r="C68" s="161"/>
      <c r="D68" s="162"/>
      <c r="E68" s="162"/>
      <c r="F68" s="163"/>
      <c r="L68" s="163"/>
      <c r="M68" s="163"/>
    </row>
    <row r="69" spans="1:13" s="164" customFormat="1" x14ac:dyDescent="0.25">
      <c r="A69" s="159"/>
      <c r="B69" s="160"/>
      <c r="C69" s="161"/>
      <c r="D69" s="162"/>
      <c r="E69" s="162"/>
      <c r="F69" s="163"/>
      <c r="L69" s="163"/>
      <c r="M69" s="163"/>
    </row>
    <row r="70" spans="1:13" s="164" customFormat="1" x14ac:dyDescent="0.25">
      <c r="A70" s="159"/>
      <c r="B70" s="160"/>
      <c r="C70" s="161"/>
      <c r="D70" s="162"/>
      <c r="E70" s="162"/>
      <c r="F70" s="163"/>
      <c r="L70" s="163"/>
      <c r="M70" s="163"/>
    </row>
    <row r="71" spans="1:13" s="164" customFormat="1" x14ac:dyDescent="0.25">
      <c r="A71" s="159"/>
      <c r="B71" s="160"/>
      <c r="C71" s="161"/>
      <c r="D71" s="162"/>
      <c r="E71" s="162"/>
      <c r="F71" s="163"/>
      <c r="L71" s="163"/>
      <c r="M71" s="163"/>
    </row>
    <row r="72" spans="1:13" s="164" customFormat="1" x14ac:dyDescent="0.25">
      <c r="A72" s="159"/>
      <c r="B72" s="160"/>
      <c r="C72" s="161"/>
      <c r="D72" s="162"/>
      <c r="E72" s="162"/>
      <c r="F72" s="163"/>
      <c r="L72" s="163"/>
      <c r="M72" s="163"/>
    </row>
    <row r="73" spans="1:13" s="164" customFormat="1" x14ac:dyDescent="0.25">
      <c r="A73" s="159"/>
      <c r="B73" s="160"/>
      <c r="C73" s="161"/>
      <c r="D73" s="162"/>
      <c r="E73" s="162"/>
      <c r="F73" s="163"/>
      <c r="L73" s="163"/>
      <c r="M73" s="163"/>
    </row>
    <row r="74" spans="1:13" s="164" customFormat="1" x14ac:dyDescent="0.25">
      <c r="A74" s="159"/>
      <c r="B74" s="160"/>
      <c r="C74" s="161"/>
      <c r="D74" s="162"/>
      <c r="E74" s="162"/>
      <c r="F74" s="163"/>
      <c r="L74" s="163"/>
      <c r="M74" s="163"/>
    </row>
    <row r="75" spans="1:13" s="164" customFormat="1" x14ac:dyDescent="0.25">
      <c r="A75" s="159"/>
      <c r="B75" s="160"/>
      <c r="C75" s="161"/>
      <c r="D75" s="162"/>
      <c r="E75" s="162"/>
      <c r="F75" s="163"/>
      <c r="L75" s="163"/>
      <c r="M75" s="163"/>
    </row>
    <row r="76" spans="1:13" s="164" customFormat="1" x14ac:dyDescent="0.25">
      <c r="A76" s="159"/>
      <c r="B76" s="160"/>
      <c r="C76" s="161"/>
      <c r="D76" s="162"/>
      <c r="E76" s="162"/>
      <c r="F76" s="163"/>
      <c r="L76" s="163"/>
      <c r="M76" s="163"/>
    </row>
    <row r="77" spans="1:13" s="164" customFormat="1" x14ac:dyDescent="0.25">
      <c r="A77" s="159"/>
      <c r="B77" s="160"/>
      <c r="C77" s="161"/>
      <c r="D77" s="162"/>
      <c r="E77" s="162"/>
      <c r="F77" s="163"/>
      <c r="L77" s="163"/>
      <c r="M77" s="163"/>
    </row>
    <row r="78" spans="1:13" s="164" customFormat="1" x14ac:dyDescent="0.25">
      <c r="A78" s="159"/>
      <c r="B78" s="160"/>
      <c r="C78" s="161"/>
      <c r="D78" s="162"/>
      <c r="E78" s="162"/>
      <c r="F78" s="163"/>
      <c r="L78" s="163"/>
      <c r="M78" s="163"/>
    </row>
    <row r="79" spans="1:13" s="164" customFormat="1" x14ac:dyDescent="0.25">
      <c r="A79" s="159"/>
      <c r="B79" s="160"/>
      <c r="C79" s="161"/>
      <c r="D79" s="162"/>
      <c r="E79" s="162"/>
      <c r="F79" s="163"/>
      <c r="L79" s="163"/>
      <c r="M79" s="163"/>
    </row>
    <row r="80" spans="1:13" s="164" customFormat="1" x14ac:dyDescent="0.25">
      <c r="A80" s="159"/>
      <c r="B80" s="160"/>
      <c r="C80" s="161"/>
      <c r="D80" s="162"/>
      <c r="E80" s="162"/>
      <c r="F80" s="163"/>
      <c r="L80" s="163"/>
      <c r="M80" s="163"/>
    </row>
    <row r="81" spans="1:13" s="164" customFormat="1" x14ac:dyDescent="0.25">
      <c r="A81" s="159"/>
      <c r="B81" s="160"/>
      <c r="C81" s="161"/>
      <c r="D81" s="162"/>
      <c r="E81" s="162"/>
      <c r="F81" s="163"/>
      <c r="L81" s="163"/>
      <c r="M81" s="163"/>
    </row>
    <row r="82" spans="1:13" s="164" customFormat="1" x14ac:dyDescent="0.25">
      <c r="A82" s="159"/>
      <c r="B82" s="160"/>
      <c r="C82" s="161"/>
      <c r="D82" s="162"/>
      <c r="E82" s="162"/>
      <c r="F82" s="163"/>
      <c r="L82" s="163"/>
      <c r="M82" s="163"/>
    </row>
    <row r="83" spans="1:13" s="164" customFormat="1" x14ac:dyDescent="0.25">
      <c r="A83" s="159"/>
      <c r="B83" s="160"/>
      <c r="C83" s="161"/>
      <c r="D83" s="162"/>
      <c r="E83" s="162"/>
      <c r="F83" s="163"/>
      <c r="L83" s="163"/>
      <c r="M83" s="163"/>
    </row>
    <row r="84" spans="1:13" s="164" customFormat="1" x14ac:dyDescent="0.25">
      <c r="A84" s="159"/>
      <c r="B84" s="160"/>
      <c r="C84" s="161"/>
      <c r="D84" s="162"/>
      <c r="E84" s="162"/>
      <c r="F84" s="163"/>
      <c r="L84" s="163"/>
      <c r="M84" s="163"/>
    </row>
    <row r="85" spans="1:13" s="164" customFormat="1" x14ac:dyDescent="0.25">
      <c r="A85" s="159"/>
      <c r="B85" s="160"/>
      <c r="C85" s="161"/>
      <c r="D85" s="162"/>
      <c r="E85" s="162"/>
      <c r="F85" s="163"/>
      <c r="L85" s="163"/>
      <c r="M85" s="163"/>
    </row>
    <row r="86" spans="1:13" s="164" customFormat="1" x14ac:dyDescent="0.25">
      <c r="A86" s="159"/>
      <c r="B86" s="160"/>
      <c r="C86" s="161"/>
      <c r="D86" s="162"/>
      <c r="E86" s="162"/>
      <c r="F86" s="163"/>
      <c r="L86" s="163"/>
      <c r="M86" s="163"/>
    </row>
    <row r="87" spans="1:13" s="164" customFormat="1" x14ac:dyDescent="0.25">
      <c r="A87" s="159"/>
      <c r="B87" s="160"/>
      <c r="C87" s="161"/>
      <c r="D87" s="162"/>
      <c r="E87" s="162"/>
      <c r="F87" s="163"/>
      <c r="L87" s="163"/>
      <c r="M87" s="163"/>
    </row>
    <row r="88" spans="1:13" s="164" customFormat="1" x14ac:dyDescent="0.25">
      <c r="A88" s="159"/>
      <c r="B88" s="160"/>
      <c r="C88" s="161"/>
      <c r="D88" s="162"/>
      <c r="E88" s="162"/>
      <c r="F88" s="163"/>
      <c r="L88" s="163"/>
      <c r="M88" s="163"/>
    </row>
    <row r="89" spans="1:13" s="164" customFormat="1" x14ac:dyDescent="0.25">
      <c r="A89" s="159"/>
      <c r="B89" s="160"/>
      <c r="C89" s="161"/>
      <c r="D89" s="162"/>
      <c r="E89" s="162"/>
      <c r="F89" s="163"/>
      <c r="L89" s="163"/>
      <c r="M89" s="163"/>
    </row>
    <row r="90" spans="1:13" s="164" customFormat="1" x14ac:dyDescent="0.25">
      <c r="A90" s="159"/>
      <c r="B90" s="160"/>
      <c r="C90" s="161"/>
      <c r="D90" s="162"/>
      <c r="E90" s="162"/>
      <c r="F90" s="163"/>
      <c r="L90" s="163"/>
      <c r="M90" s="163"/>
    </row>
    <row r="91" spans="1:13" s="164" customFormat="1" x14ac:dyDescent="0.25">
      <c r="A91" s="159"/>
      <c r="B91" s="160"/>
      <c r="C91" s="161"/>
      <c r="D91" s="162"/>
      <c r="E91" s="162"/>
      <c r="F91" s="163"/>
      <c r="L91" s="163"/>
      <c r="M91" s="163"/>
    </row>
    <row r="92" spans="1:13" s="164" customFormat="1" x14ac:dyDescent="0.25">
      <c r="A92" s="159"/>
      <c r="B92" s="160"/>
      <c r="C92" s="161"/>
      <c r="D92" s="162"/>
      <c r="E92" s="162"/>
      <c r="F92" s="163"/>
      <c r="L92" s="163"/>
      <c r="M92" s="163"/>
    </row>
    <row r="93" spans="1:13" s="164" customFormat="1" x14ac:dyDescent="0.25">
      <c r="A93" s="159"/>
      <c r="B93" s="160"/>
      <c r="C93" s="161"/>
      <c r="D93" s="162"/>
      <c r="E93" s="162"/>
      <c r="F93" s="163"/>
      <c r="L93" s="163"/>
      <c r="M93" s="163"/>
    </row>
    <row r="94" spans="1:13" s="164" customFormat="1" x14ac:dyDescent="0.25">
      <c r="A94" s="159"/>
      <c r="B94" s="160"/>
      <c r="C94" s="161"/>
      <c r="D94" s="162"/>
      <c r="E94" s="162"/>
      <c r="F94" s="163"/>
      <c r="L94" s="163"/>
      <c r="M94" s="163"/>
    </row>
    <row r="95" spans="1:13" s="164" customFormat="1" x14ac:dyDescent="0.25">
      <c r="A95" s="159"/>
      <c r="B95" s="160"/>
      <c r="C95" s="161"/>
      <c r="D95" s="162"/>
      <c r="E95" s="162"/>
      <c r="F95" s="163"/>
      <c r="L95" s="163"/>
      <c r="M95" s="163"/>
    </row>
    <row r="96" spans="1:13" s="164" customFormat="1" x14ac:dyDescent="0.25">
      <c r="A96" s="159"/>
      <c r="B96" s="160"/>
      <c r="C96" s="161"/>
      <c r="D96" s="162"/>
      <c r="E96" s="162"/>
      <c r="F96" s="163"/>
      <c r="L96" s="163"/>
      <c r="M96" s="163"/>
    </row>
    <row r="97" spans="1:13" s="164" customFormat="1" x14ac:dyDescent="0.25">
      <c r="A97" s="159"/>
      <c r="B97" s="160"/>
      <c r="C97" s="161"/>
      <c r="D97" s="162"/>
      <c r="E97" s="162"/>
      <c r="F97" s="163"/>
      <c r="L97" s="163"/>
      <c r="M97" s="163"/>
    </row>
    <row r="98" spans="1:13" s="164" customFormat="1" x14ac:dyDescent="0.25">
      <c r="A98" s="159"/>
      <c r="B98" s="160"/>
      <c r="C98" s="161"/>
      <c r="D98" s="162"/>
      <c r="E98" s="162"/>
      <c r="F98" s="163"/>
      <c r="L98" s="163"/>
      <c r="M98" s="163"/>
    </row>
    <row r="99" spans="1:13" s="164" customFormat="1" x14ac:dyDescent="0.25">
      <c r="A99" s="159"/>
      <c r="B99" s="160"/>
      <c r="C99" s="161"/>
      <c r="D99" s="162"/>
      <c r="E99" s="162"/>
      <c r="F99" s="163"/>
      <c r="L99" s="163"/>
      <c r="M99" s="163"/>
    </row>
    <row r="100" spans="1:13" s="164" customFormat="1" x14ac:dyDescent="0.25">
      <c r="A100" s="159"/>
      <c r="B100" s="160"/>
      <c r="C100" s="161"/>
      <c r="D100" s="162"/>
      <c r="E100" s="162"/>
      <c r="F100" s="163"/>
      <c r="L100" s="163"/>
      <c r="M100" s="163"/>
    </row>
    <row r="101" spans="1:13" s="164" customFormat="1" x14ac:dyDescent="0.25">
      <c r="A101" s="159"/>
      <c r="B101" s="160"/>
      <c r="C101" s="161"/>
      <c r="D101" s="162"/>
      <c r="E101" s="162"/>
      <c r="F101" s="163"/>
      <c r="L101" s="163"/>
      <c r="M101" s="163"/>
    </row>
    <row r="102" spans="1:13" s="164" customFormat="1" x14ac:dyDescent="0.25">
      <c r="A102" s="159"/>
      <c r="B102" s="160"/>
      <c r="C102" s="161"/>
      <c r="D102" s="162"/>
      <c r="E102" s="162"/>
      <c r="F102" s="163"/>
      <c r="L102" s="163"/>
      <c r="M102" s="163"/>
    </row>
    <row r="103" spans="1:13" s="164" customFormat="1" x14ac:dyDescent="0.25">
      <c r="A103" s="159"/>
      <c r="B103" s="160"/>
      <c r="C103" s="161"/>
      <c r="D103" s="162"/>
      <c r="E103" s="162"/>
      <c r="F103" s="163"/>
      <c r="L103" s="163"/>
      <c r="M103" s="163"/>
    </row>
    <row r="104" spans="1:13" s="164" customFormat="1" x14ac:dyDescent="0.25">
      <c r="A104" s="159"/>
      <c r="B104" s="160"/>
      <c r="C104" s="161"/>
      <c r="D104" s="162"/>
      <c r="E104" s="162"/>
      <c r="F104" s="163"/>
      <c r="L104" s="163"/>
      <c r="M104" s="163"/>
    </row>
    <row r="105" spans="1:13" s="164" customFormat="1" x14ac:dyDescent="0.25">
      <c r="A105" s="159"/>
      <c r="B105" s="160"/>
      <c r="C105" s="161"/>
      <c r="D105" s="162"/>
      <c r="E105" s="162"/>
      <c r="F105" s="163"/>
      <c r="L105" s="163"/>
      <c r="M105" s="163"/>
    </row>
    <row r="106" spans="1:13" s="164" customFormat="1" x14ac:dyDescent="0.25">
      <c r="A106" s="159"/>
      <c r="B106" s="160"/>
      <c r="C106" s="161"/>
      <c r="D106" s="162"/>
      <c r="E106" s="162"/>
      <c r="F106" s="163"/>
      <c r="L106" s="163"/>
      <c r="M106" s="163"/>
    </row>
    <row r="107" spans="1:13" s="164" customFormat="1" x14ac:dyDescent="0.25">
      <c r="A107" s="159"/>
      <c r="B107" s="160"/>
      <c r="C107" s="161"/>
      <c r="D107" s="162"/>
      <c r="E107" s="162"/>
      <c r="F107" s="163"/>
      <c r="L107" s="163"/>
      <c r="M107" s="163"/>
    </row>
    <row r="108" spans="1:13" s="164" customFormat="1" x14ac:dyDescent="0.25">
      <c r="A108" s="159"/>
      <c r="B108" s="160"/>
      <c r="C108" s="161"/>
      <c r="D108" s="162"/>
      <c r="E108" s="162"/>
      <c r="F108" s="163"/>
      <c r="L108" s="163"/>
      <c r="M108" s="163"/>
    </row>
    <row r="109" spans="1:13" s="164" customFormat="1" x14ac:dyDescent="0.25">
      <c r="A109" s="159"/>
      <c r="B109" s="160"/>
      <c r="C109" s="161"/>
      <c r="D109" s="162"/>
      <c r="E109" s="162"/>
      <c r="F109" s="163"/>
      <c r="L109" s="163"/>
      <c r="M109" s="163"/>
    </row>
    <row r="110" spans="1:13" s="164" customFormat="1" x14ac:dyDescent="0.25">
      <c r="A110" s="159"/>
      <c r="B110" s="160"/>
      <c r="C110" s="161"/>
      <c r="D110" s="162"/>
      <c r="E110" s="162"/>
      <c r="F110" s="163"/>
      <c r="L110" s="163"/>
      <c r="M110" s="163"/>
    </row>
    <row r="111" spans="1:13" s="164" customFormat="1" x14ac:dyDescent="0.25">
      <c r="A111" s="159"/>
      <c r="B111" s="160"/>
      <c r="C111" s="161"/>
      <c r="D111" s="162"/>
      <c r="E111" s="162"/>
      <c r="F111" s="163"/>
      <c r="L111" s="163"/>
      <c r="M111" s="163"/>
    </row>
    <row r="112" spans="1:13" s="164" customFormat="1" x14ac:dyDescent="0.25">
      <c r="A112" s="159"/>
      <c r="B112" s="160"/>
      <c r="C112" s="161"/>
      <c r="D112" s="162"/>
      <c r="E112" s="162"/>
      <c r="F112" s="163"/>
      <c r="L112" s="163"/>
      <c r="M112" s="163"/>
    </row>
    <row r="113" spans="1:13" s="164" customFormat="1" x14ac:dyDescent="0.25">
      <c r="A113" s="159"/>
      <c r="B113" s="160"/>
      <c r="C113" s="161"/>
      <c r="D113" s="162"/>
      <c r="E113" s="162"/>
      <c r="F113" s="163"/>
      <c r="L113" s="163"/>
      <c r="M113" s="163"/>
    </row>
    <row r="114" spans="1:13" s="164" customFormat="1" x14ac:dyDescent="0.25">
      <c r="A114" s="159"/>
      <c r="B114" s="160"/>
      <c r="C114" s="161"/>
      <c r="D114" s="162"/>
      <c r="E114" s="162"/>
      <c r="F114" s="163"/>
      <c r="L114" s="163"/>
      <c r="M114" s="163"/>
    </row>
    <row r="115" spans="1:13" s="164" customFormat="1" x14ac:dyDescent="0.25">
      <c r="A115" s="159"/>
      <c r="B115" s="160"/>
      <c r="C115" s="161"/>
      <c r="D115" s="162"/>
      <c r="E115" s="162"/>
      <c r="F115" s="163"/>
      <c r="L115" s="163"/>
      <c r="M115" s="163"/>
    </row>
    <row r="116" spans="1:13" s="164" customFormat="1" x14ac:dyDescent="0.25">
      <c r="A116" s="159"/>
      <c r="B116" s="160"/>
      <c r="C116" s="161"/>
      <c r="D116" s="162"/>
      <c r="E116" s="162"/>
      <c r="F116" s="163"/>
      <c r="L116" s="163"/>
      <c r="M116" s="163"/>
    </row>
    <row r="117" spans="1:13" s="164" customFormat="1" x14ac:dyDescent="0.25">
      <c r="A117" s="159"/>
      <c r="B117" s="160"/>
      <c r="C117" s="161"/>
      <c r="D117" s="162"/>
      <c r="E117" s="162"/>
      <c r="F117" s="163"/>
      <c r="L117" s="163"/>
      <c r="M117" s="163"/>
    </row>
    <row r="118" spans="1:13" s="164" customFormat="1" x14ac:dyDescent="0.25">
      <c r="A118" s="159"/>
      <c r="B118" s="160"/>
      <c r="C118" s="161"/>
      <c r="D118" s="162"/>
      <c r="E118" s="162"/>
      <c r="F118" s="163"/>
      <c r="L118" s="163"/>
      <c r="M118" s="163"/>
    </row>
    <row r="119" spans="1:13" s="164" customFormat="1" x14ac:dyDescent="0.25">
      <c r="A119" s="159"/>
      <c r="B119" s="160"/>
      <c r="C119" s="161"/>
      <c r="D119" s="162"/>
      <c r="E119" s="162"/>
      <c r="F119" s="163"/>
      <c r="L119" s="163"/>
      <c r="M119" s="163"/>
    </row>
    <row r="120" spans="1:13" s="164" customFormat="1" x14ac:dyDescent="0.25">
      <c r="A120" s="159"/>
      <c r="B120" s="160"/>
      <c r="C120" s="161"/>
      <c r="D120" s="162"/>
      <c r="E120" s="162"/>
      <c r="F120" s="163"/>
      <c r="L120" s="163"/>
      <c r="M120" s="163"/>
    </row>
    <row r="121" spans="1:13" s="164" customFormat="1" x14ac:dyDescent="0.25">
      <c r="A121" s="159"/>
      <c r="B121" s="160"/>
      <c r="C121" s="161"/>
      <c r="D121" s="162"/>
      <c r="E121" s="162"/>
      <c r="F121" s="163"/>
      <c r="L121" s="163"/>
      <c r="M121" s="163"/>
    </row>
    <row r="122" spans="1:13" s="164" customFormat="1" x14ac:dyDescent="0.25">
      <c r="A122" s="159"/>
      <c r="B122" s="160"/>
      <c r="C122" s="161"/>
      <c r="D122" s="162"/>
      <c r="E122" s="162"/>
      <c r="F122" s="163"/>
      <c r="L122" s="163"/>
      <c r="M122" s="163"/>
    </row>
    <row r="123" spans="1:13" s="164" customFormat="1" x14ac:dyDescent="0.25">
      <c r="A123" s="159"/>
      <c r="B123" s="160"/>
      <c r="C123" s="161"/>
      <c r="D123" s="162"/>
      <c r="E123" s="162"/>
      <c r="F123" s="163"/>
      <c r="L123" s="163"/>
      <c r="M123" s="163"/>
    </row>
    <row r="124" spans="1:13" s="164" customFormat="1" x14ac:dyDescent="0.25">
      <c r="A124" s="159"/>
      <c r="B124" s="160"/>
      <c r="C124" s="161"/>
      <c r="D124" s="162"/>
      <c r="E124" s="162"/>
      <c r="F124" s="163"/>
      <c r="L124" s="163"/>
      <c r="M124" s="163"/>
    </row>
    <row r="125" spans="1:13" s="164" customFormat="1" x14ac:dyDescent="0.25">
      <c r="A125" s="159"/>
      <c r="B125" s="160"/>
      <c r="C125" s="161"/>
      <c r="D125" s="162"/>
      <c r="E125" s="162"/>
      <c r="F125" s="163"/>
      <c r="L125" s="163"/>
      <c r="M125" s="163"/>
    </row>
    <row r="126" spans="1:13" s="164" customFormat="1" x14ac:dyDescent="0.25">
      <c r="A126" s="159"/>
      <c r="B126" s="160"/>
      <c r="C126" s="161"/>
      <c r="D126" s="162"/>
      <c r="E126" s="162"/>
      <c r="F126" s="163"/>
      <c r="L126" s="163"/>
      <c r="M126" s="163"/>
    </row>
    <row r="127" spans="1:13" s="164" customFormat="1" x14ac:dyDescent="0.25">
      <c r="A127" s="159"/>
      <c r="B127" s="160"/>
      <c r="C127" s="161"/>
      <c r="D127" s="162"/>
      <c r="E127" s="162"/>
      <c r="F127" s="163"/>
      <c r="L127" s="163"/>
      <c r="M127" s="163"/>
    </row>
    <row r="128" spans="1:13" s="164" customFormat="1" x14ac:dyDescent="0.25">
      <c r="A128" s="159"/>
      <c r="B128" s="160"/>
      <c r="C128" s="161"/>
      <c r="D128" s="162"/>
      <c r="E128" s="162"/>
      <c r="F128" s="163"/>
      <c r="L128" s="163"/>
      <c r="M128" s="163"/>
    </row>
    <row r="129" spans="1:13" s="164" customFormat="1" x14ac:dyDescent="0.25">
      <c r="A129" s="159"/>
      <c r="B129" s="160"/>
      <c r="C129" s="161"/>
      <c r="D129" s="162"/>
      <c r="E129" s="162"/>
      <c r="F129" s="163"/>
      <c r="L129" s="163"/>
      <c r="M129" s="163"/>
    </row>
    <row r="130" spans="1:13" s="164" customFormat="1" x14ac:dyDescent="0.25">
      <c r="A130" s="159"/>
      <c r="B130" s="160"/>
      <c r="C130" s="161"/>
      <c r="D130" s="162"/>
      <c r="E130" s="162"/>
      <c r="F130" s="163"/>
      <c r="L130" s="163"/>
      <c r="M130" s="163"/>
    </row>
    <row r="131" spans="1:13" s="164" customFormat="1" x14ac:dyDescent="0.25">
      <c r="A131" s="159"/>
      <c r="B131" s="160"/>
      <c r="C131" s="161"/>
      <c r="D131" s="162"/>
      <c r="E131" s="162"/>
      <c r="F131" s="163"/>
      <c r="L131" s="163"/>
      <c r="M131" s="163"/>
    </row>
    <row r="132" spans="1:13" s="164" customFormat="1" x14ac:dyDescent="0.25">
      <c r="A132" s="159"/>
      <c r="B132" s="160"/>
      <c r="C132" s="161"/>
      <c r="D132" s="162"/>
      <c r="E132" s="162"/>
      <c r="F132" s="163"/>
      <c r="L132" s="163"/>
      <c r="M132" s="163"/>
    </row>
    <row r="133" spans="1:13" s="164" customFormat="1" x14ac:dyDescent="0.25">
      <c r="A133" s="159"/>
      <c r="B133" s="160"/>
      <c r="C133" s="161"/>
      <c r="D133" s="162"/>
      <c r="E133" s="162"/>
      <c r="F133" s="163"/>
      <c r="L133" s="163"/>
      <c r="M133" s="163"/>
    </row>
    <row r="134" spans="1:13" s="164" customFormat="1" x14ac:dyDescent="0.25">
      <c r="A134" s="159"/>
      <c r="B134" s="160"/>
      <c r="C134" s="161"/>
      <c r="D134" s="162"/>
      <c r="E134" s="162"/>
      <c r="F134" s="163"/>
      <c r="L134" s="163"/>
      <c r="M134" s="163"/>
    </row>
    <row r="135" spans="1:13" s="164" customFormat="1" x14ac:dyDescent="0.25">
      <c r="A135" s="159"/>
      <c r="B135" s="160"/>
      <c r="C135" s="161"/>
      <c r="D135" s="162"/>
      <c r="E135" s="162"/>
      <c r="F135" s="163"/>
      <c r="L135" s="163"/>
      <c r="M135" s="163"/>
    </row>
    <row r="136" spans="1:13" s="164" customFormat="1" x14ac:dyDescent="0.25">
      <c r="A136" s="159"/>
      <c r="B136" s="160"/>
      <c r="C136" s="161"/>
      <c r="D136" s="162"/>
      <c r="E136" s="162"/>
      <c r="F136" s="163"/>
      <c r="L136" s="163"/>
      <c r="M136" s="163"/>
    </row>
    <row r="137" spans="1:13" s="164" customFormat="1" x14ac:dyDescent="0.25">
      <c r="A137" s="159"/>
      <c r="B137" s="160"/>
      <c r="C137" s="161"/>
      <c r="D137" s="162"/>
      <c r="E137" s="162"/>
      <c r="F137" s="163"/>
      <c r="L137" s="163"/>
      <c r="M137" s="163"/>
    </row>
    <row r="138" spans="1:13" s="164" customFormat="1" x14ac:dyDescent="0.25">
      <c r="A138" s="159"/>
      <c r="B138" s="160"/>
      <c r="C138" s="161"/>
      <c r="D138" s="162"/>
      <c r="E138" s="162"/>
      <c r="F138" s="163"/>
      <c r="L138" s="163"/>
      <c r="M138" s="163"/>
    </row>
    <row r="139" spans="1:13" s="164" customFormat="1" x14ac:dyDescent="0.25">
      <c r="A139" s="159"/>
      <c r="B139" s="160"/>
      <c r="C139" s="161"/>
      <c r="D139" s="162"/>
      <c r="E139" s="162"/>
      <c r="F139" s="163"/>
      <c r="L139" s="163"/>
      <c r="M139" s="163"/>
    </row>
    <row r="140" spans="1:13" s="164" customFormat="1" x14ac:dyDescent="0.25">
      <c r="A140" s="159"/>
      <c r="B140" s="160"/>
      <c r="C140" s="161"/>
      <c r="D140" s="162"/>
      <c r="E140" s="162"/>
      <c r="F140" s="163"/>
      <c r="L140" s="163"/>
      <c r="M140" s="163"/>
    </row>
    <row r="141" spans="1:13" s="164" customFormat="1" x14ac:dyDescent="0.25">
      <c r="A141" s="159"/>
      <c r="B141" s="160"/>
      <c r="C141" s="161"/>
      <c r="D141" s="162"/>
      <c r="E141" s="162"/>
      <c r="F141" s="163"/>
      <c r="L141" s="163"/>
      <c r="M141" s="163"/>
    </row>
    <row r="142" spans="1:13" s="164" customFormat="1" x14ac:dyDescent="0.25">
      <c r="A142" s="159"/>
      <c r="B142" s="160"/>
      <c r="C142" s="161"/>
      <c r="D142" s="162"/>
      <c r="E142" s="162"/>
      <c r="F142" s="163"/>
      <c r="L142" s="163"/>
      <c r="M142" s="163"/>
    </row>
    <row r="143" spans="1:13" s="164" customFormat="1" x14ac:dyDescent="0.25">
      <c r="A143" s="159"/>
      <c r="B143" s="160"/>
      <c r="C143" s="161"/>
      <c r="D143" s="162"/>
      <c r="E143" s="162"/>
      <c r="F143" s="163"/>
      <c r="L143" s="163"/>
      <c r="M143" s="163"/>
    </row>
    <row r="144" spans="1:13" s="164" customFormat="1" x14ac:dyDescent="0.25">
      <c r="A144" s="159"/>
      <c r="B144" s="160"/>
      <c r="C144" s="161"/>
      <c r="D144" s="162"/>
      <c r="E144" s="162"/>
      <c r="F144" s="163"/>
      <c r="L144" s="163"/>
      <c r="M144" s="163"/>
    </row>
    <row r="145" spans="1:13" s="164" customFormat="1" x14ac:dyDescent="0.25">
      <c r="A145" s="159"/>
      <c r="B145" s="160"/>
      <c r="C145" s="161"/>
      <c r="D145" s="162"/>
      <c r="E145" s="162"/>
      <c r="F145" s="163"/>
      <c r="L145" s="163"/>
      <c r="M145" s="163"/>
    </row>
    <row r="146" spans="1:13" s="164" customFormat="1" x14ac:dyDescent="0.25">
      <c r="A146" s="159"/>
      <c r="B146" s="160"/>
      <c r="C146" s="161"/>
      <c r="D146" s="162"/>
      <c r="E146" s="162"/>
      <c r="F146" s="163"/>
      <c r="L146" s="163"/>
      <c r="M146" s="163"/>
    </row>
    <row r="147" spans="1:13" s="164" customFormat="1" x14ac:dyDescent="0.25">
      <c r="A147" s="159"/>
      <c r="B147" s="160"/>
      <c r="C147" s="161"/>
      <c r="D147" s="162"/>
      <c r="E147" s="162"/>
      <c r="F147" s="163"/>
      <c r="L147" s="163"/>
      <c r="M147" s="163"/>
    </row>
    <row r="148" spans="1:13" s="164" customFormat="1" x14ac:dyDescent="0.25">
      <c r="A148" s="159"/>
      <c r="B148" s="160"/>
      <c r="C148" s="161"/>
      <c r="D148" s="162"/>
      <c r="E148" s="162"/>
      <c r="F148" s="163"/>
      <c r="L148" s="163"/>
      <c r="M148" s="163"/>
    </row>
    <row r="149" spans="1:13" s="164" customFormat="1" x14ac:dyDescent="0.25">
      <c r="A149" s="159"/>
      <c r="B149" s="160"/>
      <c r="C149" s="161"/>
      <c r="D149" s="162"/>
      <c r="E149" s="162"/>
      <c r="F149" s="163"/>
      <c r="L149" s="163"/>
      <c r="M149" s="163"/>
    </row>
    <row r="150" spans="1:13" s="164" customFormat="1" x14ac:dyDescent="0.25">
      <c r="A150" s="159"/>
      <c r="B150" s="160"/>
      <c r="C150" s="161"/>
      <c r="D150" s="162"/>
      <c r="E150" s="162"/>
      <c r="F150" s="163"/>
      <c r="L150" s="163"/>
      <c r="M150" s="163"/>
    </row>
    <row r="151" spans="1:13" s="164" customFormat="1" x14ac:dyDescent="0.25">
      <c r="A151" s="159"/>
      <c r="B151" s="160"/>
      <c r="C151" s="161"/>
      <c r="D151" s="162"/>
      <c r="E151" s="162"/>
      <c r="F151" s="163"/>
      <c r="L151" s="163"/>
      <c r="M151" s="163"/>
    </row>
    <row r="152" spans="1:13" s="164" customFormat="1" x14ac:dyDescent="0.25">
      <c r="A152" s="159"/>
      <c r="B152" s="160"/>
      <c r="C152" s="161"/>
      <c r="D152" s="162"/>
      <c r="E152" s="162"/>
      <c r="F152" s="163"/>
      <c r="L152" s="163"/>
      <c r="M152" s="163"/>
    </row>
    <row r="153" spans="1:13" s="164" customFormat="1" x14ac:dyDescent="0.25">
      <c r="A153" s="159"/>
      <c r="B153" s="160"/>
      <c r="C153" s="161"/>
      <c r="D153" s="162"/>
      <c r="E153" s="162"/>
      <c r="F153" s="163"/>
      <c r="L153" s="163"/>
      <c r="M153" s="163"/>
    </row>
    <row r="154" spans="1:13" s="164" customFormat="1" x14ac:dyDescent="0.25">
      <c r="A154" s="159"/>
      <c r="B154" s="160"/>
      <c r="C154" s="161"/>
      <c r="D154" s="162"/>
      <c r="E154" s="162"/>
      <c r="F154" s="163"/>
      <c r="L154" s="163"/>
      <c r="M154" s="163"/>
    </row>
    <row r="155" spans="1:13" s="164" customFormat="1" x14ac:dyDescent="0.25">
      <c r="A155" s="159"/>
      <c r="B155" s="160"/>
      <c r="C155" s="161"/>
      <c r="D155" s="162"/>
      <c r="E155" s="162"/>
      <c r="F155" s="163"/>
      <c r="L155" s="163"/>
      <c r="M155" s="163"/>
    </row>
    <row r="156" spans="1:13" s="164" customFormat="1" x14ac:dyDescent="0.25">
      <c r="A156" s="159"/>
      <c r="B156" s="160"/>
      <c r="C156" s="161"/>
      <c r="D156" s="162"/>
      <c r="E156" s="162"/>
      <c r="F156" s="163"/>
      <c r="L156" s="163"/>
      <c r="M156" s="163"/>
    </row>
    <row r="157" spans="1:13" s="164" customFormat="1" x14ac:dyDescent="0.25">
      <c r="A157" s="159"/>
      <c r="B157" s="160"/>
      <c r="C157" s="161"/>
      <c r="D157" s="162"/>
      <c r="E157" s="162"/>
      <c r="F157" s="163"/>
      <c r="L157" s="163"/>
      <c r="M157" s="163"/>
    </row>
    <row r="158" spans="1:13" s="164" customFormat="1" x14ac:dyDescent="0.25">
      <c r="A158" s="159"/>
      <c r="B158" s="160"/>
      <c r="C158" s="161"/>
      <c r="D158" s="162"/>
      <c r="E158" s="162"/>
      <c r="F158" s="163"/>
      <c r="L158" s="163"/>
      <c r="M158" s="163"/>
    </row>
    <row r="159" spans="1:13" s="164" customFormat="1" x14ac:dyDescent="0.25">
      <c r="A159" s="159"/>
      <c r="B159" s="160"/>
      <c r="C159" s="161"/>
      <c r="D159" s="162"/>
      <c r="E159" s="162"/>
      <c r="F159" s="163"/>
      <c r="L159" s="163"/>
      <c r="M159" s="163"/>
    </row>
    <row r="160" spans="1:13" s="164" customFormat="1" x14ac:dyDescent="0.25">
      <c r="A160" s="159"/>
      <c r="B160" s="160"/>
      <c r="C160" s="161"/>
      <c r="D160" s="162"/>
      <c r="E160" s="162"/>
      <c r="F160" s="163"/>
      <c r="L160" s="163"/>
      <c r="M160" s="163"/>
    </row>
    <row r="161" spans="1:13" s="164" customFormat="1" x14ac:dyDescent="0.25">
      <c r="A161" s="159"/>
      <c r="B161" s="160"/>
      <c r="C161" s="161"/>
      <c r="D161" s="162"/>
      <c r="E161" s="162"/>
      <c r="F161" s="163"/>
      <c r="L161" s="163"/>
      <c r="M161" s="163"/>
    </row>
    <row r="162" spans="1:13" s="164" customFormat="1" x14ac:dyDescent="0.25">
      <c r="A162" s="159"/>
      <c r="B162" s="160"/>
      <c r="C162" s="161"/>
      <c r="D162" s="162"/>
      <c r="E162" s="162"/>
      <c r="F162" s="163"/>
      <c r="L162" s="163"/>
      <c r="M162" s="163"/>
    </row>
    <row r="163" spans="1:13" s="164" customFormat="1" x14ac:dyDescent="0.25">
      <c r="A163" s="159"/>
      <c r="B163" s="160"/>
      <c r="C163" s="161"/>
      <c r="D163" s="162"/>
      <c r="E163" s="162"/>
      <c r="F163" s="163"/>
      <c r="L163" s="163"/>
      <c r="M163" s="163"/>
    </row>
    <row r="164" spans="1:13" s="164" customFormat="1" x14ac:dyDescent="0.25">
      <c r="A164" s="159"/>
      <c r="B164" s="160"/>
      <c r="C164" s="161"/>
      <c r="D164" s="162"/>
      <c r="E164" s="162"/>
      <c r="F164" s="163"/>
      <c r="L164" s="163"/>
      <c r="M164" s="163"/>
    </row>
    <row r="165" spans="1:13" s="164" customFormat="1" x14ac:dyDescent="0.25">
      <c r="A165" s="159"/>
      <c r="B165" s="160"/>
      <c r="C165" s="161"/>
      <c r="D165" s="162"/>
      <c r="E165" s="162"/>
      <c r="F165" s="163"/>
      <c r="L165" s="163"/>
      <c r="M165" s="163"/>
    </row>
    <row r="166" spans="1:13" s="164" customFormat="1" x14ac:dyDescent="0.25">
      <c r="A166" s="159"/>
      <c r="B166" s="160"/>
      <c r="C166" s="161"/>
      <c r="D166" s="162"/>
      <c r="E166" s="162"/>
      <c r="F166" s="163"/>
      <c r="L166" s="163"/>
      <c r="M166" s="163"/>
    </row>
    <row r="167" spans="1:13" s="164" customFormat="1" x14ac:dyDescent="0.25">
      <c r="A167" s="159"/>
      <c r="B167" s="160"/>
      <c r="C167" s="161"/>
      <c r="D167" s="162"/>
      <c r="E167" s="162"/>
      <c r="F167" s="163"/>
      <c r="L167" s="163"/>
      <c r="M167" s="163"/>
    </row>
    <row r="168" spans="1:13" s="164" customFormat="1" x14ac:dyDescent="0.25">
      <c r="A168" s="159"/>
      <c r="B168" s="160"/>
      <c r="C168" s="161"/>
      <c r="D168" s="162"/>
      <c r="E168" s="162"/>
      <c r="F168" s="163"/>
      <c r="L168" s="163"/>
      <c r="M168" s="163"/>
    </row>
    <row r="169" spans="1:13" s="164" customFormat="1" x14ac:dyDescent="0.25">
      <c r="A169" s="159"/>
      <c r="B169" s="160"/>
      <c r="C169" s="161"/>
      <c r="D169" s="162"/>
      <c r="E169" s="162"/>
      <c r="F169" s="163"/>
      <c r="L169" s="163"/>
      <c r="M169" s="163"/>
    </row>
    <row r="170" spans="1:13" s="164" customFormat="1" x14ac:dyDescent="0.25">
      <c r="A170" s="159"/>
      <c r="B170" s="160"/>
      <c r="C170" s="161"/>
      <c r="D170" s="162"/>
      <c r="E170" s="162"/>
      <c r="F170" s="163"/>
      <c r="L170" s="163"/>
      <c r="M170" s="163"/>
    </row>
    <row r="171" spans="1:13" s="164" customFormat="1" x14ac:dyDescent="0.25">
      <c r="A171" s="159"/>
      <c r="B171" s="160"/>
      <c r="C171" s="161"/>
      <c r="D171" s="162"/>
      <c r="E171" s="162"/>
      <c r="F171" s="163"/>
      <c r="L171" s="163"/>
      <c r="M171" s="163"/>
    </row>
    <row r="172" spans="1:13" s="164" customFormat="1" x14ac:dyDescent="0.25">
      <c r="A172" s="159"/>
      <c r="B172" s="160"/>
      <c r="C172" s="161"/>
      <c r="D172" s="162"/>
      <c r="E172" s="162"/>
      <c r="F172" s="163"/>
      <c r="L172" s="163"/>
      <c r="M172" s="163"/>
    </row>
    <row r="173" spans="1:13" s="164" customFormat="1" x14ac:dyDescent="0.25">
      <c r="A173" s="159"/>
      <c r="B173" s="160"/>
      <c r="C173" s="161"/>
      <c r="D173" s="162"/>
      <c r="E173" s="162"/>
      <c r="F173" s="163"/>
      <c r="L173" s="163"/>
      <c r="M173" s="163"/>
    </row>
    <row r="174" spans="1:13" s="164" customFormat="1" x14ac:dyDescent="0.25">
      <c r="A174" s="159"/>
      <c r="B174" s="160"/>
      <c r="C174" s="161"/>
      <c r="D174" s="162"/>
      <c r="E174" s="162"/>
      <c r="F174" s="163"/>
      <c r="L174" s="163"/>
      <c r="M174" s="163"/>
    </row>
    <row r="175" spans="1:13" s="164" customFormat="1" x14ac:dyDescent="0.25">
      <c r="A175" s="159"/>
      <c r="B175" s="160"/>
      <c r="C175" s="161"/>
      <c r="D175" s="162"/>
      <c r="E175" s="162"/>
      <c r="F175" s="163"/>
      <c r="L175" s="163"/>
      <c r="M175" s="163"/>
    </row>
    <row r="176" spans="1:13" s="164" customFormat="1" x14ac:dyDescent="0.25">
      <c r="A176" s="159"/>
      <c r="B176" s="160"/>
      <c r="C176" s="161"/>
      <c r="D176" s="162"/>
      <c r="E176" s="162"/>
      <c r="F176" s="163"/>
      <c r="L176" s="163"/>
      <c r="M176" s="163"/>
    </row>
    <row r="177" spans="1:13" s="164" customFormat="1" x14ac:dyDescent="0.25">
      <c r="A177" s="159"/>
      <c r="B177" s="160"/>
      <c r="C177" s="161"/>
      <c r="D177" s="162"/>
      <c r="E177" s="162"/>
      <c r="F177" s="163"/>
      <c r="L177" s="163"/>
      <c r="M177" s="163"/>
    </row>
    <row r="178" spans="1:13" s="164" customFormat="1" x14ac:dyDescent="0.25">
      <c r="A178" s="159"/>
      <c r="B178" s="160"/>
      <c r="C178" s="161"/>
      <c r="D178" s="162"/>
      <c r="E178" s="162"/>
      <c r="F178" s="163"/>
      <c r="L178" s="163"/>
      <c r="M178" s="163"/>
    </row>
    <row r="179" spans="1:13" s="164" customFormat="1" x14ac:dyDescent="0.25">
      <c r="A179" s="159"/>
      <c r="B179" s="160"/>
      <c r="C179" s="161"/>
      <c r="D179" s="162"/>
      <c r="E179" s="162"/>
      <c r="F179" s="163"/>
      <c r="L179" s="163"/>
      <c r="M179" s="163"/>
    </row>
    <row r="180" spans="1:13" s="164" customFormat="1" x14ac:dyDescent="0.25">
      <c r="A180" s="159"/>
      <c r="B180" s="160"/>
      <c r="C180" s="161"/>
      <c r="D180" s="162"/>
      <c r="E180" s="162"/>
      <c r="F180" s="163"/>
      <c r="L180" s="163"/>
      <c r="M180" s="163"/>
    </row>
    <row r="181" spans="1:13" s="164" customFormat="1" x14ac:dyDescent="0.25">
      <c r="A181" s="159"/>
      <c r="B181" s="160"/>
      <c r="C181" s="161"/>
      <c r="D181" s="162"/>
      <c r="E181" s="162"/>
      <c r="F181" s="163"/>
      <c r="L181" s="163"/>
      <c r="M181" s="163"/>
    </row>
    <row r="182" spans="1:13" s="164" customFormat="1" x14ac:dyDescent="0.25">
      <c r="A182" s="159"/>
      <c r="B182" s="160"/>
      <c r="C182" s="161"/>
      <c r="D182" s="162"/>
      <c r="E182" s="162"/>
      <c r="F182" s="163"/>
      <c r="L182" s="163"/>
      <c r="M182" s="163"/>
    </row>
    <row r="183" spans="1:13" s="164" customFormat="1" x14ac:dyDescent="0.25">
      <c r="A183" s="159"/>
      <c r="B183" s="160"/>
      <c r="C183" s="161"/>
      <c r="D183" s="162"/>
      <c r="E183" s="162"/>
      <c r="F183" s="163"/>
      <c r="L183" s="163"/>
      <c r="M183" s="163"/>
    </row>
    <row r="184" spans="1:13" s="164" customFormat="1" x14ac:dyDescent="0.25">
      <c r="A184" s="159"/>
      <c r="B184" s="160"/>
      <c r="C184" s="161"/>
      <c r="D184" s="162"/>
      <c r="E184" s="162"/>
      <c r="F184" s="163"/>
      <c r="L184" s="163"/>
      <c r="M184" s="163"/>
    </row>
    <row r="185" spans="1:13" s="164" customFormat="1" x14ac:dyDescent="0.25">
      <c r="A185" s="159"/>
      <c r="B185" s="160"/>
      <c r="C185" s="161"/>
      <c r="D185" s="162"/>
      <c r="E185" s="162"/>
      <c r="F185" s="163"/>
      <c r="L185" s="163"/>
      <c r="M185" s="163"/>
    </row>
    <row r="186" spans="1:13" s="164" customFormat="1" x14ac:dyDescent="0.25">
      <c r="A186" s="159"/>
      <c r="B186" s="160"/>
      <c r="C186" s="161"/>
      <c r="D186" s="162"/>
      <c r="E186" s="162"/>
      <c r="F186" s="163"/>
      <c r="L186" s="163"/>
      <c r="M186" s="163"/>
    </row>
    <row r="187" spans="1:13" s="164" customFormat="1" x14ac:dyDescent="0.25">
      <c r="A187" s="159"/>
      <c r="B187" s="160"/>
      <c r="C187" s="161"/>
      <c r="D187" s="162"/>
      <c r="E187" s="162"/>
      <c r="F187" s="163"/>
      <c r="L187" s="163"/>
      <c r="M187" s="163"/>
    </row>
    <row r="188" spans="1:13" s="164" customFormat="1" x14ac:dyDescent="0.25">
      <c r="A188" s="159"/>
      <c r="B188" s="160"/>
      <c r="C188" s="161"/>
      <c r="D188" s="162"/>
      <c r="E188" s="162"/>
      <c r="F188" s="163"/>
      <c r="L188" s="163"/>
      <c r="M188" s="163"/>
    </row>
    <row r="189" spans="1:13" s="164" customFormat="1" x14ac:dyDescent="0.25">
      <c r="A189" s="159"/>
      <c r="B189" s="160"/>
      <c r="C189" s="161"/>
      <c r="D189" s="162"/>
      <c r="E189" s="162"/>
      <c r="F189" s="163"/>
      <c r="L189" s="163"/>
      <c r="M189" s="163"/>
    </row>
    <row r="190" spans="1:13" s="164" customFormat="1" x14ac:dyDescent="0.25">
      <c r="A190" s="159"/>
      <c r="B190" s="160"/>
      <c r="C190" s="161"/>
      <c r="D190" s="162"/>
      <c r="E190" s="162"/>
      <c r="F190" s="163"/>
      <c r="L190" s="163"/>
      <c r="M190" s="163"/>
    </row>
    <row r="191" spans="1:13" s="164" customFormat="1" x14ac:dyDescent="0.25">
      <c r="A191" s="159"/>
      <c r="B191" s="160"/>
      <c r="C191" s="161"/>
      <c r="D191" s="162"/>
      <c r="E191" s="162"/>
      <c r="F191" s="163"/>
      <c r="L191" s="163"/>
      <c r="M191" s="163"/>
    </row>
    <row r="192" spans="1:13" s="164" customFormat="1" x14ac:dyDescent="0.25">
      <c r="A192" s="159"/>
      <c r="B192" s="160"/>
      <c r="C192" s="161"/>
      <c r="D192" s="162"/>
      <c r="E192" s="162"/>
      <c r="F192" s="163"/>
      <c r="L192" s="163"/>
      <c r="M192" s="163"/>
    </row>
    <row r="193" spans="1:13" s="164" customFormat="1" x14ac:dyDescent="0.25">
      <c r="A193" s="159"/>
      <c r="B193" s="160"/>
      <c r="C193" s="161"/>
      <c r="D193" s="162"/>
      <c r="E193" s="162"/>
      <c r="F193" s="163"/>
      <c r="L193" s="163"/>
      <c r="M193" s="163"/>
    </row>
    <row r="194" spans="1:13" s="164" customFormat="1" x14ac:dyDescent="0.25">
      <c r="A194" s="159"/>
      <c r="B194" s="160"/>
      <c r="C194" s="161"/>
      <c r="D194" s="162"/>
      <c r="E194" s="162"/>
      <c r="F194" s="163"/>
      <c r="L194" s="163"/>
      <c r="M194" s="163"/>
    </row>
    <row r="195" spans="1:13" s="164" customFormat="1" x14ac:dyDescent="0.25">
      <c r="A195" s="159"/>
      <c r="B195" s="160"/>
      <c r="C195" s="161"/>
      <c r="D195" s="162"/>
      <c r="E195" s="162"/>
      <c r="F195" s="163"/>
      <c r="L195" s="163"/>
      <c r="M195" s="163"/>
    </row>
    <row r="196" spans="1:13" s="164" customFormat="1" x14ac:dyDescent="0.25">
      <c r="A196" s="159"/>
      <c r="B196" s="160"/>
      <c r="C196" s="161"/>
      <c r="D196" s="162"/>
      <c r="E196" s="162"/>
      <c r="F196" s="163"/>
      <c r="L196" s="163"/>
      <c r="M196" s="163"/>
    </row>
    <row r="197" spans="1:13" s="164" customFormat="1" x14ac:dyDescent="0.25">
      <c r="A197" s="159"/>
      <c r="B197" s="160"/>
      <c r="C197" s="161"/>
      <c r="D197" s="162"/>
      <c r="E197" s="162"/>
      <c r="F197" s="163"/>
      <c r="L197" s="163"/>
      <c r="M197" s="163"/>
    </row>
    <row r="198" spans="1:13" s="164" customFormat="1" x14ac:dyDescent="0.25">
      <c r="A198" s="159"/>
      <c r="B198" s="160"/>
      <c r="C198" s="161"/>
      <c r="D198" s="162"/>
      <c r="E198" s="162"/>
      <c r="F198" s="163"/>
      <c r="L198" s="163"/>
      <c r="M198" s="163"/>
    </row>
    <row r="199" spans="1:13" s="164" customFormat="1" x14ac:dyDescent="0.25">
      <c r="A199" s="159"/>
      <c r="B199" s="160"/>
      <c r="C199" s="161"/>
      <c r="D199" s="162"/>
      <c r="E199" s="162"/>
      <c r="F199" s="163"/>
      <c r="L199" s="163"/>
      <c r="M199" s="163"/>
    </row>
    <row r="200" spans="1:13" s="164" customFormat="1" x14ac:dyDescent="0.25">
      <c r="A200" s="159"/>
      <c r="B200" s="160"/>
      <c r="C200" s="161"/>
      <c r="D200" s="162"/>
      <c r="E200" s="162"/>
      <c r="F200" s="163"/>
      <c r="L200" s="163"/>
      <c r="M200" s="163"/>
    </row>
    <row r="201" spans="1:13" s="164" customFormat="1" x14ac:dyDescent="0.25">
      <c r="A201" s="159"/>
      <c r="B201" s="160"/>
      <c r="C201" s="161"/>
      <c r="D201" s="162"/>
      <c r="E201" s="162"/>
      <c r="F201" s="163"/>
      <c r="L201" s="163"/>
      <c r="M201" s="163"/>
    </row>
    <row r="202" spans="1:13" s="164" customFormat="1" x14ac:dyDescent="0.25">
      <c r="A202" s="159"/>
      <c r="B202" s="160"/>
      <c r="C202" s="161"/>
      <c r="D202" s="162"/>
      <c r="E202" s="162"/>
      <c r="F202" s="163"/>
      <c r="L202" s="163"/>
      <c r="M202" s="163"/>
    </row>
    <row r="203" spans="1:13" s="164" customFormat="1" x14ac:dyDescent="0.25">
      <c r="A203" s="159"/>
      <c r="B203" s="160"/>
      <c r="C203" s="161"/>
      <c r="D203" s="162"/>
      <c r="E203" s="162"/>
      <c r="F203" s="163"/>
      <c r="L203" s="163"/>
      <c r="M203" s="163"/>
    </row>
    <row r="204" spans="1:13" s="164" customFormat="1" x14ac:dyDescent="0.25">
      <c r="A204" s="159"/>
      <c r="B204" s="160"/>
      <c r="C204" s="161"/>
      <c r="D204" s="162"/>
      <c r="E204" s="162"/>
      <c r="F204" s="163"/>
      <c r="L204" s="163"/>
      <c r="M204" s="163"/>
    </row>
    <row r="205" spans="1:13" s="164" customFormat="1" x14ac:dyDescent="0.25">
      <c r="A205" s="159"/>
      <c r="B205" s="160"/>
      <c r="C205" s="161"/>
      <c r="D205" s="162"/>
      <c r="E205" s="162"/>
      <c r="F205" s="163"/>
      <c r="L205" s="163"/>
      <c r="M205" s="163"/>
    </row>
    <row r="206" spans="1:13" s="164" customFormat="1" x14ac:dyDescent="0.25">
      <c r="A206" s="159"/>
      <c r="B206" s="160"/>
      <c r="C206" s="161"/>
      <c r="D206" s="162"/>
      <c r="E206" s="162"/>
      <c r="F206" s="163"/>
      <c r="L206" s="163"/>
      <c r="M206" s="163"/>
    </row>
    <row r="207" spans="1:13" s="164" customFormat="1" x14ac:dyDescent="0.25">
      <c r="A207" s="159"/>
      <c r="B207" s="160"/>
      <c r="C207" s="161"/>
      <c r="D207" s="162"/>
      <c r="E207" s="162"/>
      <c r="F207" s="163"/>
      <c r="L207" s="163"/>
      <c r="M207" s="163"/>
    </row>
    <row r="208" spans="1:13" s="164" customFormat="1" x14ac:dyDescent="0.25">
      <c r="A208" s="159"/>
      <c r="B208" s="160"/>
      <c r="C208" s="161"/>
      <c r="D208" s="162"/>
      <c r="E208" s="162"/>
      <c r="F208" s="163"/>
      <c r="L208" s="163"/>
      <c r="M208" s="163"/>
    </row>
    <row r="209" spans="1:13" s="164" customFormat="1" x14ac:dyDescent="0.25">
      <c r="A209" s="159"/>
      <c r="B209" s="160"/>
      <c r="C209" s="161"/>
      <c r="D209" s="162"/>
      <c r="E209" s="162"/>
      <c r="F209" s="163"/>
      <c r="L209" s="163"/>
      <c r="M209" s="163"/>
    </row>
    <row r="210" spans="1:13" s="164" customFormat="1" x14ac:dyDescent="0.25">
      <c r="A210" s="159"/>
      <c r="B210" s="160"/>
      <c r="C210" s="161"/>
      <c r="D210" s="162"/>
      <c r="E210" s="162"/>
      <c r="F210" s="163"/>
      <c r="L210" s="163"/>
      <c r="M210" s="163"/>
    </row>
    <row r="211" spans="1:13" s="164" customFormat="1" x14ac:dyDescent="0.25">
      <c r="A211" s="159"/>
      <c r="B211" s="160"/>
      <c r="C211" s="161"/>
      <c r="D211" s="162"/>
      <c r="E211" s="162"/>
      <c r="F211" s="163"/>
      <c r="L211" s="163"/>
      <c r="M211" s="163"/>
    </row>
    <row r="212" spans="1:13" s="164" customFormat="1" x14ac:dyDescent="0.25">
      <c r="A212" s="159"/>
      <c r="B212" s="160"/>
      <c r="C212" s="161"/>
      <c r="D212" s="162"/>
      <c r="E212" s="162"/>
      <c r="F212" s="163"/>
      <c r="L212" s="163"/>
      <c r="M212" s="163"/>
    </row>
    <row r="213" spans="1:13" s="164" customFormat="1" x14ac:dyDescent="0.25">
      <c r="A213" s="159"/>
      <c r="B213" s="160"/>
      <c r="C213" s="161"/>
      <c r="D213" s="162"/>
      <c r="E213" s="162"/>
      <c r="F213" s="163"/>
      <c r="L213" s="163"/>
      <c r="M213" s="163"/>
    </row>
    <row r="214" spans="1:13" s="164" customFormat="1" x14ac:dyDescent="0.25">
      <c r="A214" s="159"/>
      <c r="B214" s="160"/>
      <c r="C214" s="161"/>
      <c r="D214" s="162"/>
      <c r="E214" s="162"/>
      <c r="F214" s="163"/>
      <c r="L214" s="163"/>
      <c r="M214" s="163"/>
    </row>
    <row r="215" spans="1:13" s="164" customFormat="1" x14ac:dyDescent="0.25">
      <c r="A215" s="159"/>
      <c r="B215" s="160"/>
      <c r="C215" s="161"/>
      <c r="D215" s="162"/>
      <c r="E215" s="162"/>
      <c r="F215" s="163"/>
      <c r="L215" s="163"/>
      <c r="M215" s="163"/>
    </row>
    <row r="216" spans="1:13" s="164" customFormat="1" x14ac:dyDescent="0.25">
      <c r="A216" s="159"/>
      <c r="B216" s="160"/>
      <c r="C216" s="161"/>
      <c r="D216" s="162"/>
      <c r="E216" s="162"/>
      <c r="F216" s="163"/>
      <c r="L216" s="163"/>
      <c r="M216" s="163"/>
    </row>
    <row r="217" spans="1:13" s="164" customFormat="1" x14ac:dyDescent="0.25">
      <c r="A217" s="159"/>
      <c r="B217" s="160"/>
      <c r="C217" s="161"/>
      <c r="D217" s="162"/>
      <c r="E217" s="162"/>
      <c r="F217" s="163"/>
      <c r="L217" s="163"/>
      <c r="M217" s="163"/>
    </row>
    <row r="218" spans="1:13" s="164" customFormat="1" x14ac:dyDescent="0.25">
      <c r="A218" s="159"/>
      <c r="B218" s="160"/>
      <c r="C218" s="161"/>
      <c r="D218" s="162"/>
      <c r="E218" s="162"/>
      <c r="F218" s="163"/>
      <c r="L218" s="163"/>
      <c r="M218" s="163"/>
    </row>
    <row r="219" spans="1:13" s="164" customFormat="1" x14ac:dyDescent="0.25">
      <c r="A219" s="159"/>
      <c r="B219" s="160"/>
      <c r="C219" s="161"/>
      <c r="D219" s="162"/>
      <c r="E219" s="162"/>
      <c r="F219" s="163"/>
      <c r="L219" s="163"/>
      <c r="M219" s="163"/>
    </row>
    <row r="220" spans="1:13" s="164" customFormat="1" x14ac:dyDescent="0.25">
      <c r="A220" s="159"/>
      <c r="B220" s="160"/>
      <c r="C220" s="161"/>
      <c r="D220" s="162"/>
      <c r="E220" s="162"/>
      <c r="F220" s="163"/>
      <c r="L220" s="163"/>
      <c r="M220" s="163"/>
    </row>
    <row r="221" spans="1:13" s="164" customFormat="1" x14ac:dyDescent="0.25">
      <c r="A221" s="159"/>
      <c r="B221" s="160"/>
      <c r="C221" s="161"/>
      <c r="D221" s="162"/>
      <c r="E221" s="162"/>
      <c r="F221" s="163"/>
      <c r="L221" s="163"/>
      <c r="M221" s="163"/>
    </row>
    <row r="222" spans="1:13" s="164" customFormat="1" x14ac:dyDescent="0.25">
      <c r="A222" s="159"/>
      <c r="B222" s="160"/>
      <c r="C222" s="161"/>
      <c r="D222" s="162"/>
      <c r="E222" s="162"/>
      <c r="F222" s="163"/>
      <c r="L222" s="163"/>
      <c r="M222" s="163"/>
    </row>
    <row r="223" spans="1:13" s="164" customFormat="1" x14ac:dyDescent="0.25">
      <c r="A223" s="159"/>
      <c r="B223" s="160"/>
      <c r="C223" s="161"/>
      <c r="D223" s="162"/>
      <c r="E223" s="162"/>
      <c r="F223" s="163"/>
      <c r="L223" s="163"/>
      <c r="M223" s="163"/>
    </row>
    <row r="224" spans="1:13" s="164" customFormat="1" x14ac:dyDescent="0.25">
      <c r="A224" s="159"/>
      <c r="B224" s="160"/>
      <c r="C224" s="161"/>
      <c r="D224" s="162"/>
      <c r="E224" s="162"/>
      <c r="F224" s="163"/>
      <c r="L224" s="163"/>
      <c r="M224" s="163"/>
    </row>
    <row r="225" spans="1:13" s="164" customFormat="1" x14ac:dyDescent="0.25">
      <c r="A225" s="159"/>
      <c r="B225" s="160"/>
      <c r="C225" s="161"/>
      <c r="D225" s="162"/>
      <c r="E225" s="162"/>
      <c r="F225" s="163"/>
      <c r="L225" s="163"/>
      <c r="M225" s="163"/>
    </row>
    <row r="226" spans="1:13" s="164" customFormat="1" x14ac:dyDescent="0.25">
      <c r="A226" s="159"/>
      <c r="B226" s="160"/>
      <c r="C226" s="161"/>
      <c r="D226" s="162"/>
      <c r="E226" s="162"/>
      <c r="F226" s="163"/>
      <c r="L226" s="163"/>
      <c r="M226" s="163"/>
    </row>
    <row r="227" spans="1:13" s="164" customFormat="1" x14ac:dyDescent="0.25">
      <c r="A227" s="159"/>
      <c r="B227" s="160"/>
      <c r="C227" s="161"/>
      <c r="D227" s="162"/>
      <c r="E227" s="162"/>
      <c r="F227" s="163"/>
      <c r="L227" s="163"/>
      <c r="M227" s="163"/>
    </row>
    <row r="228" spans="1:13" s="164" customFormat="1" x14ac:dyDescent="0.25">
      <c r="A228" s="159"/>
      <c r="B228" s="160"/>
      <c r="C228" s="161"/>
      <c r="D228" s="162"/>
      <c r="E228" s="162"/>
      <c r="F228" s="163"/>
      <c r="L228" s="163"/>
      <c r="M228" s="163"/>
    </row>
    <row r="229" spans="1:13" s="164" customFormat="1" x14ac:dyDescent="0.25">
      <c r="A229" s="159"/>
      <c r="B229" s="160"/>
      <c r="C229" s="161"/>
      <c r="D229" s="162"/>
      <c r="E229" s="162"/>
      <c r="F229" s="163"/>
      <c r="L229" s="163"/>
      <c r="M229" s="163"/>
    </row>
    <row r="230" spans="1:13" s="164" customFormat="1" x14ac:dyDescent="0.25">
      <c r="A230" s="159"/>
      <c r="B230" s="160"/>
      <c r="C230" s="161"/>
      <c r="D230" s="162"/>
      <c r="E230" s="162"/>
      <c r="F230" s="163"/>
      <c r="L230" s="163"/>
      <c r="M230" s="163"/>
    </row>
    <row r="231" spans="1:13" s="164" customFormat="1" x14ac:dyDescent="0.25">
      <c r="A231" s="159"/>
      <c r="B231" s="160"/>
      <c r="C231" s="161"/>
      <c r="D231" s="162"/>
      <c r="E231" s="162"/>
      <c r="F231" s="163"/>
      <c r="L231" s="163"/>
      <c r="M231" s="163"/>
    </row>
    <row r="232" spans="1:13" s="164" customFormat="1" x14ac:dyDescent="0.25">
      <c r="A232" s="159"/>
      <c r="B232" s="160"/>
      <c r="C232" s="161"/>
      <c r="D232" s="162"/>
      <c r="E232" s="162"/>
      <c r="F232" s="163"/>
      <c r="L232" s="163"/>
      <c r="M232" s="163"/>
    </row>
    <row r="233" spans="1:13" s="164" customFormat="1" x14ac:dyDescent="0.25">
      <c r="A233" s="159"/>
      <c r="B233" s="160"/>
      <c r="C233" s="161"/>
      <c r="D233" s="162"/>
      <c r="E233" s="162"/>
      <c r="F233" s="163"/>
      <c r="L233" s="163"/>
      <c r="M233" s="163"/>
    </row>
    <row r="234" spans="1:13" s="164" customFormat="1" x14ac:dyDescent="0.25">
      <c r="A234" s="159"/>
      <c r="B234" s="160"/>
      <c r="C234" s="161"/>
      <c r="D234" s="162"/>
      <c r="E234" s="162"/>
      <c r="F234" s="163"/>
      <c r="L234" s="163"/>
      <c r="M234" s="163"/>
    </row>
    <row r="235" spans="1:13" s="164" customFormat="1" x14ac:dyDescent="0.25">
      <c r="A235" s="159"/>
      <c r="B235" s="160"/>
      <c r="C235" s="161"/>
      <c r="D235" s="162"/>
      <c r="E235" s="162"/>
      <c r="F235" s="163"/>
      <c r="L235" s="163"/>
      <c r="M235" s="163"/>
    </row>
    <row r="236" spans="1:13" s="164" customFormat="1" x14ac:dyDescent="0.25">
      <c r="A236" s="159"/>
      <c r="B236" s="160"/>
      <c r="C236" s="161"/>
      <c r="D236" s="162"/>
      <c r="E236" s="162"/>
      <c r="F236" s="163"/>
      <c r="L236" s="163"/>
      <c r="M236" s="163"/>
    </row>
    <row r="237" spans="1:13" s="164" customFormat="1" x14ac:dyDescent="0.25">
      <c r="A237" s="159"/>
      <c r="B237" s="160"/>
      <c r="C237" s="161"/>
      <c r="D237" s="162"/>
      <c r="E237" s="162"/>
      <c r="F237" s="163"/>
      <c r="L237" s="163"/>
      <c r="M237" s="163"/>
    </row>
    <row r="238" spans="1:13" s="164" customFormat="1" x14ac:dyDescent="0.25">
      <c r="A238" s="159"/>
      <c r="B238" s="160"/>
      <c r="C238" s="161"/>
      <c r="D238" s="162"/>
      <c r="E238" s="162"/>
      <c r="F238" s="163"/>
      <c r="L238" s="163"/>
      <c r="M238" s="163"/>
    </row>
    <row r="239" spans="1:13" s="164" customFormat="1" x14ac:dyDescent="0.25">
      <c r="A239" s="159"/>
      <c r="B239" s="160"/>
      <c r="C239" s="161"/>
      <c r="D239" s="162"/>
      <c r="E239" s="162"/>
      <c r="F239" s="163"/>
      <c r="L239" s="163"/>
      <c r="M239" s="163"/>
    </row>
    <row r="240" spans="1:13" s="164" customFormat="1" x14ac:dyDescent="0.25">
      <c r="A240" s="159"/>
      <c r="B240" s="160"/>
      <c r="C240" s="161"/>
      <c r="D240" s="162"/>
      <c r="E240" s="162"/>
      <c r="F240" s="163"/>
      <c r="L240" s="163"/>
      <c r="M240" s="163"/>
    </row>
    <row r="241" spans="1:13" s="164" customFormat="1" x14ac:dyDescent="0.25">
      <c r="A241" s="159"/>
      <c r="B241" s="160"/>
      <c r="C241" s="161"/>
      <c r="D241" s="162"/>
      <c r="E241" s="162"/>
      <c r="F241" s="163"/>
      <c r="L241" s="163"/>
      <c r="M241" s="163"/>
    </row>
    <row r="242" spans="1:13" s="164" customFormat="1" x14ac:dyDescent="0.25">
      <c r="A242" s="159"/>
      <c r="B242" s="160"/>
      <c r="C242" s="161"/>
      <c r="D242" s="162"/>
      <c r="E242" s="162"/>
      <c r="F242" s="163"/>
      <c r="L242" s="163"/>
      <c r="M242" s="163"/>
    </row>
    <row r="243" spans="1:13" s="164" customFormat="1" x14ac:dyDescent="0.25">
      <c r="A243" s="159"/>
      <c r="B243" s="160"/>
      <c r="C243" s="161"/>
      <c r="D243" s="162"/>
      <c r="E243" s="162"/>
      <c r="F243" s="163"/>
      <c r="L243" s="163"/>
      <c r="M243" s="163"/>
    </row>
    <row r="244" spans="1:13" s="164" customFormat="1" x14ac:dyDescent="0.25">
      <c r="A244" s="159"/>
      <c r="B244" s="160"/>
      <c r="C244" s="161"/>
      <c r="D244" s="162"/>
      <c r="E244" s="162"/>
      <c r="F244" s="163"/>
      <c r="L244" s="163"/>
      <c r="M244" s="163"/>
    </row>
    <row r="245" spans="1:13" s="164" customFormat="1" x14ac:dyDescent="0.25">
      <c r="A245" s="159"/>
      <c r="B245" s="160"/>
      <c r="C245" s="161"/>
      <c r="D245" s="162"/>
      <c r="E245" s="162"/>
      <c r="F245" s="163"/>
      <c r="L245" s="163"/>
      <c r="M245" s="163"/>
    </row>
    <row r="246" spans="1:13" s="164" customFormat="1" x14ac:dyDescent="0.25">
      <c r="A246" s="159"/>
      <c r="B246" s="160"/>
      <c r="C246" s="161"/>
      <c r="D246" s="162"/>
      <c r="E246" s="162"/>
      <c r="F246" s="163"/>
      <c r="L246" s="163"/>
      <c r="M246" s="163"/>
    </row>
    <row r="247" spans="1:13" s="164" customFormat="1" x14ac:dyDescent="0.25">
      <c r="A247" s="159"/>
      <c r="B247" s="160"/>
      <c r="C247" s="161"/>
      <c r="D247" s="162"/>
      <c r="E247" s="162"/>
      <c r="F247" s="163"/>
      <c r="L247" s="163"/>
      <c r="M247" s="163"/>
    </row>
    <row r="248" spans="1:13" s="164" customFormat="1" x14ac:dyDescent="0.25">
      <c r="A248" s="159"/>
      <c r="B248" s="160"/>
      <c r="C248" s="161"/>
      <c r="D248" s="162"/>
      <c r="E248" s="162"/>
      <c r="F248" s="163"/>
      <c r="L248" s="163"/>
      <c r="M248" s="163"/>
    </row>
    <row r="249" spans="1:13" s="164" customFormat="1" x14ac:dyDescent="0.25">
      <c r="A249" s="159"/>
      <c r="B249" s="160"/>
      <c r="C249" s="161"/>
      <c r="D249" s="162"/>
      <c r="E249" s="162"/>
      <c r="F249" s="163"/>
      <c r="L249" s="163"/>
      <c r="M249" s="163"/>
    </row>
    <row r="250" spans="1:13" s="164" customFormat="1" x14ac:dyDescent="0.25">
      <c r="A250" s="159"/>
      <c r="B250" s="160"/>
      <c r="C250" s="161"/>
      <c r="D250" s="162"/>
      <c r="E250" s="162"/>
      <c r="F250" s="163"/>
      <c r="L250" s="163"/>
      <c r="M250" s="163"/>
    </row>
    <row r="251" spans="1:13" s="164" customFormat="1" x14ac:dyDescent="0.25">
      <c r="A251" s="159"/>
      <c r="B251" s="160"/>
      <c r="C251" s="161"/>
      <c r="D251" s="162"/>
      <c r="E251" s="162"/>
      <c r="F251" s="163"/>
      <c r="L251" s="163"/>
      <c r="M251" s="163"/>
    </row>
    <row r="252" spans="1:13" s="164" customFormat="1" x14ac:dyDescent="0.25">
      <c r="A252" s="159"/>
      <c r="B252" s="160"/>
      <c r="C252" s="161"/>
      <c r="D252" s="162"/>
      <c r="E252" s="162"/>
      <c r="F252" s="163"/>
      <c r="L252" s="163"/>
      <c r="M252" s="163"/>
    </row>
    <row r="253" spans="1:13" s="164" customFormat="1" x14ac:dyDescent="0.25">
      <c r="A253" s="159"/>
      <c r="B253" s="160"/>
      <c r="C253" s="161"/>
      <c r="D253" s="162"/>
      <c r="E253" s="162"/>
      <c r="F253" s="163"/>
      <c r="L253" s="163"/>
      <c r="M253" s="163"/>
    </row>
    <row r="254" spans="1:13" s="164" customFormat="1" x14ac:dyDescent="0.25">
      <c r="A254" s="159"/>
      <c r="B254" s="160"/>
      <c r="C254" s="161"/>
      <c r="D254" s="162"/>
      <c r="E254" s="162"/>
      <c r="F254" s="163"/>
      <c r="L254" s="163"/>
      <c r="M254" s="163"/>
    </row>
    <row r="255" spans="1:13" s="164" customFormat="1" x14ac:dyDescent="0.25">
      <c r="A255" s="159"/>
      <c r="B255" s="160"/>
      <c r="C255" s="161"/>
      <c r="D255" s="162"/>
      <c r="E255" s="162"/>
      <c r="F255" s="163"/>
      <c r="L255" s="163"/>
      <c r="M255" s="163"/>
    </row>
    <row r="256" spans="1:13" s="164" customFormat="1" x14ac:dyDescent="0.25">
      <c r="A256" s="159"/>
      <c r="B256" s="160"/>
      <c r="C256" s="161"/>
      <c r="D256" s="162"/>
      <c r="E256" s="162"/>
      <c r="F256" s="163"/>
      <c r="L256" s="163"/>
      <c r="M256" s="163"/>
    </row>
    <row r="257" spans="1:13" s="164" customFormat="1" x14ac:dyDescent="0.25">
      <c r="A257" s="159"/>
      <c r="B257" s="160"/>
      <c r="C257" s="161"/>
      <c r="D257" s="162"/>
      <c r="E257" s="162"/>
      <c r="F257" s="163"/>
      <c r="L257" s="163"/>
      <c r="M257" s="163"/>
    </row>
    <row r="258" spans="1:13" s="164" customFormat="1" x14ac:dyDescent="0.25">
      <c r="A258" s="159"/>
      <c r="B258" s="160"/>
      <c r="C258" s="161"/>
      <c r="D258" s="162"/>
      <c r="E258" s="162"/>
      <c r="F258" s="163"/>
      <c r="L258" s="163"/>
      <c r="M258" s="163"/>
    </row>
    <row r="259" spans="1:13" s="164" customFormat="1" x14ac:dyDescent="0.25">
      <c r="A259" s="159"/>
      <c r="B259" s="160"/>
      <c r="C259" s="161"/>
      <c r="D259" s="162"/>
      <c r="E259" s="162"/>
      <c r="F259" s="163"/>
      <c r="L259" s="163"/>
      <c r="M259" s="163"/>
    </row>
    <row r="260" spans="1:13" s="164" customFormat="1" x14ac:dyDescent="0.25">
      <c r="A260" s="159"/>
      <c r="B260" s="160"/>
      <c r="C260" s="161"/>
      <c r="D260" s="162"/>
      <c r="E260" s="162"/>
      <c r="F260" s="163"/>
      <c r="L260" s="163"/>
      <c r="M260" s="163"/>
    </row>
    <row r="261" spans="1:13" s="164" customFormat="1" x14ac:dyDescent="0.25">
      <c r="A261" s="159"/>
      <c r="B261" s="160"/>
      <c r="C261" s="161"/>
      <c r="D261" s="162"/>
      <c r="E261" s="162"/>
      <c r="F261" s="163"/>
      <c r="L261" s="163"/>
      <c r="M261" s="163"/>
    </row>
    <row r="262" spans="1:13" s="164" customFormat="1" x14ac:dyDescent="0.25">
      <c r="A262" s="159"/>
      <c r="B262" s="160"/>
      <c r="C262" s="161"/>
      <c r="D262" s="162"/>
      <c r="E262" s="162"/>
      <c r="F262" s="163"/>
      <c r="L262" s="163"/>
      <c r="M262" s="163"/>
    </row>
    <row r="263" spans="1:13" s="164" customFormat="1" x14ac:dyDescent="0.25">
      <c r="A263" s="159"/>
      <c r="B263" s="160"/>
      <c r="C263" s="161"/>
      <c r="D263" s="162"/>
      <c r="E263" s="162"/>
      <c r="F263" s="163"/>
      <c r="L263" s="163"/>
      <c r="M263" s="163"/>
    </row>
    <row r="264" spans="1:13" s="164" customFormat="1" x14ac:dyDescent="0.25">
      <c r="A264" s="159"/>
      <c r="B264" s="160"/>
      <c r="C264" s="161"/>
      <c r="D264" s="162"/>
      <c r="E264" s="162"/>
      <c r="F264" s="163"/>
      <c r="L264" s="163"/>
      <c r="M264" s="163"/>
    </row>
    <row r="265" spans="1:13" s="164" customFormat="1" x14ac:dyDescent="0.25">
      <c r="A265" s="159"/>
      <c r="B265" s="160"/>
      <c r="C265" s="161"/>
      <c r="D265" s="162"/>
      <c r="E265" s="162"/>
      <c r="F265" s="163"/>
      <c r="L265" s="163"/>
      <c r="M265" s="163"/>
    </row>
    <row r="266" spans="1:13" s="164" customFormat="1" x14ac:dyDescent="0.25">
      <c r="A266" s="159"/>
      <c r="B266" s="160"/>
      <c r="C266" s="161"/>
      <c r="D266" s="162"/>
      <c r="E266" s="162"/>
      <c r="F266" s="163"/>
      <c r="L266" s="163"/>
      <c r="M266" s="163"/>
    </row>
    <row r="267" spans="1:13" s="164" customFormat="1" x14ac:dyDescent="0.25">
      <c r="A267" s="159"/>
      <c r="B267" s="160"/>
      <c r="C267" s="161"/>
      <c r="D267" s="162"/>
      <c r="E267" s="162"/>
      <c r="F267" s="163"/>
      <c r="L267" s="163"/>
      <c r="M267" s="163"/>
    </row>
    <row r="268" spans="1:13" s="164" customFormat="1" x14ac:dyDescent="0.25">
      <c r="A268" s="159"/>
      <c r="B268" s="160"/>
      <c r="C268" s="161"/>
      <c r="D268" s="162"/>
      <c r="E268" s="162"/>
      <c r="F268" s="163"/>
      <c r="L268" s="163"/>
      <c r="M268" s="163"/>
    </row>
    <row r="269" spans="1:13" s="164" customFormat="1" x14ac:dyDescent="0.25">
      <c r="A269" s="159"/>
      <c r="B269" s="160"/>
      <c r="C269" s="161"/>
      <c r="D269" s="162"/>
      <c r="E269" s="162"/>
      <c r="F269" s="163"/>
      <c r="L269" s="163"/>
      <c r="M269" s="163"/>
    </row>
    <row r="270" spans="1:13" s="164" customFormat="1" x14ac:dyDescent="0.25">
      <c r="A270" s="159"/>
      <c r="B270" s="160"/>
      <c r="C270" s="161"/>
      <c r="D270" s="162"/>
      <c r="E270" s="162"/>
      <c r="F270" s="163"/>
      <c r="L270" s="163"/>
      <c r="M270" s="163"/>
    </row>
    <row r="271" spans="1:13" s="164" customFormat="1" x14ac:dyDescent="0.25">
      <c r="A271" s="159"/>
      <c r="B271" s="160"/>
      <c r="C271" s="161"/>
      <c r="D271" s="162"/>
      <c r="E271" s="162"/>
      <c r="F271" s="163"/>
      <c r="L271" s="163"/>
      <c r="M271" s="163"/>
    </row>
    <row r="272" spans="1:13" s="164" customFormat="1" x14ac:dyDescent="0.25">
      <c r="A272" s="159"/>
      <c r="B272" s="160"/>
      <c r="C272" s="161"/>
      <c r="D272" s="162"/>
      <c r="E272" s="162"/>
      <c r="F272" s="163"/>
      <c r="L272" s="163"/>
      <c r="M272" s="163"/>
    </row>
    <row r="273" spans="1:13" s="164" customFormat="1" x14ac:dyDescent="0.25">
      <c r="A273" s="159"/>
      <c r="B273" s="160"/>
      <c r="C273" s="161"/>
      <c r="D273" s="162"/>
      <c r="E273" s="162"/>
      <c r="F273" s="163"/>
      <c r="L273" s="163"/>
      <c r="M273" s="163"/>
    </row>
    <row r="274" spans="1:13" s="164" customFormat="1" x14ac:dyDescent="0.25">
      <c r="A274" s="159"/>
      <c r="B274" s="160"/>
      <c r="C274" s="161"/>
      <c r="D274" s="162"/>
      <c r="E274" s="162"/>
      <c r="F274" s="163"/>
      <c r="L274" s="163"/>
      <c r="M274" s="163"/>
    </row>
    <row r="275" spans="1:13" s="164" customFormat="1" x14ac:dyDescent="0.25">
      <c r="A275" s="159"/>
      <c r="B275" s="160"/>
      <c r="C275" s="161"/>
      <c r="D275" s="162"/>
      <c r="E275" s="162"/>
      <c r="F275" s="163"/>
      <c r="L275" s="163"/>
      <c r="M275" s="163"/>
    </row>
    <row r="276" spans="1:13" s="164" customFormat="1" x14ac:dyDescent="0.25">
      <c r="A276" s="159"/>
      <c r="B276" s="160"/>
      <c r="C276" s="161"/>
      <c r="D276" s="162"/>
      <c r="E276" s="162"/>
      <c r="F276" s="163"/>
      <c r="L276" s="163"/>
      <c r="M276" s="163"/>
    </row>
    <row r="277" spans="1:13" s="164" customFormat="1" x14ac:dyDescent="0.25">
      <c r="A277" s="159"/>
      <c r="B277" s="160"/>
      <c r="C277" s="161"/>
      <c r="D277" s="162"/>
      <c r="E277" s="162"/>
      <c r="F277" s="163"/>
      <c r="L277" s="163"/>
      <c r="M277" s="163"/>
    </row>
    <row r="278" spans="1:13" s="164" customFormat="1" x14ac:dyDescent="0.25">
      <c r="A278" s="159"/>
      <c r="B278" s="160"/>
      <c r="C278" s="161"/>
      <c r="D278" s="162"/>
      <c r="E278" s="162"/>
      <c r="F278" s="163"/>
      <c r="L278" s="163"/>
      <c r="M278" s="163"/>
    </row>
    <row r="279" spans="1:13" s="164" customFormat="1" x14ac:dyDescent="0.25">
      <c r="A279" s="159"/>
      <c r="B279" s="160"/>
      <c r="C279" s="161"/>
      <c r="D279" s="162"/>
      <c r="E279" s="162"/>
      <c r="F279" s="163"/>
      <c r="L279" s="163"/>
      <c r="M279" s="163"/>
    </row>
    <row r="280" spans="1:13" s="164" customFormat="1" x14ac:dyDescent="0.25">
      <c r="A280" s="159"/>
      <c r="B280" s="160"/>
      <c r="C280" s="161"/>
      <c r="D280" s="162"/>
      <c r="E280" s="162"/>
      <c r="F280" s="163"/>
      <c r="L280" s="163"/>
      <c r="M280" s="163"/>
    </row>
    <row r="281" spans="1:13" s="164" customFormat="1" x14ac:dyDescent="0.25">
      <c r="A281" s="159"/>
      <c r="B281" s="160"/>
      <c r="C281" s="161"/>
      <c r="D281" s="162"/>
      <c r="E281" s="162"/>
      <c r="F281" s="163"/>
      <c r="L281" s="163"/>
      <c r="M281" s="163"/>
    </row>
    <row r="282" spans="1:13" s="164" customFormat="1" x14ac:dyDescent="0.25">
      <c r="A282" s="159"/>
      <c r="B282" s="160"/>
      <c r="C282" s="161"/>
      <c r="D282" s="162"/>
      <c r="E282" s="162"/>
      <c r="F282" s="163"/>
      <c r="L282" s="163"/>
      <c r="M282" s="163"/>
    </row>
    <row r="283" spans="1:13" s="164" customFormat="1" x14ac:dyDescent="0.25">
      <c r="A283" s="159"/>
      <c r="B283" s="160"/>
      <c r="C283" s="161"/>
      <c r="D283" s="162"/>
      <c r="E283" s="162"/>
      <c r="F283" s="163"/>
      <c r="L283" s="163"/>
      <c r="M283" s="163"/>
    </row>
    <row r="284" spans="1:13" s="164" customFormat="1" x14ac:dyDescent="0.25">
      <c r="A284" s="159"/>
      <c r="B284" s="160"/>
      <c r="C284" s="161"/>
      <c r="D284" s="162"/>
      <c r="E284" s="162"/>
      <c r="F284" s="163"/>
      <c r="L284" s="163"/>
      <c r="M284" s="163"/>
    </row>
    <row r="285" spans="1:13" s="164" customFormat="1" x14ac:dyDescent="0.25">
      <c r="A285" s="159"/>
      <c r="B285" s="160"/>
      <c r="C285" s="161"/>
      <c r="D285" s="162"/>
      <c r="E285" s="162"/>
      <c r="F285" s="163"/>
      <c r="L285" s="163"/>
      <c r="M285" s="163"/>
    </row>
    <row r="286" spans="1:13" s="164" customFormat="1" x14ac:dyDescent="0.25">
      <c r="A286" s="159"/>
      <c r="B286" s="160"/>
      <c r="C286" s="161"/>
      <c r="D286" s="162"/>
      <c r="E286" s="162"/>
      <c r="F286" s="163"/>
      <c r="L286" s="163"/>
      <c r="M286" s="163"/>
    </row>
    <row r="287" spans="1:13" s="164" customFormat="1" x14ac:dyDescent="0.25">
      <c r="A287" s="159"/>
      <c r="B287" s="160"/>
      <c r="C287" s="161"/>
      <c r="D287" s="162"/>
      <c r="E287" s="162"/>
      <c r="F287" s="163"/>
      <c r="L287" s="163"/>
      <c r="M287" s="163"/>
    </row>
    <row r="288" spans="1:13" s="164" customFormat="1" x14ac:dyDescent="0.25">
      <c r="A288" s="159"/>
      <c r="B288" s="160"/>
      <c r="C288" s="161"/>
      <c r="D288" s="162"/>
      <c r="E288" s="162"/>
      <c r="F288" s="163"/>
      <c r="L288" s="163"/>
      <c r="M288" s="163"/>
    </row>
    <row r="289" spans="1:13" s="164" customFormat="1" x14ac:dyDescent="0.25">
      <c r="A289" s="159"/>
      <c r="B289" s="160"/>
      <c r="C289" s="161"/>
      <c r="D289" s="162"/>
      <c r="E289" s="162"/>
      <c r="F289" s="163"/>
      <c r="L289" s="163"/>
      <c r="M289" s="163"/>
    </row>
    <row r="290" spans="1:13" s="164" customFormat="1" x14ac:dyDescent="0.25">
      <c r="A290" s="159"/>
      <c r="B290" s="160"/>
      <c r="C290" s="161"/>
      <c r="D290" s="162"/>
      <c r="E290" s="162"/>
      <c r="F290" s="163"/>
      <c r="L290" s="163"/>
      <c r="M290" s="163"/>
    </row>
    <row r="291" spans="1:13" s="164" customFormat="1" x14ac:dyDescent="0.25">
      <c r="A291" s="159"/>
      <c r="B291" s="160"/>
      <c r="C291" s="161"/>
      <c r="D291" s="162"/>
      <c r="E291" s="162"/>
      <c r="F291" s="163"/>
      <c r="L291" s="163"/>
      <c r="M291" s="163"/>
    </row>
    <row r="292" spans="1:13" s="164" customFormat="1" x14ac:dyDescent="0.25">
      <c r="A292" s="159"/>
      <c r="B292" s="160"/>
      <c r="C292" s="161"/>
      <c r="D292" s="162"/>
      <c r="E292" s="162"/>
      <c r="F292" s="163"/>
      <c r="L292" s="163"/>
      <c r="M292" s="163"/>
    </row>
    <row r="293" spans="1:13" s="164" customFormat="1" x14ac:dyDescent="0.25">
      <c r="A293" s="159"/>
      <c r="B293" s="160"/>
      <c r="C293" s="161"/>
      <c r="D293" s="162"/>
      <c r="E293" s="162"/>
      <c r="F293" s="163"/>
      <c r="L293" s="163"/>
      <c r="M293" s="163"/>
    </row>
    <row r="294" spans="1:13" s="164" customFormat="1" x14ac:dyDescent="0.25">
      <c r="A294" s="159"/>
      <c r="B294" s="160"/>
      <c r="C294" s="161"/>
      <c r="D294" s="162"/>
      <c r="E294" s="162"/>
      <c r="F294" s="163"/>
      <c r="L294" s="163"/>
      <c r="M294" s="163"/>
    </row>
    <row r="295" spans="1:13" s="164" customFormat="1" x14ac:dyDescent="0.25">
      <c r="A295" s="159"/>
      <c r="B295" s="160"/>
      <c r="C295" s="161"/>
      <c r="D295" s="162"/>
      <c r="E295" s="162"/>
      <c r="F295" s="163"/>
      <c r="L295" s="163"/>
      <c r="M295" s="163"/>
    </row>
    <row r="296" spans="1:13" s="164" customFormat="1" x14ac:dyDescent="0.25">
      <c r="A296" s="159"/>
      <c r="B296" s="160"/>
      <c r="C296" s="161"/>
      <c r="D296" s="162"/>
      <c r="E296" s="162"/>
      <c r="F296" s="163"/>
      <c r="L296" s="163"/>
      <c r="M296" s="163"/>
    </row>
    <row r="297" spans="1:13" s="164" customFormat="1" x14ac:dyDescent="0.25">
      <c r="A297" s="159"/>
      <c r="B297" s="160"/>
      <c r="C297" s="161"/>
      <c r="D297" s="162"/>
      <c r="E297" s="162"/>
      <c r="F297" s="163"/>
      <c r="L297" s="163"/>
      <c r="M297" s="163"/>
    </row>
    <row r="298" spans="1:13" s="164" customFormat="1" x14ac:dyDescent="0.25">
      <c r="A298" s="159"/>
      <c r="B298" s="160"/>
      <c r="C298" s="161"/>
      <c r="D298" s="162"/>
      <c r="E298" s="162"/>
      <c r="F298" s="163"/>
      <c r="L298" s="163"/>
      <c r="M298" s="163"/>
    </row>
    <row r="299" spans="1:13" s="164" customFormat="1" x14ac:dyDescent="0.25">
      <c r="A299" s="159"/>
      <c r="B299" s="160"/>
      <c r="C299" s="161"/>
      <c r="D299" s="162"/>
      <c r="E299" s="162"/>
      <c r="F299" s="163"/>
      <c r="L299" s="163"/>
      <c r="M299" s="163"/>
    </row>
    <row r="300" spans="1:13" s="164" customFormat="1" x14ac:dyDescent="0.25">
      <c r="A300" s="159"/>
      <c r="B300" s="160"/>
      <c r="C300" s="161"/>
      <c r="D300" s="162"/>
      <c r="E300" s="162"/>
      <c r="F300" s="163"/>
      <c r="L300" s="163"/>
      <c r="M300" s="163"/>
    </row>
    <row r="301" spans="1:13" s="164" customFormat="1" x14ac:dyDescent="0.25">
      <c r="A301" s="159"/>
      <c r="B301" s="160"/>
      <c r="C301" s="161"/>
      <c r="D301" s="162"/>
      <c r="E301" s="162"/>
      <c r="F301" s="163"/>
      <c r="L301" s="163"/>
      <c r="M301" s="163"/>
    </row>
    <row r="302" spans="1:13" s="164" customFormat="1" x14ac:dyDescent="0.25">
      <c r="A302" s="159"/>
      <c r="B302" s="160"/>
      <c r="C302" s="161"/>
      <c r="D302" s="162"/>
      <c r="E302" s="162"/>
      <c r="F302" s="163"/>
      <c r="L302" s="163"/>
      <c r="M302" s="163"/>
    </row>
    <row r="303" spans="1:13" s="164" customFormat="1" x14ac:dyDescent="0.25">
      <c r="A303" s="159"/>
      <c r="B303" s="160"/>
      <c r="C303" s="161"/>
      <c r="D303" s="162"/>
      <c r="E303" s="162"/>
      <c r="F303" s="163"/>
      <c r="L303" s="163"/>
      <c r="M303" s="163"/>
    </row>
    <row r="304" spans="1:13" s="164" customFormat="1" x14ac:dyDescent="0.25">
      <c r="A304" s="159"/>
      <c r="B304" s="160"/>
      <c r="C304" s="161"/>
      <c r="D304" s="162"/>
      <c r="E304" s="162"/>
      <c r="F304" s="163"/>
      <c r="L304" s="163"/>
      <c r="M304" s="163"/>
    </row>
    <row r="305" spans="1:13" s="164" customFormat="1" x14ac:dyDescent="0.25">
      <c r="A305" s="159"/>
      <c r="B305" s="160"/>
      <c r="C305" s="161"/>
      <c r="D305" s="162"/>
      <c r="E305" s="162"/>
      <c r="F305" s="163"/>
      <c r="L305" s="163"/>
      <c r="M305" s="163"/>
    </row>
    <row r="306" spans="1:13" s="164" customFormat="1" x14ac:dyDescent="0.25">
      <c r="A306" s="159"/>
      <c r="B306" s="160"/>
      <c r="C306" s="161"/>
      <c r="D306" s="162"/>
      <c r="E306" s="162"/>
      <c r="F306" s="163"/>
      <c r="L306" s="163"/>
      <c r="M306" s="163"/>
    </row>
    <row r="307" spans="1:13" s="164" customFormat="1" x14ac:dyDescent="0.25">
      <c r="A307" s="159"/>
      <c r="B307" s="160"/>
      <c r="C307" s="161"/>
      <c r="D307" s="162"/>
      <c r="E307" s="162"/>
      <c r="F307" s="163"/>
      <c r="L307" s="163"/>
      <c r="M307" s="163"/>
    </row>
    <row r="308" spans="1:13" s="164" customFormat="1" x14ac:dyDescent="0.25">
      <c r="A308" s="159"/>
      <c r="B308" s="160"/>
      <c r="C308" s="161"/>
      <c r="D308" s="162"/>
      <c r="E308" s="162"/>
      <c r="F308" s="163"/>
      <c r="L308" s="163"/>
      <c r="M308" s="163"/>
    </row>
    <row r="309" spans="1:13" s="164" customFormat="1" x14ac:dyDescent="0.25">
      <c r="A309" s="159"/>
      <c r="B309" s="160"/>
      <c r="C309" s="161"/>
      <c r="D309" s="162"/>
      <c r="E309" s="162"/>
      <c r="F309" s="163"/>
      <c r="L309" s="163"/>
      <c r="M309" s="163"/>
    </row>
    <row r="310" spans="1:13" s="164" customFormat="1" x14ac:dyDescent="0.25">
      <c r="A310" s="159"/>
      <c r="B310" s="160"/>
      <c r="C310" s="161"/>
      <c r="D310" s="162"/>
      <c r="E310" s="162"/>
      <c r="F310" s="163"/>
      <c r="L310" s="163"/>
      <c r="M310" s="163"/>
    </row>
    <row r="311" spans="1:13" s="164" customFormat="1" x14ac:dyDescent="0.25">
      <c r="A311" s="159"/>
      <c r="B311" s="160"/>
      <c r="C311" s="161"/>
      <c r="D311" s="162"/>
      <c r="E311" s="162"/>
      <c r="F311" s="163"/>
      <c r="L311" s="163"/>
      <c r="M311" s="163"/>
    </row>
    <row r="312" spans="1:13" s="164" customFormat="1" x14ac:dyDescent="0.25">
      <c r="A312" s="159"/>
      <c r="B312" s="160"/>
      <c r="C312" s="161"/>
      <c r="D312" s="162"/>
      <c r="E312" s="162"/>
      <c r="F312" s="163"/>
      <c r="L312" s="163"/>
      <c r="M312" s="163"/>
    </row>
    <row r="313" spans="1:13" s="164" customFormat="1" x14ac:dyDescent="0.25">
      <c r="A313" s="159"/>
      <c r="B313" s="160"/>
      <c r="C313" s="161"/>
      <c r="D313" s="162"/>
      <c r="E313" s="162"/>
      <c r="F313" s="163"/>
      <c r="L313" s="163"/>
      <c r="M313" s="163"/>
    </row>
    <row r="314" spans="1:13" s="164" customFormat="1" x14ac:dyDescent="0.25">
      <c r="A314" s="159"/>
      <c r="B314" s="160"/>
      <c r="C314" s="161"/>
      <c r="D314" s="162"/>
      <c r="E314" s="162"/>
      <c r="F314" s="163"/>
      <c r="L314" s="163"/>
      <c r="M314" s="163"/>
    </row>
    <row r="315" spans="1:13" s="164" customFormat="1" x14ac:dyDescent="0.25">
      <c r="A315" s="159"/>
      <c r="B315" s="160"/>
      <c r="C315" s="161"/>
      <c r="D315" s="162"/>
      <c r="E315" s="162"/>
      <c r="F315" s="163"/>
      <c r="L315" s="163"/>
      <c r="M315" s="163"/>
    </row>
    <row r="316" spans="1:13" s="164" customFormat="1" x14ac:dyDescent="0.25">
      <c r="A316" s="159"/>
      <c r="B316" s="160"/>
      <c r="C316" s="161"/>
      <c r="D316" s="162"/>
      <c r="E316" s="162"/>
      <c r="F316" s="163"/>
      <c r="L316" s="163"/>
      <c r="M316" s="163"/>
    </row>
    <row r="317" spans="1:13" s="164" customFormat="1" x14ac:dyDescent="0.25">
      <c r="A317" s="159"/>
      <c r="B317" s="160"/>
      <c r="C317" s="161"/>
      <c r="D317" s="162"/>
      <c r="E317" s="162"/>
      <c r="F317" s="163"/>
      <c r="L317" s="163"/>
      <c r="M317" s="163"/>
    </row>
    <row r="318" spans="1:13" s="164" customFormat="1" x14ac:dyDescent="0.25">
      <c r="A318" s="159"/>
      <c r="B318" s="160"/>
      <c r="C318" s="161"/>
      <c r="D318" s="162"/>
      <c r="E318" s="162"/>
      <c r="F318" s="163"/>
      <c r="L318" s="163"/>
      <c r="M318" s="163"/>
    </row>
    <row r="319" spans="1:13" s="164" customFormat="1" x14ac:dyDescent="0.25">
      <c r="A319" s="159"/>
      <c r="B319" s="160"/>
      <c r="C319" s="161"/>
      <c r="D319" s="162"/>
      <c r="E319" s="162"/>
      <c r="F319" s="163"/>
      <c r="L319" s="163"/>
      <c r="M319" s="163"/>
    </row>
    <row r="320" spans="1:13" s="164" customFormat="1" x14ac:dyDescent="0.25">
      <c r="A320" s="159"/>
      <c r="B320" s="160"/>
      <c r="C320" s="161"/>
      <c r="D320" s="162"/>
      <c r="E320" s="162"/>
      <c r="F320" s="163"/>
      <c r="L320" s="163"/>
      <c r="M320" s="163"/>
    </row>
    <row r="321" spans="1:13" s="164" customFormat="1" x14ac:dyDescent="0.25">
      <c r="A321" s="159"/>
      <c r="B321" s="160"/>
      <c r="C321" s="161"/>
      <c r="D321" s="162"/>
      <c r="E321" s="162"/>
      <c r="F321" s="163"/>
      <c r="L321" s="163"/>
      <c r="M321" s="163"/>
    </row>
    <row r="322" spans="1:13" s="164" customFormat="1" x14ac:dyDescent="0.25">
      <c r="A322" s="159"/>
      <c r="B322" s="160"/>
      <c r="C322" s="161"/>
      <c r="D322" s="162"/>
      <c r="E322" s="162"/>
      <c r="F322" s="163"/>
      <c r="L322" s="163"/>
      <c r="M322" s="163"/>
    </row>
    <row r="323" spans="1:13" s="164" customFormat="1" x14ac:dyDescent="0.25">
      <c r="A323" s="159"/>
      <c r="B323" s="160"/>
      <c r="C323" s="161"/>
      <c r="D323" s="162"/>
      <c r="E323" s="162"/>
      <c r="F323" s="163"/>
      <c r="L323" s="163"/>
      <c r="M323" s="163"/>
    </row>
    <row r="324" spans="1:13" s="164" customFormat="1" x14ac:dyDescent="0.25">
      <c r="A324" s="159"/>
      <c r="B324" s="160"/>
      <c r="C324" s="161"/>
      <c r="D324" s="162"/>
      <c r="E324" s="162"/>
      <c r="F324" s="163"/>
      <c r="L324" s="163"/>
      <c r="M324" s="163"/>
    </row>
    <row r="325" spans="1:13" s="164" customFormat="1" x14ac:dyDescent="0.25">
      <c r="A325" s="159"/>
      <c r="B325" s="160"/>
      <c r="C325" s="161"/>
      <c r="D325" s="162"/>
      <c r="E325" s="162"/>
      <c r="F325" s="163"/>
      <c r="L325" s="163"/>
      <c r="M325" s="163"/>
    </row>
    <row r="326" spans="1:13" s="164" customFormat="1" x14ac:dyDescent="0.25">
      <c r="A326" s="159"/>
      <c r="B326" s="160"/>
      <c r="C326" s="161"/>
      <c r="D326" s="162"/>
      <c r="E326" s="162"/>
      <c r="F326" s="163"/>
      <c r="L326" s="163"/>
      <c r="M326" s="163"/>
    </row>
    <row r="327" spans="1:13" s="164" customFormat="1" x14ac:dyDescent="0.25">
      <c r="A327" s="159"/>
      <c r="B327" s="160"/>
      <c r="C327" s="161"/>
      <c r="D327" s="162"/>
      <c r="E327" s="162"/>
      <c r="F327" s="163"/>
      <c r="L327" s="163"/>
      <c r="M327" s="163"/>
    </row>
    <row r="328" spans="1:13" s="164" customFormat="1" x14ac:dyDescent="0.25">
      <c r="A328" s="159"/>
      <c r="B328" s="160"/>
      <c r="C328" s="161"/>
      <c r="D328" s="162"/>
      <c r="E328" s="162"/>
      <c r="F328" s="163"/>
      <c r="L328" s="163"/>
      <c r="M328" s="163"/>
    </row>
    <row r="329" spans="1:13" s="164" customFormat="1" x14ac:dyDescent="0.25">
      <c r="A329" s="159"/>
      <c r="B329" s="160"/>
      <c r="C329" s="161"/>
      <c r="D329" s="162"/>
      <c r="E329" s="162"/>
      <c r="F329" s="163"/>
      <c r="L329" s="163"/>
      <c r="M329" s="163"/>
    </row>
    <row r="330" spans="1:13" s="164" customFormat="1" x14ac:dyDescent="0.25">
      <c r="A330" s="159"/>
      <c r="B330" s="160"/>
      <c r="C330" s="161"/>
      <c r="D330" s="162"/>
      <c r="E330" s="162"/>
      <c r="F330" s="163"/>
      <c r="L330" s="163"/>
      <c r="M330" s="163"/>
    </row>
    <row r="331" spans="1:13" s="164" customFormat="1" x14ac:dyDescent="0.25">
      <c r="A331" s="159"/>
      <c r="B331" s="160"/>
      <c r="C331" s="161"/>
      <c r="D331" s="162"/>
      <c r="E331" s="162"/>
      <c r="F331" s="163"/>
      <c r="L331" s="163"/>
      <c r="M331" s="163"/>
    </row>
    <row r="332" spans="1:13" s="164" customFormat="1" x14ac:dyDescent="0.25">
      <c r="A332" s="159"/>
      <c r="B332" s="160"/>
      <c r="C332" s="161"/>
      <c r="D332" s="162"/>
      <c r="E332" s="162"/>
      <c r="F332" s="163"/>
      <c r="L332" s="163"/>
      <c r="M332" s="163"/>
    </row>
    <row r="333" spans="1:13" s="164" customFormat="1" x14ac:dyDescent="0.25">
      <c r="A333" s="159"/>
      <c r="B333" s="160"/>
      <c r="C333" s="161"/>
      <c r="D333" s="162"/>
      <c r="E333" s="162"/>
      <c r="F333" s="163"/>
      <c r="L333" s="163"/>
      <c r="M333" s="163"/>
    </row>
    <row r="334" spans="1:13" s="164" customFormat="1" x14ac:dyDescent="0.25">
      <c r="A334" s="159"/>
      <c r="B334" s="160"/>
      <c r="C334" s="161"/>
      <c r="D334" s="162"/>
      <c r="E334" s="162"/>
      <c r="F334" s="163"/>
      <c r="L334" s="163"/>
      <c r="M334" s="163"/>
    </row>
    <row r="335" spans="1:13" s="164" customFormat="1" x14ac:dyDescent="0.25">
      <c r="A335" s="159"/>
      <c r="B335" s="160"/>
      <c r="C335" s="161"/>
      <c r="D335" s="162"/>
      <c r="E335" s="162"/>
      <c r="F335" s="163"/>
      <c r="L335" s="163"/>
      <c r="M335" s="163"/>
    </row>
    <row r="336" spans="1:13" s="164" customFormat="1" x14ac:dyDescent="0.25">
      <c r="A336" s="159"/>
      <c r="B336" s="160"/>
      <c r="C336" s="161"/>
      <c r="D336" s="162"/>
      <c r="E336" s="162"/>
      <c r="F336" s="163"/>
      <c r="L336" s="163"/>
      <c r="M336" s="163"/>
    </row>
    <row r="337" spans="1:13" s="164" customFormat="1" x14ac:dyDescent="0.25">
      <c r="A337" s="159"/>
      <c r="B337" s="160"/>
      <c r="C337" s="161"/>
      <c r="D337" s="162"/>
      <c r="E337" s="162"/>
      <c r="F337" s="163"/>
      <c r="L337" s="163"/>
      <c r="M337" s="163"/>
    </row>
    <row r="338" spans="1:13" s="164" customFormat="1" x14ac:dyDescent="0.25">
      <c r="A338" s="159"/>
      <c r="B338" s="160"/>
      <c r="C338" s="161"/>
      <c r="D338" s="162"/>
      <c r="E338" s="162"/>
      <c r="F338" s="163"/>
      <c r="L338" s="163"/>
      <c r="M338" s="163"/>
    </row>
    <row r="339" spans="1:13" s="164" customFormat="1" x14ac:dyDescent="0.25">
      <c r="A339" s="159"/>
      <c r="B339" s="160"/>
      <c r="C339" s="161"/>
      <c r="D339" s="162"/>
      <c r="E339" s="162"/>
      <c r="F339" s="163"/>
      <c r="L339" s="163"/>
      <c r="M339" s="163"/>
    </row>
    <row r="340" spans="1:13" s="164" customFormat="1" x14ac:dyDescent="0.25">
      <c r="A340" s="159"/>
      <c r="B340" s="160"/>
      <c r="C340" s="161"/>
      <c r="D340" s="162"/>
      <c r="E340" s="162"/>
      <c r="F340" s="163"/>
      <c r="L340" s="163"/>
      <c r="M340" s="163"/>
    </row>
    <row r="341" spans="1:13" s="164" customFormat="1" x14ac:dyDescent="0.25">
      <c r="A341" s="159"/>
      <c r="B341" s="160"/>
      <c r="C341" s="161"/>
      <c r="D341" s="162"/>
      <c r="E341" s="162"/>
      <c r="F341" s="163"/>
      <c r="L341" s="163"/>
      <c r="M341" s="163"/>
    </row>
    <row r="342" spans="1:13" s="164" customFormat="1" x14ac:dyDescent="0.25">
      <c r="A342" s="159"/>
      <c r="B342" s="160"/>
      <c r="C342" s="161"/>
      <c r="D342" s="162"/>
      <c r="E342" s="162"/>
      <c r="F342" s="163"/>
      <c r="L342" s="163"/>
      <c r="M342" s="163"/>
    </row>
    <row r="343" spans="1:13" s="164" customFormat="1" x14ac:dyDescent="0.25">
      <c r="A343" s="159"/>
      <c r="B343" s="160"/>
      <c r="C343" s="161"/>
      <c r="D343" s="162"/>
      <c r="E343" s="162"/>
      <c r="F343" s="163"/>
      <c r="L343" s="163"/>
      <c r="M343" s="163"/>
    </row>
    <row r="344" spans="1:13" s="164" customFormat="1" x14ac:dyDescent="0.25">
      <c r="A344" s="159"/>
      <c r="B344" s="160"/>
      <c r="C344" s="161"/>
      <c r="D344" s="162"/>
      <c r="E344" s="162"/>
      <c r="F344" s="163"/>
      <c r="L344" s="163"/>
      <c r="M344" s="163"/>
    </row>
    <row r="345" spans="1:13" s="164" customFormat="1" x14ac:dyDescent="0.25">
      <c r="A345" s="159"/>
      <c r="B345" s="160"/>
      <c r="C345" s="161"/>
      <c r="D345" s="162"/>
      <c r="E345" s="162"/>
      <c r="F345" s="163"/>
      <c r="L345" s="163"/>
      <c r="M345" s="163"/>
    </row>
    <row r="346" spans="1:13" s="164" customFormat="1" x14ac:dyDescent="0.25">
      <c r="A346" s="159"/>
      <c r="B346" s="160"/>
      <c r="C346" s="161"/>
      <c r="D346" s="162"/>
      <c r="E346" s="162"/>
      <c r="F346" s="163"/>
      <c r="L346" s="163"/>
      <c r="M346" s="163"/>
    </row>
    <row r="347" spans="1:13" s="164" customFormat="1" x14ac:dyDescent="0.25">
      <c r="A347" s="159"/>
      <c r="B347" s="160"/>
      <c r="C347" s="161"/>
      <c r="D347" s="162"/>
      <c r="E347" s="162"/>
      <c r="F347" s="163"/>
      <c r="L347" s="163"/>
      <c r="M347" s="163"/>
    </row>
    <row r="348" spans="1:13" s="164" customFormat="1" x14ac:dyDescent="0.25">
      <c r="A348" s="159"/>
      <c r="B348" s="160"/>
      <c r="C348" s="161"/>
      <c r="D348" s="162"/>
      <c r="E348" s="162"/>
      <c r="F348" s="163"/>
      <c r="L348" s="163"/>
      <c r="M348" s="163"/>
    </row>
    <row r="349" spans="1:13" s="164" customFormat="1" x14ac:dyDescent="0.25">
      <c r="A349" s="159"/>
      <c r="B349" s="160"/>
      <c r="C349" s="161"/>
      <c r="D349" s="162"/>
      <c r="E349" s="162"/>
      <c r="F349" s="163"/>
      <c r="L349" s="163"/>
      <c r="M349" s="163"/>
    </row>
    <row r="350" spans="1:13" s="164" customFormat="1" x14ac:dyDescent="0.25">
      <c r="A350" s="159"/>
      <c r="B350" s="160"/>
      <c r="C350" s="161"/>
      <c r="D350" s="162"/>
      <c r="E350" s="162"/>
      <c r="F350" s="163"/>
      <c r="L350" s="163"/>
      <c r="M350" s="163"/>
    </row>
    <row r="351" spans="1:13" s="164" customFormat="1" x14ac:dyDescent="0.25">
      <c r="A351" s="159"/>
      <c r="B351" s="160"/>
      <c r="C351" s="161"/>
      <c r="D351" s="162"/>
      <c r="E351" s="162"/>
      <c r="F351" s="163"/>
      <c r="L351" s="163"/>
      <c r="M351" s="163"/>
    </row>
    <row r="352" spans="1:13" s="164" customFormat="1" x14ac:dyDescent="0.25">
      <c r="A352" s="159"/>
      <c r="B352" s="160"/>
      <c r="C352" s="161"/>
      <c r="D352" s="162"/>
      <c r="E352" s="162"/>
      <c r="F352" s="163"/>
      <c r="L352" s="163"/>
      <c r="M352" s="163"/>
    </row>
    <row r="353" spans="1:13" s="164" customFormat="1" x14ac:dyDescent="0.25">
      <c r="A353" s="159"/>
      <c r="B353" s="160"/>
      <c r="C353" s="161"/>
      <c r="D353" s="162"/>
      <c r="E353" s="162"/>
      <c r="F353" s="163"/>
      <c r="L353" s="163"/>
      <c r="M353" s="163"/>
    </row>
    <row r="354" spans="1:13" s="164" customFormat="1" x14ac:dyDescent="0.25">
      <c r="A354" s="159"/>
      <c r="B354" s="160"/>
      <c r="C354" s="161"/>
      <c r="D354" s="162"/>
      <c r="E354" s="162"/>
      <c r="F354" s="163"/>
      <c r="L354" s="163"/>
      <c r="M354" s="163"/>
    </row>
    <row r="355" spans="1:13" s="164" customFormat="1" x14ac:dyDescent="0.25">
      <c r="A355" s="159"/>
      <c r="B355" s="160"/>
      <c r="C355" s="161"/>
      <c r="D355" s="162"/>
      <c r="E355" s="162"/>
      <c r="F355" s="163"/>
      <c r="L355" s="163"/>
      <c r="M355" s="163"/>
    </row>
    <row r="356" spans="1:13" s="164" customFormat="1" x14ac:dyDescent="0.25">
      <c r="A356" s="159"/>
      <c r="B356" s="160"/>
      <c r="C356" s="161"/>
      <c r="D356" s="162"/>
      <c r="E356" s="162"/>
      <c r="F356" s="163"/>
      <c r="L356" s="163"/>
      <c r="M356" s="163"/>
    </row>
    <row r="357" spans="1:13" s="164" customFormat="1" x14ac:dyDescent="0.25">
      <c r="A357" s="159"/>
      <c r="B357" s="160"/>
      <c r="C357" s="161"/>
      <c r="D357" s="162"/>
      <c r="E357" s="162"/>
      <c r="F357" s="163"/>
      <c r="L357" s="163"/>
      <c r="M357" s="163"/>
    </row>
    <row r="358" spans="1:13" s="164" customFormat="1" x14ac:dyDescent="0.25">
      <c r="A358" s="159"/>
      <c r="B358" s="160"/>
      <c r="C358" s="161"/>
      <c r="D358" s="162"/>
      <c r="E358" s="162"/>
      <c r="F358" s="163"/>
      <c r="L358" s="163"/>
      <c r="M358" s="163"/>
    </row>
    <row r="359" spans="1:13" s="164" customFormat="1" x14ac:dyDescent="0.25">
      <c r="A359" s="159"/>
      <c r="B359" s="160"/>
      <c r="C359" s="161"/>
      <c r="D359" s="162"/>
      <c r="E359" s="162"/>
      <c r="F359" s="163"/>
      <c r="L359" s="163"/>
      <c r="M359" s="163"/>
    </row>
    <row r="360" spans="1:13" s="164" customFormat="1" x14ac:dyDescent="0.25">
      <c r="A360" s="159"/>
      <c r="B360" s="160"/>
      <c r="C360" s="161"/>
      <c r="D360" s="162"/>
      <c r="E360" s="162"/>
      <c r="F360" s="163"/>
      <c r="L360" s="163"/>
      <c r="M360" s="163"/>
    </row>
    <row r="361" spans="1:13" s="164" customFormat="1" x14ac:dyDescent="0.25">
      <c r="A361" s="159"/>
      <c r="B361" s="160"/>
      <c r="C361" s="161"/>
      <c r="D361" s="162"/>
      <c r="E361" s="162"/>
      <c r="F361" s="163"/>
      <c r="L361" s="163"/>
      <c r="M361" s="163"/>
    </row>
    <row r="362" spans="1:13" s="164" customFormat="1" x14ac:dyDescent="0.25">
      <c r="A362" s="159"/>
      <c r="B362" s="160"/>
      <c r="C362" s="161"/>
      <c r="D362" s="162"/>
      <c r="E362" s="162"/>
      <c r="F362" s="163"/>
      <c r="L362" s="163"/>
      <c r="M362" s="163"/>
    </row>
    <row r="363" spans="1:13" s="164" customFormat="1" x14ac:dyDescent="0.25">
      <c r="A363" s="159"/>
      <c r="B363" s="160"/>
      <c r="C363" s="161"/>
      <c r="D363" s="162"/>
      <c r="E363" s="162"/>
      <c r="F363" s="163"/>
      <c r="L363" s="163"/>
      <c r="M363" s="163"/>
    </row>
    <row r="364" spans="1:13" s="164" customFormat="1" x14ac:dyDescent="0.25">
      <c r="A364" s="159"/>
      <c r="B364" s="160"/>
      <c r="C364" s="161"/>
      <c r="D364" s="162"/>
      <c r="E364" s="162"/>
      <c r="F364" s="163"/>
      <c r="L364" s="163"/>
      <c r="M364" s="163"/>
    </row>
    <row r="365" spans="1:13" s="164" customFormat="1" x14ac:dyDescent="0.25">
      <c r="A365" s="159"/>
      <c r="B365" s="160"/>
      <c r="C365" s="161"/>
      <c r="D365" s="162"/>
      <c r="E365" s="162"/>
      <c r="F365" s="163"/>
      <c r="L365" s="163"/>
      <c r="M365" s="163"/>
    </row>
    <row r="366" spans="1:13" s="164" customFormat="1" x14ac:dyDescent="0.25">
      <c r="A366" s="159"/>
      <c r="B366" s="160"/>
      <c r="C366" s="161"/>
      <c r="D366" s="162"/>
      <c r="E366" s="162"/>
      <c r="F366" s="163"/>
      <c r="L366" s="163"/>
      <c r="M366" s="163"/>
    </row>
    <row r="367" spans="1:13" s="164" customFormat="1" x14ac:dyDescent="0.25">
      <c r="A367" s="159"/>
      <c r="B367" s="160"/>
      <c r="C367" s="161"/>
      <c r="D367" s="162"/>
      <c r="E367" s="162"/>
      <c r="F367" s="163"/>
      <c r="L367" s="163"/>
      <c r="M367" s="163"/>
    </row>
    <row r="368" spans="1:13" s="164" customFormat="1" x14ac:dyDescent="0.25">
      <c r="A368" s="159"/>
      <c r="B368" s="160"/>
      <c r="C368" s="161"/>
      <c r="D368" s="162"/>
      <c r="E368" s="162"/>
      <c r="F368" s="163"/>
      <c r="L368" s="163"/>
      <c r="M368" s="163"/>
    </row>
    <row r="369" spans="1:13" s="164" customFormat="1" x14ac:dyDescent="0.25">
      <c r="A369" s="159"/>
      <c r="B369" s="160"/>
      <c r="C369" s="161"/>
      <c r="D369" s="162"/>
      <c r="E369" s="162"/>
      <c r="F369" s="163"/>
      <c r="L369" s="163"/>
      <c r="M369" s="163"/>
    </row>
    <row r="370" spans="1:13" s="164" customFormat="1" x14ac:dyDescent="0.25">
      <c r="A370" s="159"/>
      <c r="B370" s="160"/>
      <c r="C370" s="161"/>
      <c r="D370" s="162"/>
      <c r="E370" s="162"/>
      <c r="F370" s="163"/>
      <c r="L370" s="163"/>
      <c r="M370" s="163"/>
    </row>
    <row r="371" spans="1:13" s="164" customFormat="1" x14ac:dyDescent="0.25">
      <c r="A371" s="159"/>
      <c r="B371" s="160"/>
      <c r="C371" s="161"/>
      <c r="D371" s="162"/>
      <c r="E371" s="162"/>
      <c r="F371" s="163"/>
      <c r="L371" s="163"/>
      <c r="M371" s="163"/>
    </row>
    <row r="372" spans="1:13" s="164" customFormat="1" x14ac:dyDescent="0.25">
      <c r="A372" s="159"/>
      <c r="B372" s="160"/>
      <c r="C372" s="161"/>
      <c r="D372" s="162"/>
      <c r="E372" s="162"/>
      <c r="F372" s="163"/>
      <c r="L372" s="163"/>
      <c r="M372" s="163"/>
    </row>
    <row r="373" spans="1:13" s="164" customFormat="1" x14ac:dyDescent="0.25">
      <c r="A373" s="159"/>
      <c r="B373" s="160"/>
      <c r="C373" s="161"/>
      <c r="D373" s="162"/>
      <c r="E373" s="162"/>
      <c r="F373" s="163"/>
      <c r="L373" s="163"/>
      <c r="M373" s="163"/>
    </row>
    <row r="374" spans="1:13" s="164" customFormat="1" x14ac:dyDescent="0.25">
      <c r="A374" s="159"/>
      <c r="B374" s="160"/>
      <c r="C374" s="161"/>
      <c r="D374" s="162"/>
      <c r="E374" s="162"/>
      <c r="F374" s="163"/>
      <c r="L374" s="163"/>
      <c r="M374" s="163"/>
    </row>
    <row r="375" spans="1:13" s="164" customFormat="1" x14ac:dyDescent="0.25">
      <c r="A375" s="159"/>
      <c r="B375" s="160"/>
      <c r="C375" s="161"/>
      <c r="D375" s="162"/>
      <c r="E375" s="162"/>
      <c r="F375" s="163"/>
      <c r="L375" s="163"/>
      <c r="M375" s="163"/>
    </row>
    <row r="376" spans="1:13" s="164" customFormat="1" x14ac:dyDescent="0.25">
      <c r="A376" s="159"/>
      <c r="B376" s="160"/>
      <c r="C376" s="161"/>
      <c r="D376" s="162"/>
      <c r="E376" s="162"/>
      <c r="F376" s="163"/>
      <c r="L376" s="163"/>
      <c r="M376" s="163"/>
    </row>
    <row r="377" spans="1:13" s="164" customFormat="1" x14ac:dyDescent="0.25">
      <c r="A377" s="159"/>
      <c r="B377" s="160"/>
      <c r="C377" s="161"/>
      <c r="D377" s="162"/>
      <c r="E377" s="162"/>
      <c r="F377" s="163"/>
      <c r="L377" s="163"/>
      <c r="M377" s="163"/>
    </row>
    <row r="378" spans="1:13" s="164" customFormat="1" x14ac:dyDescent="0.25">
      <c r="A378" s="159"/>
      <c r="B378" s="160"/>
      <c r="C378" s="161"/>
      <c r="D378" s="162"/>
      <c r="E378" s="162"/>
      <c r="F378" s="163"/>
      <c r="L378" s="163"/>
      <c r="M378" s="163"/>
    </row>
    <row r="379" spans="1:13" s="164" customFormat="1" x14ac:dyDescent="0.25">
      <c r="A379" s="159"/>
      <c r="B379" s="160"/>
      <c r="C379" s="161"/>
      <c r="D379" s="162"/>
      <c r="E379" s="162"/>
      <c r="F379" s="163"/>
      <c r="L379" s="163"/>
      <c r="M379" s="163"/>
    </row>
    <row r="380" spans="1:13" s="164" customFormat="1" x14ac:dyDescent="0.25">
      <c r="A380" s="159"/>
      <c r="B380" s="160"/>
      <c r="C380" s="161"/>
      <c r="D380" s="162"/>
      <c r="E380" s="162"/>
      <c r="F380" s="163"/>
      <c r="L380" s="163"/>
      <c r="M380" s="163"/>
    </row>
    <row r="381" spans="1:13" s="164" customFormat="1" x14ac:dyDescent="0.25">
      <c r="A381" s="159"/>
      <c r="B381" s="160"/>
      <c r="C381" s="161"/>
      <c r="D381" s="162"/>
      <c r="E381" s="162"/>
      <c r="F381" s="163"/>
      <c r="L381" s="163"/>
      <c r="M381" s="163"/>
    </row>
    <row r="382" spans="1:13" s="164" customFormat="1" x14ac:dyDescent="0.25">
      <c r="A382" s="159"/>
      <c r="B382" s="160"/>
      <c r="C382" s="161"/>
      <c r="D382" s="162"/>
      <c r="E382" s="162"/>
      <c r="F382" s="163"/>
      <c r="L382" s="163"/>
      <c r="M382" s="163"/>
    </row>
    <row r="383" spans="1:13" s="164" customFormat="1" x14ac:dyDescent="0.25">
      <c r="A383" s="159"/>
      <c r="B383" s="160"/>
      <c r="C383" s="161"/>
      <c r="D383" s="162"/>
      <c r="E383" s="162"/>
      <c r="F383" s="163"/>
      <c r="L383" s="163"/>
      <c r="M383" s="163"/>
    </row>
    <row r="384" spans="1:13" s="164" customFormat="1" x14ac:dyDescent="0.25">
      <c r="A384" s="159"/>
      <c r="B384" s="160"/>
      <c r="C384" s="161"/>
      <c r="D384" s="162"/>
      <c r="E384" s="162"/>
      <c r="F384" s="163"/>
      <c r="L384" s="163"/>
      <c r="M384" s="163"/>
    </row>
    <row r="385" spans="1:13" s="164" customFormat="1" x14ac:dyDescent="0.25">
      <c r="A385" s="159"/>
      <c r="B385" s="160"/>
      <c r="C385" s="161"/>
      <c r="D385" s="162"/>
      <c r="E385" s="162"/>
      <c r="F385" s="163"/>
      <c r="L385" s="163"/>
      <c r="M385" s="163"/>
    </row>
    <row r="386" spans="1:13" s="164" customFormat="1" x14ac:dyDescent="0.25">
      <c r="A386" s="159"/>
      <c r="B386" s="160"/>
      <c r="C386" s="161"/>
      <c r="D386" s="162"/>
      <c r="E386" s="162"/>
      <c r="F386" s="163"/>
      <c r="L386" s="163"/>
      <c r="M386" s="163"/>
    </row>
    <row r="387" spans="1:13" s="164" customFormat="1" x14ac:dyDescent="0.25">
      <c r="A387" s="159"/>
      <c r="B387" s="160"/>
      <c r="C387" s="161"/>
      <c r="D387" s="162"/>
      <c r="E387" s="162"/>
      <c r="F387" s="163"/>
      <c r="L387" s="163"/>
      <c r="M387" s="163"/>
    </row>
    <row r="388" spans="1:13" s="164" customFormat="1" x14ac:dyDescent="0.25">
      <c r="A388" s="159"/>
      <c r="B388" s="160"/>
      <c r="C388" s="161"/>
      <c r="D388" s="162"/>
      <c r="E388" s="162"/>
      <c r="F388" s="163"/>
      <c r="L388" s="163"/>
      <c r="M388" s="163"/>
    </row>
    <row r="389" spans="1:13" s="164" customFormat="1" x14ac:dyDescent="0.25">
      <c r="A389" s="159"/>
      <c r="B389" s="160"/>
      <c r="C389" s="161"/>
      <c r="D389" s="162"/>
      <c r="E389" s="162"/>
      <c r="F389" s="163"/>
      <c r="L389" s="163"/>
      <c r="M389" s="163"/>
    </row>
    <row r="390" spans="1:13" s="164" customFormat="1" x14ac:dyDescent="0.25">
      <c r="A390" s="159"/>
      <c r="B390" s="160"/>
      <c r="C390" s="161"/>
      <c r="D390" s="162"/>
      <c r="E390" s="162"/>
      <c r="F390" s="163"/>
      <c r="L390" s="163"/>
      <c r="M390" s="163"/>
    </row>
    <row r="391" spans="1:13" s="164" customFormat="1" x14ac:dyDescent="0.25">
      <c r="A391" s="159"/>
      <c r="B391" s="160"/>
      <c r="C391" s="161"/>
      <c r="D391" s="162"/>
      <c r="E391" s="162"/>
      <c r="F391" s="163"/>
      <c r="L391" s="163"/>
      <c r="M391" s="163"/>
    </row>
    <row r="392" spans="1:13" s="164" customFormat="1" x14ac:dyDescent="0.25">
      <c r="A392" s="159"/>
      <c r="B392" s="160"/>
      <c r="C392" s="161"/>
      <c r="D392" s="162"/>
      <c r="E392" s="162"/>
      <c r="F392" s="163"/>
      <c r="L392" s="163"/>
      <c r="M392" s="163"/>
    </row>
    <row r="393" spans="1:13" s="164" customFormat="1" x14ac:dyDescent="0.25">
      <c r="A393" s="159"/>
      <c r="B393" s="160"/>
      <c r="C393" s="161"/>
      <c r="D393" s="162"/>
      <c r="E393" s="162"/>
      <c r="F393" s="163"/>
      <c r="L393" s="163"/>
      <c r="M393" s="163"/>
    </row>
    <row r="394" spans="1:13" s="164" customFormat="1" x14ac:dyDescent="0.25">
      <c r="A394" s="159"/>
      <c r="B394" s="160"/>
      <c r="C394" s="161"/>
      <c r="D394" s="162"/>
      <c r="E394" s="162"/>
      <c r="F394" s="163"/>
      <c r="L394" s="163"/>
      <c r="M394" s="163"/>
    </row>
    <row r="395" spans="1:13" s="164" customFormat="1" x14ac:dyDescent="0.25">
      <c r="A395" s="159"/>
      <c r="B395" s="160"/>
      <c r="C395" s="161"/>
      <c r="D395" s="162"/>
      <c r="E395" s="162"/>
      <c r="F395" s="163"/>
      <c r="L395" s="163"/>
      <c r="M395" s="163"/>
    </row>
    <row r="396" spans="1:13" s="164" customFormat="1" x14ac:dyDescent="0.25">
      <c r="A396" s="159"/>
      <c r="B396" s="160"/>
      <c r="C396" s="161"/>
      <c r="D396" s="162"/>
      <c r="E396" s="162"/>
      <c r="F396" s="163"/>
      <c r="L396" s="163"/>
      <c r="M396" s="163"/>
    </row>
    <row r="397" spans="1:13" s="164" customFormat="1" x14ac:dyDescent="0.25">
      <c r="A397" s="159"/>
      <c r="B397" s="160"/>
      <c r="C397" s="161"/>
      <c r="D397" s="162"/>
      <c r="E397" s="162"/>
      <c r="F397" s="163"/>
      <c r="L397" s="163"/>
      <c r="M397" s="163"/>
    </row>
    <row r="398" spans="1:13" s="164" customFormat="1" x14ac:dyDescent="0.25">
      <c r="A398" s="159"/>
      <c r="B398" s="160"/>
      <c r="C398" s="161"/>
      <c r="D398" s="162"/>
      <c r="E398" s="162"/>
      <c r="F398" s="163"/>
      <c r="L398" s="163"/>
      <c r="M398" s="163"/>
    </row>
    <row r="399" spans="1:13" s="164" customFormat="1" x14ac:dyDescent="0.25">
      <c r="A399" s="159"/>
      <c r="B399" s="160"/>
      <c r="C399" s="161"/>
      <c r="D399" s="162"/>
      <c r="E399" s="162"/>
      <c r="F399" s="163"/>
      <c r="L399" s="163"/>
      <c r="M399" s="163"/>
    </row>
    <row r="400" spans="1:13" s="164" customFormat="1" x14ac:dyDescent="0.25">
      <c r="A400" s="159"/>
      <c r="B400" s="160"/>
      <c r="C400" s="161"/>
      <c r="D400" s="162"/>
      <c r="E400" s="162"/>
      <c r="F400" s="163"/>
      <c r="L400" s="163"/>
      <c r="M400" s="163"/>
    </row>
    <row r="401" spans="1:13" s="164" customFormat="1" x14ac:dyDescent="0.25">
      <c r="A401" s="159"/>
      <c r="B401" s="160"/>
      <c r="C401" s="161"/>
      <c r="D401" s="162"/>
      <c r="E401" s="162"/>
      <c r="F401" s="163"/>
      <c r="L401" s="163"/>
      <c r="M401" s="163"/>
    </row>
    <row r="402" spans="1:13" s="164" customFormat="1" x14ac:dyDescent="0.25">
      <c r="A402" s="159"/>
      <c r="B402" s="160"/>
      <c r="C402" s="161"/>
      <c r="D402" s="162"/>
      <c r="E402" s="162"/>
      <c r="F402" s="163"/>
      <c r="L402" s="163"/>
      <c r="M402" s="163"/>
    </row>
    <row r="403" spans="1:13" s="164" customFormat="1" x14ac:dyDescent="0.25">
      <c r="A403" s="159"/>
      <c r="B403" s="160"/>
      <c r="C403" s="161"/>
      <c r="D403" s="162"/>
      <c r="E403" s="162"/>
      <c r="F403" s="163"/>
      <c r="L403" s="163"/>
      <c r="M403" s="163"/>
    </row>
    <row r="404" spans="1:13" s="164" customFormat="1" x14ac:dyDescent="0.25">
      <c r="A404" s="159"/>
      <c r="B404" s="160"/>
      <c r="C404" s="161"/>
      <c r="D404" s="162"/>
      <c r="E404" s="162"/>
      <c r="F404" s="163"/>
      <c r="L404" s="163"/>
      <c r="M404" s="163"/>
    </row>
    <row r="405" spans="1:13" s="164" customFormat="1" x14ac:dyDescent="0.25">
      <c r="A405" s="159"/>
      <c r="B405" s="160"/>
      <c r="C405" s="161"/>
      <c r="D405" s="162"/>
      <c r="E405" s="162"/>
      <c r="F405" s="163"/>
      <c r="L405" s="163"/>
      <c r="M405" s="163"/>
    </row>
    <row r="406" spans="1:13" s="164" customFormat="1" x14ac:dyDescent="0.25">
      <c r="A406" s="159"/>
      <c r="B406" s="160"/>
      <c r="C406" s="161"/>
      <c r="D406" s="162"/>
      <c r="E406" s="162"/>
      <c r="F406" s="163"/>
      <c r="L406" s="163"/>
      <c r="M406" s="163"/>
    </row>
    <row r="407" spans="1:13" s="164" customFormat="1" x14ac:dyDescent="0.25">
      <c r="A407" s="159"/>
      <c r="B407" s="160"/>
      <c r="C407" s="161"/>
      <c r="D407" s="162"/>
      <c r="E407" s="162"/>
      <c r="F407" s="163"/>
      <c r="L407" s="163"/>
      <c r="M407" s="163"/>
    </row>
    <row r="408" spans="1:13" s="164" customFormat="1" x14ac:dyDescent="0.25">
      <c r="A408" s="159"/>
      <c r="B408" s="160"/>
      <c r="C408" s="161"/>
      <c r="D408" s="162"/>
      <c r="E408" s="162"/>
      <c r="F408" s="163"/>
      <c r="L408" s="163"/>
      <c r="M408" s="163"/>
    </row>
    <row r="409" spans="1:13" s="164" customFormat="1" x14ac:dyDescent="0.25">
      <c r="A409" s="159"/>
      <c r="B409" s="160"/>
      <c r="C409" s="161"/>
      <c r="D409" s="162"/>
      <c r="E409" s="162"/>
      <c r="F409" s="163"/>
      <c r="L409" s="163"/>
      <c r="M409" s="163"/>
    </row>
    <row r="410" spans="1:13" s="164" customFormat="1" x14ac:dyDescent="0.25">
      <c r="A410" s="159"/>
      <c r="B410" s="160"/>
      <c r="C410" s="161"/>
      <c r="D410" s="162"/>
      <c r="E410" s="162"/>
      <c r="F410" s="163"/>
      <c r="L410" s="163"/>
      <c r="M410" s="163"/>
    </row>
    <row r="411" spans="1:13" s="164" customFormat="1" x14ac:dyDescent="0.25">
      <c r="A411" s="159"/>
      <c r="B411" s="160"/>
      <c r="C411" s="161"/>
      <c r="D411" s="162"/>
      <c r="E411" s="162"/>
      <c r="F411" s="163"/>
      <c r="L411" s="163"/>
      <c r="M411" s="163"/>
    </row>
    <row r="412" spans="1:13" s="164" customFormat="1" x14ac:dyDescent="0.25">
      <c r="A412" s="159"/>
      <c r="B412" s="160"/>
      <c r="C412" s="161"/>
      <c r="D412" s="162"/>
      <c r="E412" s="162"/>
      <c r="F412" s="163"/>
      <c r="L412" s="163"/>
      <c r="M412" s="163"/>
    </row>
    <row r="413" spans="1:13" s="164" customFormat="1" x14ac:dyDescent="0.25">
      <c r="A413" s="159"/>
      <c r="B413" s="160"/>
      <c r="C413" s="161"/>
      <c r="D413" s="162"/>
      <c r="E413" s="162"/>
      <c r="F413" s="163"/>
      <c r="L413" s="163"/>
      <c r="M413" s="163"/>
    </row>
    <row r="414" spans="1:13" s="164" customFormat="1" x14ac:dyDescent="0.25">
      <c r="A414" s="159"/>
      <c r="B414" s="160"/>
      <c r="C414" s="161"/>
      <c r="D414" s="162"/>
      <c r="E414" s="162"/>
      <c r="F414" s="163"/>
      <c r="L414" s="163"/>
      <c r="M414" s="163"/>
    </row>
    <row r="415" spans="1:13" s="164" customFormat="1" x14ac:dyDescent="0.25">
      <c r="A415" s="159"/>
      <c r="B415" s="160"/>
      <c r="C415" s="161"/>
      <c r="D415" s="162"/>
      <c r="E415" s="162"/>
      <c r="F415" s="163"/>
      <c r="L415" s="163"/>
      <c r="M415" s="163"/>
    </row>
    <row r="416" spans="1:13" s="164" customFormat="1" x14ac:dyDescent="0.25">
      <c r="A416" s="159"/>
      <c r="B416" s="160"/>
      <c r="C416" s="161"/>
      <c r="D416" s="162"/>
      <c r="E416" s="162"/>
      <c r="F416" s="163"/>
      <c r="L416" s="163"/>
      <c r="M416" s="163"/>
    </row>
    <row r="417" spans="1:13" s="164" customFormat="1" x14ac:dyDescent="0.25">
      <c r="A417" s="159"/>
      <c r="B417" s="160"/>
      <c r="C417" s="161"/>
      <c r="D417" s="162"/>
      <c r="E417" s="162"/>
      <c r="F417" s="163"/>
      <c r="L417" s="163"/>
      <c r="M417" s="163"/>
    </row>
    <row r="418" spans="1:13" s="164" customFormat="1" x14ac:dyDescent="0.25">
      <c r="A418" s="159"/>
      <c r="B418" s="160"/>
      <c r="C418" s="161"/>
      <c r="D418" s="162"/>
      <c r="E418" s="162"/>
      <c r="F418" s="163"/>
      <c r="L418" s="163"/>
      <c r="M418" s="163"/>
    </row>
    <row r="419" spans="1:13" s="164" customFormat="1" x14ac:dyDescent="0.25">
      <c r="A419" s="159"/>
      <c r="B419" s="160"/>
      <c r="C419" s="161"/>
      <c r="D419" s="162"/>
      <c r="E419" s="162"/>
      <c r="F419" s="163"/>
      <c r="L419" s="163"/>
      <c r="M419" s="163"/>
    </row>
    <row r="420" spans="1:13" s="164" customFormat="1" x14ac:dyDescent="0.25">
      <c r="A420" s="159"/>
      <c r="B420" s="160"/>
      <c r="C420" s="161"/>
      <c r="D420" s="162"/>
      <c r="E420" s="162"/>
      <c r="F420" s="163"/>
      <c r="L420" s="163"/>
      <c r="M420" s="163"/>
    </row>
    <row r="421" spans="1:13" s="164" customFormat="1" x14ac:dyDescent="0.25">
      <c r="A421" s="159"/>
      <c r="B421" s="160"/>
      <c r="C421" s="161"/>
      <c r="D421" s="162"/>
      <c r="E421" s="162"/>
      <c r="F421" s="163"/>
      <c r="L421" s="163"/>
      <c r="M421" s="163"/>
    </row>
    <row r="422" spans="1:13" s="164" customFormat="1" x14ac:dyDescent="0.25">
      <c r="A422" s="159"/>
      <c r="B422" s="160"/>
      <c r="C422" s="161"/>
      <c r="D422" s="162"/>
      <c r="E422" s="162"/>
      <c r="F422" s="163"/>
      <c r="L422" s="163"/>
      <c r="M422" s="163"/>
    </row>
    <row r="423" spans="1:13" s="164" customFormat="1" x14ac:dyDescent="0.25">
      <c r="A423" s="159"/>
      <c r="B423" s="160"/>
      <c r="C423" s="161"/>
      <c r="D423" s="162"/>
      <c r="E423" s="162"/>
      <c r="F423" s="163"/>
      <c r="L423" s="163"/>
      <c r="M423" s="163"/>
    </row>
    <row r="424" spans="1:13" s="164" customFormat="1" x14ac:dyDescent="0.25">
      <c r="A424" s="159"/>
      <c r="B424" s="160"/>
      <c r="C424" s="161"/>
      <c r="D424" s="162"/>
      <c r="E424" s="162"/>
      <c r="F424" s="163"/>
      <c r="L424" s="163"/>
      <c r="M424" s="163"/>
    </row>
    <row r="425" spans="1:13" s="164" customFormat="1" x14ac:dyDescent="0.25">
      <c r="A425" s="159"/>
      <c r="B425" s="160"/>
      <c r="C425" s="161"/>
      <c r="D425" s="162"/>
      <c r="E425" s="162"/>
      <c r="F425" s="163"/>
      <c r="L425" s="163"/>
      <c r="M425" s="163"/>
    </row>
    <row r="426" spans="1:13" s="164" customFormat="1" x14ac:dyDescent="0.25">
      <c r="A426" s="159"/>
      <c r="B426" s="160"/>
      <c r="C426" s="161"/>
      <c r="D426" s="162"/>
      <c r="E426" s="162"/>
      <c r="F426" s="163"/>
      <c r="L426" s="163"/>
      <c r="M426" s="163"/>
    </row>
    <row r="427" spans="1:13" s="164" customFormat="1" x14ac:dyDescent="0.25">
      <c r="A427" s="159"/>
      <c r="B427" s="160"/>
      <c r="C427" s="161"/>
      <c r="D427" s="162"/>
      <c r="E427" s="162"/>
      <c r="F427" s="163"/>
      <c r="L427" s="163"/>
      <c r="M427" s="163"/>
    </row>
    <row r="428" spans="1:13" s="164" customFormat="1" x14ac:dyDescent="0.25">
      <c r="A428" s="159"/>
      <c r="B428" s="160"/>
      <c r="C428" s="161"/>
      <c r="D428" s="162"/>
      <c r="E428" s="162"/>
      <c r="F428" s="163"/>
      <c r="L428" s="163"/>
      <c r="M428" s="163"/>
    </row>
    <row r="429" spans="1:13" s="164" customFormat="1" x14ac:dyDescent="0.25">
      <c r="A429" s="159"/>
      <c r="B429" s="160"/>
      <c r="C429" s="161"/>
      <c r="D429" s="162"/>
      <c r="E429" s="162"/>
      <c r="F429" s="163"/>
      <c r="L429" s="163"/>
      <c r="M429" s="163"/>
    </row>
    <row r="430" spans="1:13" s="164" customFormat="1" x14ac:dyDescent="0.25">
      <c r="A430" s="159"/>
      <c r="B430" s="160"/>
      <c r="C430" s="161"/>
      <c r="D430" s="162"/>
      <c r="E430" s="162"/>
      <c r="F430" s="163"/>
      <c r="L430" s="163"/>
      <c r="M430" s="163"/>
    </row>
    <row r="431" spans="1:13" s="164" customFormat="1" x14ac:dyDescent="0.25">
      <c r="A431" s="159"/>
      <c r="B431" s="160"/>
      <c r="C431" s="161"/>
      <c r="D431" s="162"/>
      <c r="E431" s="162"/>
      <c r="F431" s="163"/>
      <c r="L431" s="163"/>
      <c r="M431" s="163"/>
    </row>
    <row r="432" spans="1:13" s="164" customFormat="1" x14ac:dyDescent="0.25">
      <c r="A432" s="159"/>
      <c r="B432" s="160"/>
      <c r="C432" s="161"/>
      <c r="D432" s="162"/>
      <c r="E432" s="162"/>
      <c r="F432" s="163"/>
      <c r="L432" s="163"/>
      <c r="M432" s="163"/>
    </row>
    <row r="433" spans="1:13" s="164" customFormat="1" x14ac:dyDescent="0.25">
      <c r="A433" s="159"/>
      <c r="B433" s="160"/>
      <c r="C433" s="161"/>
      <c r="D433" s="162"/>
      <c r="E433" s="162"/>
      <c r="F433" s="163"/>
      <c r="L433" s="163"/>
      <c r="M433" s="163"/>
    </row>
    <row r="434" spans="1:13" s="164" customFormat="1" x14ac:dyDescent="0.25">
      <c r="A434" s="159"/>
      <c r="B434" s="160"/>
      <c r="C434" s="161"/>
      <c r="D434" s="162"/>
      <c r="E434" s="162"/>
      <c r="F434" s="163"/>
      <c r="L434" s="163"/>
      <c r="M434" s="163"/>
    </row>
    <row r="435" spans="1:13" s="164" customFormat="1" x14ac:dyDescent="0.25">
      <c r="A435" s="159"/>
      <c r="B435" s="160"/>
      <c r="C435" s="161"/>
      <c r="D435" s="162"/>
      <c r="E435" s="162"/>
      <c r="F435" s="163"/>
      <c r="L435" s="163"/>
      <c r="M435" s="163"/>
    </row>
    <row r="436" spans="1:13" s="164" customFormat="1" x14ac:dyDescent="0.25">
      <c r="A436" s="159"/>
      <c r="B436" s="160"/>
      <c r="C436" s="161"/>
      <c r="D436" s="162"/>
      <c r="E436" s="162"/>
      <c r="F436" s="163"/>
      <c r="L436" s="163"/>
      <c r="M436" s="163"/>
    </row>
    <row r="437" spans="1:13" s="164" customFormat="1" x14ac:dyDescent="0.25">
      <c r="A437" s="159"/>
      <c r="B437" s="160"/>
      <c r="C437" s="161"/>
      <c r="D437" s="162"/>
      <c r="E437" s="162"/>
      <c r="F437" s="163"/>
      <c r="L437" s="163"/>
      <c r="M437" s="163"/>
    </row>
    <row r="438" spans="1:13" s="164" customFormat="1" x14ac:dyDescent="0.25">
      <c r="A438" s="159"/>
      <c r="B438" s="160"/>
      <c r="C438" s="161"/>
      <c r="D438" s="162"/>
      <c r="E438" s="162"/>
      <c r="F438" s="163"/>
      <c r="L438" s="163"/>
      <c r="M438" s="163"/>
    </row>
    <row r="439" spans="1:13" s="164" customFormat="1" x14ac:dyDescent="0.25">
      <c r="A439" s="159"/>
      <c r="B439" s="160"/>
      <c r="C439" s="161"/>
      <c r="D439" s="162"/>
      <c r="E439" s="162"/>
      <c r="F439" s="163"/>
      <c r="L439" s="163"/>
      <c r="M439" s="163"/>
    </row>
    <row r="440" spans="1:13" s="164" customFormat="1" x14ac:dyDescent="0.25">
      <c r="A440" s="159"/>
      <c r="B440" s="160"/>
      <c r="C440" s="161"/>
      <c r="D440" s="162"/>
      <c r="E440" s="162"/>
      <c r="F440" s="163"/>
      <c r="L440" s="163"/>
      <c r="M440" s="163"/>
    </row>
    <row r="441" spans="1:13" s="164" customFormat="1" x14ac:dyDescent="0.25">
      <c r="A441" s="159"/>
      <c r="B441" s="160"/>
      <c r="C441" s="161"/>
      <c r="D441" s="162"/>
      <c r="E441" s="162"/>
      <c r="F441" s="163"/>
      <c r="L441" s="163"/>
      <c r="M441" s="163"/>
    </row>
    <row r="442" spans="1:13" s="164" customFormat="1" x14ac:dyDescent="0.25">
      <c r="A442" s="159"/>
      <c r="B442" s="160"/>
      <c r="C442" s="161"/>
      <c r="D442" s="162"/>
      <c r="E442" s="162"/>
      <c r="F442" s="163"/>
      <c r="L442" s="163"/>
      <c r="M442" s="163"/>
    </row>
    <row r="443" spans="1:13" s="164" customFormat="1" x14ac:dyDescent="0.25">
      <c r="A443" s="159"/>
      <c r="B443" s="160"/>
      <c r="C443" s="161"/>
      <c r="D443" s="162"/>
      <c r="E443" s="162"/>
      <c r="F443" s="163"/>
      <c r="L443" s="163"/>
      <c r="M443" s="163"/>
    </row>
    <row r="444" spans="1:13" s="164" customFormat="1" x14ac:dyDescent="0.25">
      <c r="A444" s="159"/>
      <c r="B444" s="160"/>
      <c r="C444" s="161"/>
      <c r="D444" s="162"/>
      <c r="E444" s="162"/>
      <c r="F444" s="163"/>
      <c r="L444" s="163"/>
      <c r="M444" s="163"/>
    </row>
    <row r="445" spans="1:13" s="164" customFormat="1" x14ac:dyDescent="0.25">
      <c r="A445" s="159"/>
      <c r="B445" s="160"/>
      <c r="C445" s="161"/>
      <c r="D445" s="162"/>
      <c r="E445" s="162"/>
      <c r="F445" s="163"/>
      <c r="L445" s="163"/>
      <c r="M445" s="163"/>
    </row>
    <row r="446" spans="1:13" s="164" customFormat="1" x14ac:dyDescent="0.25">
      <c r="A446" s="159"/>
      <c r="B446" s="160"/>
      <c r="C446" s="161"/>
      <c r="D446" s="162"/>
      <c r="E446" s="162"/>
      <c r="F446" s="163"/>
      <c r="L446" s="163"/>
      <c r="M446" s="163"/>
    </row>
    <row r="447" spans="1:13" s="164" customFormat="1" x14ac:dyDescent="0.25">
      <c r="A447" s="159"/>
      <c r="B447" s="160"/>
      <c r="C447" s="161"/>
      <c r="D447" s="162"/>
      <c r="E447" s="162"/>
      <c r="F447" s="163"/>
      <c r="L447" s="163"/>
      <c r="M447" s="163"/>
    </row>
    <row r="448" spans="1:13" s="164" customFormat="1" x14ac:dyDescent="0.25">
      <c r="A448" s="159"/>
      <c r="B448" s="160"/>
      <c r="C448" s="161"/>
      <c r="D448" s="162"/>
      <c r="E448" s="162"/>
      <c r="F448" s="163"/>
      <c r="L448" s="163"/>
      <c r="M448" s="163"/>
    </row>
    <row r="449" spans="1:13" s="164" customFormat="1" x14ac:dyDescent="0.25">
      <c r="A449" s="159"/>
      <c r="B449" s="160"/>
      <c r="C449" s="161"/>
      <c r="D449" s="162"/>
      <c r="E449" s="162"/>
      <c r="F449" s="163"/>
      <c r="L449" s="163"/>
      <c r="M449" s="163"/>
    </row>
    <row r="450" spans="1:13" s="164" customFormat="1" x14ac:dyDescent="0.25">
      <c r="A450" s="159"/>
      <c r="B450" s="160"/>
      <c r="C450" s="161"/>
      <c r="D450" s="162"/>
      <c r="E450" s="162"/>
      <c r="F450" s="163"/>
      <c r="L450" s="163"/>
      <c r="M450" s="163"/>
    </row>
    <row r="451" spans="1:13" s="164" customFormat="1" x14ac:dyDescent="0.25">
      <c r="A451" s="159"/>
      <c r="B451" s="160"/>
      <c r="C451" s="161"/>
      <c r="D451" s="162"/>
      <c r="E451" s="162"/>
      <c r="F451" s="163"/>
      <c r="L451" s="163"/>
      <c r="M451" s="163"/>
    </row>
    <row r="452" spans="1:13" s="164" customFormat="1" x14ac:dyDescent="0.25">
      <c r="A452" s="159"/>
      <c r="B452" s="160"/>
      <c r="C452" s="161"/>
      <c r="D452" s="162"/>
      <c r="E452" s="162"/>
      <c r="F452" s="163"/>
      <c r="L452" s="163"/>
      <c r="M452" s="163"/>
    </row>
    <row r="453" spans="1:13" s="164" customFormat="1" x14ac:dyDescent="0.25">
      <c r="A453" s="159"/>
      <c r="B453" s="160"/>
      <c r="C453" s="161"/>
      <c r="D453" s="162"/>
      <c r="E453" s="162"/>
      <c r="F453" s="163"/>
      <c r="L453" s="163"/>
      <c r="M453" s="163"/>
    </row>
    <row r="454" spans="1:13" s="164" customFormat="1" x14ac:dyDescent="0.25">
      <c r="A454" s="159"/>
      <c r="B454" s="160"/>
      <c r="C454" s="161"/>
      <c r="D454" s="162"/>
      <c r="E454" s="162"/>
      <c r="F454" s="163"/>
      <c r="L454" s="163"/>
      <c r="M454" s="163"/>
    </row>
    <row r="455" spans="1:13" s="164" customFormat="1" x14ac:dyDescent="0.25">
      <c r="A455" s="159"/>
      <c r="B455" s="160"/>
      <c r="C455" s="161"/>
      <c r="D455" s="162"/>
      <c r="E455" s="162"/>
      <c r="F455" s="163"/>
      <c r="L455" s="163"/>
      <c r="M455" s="163"/>
    </row>
    <row r="456" spans="1:13" s="164" customFormat="1" x14ac:dyDescent="0.25">
      <c r="A456" s="159"/>
      <c r="B456" s="160"/>
      <c r="C456" s="161"/>
      <c r="D456" s="162"/>
      <c r="E456" s="162"/>
      <c r="F456" s="163"/>
      <c r="L456" s="163"/>
      <c r="M456" s="163"/>
    </row>
    <row r="457" spans="1:13" s="164" customFormat="1" x14ac:dyDescent="0.25">
      <c r="A457" s="159"/>
      <c r="B457" s="160"/>
      <c r="C457" s="161"/>
      <c r="D457" s="162"/>
      <c r="E457" s="162"/>
      <c r="F457" s="163"/>
      <c r="L457" s="163"/>
      <c r="M457" s="163"/>
    </row>
    <row r="458" spans="1:13" s="164" customFormat="1" x14ac:dyDescent="0.25">
      <c r="A458" s="159"/>
      <c r="B458" s="160"/>
      <c r="C458" s="161"/>
      <c r="D458" s="162"/>
      <c r="E458" s="162"/>
      <c r="F458" s="163"/>
      <c r="L458" s="163"/>
      <c r="M458" s="163"/>
    </row>
    <row r="459" spans="1:13" s="164" customFormat="1" x14ac:dyDescent="0.25">
      <c r="A459" s="159"/>
      <c r="B459" s="160"/>
      <c r="C459" s="161"/>
      <c r="D459" s="162"/>
      <c r="E459" s="162"/>
      <c r="F459" s="163"/>
      <c r="L459" s="163"/>
      <c r="M459" s="163"/>
    </row>
    <row r="460" spans="1:13" s="164" customFormat="1" x14ac:dyDescent="0.25">
      <c r="A460" s="159"/>
      <c r="B460" s="160"/>
      <c r="C460" s="161"/>
      <c r="D460" s="162"/>
      <c r="E460" s="162"/>
      <c r="F460" s="163"/>
      <c r="L460" s="163"/>
      <c r="M460" s="163"/>
    </row>
    <row r="461" spans="1:13" s="164" customFormat="1" x14ac:dyDescent="0.25">
      <c r="A461" s="159"/>
      <c r="B461" s="160"/>
      <c r="C461" s="161"/>
      <c r="D461" s="162"/>
      <c r="E461" s="162"/>
      <c r="F461" s="163"/>
      <c r="L461" s="163"/>
      <c r="M461" s="163"/>
    </row>
    <row r="462" spans="1:13" s="164" customFormat="1" x14ac:dyDescent="0.25">
      <c r="A462" s="159"/>
      <c r="B462" s="160"/>
      <c r="C462" s="161"/>
      <c r="D462" s="162"/>
      <c r="E462" s="162"/>
      <c r="F462" s="163"/>
      <c r="L462" s="163"/>
      <c r="M462" s="163"/>
    </row>
    <row r="463" spans="1:13" s="164" customFormat="1" x14ac:dyDescent="0.25">
      <c r="A463" s="159"/>
      <c r="B463" s="160"/>
      <c r="C463" s="161"/>
      <c r="D463" s="162"/>
      <c r="E463" s="162"/>
      <c r="F463" s="163"/>
      <c r="L463" s="163"/>
      <c r="M463" s="163"/>
    </row>
    <row r="464" spans="1:13" s="164" customFormat="1" x14ac:dyDescent="0.25">
      <c r="A464" s="159"/>
      <c r="B464" s="160"/>
      <c r="C464" s="161"/>
      <c r="D464" s="162"/>
      <c r="E464" s="162"/>
      <c r="F464" s="163"/>
      <c r="L464" s="163"/>
      <c r="M464" s="163"/>
    </row>
    <row r="465" spans="1:13" s="164" customFormat="1" x14ac:dyDescent="0.25">
      <c r="A465" s="159"/>
      <c r="B465" s="160"/>
      <c r="C465" s="161"/>
      <c r="D465" s="162"/>
      <c r="E465" s="162"/>
      <c r="F465" s="163"/>
      <c r="L465" s="163"/>
      <c r="M465" s="163"/>
    </row>
    <row r="466" spans="1:13" s="164" customFormat="1" x14ac:dyDescent="0.25">
      <c r="A466" s="159"/>
      <c r="B466" s="160"/>
      <c r="C466" s="161"/>
      <c r="D466" s="162"/>
      <c r="E466" s="162"/>
      <c r="F466" s="163"/>
      <c r="L466" s="163"/>
      <c r="M466" s="163"/>
    </row>
    <row r="467" spans="1:13" s="164" customFormat="1" x14ac:dyDescent="0.25">
      <c r="A467" s="159"/>
      <c r="B467" s="160"/>
      <c r="C467" s="161"/>
      <c r="D467" s="162"/>
      <c r="E467" s="162"/>
      <c r="F467" s="163"/>
      <c r="L467" s="163"/>
      <c r="M467" s="163"/>
    </row>
    <row r="468" spans="1:13" s="164" customFormat="1" x14ac:dyDescent="0.25">
      <c r="A468" s="159"/>
      <c r="B468" s="160"/>
      <c r="C468" s="161"/>
      <c r="D468" s="162"/>
      <c r="E468" s="162"/>
      <c r="F468" s="163"/>
      <c r="L468" s="163"/>
      <c r="M468" s="163"/>
    </row>
    <row r="469" spans="1:13" s="164" customFormat="1" x14ac:dyDescent="0.25">
      <c r="A469" s="159"/>
      <c r="B469" s="160"/>
      <c r="C469" s="161"/>
      <c r="D469" s="162"/>
      <c r="E469" s="162"/>
      <c r="F469" s="163"/>
      <c r="L469" s="163"/>
      <c r="M469" s="163"/>
    </row>
    <row r="470" spans="1:13" s="164" customFormat="1" x14ac:dyDescent="0.25">
      <c r="A470" s="159"/>
      <c r="B470" s="160"/>
      <c r="C470" s="161"/>
      <c r="D470" s="162"/>
      <c r="E470" s="162"/>
      <c r="F470" s="163"/>
      <c r="L470" s="163"/>
      <c r="M470" s="163"/>
    </row>
    <row r="471" spans="1:13" s="164" customFormat="1" x14ac:dyDescent="0.25">
      <c r="A471" s="159"/>
      <c r="B471" s="160"/>
      <c r="C471" s="161"/>
      <c r="D471" s="162"/>
      <c r="E471" s="162"/>
      <c r="F471" s="163"/>
      <c r="L471" s="163"/>
      <c r="M471" s="163"/>
    </row>
    <row r="472" spans="1:13" s="164" customFormat="1" x14ac:dyDescent="0.25">
      <c r="A472" s="159"/>
      <c r="B472" s="160"/>
      <c r="C472" s="161"/>
      <c r="D472" s="162"/>
      <c r="E472" s="162"/>
      <c r="F472" s="163"/>
      <c r="L472" s="163"/>
      <c r="M472" s="163"/>
    </row>
    <row r="473" spans="1:13" s="164" customFormat="1" x14ac:dyDescent="0.25">
      <c r="A473" s="159"/>
      <c r="B473" s="160"/>
      <c r="C473" s="161"/>
      <c r="D473" s="162"/>
      <c r="E473" s="162"/>
      <c r="F473" s="163"/>
      <c r="L473" s="163"/>
      <c r="M473" s="163"/>
    </row>
    <row r="474" spans="1:13" s="164" customFormat="1" x14ac:dyDescent="0.25">
      <c r="A474" s="159"/>
      <c r="B474" s="160"/>
      <c r="C474" s="161"/>
      <c r="D474" s="162"/>
      <c r="E474" s="162"/>
      <c r="F474" s="163"/>
      <c r="L474" s="163"/>
      <c r="M474" s="163"/>
    </row>
    <row r="475" spans="1:13" s="164" customFormat="1" x14ac:dyDescent="0.25">
      <c r="A475" s="159"/>
      <c r="B475" s="160"/>
      <c r="C475" s="161"/>
      <c r="D475" s="162"/>
      <c r="E475" s="162"/>
      <c r="F475" s="163"/>
      <c r="L475" s="163"/>
      <c r="M475" s="163"/>
    </row>
    <row r="476" spans="1:13" s="164" customFormat="1" x14ac:dyDescent="0.25">
      <c r="A476" s="159"/>
      <c r="B476" s="160"/>
      <c r="C476" s="161"/>
      <c r="D476" s="162"/>
      <c r="E476" s="162"/>
      <c r="F476" s="163"/>
      <c r="L476" s="163"/>
      <c r="M476" s="163"/>
    </row>
    <row r="477" spans="1:13" s="164" customFormat="1" x14ac:dyDescent="0.25">
      <c r="A477" s="159"/>
      <c r="B477" s="160"/>
      <c r="C477" s="161"/>
      <c r="D477" s="162"/>
      <c r="E477" s="162"/>
      <c r="F477" s="163"/>
      <c r="L477" s="163"/>
      <c r="M477" s="163"/>
    </row>
    <row r="478" spans="1:13" s="164" customFormat="1" x14ac:dyDescent="0.25">
      <c r="A478" s="159"/>
      <c r="B478" s="160"/>
      <c r="C478" s="161"/>
      <c r="D478" s="162"/>
      <c r="E478" s="162"/>
      <c r="F478" s="163"/>
      <c r="L478" s="163"/>
      <c r="M478" s="163"/>
    </row>
    <row r="479" spans="1:13" s="164" customFormat="1" x14ac:dyDescent="0.25">
      <c r="A479" s="159"/>
      <c r="B479" s="160"/>
      <c r="C479" s="161"/>
      <c r="D479" s="162"/>
      <c r="E479" s="162"/>
      <c r="F479" s="163"/>
      <c r="L479" s="163"/>
      <c r="M479" s="163"/>
    </row>
    <row r="480" spans="1:13" s="164" customFormat="1" x14ac:dyDescent="0.25">
      <c r="A480" s="159"/>
      <c r="B480" s="160"/>
      <c r="C480" s="161"/>
      <c r="D480" s="162"/>
      <c r="E480" s="162"/>
      <c r="F480" s="163"/>
      <c r="L480" s="163"/>
      <c r="M480" s="163"/>
    </row>
    <row r="481" spans="1:13" s="164" customFormat="1" x14ac:dyDescent="0.25">
      <c r="A481" s="159"/>
      <c r="B481" s="160"/>
      <c r="C481" s="161"/>
      <c r="D481" s="162"/>
      <c r="E481" s="162"/>
      <c r="F481" s="163"/>
      <c r="L481" s="163"/>
      <c r="M481" s="163"/>
    </row>
    <row r="482" spans="1:13" s="164" customFormat="1" x14ac:dyDescent="0.25">
      <c r="A482" s="159"/>
      <c r="B482" s="160"/>
      <c r="C482" s="161"/>
      <c r="D482" s="162"/>
      <c r="E482" s="162"/>
      <c r="F482" s="163"/>
      <c r="L482" s="163"/>
      <c r="M482" s="163"/>
    </row>
    <row r="483" spans="1:13" s="164" customFormat="1" x14ac:dyDescent="0.25">
      <c r="A483" s="159"/>
      <c r="B483" s="160"/>
      <c r="C483" s="161"/>
      <c r="D483" s="162"/>
      <c r="E483" s="162"/>
      <c r="F483" s="163"/>
      <c r="L483" s="163"/>
      <c r="M483" s="163"/>
    </row>
    <row r="484" spans="1:13" s="164" customFormat="1" x14ac:dyDescent="0.25">
      <c r="A484" s="159"/>
      <c r="B484" s="160"/>
      <c r="C484" s="161"/>
      <c r="D484" s="162"/>
      <c r="E484" s="162"/>
      <c r="F484" s="163"/>
      <c r="L484" s="163"/>
      <c r="M484" s="163"/>
    </row>
    <row r="485" spans="1:13" s="164" customFormat="1" x14ac:dyDescent="0.25">
      <c r="A485" s="159"/>
      <c r="B485" s="160"/>
      <c r="C485" s="161"/>
      <c r="D485" s="162"/>
      <c r="E485" s="162"/>
      <c r="F485" s="163"/>
      <c r="L485" s="163"/>
      <c r="M485" s="163"/>
    </row>
    <row r="486" spans="1:13" s="164" customFormat="1" x14ac:dyDescent="0.25">
      <c r="A486" s="159"/>
      <c r="B486" s="160"/>
      <c r="C486" s="161"/>
      <c r="D486" s="162"/>
      <c r="E486" s="162"/>
      <c r="F486" s="163"/>
      <c r="L486" s="163"/>
      <c r="M486" s="163"/>
    </row>
    <row r="487" spans="1:13" s="164" customFormat="1" x14ac:dyDescent="0.25">
      <c r="A487" s="159"/>
      <c r="B487" s="160"/>
      <c r="C487" s="161"/>
      <c r="D487" s="162"/>
      <c r="E487" s="162"/>
      <c r="F487" s="163"/>
      <c r="L487" s="163"/>
      <c r="M487" s="163"/>
    </row>
    <row r="488" spans="1:13" s="164" customFormat="1" x14ac:dyDescent="0.25">
      <c r="A488" s="159"/>
      <c r="B488" s="160"/>
      <c r="C488" s="161"/>
      <c r="D488" s="162"/>
      <c r="E488" s="162"/>
      <c r="F488" s="163"/>
      <c r="L488" s="163"/>
      <c r="M488" s="163"/>
    </row>
    <row r="489" spans="1:13" s="164" customFormat="1" x14ac:dyDescent="0.25">
      <c r="A489" s="159"/>
      <c r="B489" s="160"/>
      <c r="C489" s="161"/>
      <c r="D489" s="162"/>
      <c r="E489" s="162"/>
      <c r="F489" s="163"/>
      <c r="L489" s="163"/>
      <c r="M489" s="163"/>
    </row>
    <row r="490" spans="1:13" s="164" customFormat="1" x14ac:dyDescent="0.25">
      <c r="A490" s="159"/>
      <c r="B490" s="160"/>
      <c r="C490" s="161"/>
      <c r="D490" s="162"/>
      <c r="E490" s="162"/>
      <c r="F490" s="163"/>
      <c r="L490" s="163"/>
      <c r="M490" s="163"/>
    </row>
    <row r="491" spans="1:13" s="164" customFormat="1" x14ac:dyDescent="0.25">
      <c r="A491" s="159"/>
      <c r="B491" s="160"/>
      <c r="C491" s="161"/>
      <c r="D491" s="162"/>
      <c r="E491" s="162"/>
      <c r="F491" s="163"/>
      <c r="L491" s="163"/>
      <c r="M491" s="163"/>
    </row>
    <row r="492" spans="1:13" s="164" customFormat="1" x14ac:dyDescent="0.25">
      <c r="A492" s="159"/>
      <c r="B492" s="160"/>
      <c r="C492" s="161"/>
      <c r="D492" s="162"/>
      <c r="E492" s="162"/>
      <c r="F492" s="163"/>
      <c r="L492" s="163"/>
      <c r="M492" s="163"/>
    </row>
    <row r="493" spans="1:13" s="164" customFormat="1" x14ac:dyDescent="0.25">
      <c r="A493" s="159"/>
      <c r="B493" s="160"/>
      <c r="C493" s="161"/>
      <c r="D493" s="162"/>
      <c r="E493" s="162"/>
      <c r="F493" s="163"/>
      <c r="L493" s="163"/>
      <c r="M493" s="163"/>
    </row>
    <row r="494" spans="1:13" s="164" customFormat="1" x14ac:dyDescent="0.25">
      <c r="A494" s="159"/>
      <c r="B494" s="160"/>
      <c r="C494" s="161"/>
      <c r="D494" s="162"/>
      <c r="E494" s="162"/>
      <c r="F494" s="163"/>
      <c r="L494" s="163"/>
      <c r="M494" s="163"/>
    </row>
    <row r="495" spans="1:13" s="164" customFormat="1" x14ac:dyDescent="0.25">
      <c r="A495" s="159"/>
      <c r="B495" s="160"/>
      <c r="C495" s="161"/>
      <c r="D495" s="162"/>
      <c r="E495" s="162"/>
      <c r="F495" s="163"/>
      <c r="L495" s="163"/>
      <c r="M495" s="163"/>
    </row>
    <row r="496" spans="1:13" s="164" customFormat="1" x14ac:dyDescent="0.25">
      <c r="A496" s="159"/>
      <c r="B496" s="160"/>
      <c r="C496" s="161"/>
      <c r="D496" s="162"/>
      <c r="E496" s="162"/>
      <c r="F496" s="163"/>
      <c r="L496" s="163"/>
      <c r="M496" s="163"/>
    </row>
    <row r="497" spans="1:13" s="164" customFormat="1" x14ac:dyDescent="0.25">
      <c r="A497" s="159"/>
      <c r="B497" s="160"/>
      <c r="C497" s="161"/>
      <c r="D497" s="162"/>
      <c r="E497" s="162"/>
      <c r="F497" s="163"/>
      <c r="L497" s="163"/>
      <c r="M497" s="163"/>
    </row>
    <row r="498" spans="1:13" s="164" customFormat="1" x14ac:dyDescent="0.25">
      <c r="A498" s="159"/>
      <c r="B498" s="160"/>
      <c r="C498" s="161"/>
      <c r="D498" s="162"/>
      <c r="E498" s="162"/>
      <c r="F498" s="163"/>
      <c r="L498" s="163"/>
      <c r="M498" s="163"/>
    </row>
    <row r="499" spans="1:13" s="164" customFormat="1" x14ac:dyDescent="0.25">
      <c r="A499" s="159"/>
      <c r="B499" s="160"/>
      <c r="C499" s="161"/>
      <c r="D499" s="162"/>
      <c r="E499" s="162"/>
      <c r="F499" s="163"/>
      <c r="L499" s="163"/>
      <c r="M499" s="163"/>
    </row>
    <row r="500" spans="1:13" s="164" customFormat="1" x14ac:dyDescent="0.25">
      <c r="A500" s="159"/>
      <c r="B500" s="160"/>
      <c r="C500" s="161"/>
      <c r="D500" s="162"/>
      <c r="E500" s="162"/>
      <c r="F500" s="163"/>
      <c r="L500" s="163"/>
      <c r="M500" s="163"/>
    </row>
    <row r="501" spans="1:13" s="164" customFormat="1" x14ac:dyDescent="0.25">
      <c r="A501" s="159"/>
      <c r="B501" s="160"/>
      <c r="C501" s="161"/>
      <c r="D501" s="162"/>
      <c r="E501" s="162"/>
      <c r="F501" s="163"/>
      <c r="L501" s="163"/>
      <c r="M501" s="163"/>
    </row>
    <row r="502" spans="1:13" s="164" customFormat="1" x14ac:dyDescent="0.25">
      <c r="A502" s="159"/>
      <c r="B502" s="160"/>
      <c r="C502" s="161"/>
      <c r="D502" s="162"/>
      <c r="E502" s="162"/>
      <c r="F502" s="163"/>
      <c r="L502" s="163"/>
      <c r="M502" s="163"/>
    </row>
    <row r="503" spans="1:13" s="164" customFormat="1" x14ac:dyDescent="0.25">
      <c r="A503" s="159"/>
      <c r="B503" s="160"/>
      <c r="C503" s="161"/>
      <c r="D503" s="162"/>
      <c r="E503" s="162"/>
      <c r="F503" s="163"/>
      <c r="L503" s="163"/>
      <c r="M503" s="163"/>
    </row>
    <row r="504" spans="1:13" s="164" customFormat="1" x14ac:dyDescent="0.25">
      <c r="A504" s="159"/>
      <c r="B504" s="160"/>
      <c r="C504" s="161"/>
      <c r="D504" s="162"/>
      <c r="E504" s="162"/>
      <c r="F504" s="163"/>
      <c r="L504" s="163"/>
      <c r="M504" s="163"/>
    </row>
    <row r="505" spans="1:13" s="164" customFormat="1" x14ac:dyDescent="0.25">
      <c r="A505" s="159"/>
      <c r="B505" s="160"/>
      <c r="C505" s="161"/>
      <c r="D505" s="162"/>
      <c r="E505" s="162"/>
      <c r="F505" s="163"/>
      <c r="L505" s="163"/>
      <c r="M505" s="163"/>
    </row>
    <row r="506" spans="1:13" s="164" customFormat="1" x14ac:dyDescent="0.25">
      <c r="A506" s="159"/>
      <c r="B506" s="160"/>
      <c r="C506" s="161"/>
      <c r="D506" s="162"/>
      <c r="E506" s="162"/>
      <c r="F506" s="163"/>
      <c r="L506" s="163"/>
      <c r="M506" s="163"/>
    </row>
    <row r="507" spans="1:13" s="164" customFormat="1" x14ac:dyDescent="0.25">
      <c r="A507" s="159"/>
      <c r="B507" s="160"/>
      <c r="C507" s="161"/>
      <c r="D507" s="162"/>
      <c r="E507" s="162"/>
      <c r="F507" s="163"/>
      <c r="L507" s="163"/>
      <c r="M507" s="163"/>
    </row>
    <row r="508" spans="1:13" s="164" customFormat="1" x14ac:dyDescent="0.25">
      <c r="A508" s="159"/>
      <c r="B508" s="160"/>
      <c r="C508" s="161"/>
      <c r="D508" s="162"/>
      <c r="E508" s="162"/>
      <c r="F508" s="163"/>
      <c r="L508" s="163"/>
      <c r="M508" s="163"/>
    </row>
    <row r="509" spans="1:13" s="164" customFormat="1" x14ac:dyDescent="0.25">
      <c r="A509" s="159"/>
      <c r="B509" s="160"/>
      <c r="C509" s="161"/>
      <c r="D509" s="162"/>
      <c r="E509" s="162"/>
      <c r="F509" s="163"/>
      <c r="L509" s="163"/>
      <c r="M509" s="163"/>
    </row>
    <row r="510" spans="1:13" s="164" customFormat="1" x14ac:dyDescent="0.25">
      <c r="A510" s="159"/>
      <c r="B510" s="160"/>
      <c r="C510" s="161"/>
      <c r="D510" s="162"/>
      <c r="E510" s="162"/>
      <c r="F510" s="163"/>
      <c r="L510" s="163"/>
      <c r="M510" s="163"/>
    </row>
    <row r="511" spans="1:13" s="164" customFormat="1" x14ac:dyDescent="0.25">
      <c r="A511" s="159"/>
      <c r="B511" s="160"/>
      <c r="C511" s="161"/>
      <c r="D511" s="162"/>
      <c r="E511" s="162"/>
      <c r="F511" s="163"/>
      <c r="L511" s="163"/>
      <c r="M511" s="163"/>
    </row>
    <row r="512" spans="1:13" s="164" customFormat="1" x14ac:dyDescent="0.25">
      <c r="A512" s="159"/>
      <c r="B512" s="160"/>
      <c r="C512" s="161"/>
      <c r="D512" s="162"/>
      <c r="E512" s="162"/>
      <c r="F512" s="163"/>
      <c r="L512" s="163"/>
      <c r="M512" s="163"/>
    </row>
    <row r="513" spans="1:13" s="164" customFormat="1" x14ac:dyDescent="0.25">
      <c r="A513" s="159"/>
      <c r="B513" s="160"/>
      <c r="C513" s="161"/>
      <c r="D513" s="162"/>
      <c r="E513" s="162"/>
      <c r="F513" s="163"/>
      <c r="L513" s="163"/>
      <c r="M513" s="163"/>
    </row>
    <row r="514" spans="1:13" s="164" customFormat="1" x14ac:dyDescent="0.25">
      <c r="A514" s="159"/>
      <c r="B514" s="160"/>
      <c r="C514" s="161"/>
      <c r="D514" s="162"/>
      <c r="E514" s="162"/>
      <c r="F514" s="163"/>
      <c r="L514" s="163"/>
      <c r="M514" s="163"/>
    </row>
    <row r="515" spans="1:13" s="164" customFormat="1" x14ac:dyDescent="0.25">
      <c r="A515" s="159"/>
      <c r="B515" s="160"/>
      <c r="C515" s="161"/>
      <c r="D515" s="162"/>
      <c r="E515" s="162"/>
      <c r="F515" s="163"/>
      <c r="L515" s="163"/>
      <c r="M515" s="163"/>
    </row>
    <row r="516" spans="1:13" s="164" customFormat="1" x14ac:dyDescent="0.25">
      <c r="A516" s="159"/>
      <c r="B516" s="160"/>
      <c r="C516" s="161"/>
      <c r="D516" s="162"/>
      <c r="E516" s="162"/>
      <c r="F516" s="163"/>
      <c r="L516" s="163"/>
      <c r="M516" s="163"/>
    </row>
    <row r="517" spans="1:13" s="164" customFormat="1" x14ac:dyDescent="0.25">
      <c r="A517" s="159"/>
      <c r="B517" s="160"/>
      <c r="C517" s="161"/>
      <c r="D517" s="162"/>
      <c r="E517" s="162"/>
      <c r="F517" s="163"/>
      <c r="L517" s="163"/>
      <c r="M517" s="163"/>
    </row>
    <row r="518" spans="1:13" s="164" customFormat="1" x14ac:dyDescent="0.25">
      <c r="A518" s="159"/>
      <c r="B518" s="160"/>
      <c r="C518" s="161"/>
      <c r="D518" s="162"/>
      <c r="E518" s="162"/>
      <c r="F518" s="163"/>
      <c r="L518" s="163"/>
      <c r="M518" s="163"/>
    </row>
    <row r="519" spans="1:13" s="164" customFormat="1" x14ac:dyDescent="0.25">
      <c r="A519" s="159"/>
      <c r="B519" s="160"/>
      <c r="C519" s="161"/>
      <c r="D519" s="162"/>
      <c r="E519" s="162"/>
      <c r="F519" s="163"/>
      <c r="L519" s="163"/>
      <c r="M519" s="163"/>
    </row>
    <row r="520" spans="1:13" s="164" customFormat="1" x14ac:dyDescent="0.25">
      <c r="A520" s="159"/>
      <c r="B520" s="160"/>
      <c r="C520" s="161"/>
      <c r="D520" s="162"/>
      <c r="E520" s="162"/>
      <c r="F520" s="163"/>
      <c r="L520" s="163"/>
      <c r="M520" s="163"/>
    </row>
    <row r="521" spans="1:13" s="164" customFormat="1" x14ac:dyDescent="0.25">
      <c r="A521" s="159"/>
      <c r="B521" s="160"/>
      <c r="C521" s="161"/>
      <c r="D521" s="162"/>
      <c r="E521" s="162"/>
      <c r="F521" s="163"/>
      <c r="L521" s="163"/>
      <c r="M521" s="163"/>
    </row>
    <row r="522" spans="1:13" s="164" customFormat="1" x14ac:dyDescent="0.25">
      <c r="A522" s="159"/>
      <c r="B522" s="160"/>
      <c r="C522" s="161"/>
      <c r="D522" s="162"/>
      <c r="E522" s="162"/>
      <c r="F522" s="163"/>
      <c r="L522" s="163"/>
      <c r="M522" s="163"/>
    </row>
    <row r="523" spans="1:13" s="164" customFormat="1" x14ac:dyDescent="0.25">
      <c r="A523" s="159"/>
      <c r="B523" s="160"/>
      <c r="C523" s="161"/>
      <c r="D523" s="162"/>
      <c r="E523" s="162"/>
      <c r="F523" s="163"/>
      <c r="L523" s="163"/>
      <c r="M523" s="163"/>
    </row>
    <row r="524" spans="1:13" s="164" customFormat="1" x14ac:dyDescent="0.25">
      <c r="A524" s="159"/>
      <c r="B524" s="160"/>
      <c r="C524" s="161"/>
      <c r="D524" s="162"/>
      <c r="E524" s="162"/>
      <c r="F524" s="163"/>
      <c r="L524" s="163"/>
      <c r="M524" s="163"/>
    </row>
    <row r="525" spans="1:13" s="164" customFormat="1" x14ac:dyDescent="0.25">
      <c r="A525" s="159"/>
      <c r="B525" s="160"/>
      <c r="C525" s="161"/>
      <c r="D525" s="162"/>
      <c r="E525" s="162"/>
      <c r="F525" s="163"/>
      <c r="L525" s="163"/>
      <c r="M525" s="163"/>
    </row>
    <row r="526" spans="1:13" s="164" customFormat="1" x14ac:dyDescent="0.25">
      <c r="A526" s="159"/>
      <c r="B526" s="160"/>
      <c r="C526" s="161"/>
      <c r="D526" s="162"/>
      <c r="E526" s="162"/>
      <c r="F526" s="163"/>
      <c r="L526" s="163"/>
      <c r="M526" s="163"/>
    </row>
    <row r="527" spans="1:13" s="164" customFormat="1" x14ac:dyDescent="0.25">
      <c r="A527" s="159"/>
      <c r="B527" s="160"/>
      <c r="C527" s="161"/>
      <c r="D527" s="162"/>
      <c r="E527" s="162"/>
      <c r="F527" s="163"/>
      <c r="L527" s="163"/>
      <c r="M527" s="163"/>
    </row>
    <row r="528" spans="1:13" s="164" customFormat="1" x14ac:dyDescent="0.25">
      <c r="A528" s="159"/>
      <c r="B528" s="160"/>
      <c r="C528" s="161"/>
      <c r="D528" s="162"/>
      <c r="E528" s="162"/>
      <c r="F528" s="163"/>
      <c r="L528" s="163"/>
      <c r="M528" s="163"/>
    </row>
    <row r="529" spans="1:13" s="164" customFormat="1" x14ac:dyDescent="0.25">
      <c r="A529" s="159"/>
      <c r="B529" s="160"/>
      <c r="C529" s="161"/>
      <c r="D529" s="162"/>
      <c r="E529" s="162"/>
      <c r="F529" s="163"/>
      <c r="L529" s="163"/>
      <c r="M529" s="163"/>
    </row>
    <row r="530" spans="1:13" s="164" customFormat="1" x14ac:dyDescent="0.25">
      <c r="A530" s="159"/>
      <c r="B530" s="160"/>
      <c r="C530" s="161"/>
      <c r="D530" s="162"/>
      <c r="E530" s="162"/>
      <c r="F530" s="163"/>
      <c r="L530" s="163"/>
      <c r="M530" s="163"/>
    </row>
    <row r="531" spans="1:13" s="164" customFormat="1" x14ac:dyDescent="0.25">
      <c r="A531" s="159"/>
      <c r="B531" s="160"/>
      <c r="C531" s="161"/>
      <c r="D531" s="162"/>
      <c r="E531" s="162"/>
      <c r="F531" s="163"/>
      <c r="L531" s="163"/>
      <c r="M531" s="163"/>
    </row>
    <row r="532" spans="1:13" s="164" customFormat="1" x14ac:dyDescent="0.25">
      <c r="A532" s="159"/>
      <c r="B532" s="160"/>
      <c r="C532" s="161"/>
      <c r="D532" s="162"/>
      <c r="E532" s="162"/>
      <c r="F532" s="163"/>
      <c r="L532" s="163"/>
      <c r="M532" s="163"/>
    </row>
    <row r="533" spans="1:13" s="164" customFormat="1" x14ac:dyDescent="0.25">
      <c r="A533" s="159"/>
      <c r="B533" s="160"/>
      <c r="C533" s="161"/>
      <c r="D533" s="162"/>
      <c r="E533" s="162"/>
      <c r="F533" s="163"/>
      <c r="L533" s="163"/>
      <c r="M533" s="163"/>
    </row>
    <row r="534" spans="1:13" s="164" customFormat="1" x14ac:dyDescent="0.25">
      <c r="A534" s="159"/>
      <c r="B534" s="160"/>
      <c r="C534" s="161"/>
      <c r="D534" s="162"/>
      <c r="E534" s="162"/>
      <c r="F534" s="163"/>
      <c r="L534" s="163"/>
      <c r="M534" s="163"/>
    </row>
    <row r="535" spans="1:13" s="164" customFormat="1" x14ac:dyDescent="0.25">
      <c r="A535" s="159"/>
      <c r="B535" s="160"/>
      <c r="C535" s="161"/>
      <c r="D535" s="162"/>
      <c r="E535" s="162"/>
      <c r="F535" s="163"/>
      <c r="L535" s="163"/>
      <c r="M535" s="163"/>
    </row>
    <row r="536" spans="1:13" s="164" customFormat="1" x14ac:dyDescent="0.25">
      <c r="A536" s="159"/>
      <c r="B536" s="160"/>
      <c r="C536" s="161"/>
      <c r="D536" s="162"/>
      <c r="E536" s="162"/>
      <c r="F536" s="163"/>
      <c r="L536" s="163"/>
      <c r="M536" s="163"/>
    </row>
    <row r="537" spans="1:13" s="164" customFormat="1" x14ac:dyDescent="0.25">
      <c r="A537" s="159"/>
      <c r="B537" s="160"/>
      <c r="C537" s="161"/>
      <c r="D537" s="162"/>
      <c r="E537" s="162"/>
      <c r="F537" s="163"/>
      <c r="L537" s="163"/>
      <c r="M537" s="163"/>
    </row>
    <row r="538" spans="1:13" s="164" customFormat="1" x14ac:dyDescent="0.25">
      <c r="A538" s="159"/>
      <c r="B538" s="160"/>
      <c r="C538" s="161"/>
      <c r="D538" s="162"/>
      <c r="E538" s="162"/>
      <c r="F538" s="163"/>
      <c r="L538" s="163"/>
      <c r="M538" s="163"/>
    </row>
    <row r="539" spans="1:13" s="164" customFormat="1" x14ac:dyDescent="0.25">
      <c r="A539" s="159"/>
      <c r="B539" s="160"/>
      <c r="C539" s="161"/>
      <c r="D539" s="162"/>
      <c r="E539" s="162"/>
      <c r="F539" s="163"/>
      <c r="L539" s="163"/>
      <c r="M539" s="163"/>
    </row>
    <row r="540" spans="1:13" s="164" customFormat="1" x14ac:dyDescent="0.25">
      <c r="A540" s="159"/>
      <c r="B540" s="160"/>
      <c r="C540" s="161"/>
      <c r="D540" s="162"/>
      <c r="E540" s="162"/>
      <c r="F540" s="163"/>
      <c r="L540" s="163"/>
      <c r="M540" s="163"/>
    </row>
    <row r="541" spans="1:13" s="164" customFormat="1" x14ac:dyDescent="0.25">
      <c r="A541" s="159"/>
      <c r="B541" s="160"/>
      <c r="C541" s="161"/>
      <c r="D541" s="162"/>
      <c r="E541" s="162"/>
      <c r="F541" s="163"/>
      <c r="L541" s="163"/>
      <c r="M541" s="163"/>
    </row>
    <row r="542" spans="1:13" s="164" customFormat="1" x14ac:dyDescent="0.25">
      <c r="A542" s="159"/>
      <c r="B542" s="160"/>
      <c r="C542" s="161"/>
      <c r="D542" s="162"/>
      <c r="E542" s="162"/>
      <c r="F542" s="163"/>
      <c r="L542" s="163"/>
      <c r="M542" s="163"/>
    </row>
    <row r="543" spans="1:13" s="164" customFormat="1" x14ac:dyDescent="0.25">
      <c r="A543" s="159"/>
      <c r="B543" s="160"/>
      <c r="C543" s="161"/>
      <c r="D543" s="162"/>
      <c r="E543" s="162"/>
      <c r="F543" s="163"/>
      <c r="L543" s="163"/>
      <c r="M543" s="163"/>
    </row>
    <row r="544" spans="1:13" s="164" customFormat="1" x14ac:dyDescent="0.25">
      <c r="A544" s="159"/>
      <c r="B544" s="160"/>
      <c r="C544" s="161"/>
      <c r="D544" s="162"/>
      <c r="E544" s="162"/>
      <c r="F544" s="163"/>
      <c r="L544" s="163"/>
      <c r="M544" s="163"/>
    </row>
    <row r="545" spans="1:13" s="164" customFormat="1" x14ac:dyDescent="0.25">
      <c r="A545" s="159"/>
      <c r="B545" s="160"/>
      <c r="C545" s="161"/>
      <c r="D545" s="162"/>
      <c r="E545" s="162"/>
      <c r="F545" s="163"/>
      <c r="L545" s="163"/>
      <c r="M545" s="163"/>
    </row>
    <row r="546" spans="1:13" s="164" customFormat="1" x14ac:dyDescent="0.25">
      <c r="A546" s="159"/>
      <c r="B546" s="160"/>
      <c r="C546" s="161"/>
      <c r="D546" s="162"/>
      <c r="E546" s="162"/>
      <c r="F546" s="163"/>
      <c r="L546" s="163"/>
      <c r="M546" s="163"/>
    </row>
    <row r="547" spans="1:13" s="164" customFormat="1" x14ac:dyDescent="0.25">
      <c r="A547" s="159"/>
      <c r="B547" s="160"/>
      <c r="C547" s="161"/>
      <c r="D547" s="162"/>
      <c r="E547" s="162"/>
      <c r="F547" s="163"/>
      <c r="L547" s="163"/>
      <c r="M547" s="163"/>
    </row>
    <row r="548" spans="1:13" s="164" customFormat="1" x14ac:dyDescent="0.25">
      <c r="A548" s="159"/>
      <c r="B548" s="160"/>
      <c r="C548" s="161"/>
      <c r="D548" s="162"/>
      <c r="E548" s="162"/>
      <c r="F548" s="163"/>
      <c r="L548" s="163"/>
      <c r="M548" s="163"/>
    </row>
    <row r="549" spans="1:13" s="164" customFormat="1" x14ac:dyDescent="0.25">
      <c r="A549" s="159"/>
      <c r="B549" s="160"/>
      <c r="C549" s="161"/>
      <c r="D549" s="162"/>
      <c r="E549" s="162"/>
      <c r="F549" s="163"/>
      <c r="L549" s="163"/>
      <c r="M549" s="163"/>
    </row>
    <row r="550" spans="1:13" s="164" customFormat="1" x14ac:dyDescent="0.25">
      <c r="A550" s="159"/>
      <c r="B550" s="160"/>
      <c r="C550" s="161"/>
      <c r="D550" s="162"/>
      <c r="E550" s="162"/>
      <c r="F550" s="163"/>
      <c r="L550" s="163"/>
      <c r="M550" s="163"/>
    </row>
    <row r="551" spans="1:13" s="164" customFormat="1" x14ac:dyDescent="0.25">
      <c r="A551" s="159"/>
      <c r="B551" s="160"/>
      <c r="C551" s="161"/>
      <c r="D551" s="162"/>
      <c r="E551" s="162"/>
      <c r="F551" s="163"/>
      <c r="L551" s="163"/>
      <c r="M551" s="163"/>
    </row>
    <row r="552" spans="1:13" s="164" customFormat="1" x14ac:dyDescent="0.25">
      <c r="A552" s="159"/>
      <c r="B552" s="160"/>
      <c r="C552" s="161"/>
      <c r="D552" s="162"/>
      <c r="E552" s="162"/>
      <c r="F552" s="163"/>
      <c r="L552" s="163"/>
      <c r="M552" s="163"/>
    </row>
    <row r="553" spans="1:13" s="164" customFormat="1" x14ac:dyDescent="0.25">
      <c r="A553" s="159"/>
      <c r="B553" s="160"/>
      <c r="C553" s="161"/>
      <c r="D553" s="162"/>
      <c r="E553" s="162"/>
      <c r="F553" s="163"/>
      <c r="L553" s="163"/>
      <c r="M553" s="163"/>
    </row>
    <row r="554" spans="1:13" s="164" customFormat="1" x14ac:dyDescent="0.25">
      <c r="A554" s="159"/>
      <c r="B554" s="160"/>
      <c r="C554" s="161"/>
      <c r="D554" s="162"/>
      <c r="E554" s="162"/>
      <c r="F554" s="163"/>
      <c r="L554" s="163"/>
      <c r="M554" s="163"/>
    </row>
    <row r="555" spans="1:13" s="164" customFormat="1" x14ac:dyDescent="0.25">
      <c r="A555" s="159"/>
      <c r="B555" s="160"/>
      <c r="C555" s="161"/>
      <c r="D555" s="162"/>
      <c r="E555" s="162"/>
      <c r="F555" s="163"/>
      <c r="L555" s="163"/>
      <c r="M555" s="163"/>
    </row>
    <row r="556" spans="1:13" s="164" customFormat="1" x14ac:dyDescent="0.25">
      <c r="A556" s="159"/>
      <c r="B556" s="160"/>
      <c r="C556" s="161"/>
      <c r="D556" s="162"/>
      <c r="E556" s="162"/>
      <c r="F556" s="163"/>
      <c r="L556" s="163"/>
      <c r="M556" s="163"/>
    </row>
    <row r="557" spans="1:13" s="164" customFormat="1" x14ac:dyDescent="0.25">
      <c r="A557" s="159"/>
      <c r="B557" s="160"/>
      <c r="C557" s="161"/>
      <c r="D557" s="162"/>
      <c r="E557" s="162"/>
      <c r="F557" s="163"/>
      <c r="L557" s="163"/>
      <c r="M557" s="163"/>
    </row>
    <row r="558" spans="1:13" s="164" customFormat="1" x14ac:dyDescent="0.25">
      <c r="A558" s="159"/>
      <c r="B558" s="160"/>
      <c r="C558" s="161"/>
      <c r="D558" s="162"/>
      <c r="E558" s="162"/>
      <c r="F558" s="163"/>
      <c r="L558" s="163"/>
      <c r="M558" s="163"/>
    </row>
    <row r="559" spans="1:13" s="164" customFormat="1" x14ac:dyDescent="0.25">
      <c r="A559" s="159"/>
      <c r="B559" s="160"/>
      <c r="C559" s="161"/>
      <c r="D559" s="162"/>
      <c r="E559" s="162"/>
      <c r="F559" s="163"/>
      <c r="L559" s="163"/>
      <c r="M559" s="163"/>
    </row>
    <row r="560" spans="1:13" s="164" customFormat="1" x14ac:dyDescent="0.25">
      <c r="A560" s="159"/>
      <c r="B560" s="160"/>
      <c r="C560" s="161"/>
      <c r="D560" s="162"/>
      <c r="E560" s="162"/>
      <c r="F560" s="163"/>
      <c r="L560" s="163"/>
      <c r="M560" s="163"/>
    </row>
    <row r="561" spans="1:13" s="164" customFormat="1" x14ac:dyDescent="0.25">
      <c r="A561" s="159"/>
      <c r="B561" s="160"/>
      <c r="C561" s="161"/>
      <c r="D561" s="162"/>
      <c r="E561" s="162"/>
      <c r="F561" s="163"/>
      <c r="L561" s="163"/>
      <c r="M561" s="163"/>
    </row>
    <row r="562" spans="1:13" s="164" customFormat="1" x14ac:dyDescent="0.25">
      <c r="A562" s="159"/>
      <c r="B562" s="160"/>
      <c r="C562" s="161"/>
      <c r="D562" s="162"/>
      <c r="E562" s="162"/>
      <c r="F562" s="163"/>
      <c r="L562" s="163"/>
      <c r="M562" s="163"/>
    </row>
    <row r="563" spans="1:13" s="164" customFormat="1" x14ac:dyDescent="0.25">
      <c r="A563" s="159"/>
      <c r="B563" s="160"/>
      <c r="C563" s="161"/>
      <c r="D563" s="162"/>
      <c r="E563" s="162"/>
      <c r="F563" s="163"/>
      <c r="L563" s="163"/>
      <c r="M563" s="163"/>
    </row>
    <row r="564" spans="1:13" s="164" customFormat="1" x14ac:dyDescent="0.25">
      <c r="A564" s="159"/>
      <c r="B564" s="160"/>
      <c r="C564" s="161"/>
      <c r="D564" s="162"/>
      <c r="E564" s="162"/>
      <c r="F564" s="163"/>
      <c r="L564" s="163"/>
      <c r="M564" s="163"/>
    </row>
    <row r="565" spans="1:13" s="164" customFormat="1" x14ac:dyDescent="0.25">
      <c r="A565" s="159"/>
      <c r="B565" s="160"/>
      <c r="C565" s="161"/>
      <c r="D565" s="162"/>
      <c r="E565" s="162"/>
      <c r="F565" s="163"/>
      <c r="L565" s="163"/>
      <c r="M565" s="163"/>
    </row>
    <row r="566" spans="1:13" s="164" customFormat="1" x14ac:dyDescent="0.25">
      <c r="A566" s="159"/>
      <c r="B566" s="160"/>
      <c r="C566" s="161"/>
      <c r="D566" s="162"/>
      <c r="E566" s="162"/>
      <c r="F566" s="163"/>
      <c r="L566" s="163"/>
      <c r="M566" s="163"/>
    </row>
    <row r="567" spans="1:13" s="164" customFormat="1" x14ac:dyDescent="0.25">
      <c r="A567" s="159"/>
      <c r="B567" s="160"/>
      <c r="C567" s="161"/>
      <c r="D567" s="162"/>
      <c r="E567" s="162"/>
      <c r="F567" s="163"/>
      <c r="L567" s="163"/>
      <c r="M567" s="163"/>
    </row>
    <row r="568" spans="1:13" s="164" customFormat="1" x14ac:dyDescent="0.25">
      <c r="A568" s="159"/>
      <c r="B568" s="160"/>
      <c r="C568" s="161"/>
      <c r="D568" s="162"/>
      <c r="E568" s="162"/>
      <c r="F568" s="163"/>
      <c r="L568" s="163"/>
      <c r="M568" s="163"/>
    </row>
    <row r="569" spans="1:13" s="164" customFormat="1" x14ac:dyDescent="0.25">
      <c r="A569" s="159"/>
      <c r="B569" s="160"/>
      <c r="C569" s="161"/>
      <c r="D569" s="162"/>
      <c r="E569" s="162"/>
      <c r="F569" s="163"/>
      <c r="L569" s="163"/>
      <c r="M569" s="163"/>
    </row>
    <row r="570" spans="1:13" s="164" customFormat="1" x14ac:dyDescent="0.25">
      <c r="A570" s="159"/>
      <c r="B570" s="160"/>
      <c r="C570" s="161"/>
      <c r="D570" s="162"/>
      <c r="E570" s="162"/>
      <c r="F570" s="163"/>
      <c r="L570" s="163"/>
      <c r="M570" s="163"/>
    </row>
    <row r="571" spans="1:13" s="164" customFormat="1" x14ac:dyDescent="0.25">
      <c r="A571" s="159"/>
      <c r="B571" s="160"/>
      <c r="C571" s="161"/>
      <c r="D571" s="162"/>
      <c r="E571" s="162"/>
      <c r="F571" s="163"/>
      <c r="L571" s="163"/>
      <c r="M571" s="163"/>
    </row>
    <row r="572" spans="1:13" s="164" customFormat="1" x14ac:dyDescent="0.25">
      <c r="A572" s="159"/>
      <c r="B572" s="160"/>
      <c r="C572" s="161"/>
      <c r="D572" s="162"/>
      <c r="E572" s="162"/>
      <c r="F572" s="163"/>
      <c r="L572" s="163"/>
      <c r="M572" s="163"/>
    </row>
    <row r="573" spans="1:13" s="164" customFormat="1" x14ac:dyDescent="0.25">
      <c r="A573" s="159"/>
      <c r="B573" s="160"/>
      <c r="C573" s="161"/>
      <c r="D573" s="162"/>
      <c r="E573" s="162"/>
      <c r="F573" s="163"/>
      <c r="L573" s="163"/>
      <c r="M573" s="163"/>
    </row>
    <row r="574" spans="1:13" s="164" customFormat="1" x14ac:dyDescent="0.25">
      <c r="A574" s="159"/>
      <c r="B574" s="160"/>
      <c r="C574" s="161"/>
      <c r="D574" s="162"/>
      <c r="E574" s="162"/>
      <c r="F574" s="163"/>
      <c r="L574" s="163"/>
      <c r="M574" s="163"/>
    </row>
    <row r="575" spans="1:13" s="164" customFormat="1" x14ac:dyDescent="0.25">
      <c r="A575" s="159"/>
      <c r="B575" s="160"/>
      <c r="C575" s="161"/>
      <c r="D575" s="162"/>
      <c r="E575" s="162"/>
      <c r="F575" s="163"/>
      <c r="L575" s="163"/>
      <c r="M575" s="163"/>
    </row>
    <row r="576" spans="1:13" s="164" customFormat="1" x14ac:dyDescent="0.25">
      <c r="A576" s="159"/>
      <c r="B576" s="160"/>
      <c r="C576" s="161"/>
      <c r="D576" s="162"/>
      <c r="E576" s="162"/>
      <c r="F576" s="163"/>
      <c r="L576" s="163"/>
      <c r="M576" s="163"/>
    </row>
    <row r="577" spans="1:13" s="164" customFormat="1" x14ac:dyDescent="0.25">
      <c r="A577" s="159"/>
      <c r="B577" s="160"/>
      <c r="C577" s="161"/>
      <c r="D577" s="162"/>
      <c r="E577" s="162"/>
      <c r="F577" s="163"/>
      <c r="L577" s="163"/>
      <c r="M577" s="163"/>
    </row>
    <row r="578" spans="1:13" s="164" customFormat="1" x14ac:dyDescent="0.25">
      <c r="A578" s="159"/>
      <c r="B578" s="160"/>
      <c r="C578" s="161"/>
      <c r="D578" s="162"/>
      <c r="E578" s="162"/>
      <c r="F578" s="163"/>
      <c r="L578" s="163"/>
      <c r="M578" s="163"/>
    </row>
    <row r="579" spans="1:13" s="164" customFormat="1" x14ac:dyDescent="0.25">
      <c r="A579" s="159"/>
      <c r="B579" s="160"/>
      <c r="C579" s="161"/>
      <c r="D579" s="162"/>
      <c r="E579" s="162"/>
      <c r="F579" s="163"/>
      <c r="L579" s="163"/>
      <c r="M579" s="163"/>
    </row>
    <row r="580" spans="1:13" s="164" customFormat="1" x14ac:dyDescent="0.25">
      <c r="A580" s="159"/>
      <c r="B580" s="160"/>
      <c r="C580" s="161"/>
      <c r="D580" s="162"/>
      <c r="E580" s="162"/>
      <c r="F580" s="163"/>
      <c r="L580" s="163"/>
      <c r="M580" s="163"/>
    </row>
    <row r="581" spans="1:13" s="164" customFormat="1" x14ac:dyDescent="0.25">
      <c r="A581" s="159"/>
      <c r="B581" s="160"/>
      <c r="C581" s="161"/>
      <c r="D581" s="162"/>
      <c r="E581" s="162"/>
      <c r="F581" s="163"/>
      <c r="L581" s="163"/>
      <c r="M581" s="163"/>
    </row>
    <row r="582" spans="1:13" s="164" customFormat="1" x14ac:dyDescent="0.25">
      <c r="A582" s="159"/>
      <c r="B582" s="160"/>
      <c r="C582" s="161"/>
      <c r="D582" s="162"/>
      <c r="E582" s="162"/>
      <c r="F582" s="163"/>
      <c r="L582" s="163"/>
      <c r="M582" s="163"/>
    </row>
    <row r="583" spans="1:13" s="164" customFormat="1" x14ac:dyDescent="0.25">
      <c r="A583" s="159"/>
      <c r="B583" s="160"/>
      <c r="C583" s="161"/>
      <c r="D583" s="162"/>
      <c r="E583" s="162"/>
      <c r="F583" s="163"/>
      <c r="L583" s="163"/>
      <c r="M583" s="163"/>
    </row>
    <row r="584" spans="1:13" s="164" customFormat="1" x14ac:dyDescent="0.25">
      <c r="A584" s="159"/>
      <c r="B584" s="160"/>
      <c r="C584" s="161"/>
      <c r="D584" s="162"/>
      <c r="E584" s="162"/>
      <c r="F584" s="163"/>
      <c r="L584" s="163"/>
      <c r="M584" s="163"/>
    </row>
    <row r="585" spans="1:13" s="164" customFormat="1" x14ac:dyDescent="0.25">
      <c r="A585" s="159"/>
      <c r="B585" s="160"/>
      <c r="C585" s="161"/>
      <c r="D585" s="162"/>
      <c r="E585" s="162"/>
      <c r="F585" s="163"/>
      <c r="L585" s="163"/>
      <c r="M585" s="163"/>
    </row>
    <row r="586" spans="1:13" s="164" customFormat="1" x14ac:dyDescent="0.25">
      <c r="A586" s="159"/>
      <c r="B586" s="160"/>
      <c r="C586" s="161"/>
      <c r="D586" s="162"/>
      <c r="E586" s="162"/>
      <c r="F586" s="163"/>
      <c r="L586" s="163"/>
      <c r="M586" s="163"/>
    </row>
    <row r="587" spans="1:13" s="164" customFormat="1" x14ac:dyDescent="0.25">
      <c r="A587" s="159"/>
      <c r="B587" s="160"/>
      <c r="C587" s="161"/>
      <c r="D587" s="162"/>
      <c r="E587" s="162"/>
      <c r="F587" s="163"/>
      <c r="L587" s="163"/>
      <c r="M587" s="163"/>
    </row>
    <row r="588" spans="1:13" s="164" customFormat="1" x14ac:dyDescent="0.25">
      <c r="A588" s="159"/>
      <c r="B588" s="160"/>
      <c r="C588" s="161"/>
      <c r="D588" s="162"/>
      <c r="E588" s="162"/>
      <c r="F588" s="163"/>
      <c r="L588" s="163"/>
      <c r="M588" s="163"/>
    </row>
    <row r="589" spans="1:13" s="164" customFormat="1" x14ac:dyDescent="0.25">
      <c r="A589" s="159"/>
      <c r="B589" s="160"/>
      <c r="C589" s="161"/>
      <c r="D589" s="162"/>
      <c r="E589" s="162"/>
      <c r="F589" s="163"/>
      <c r="L589" s="163"/>
      <c r="M589" s="163"/>
    </row>
    <row r="590" spans="1:13" s="164" customFormat="1" x14ac:dyDescent="0.25">
      <c r="A590" s="159"/>
      <c r="B590" s="160"/>
      <c r="C590" s="161"/>
      <c r="D590" s="162"/>
      <c r="E590" s="162"/>
      <c r="F590" s="163"/>
      <c r="L590" s="163"/>
      <c r="M590" s="163"/>
    </row>
    <row r="591" spans="1:13" s="164" customFormat="1" x14ac:dyDescent="0.25">
      <c r="A591" s="159"/>
      <c r="B591" s="160"/>
      <c r="C591" s="161"/>
      <c r="D591" s="162"/>
      <c r="E591" s="162"/>
      <c r="F591" s="163"/>
      <c r="L591" s="163"/>
      <c r="M591" s="163"/>
    </row>
    <row r="592" spans="1:13" s="164" customFormat="1" x14ac:dyDescent="0.25">
      <c r="A592" s="159"/>
      <c r="B592" s="160"/>
      <c r="C592" s="161"/>
      <c r="D592" s="162"/>
      <c r="E592" s="162"/>
      <c r="F592" s="163"/>
      <c r="L592" s="163"/>
      <c r="M592" s="163"/>
    </row>
    <row r="593" spans="1:13" s="164" customFormat="1" x14ac:dyDescent="0.25">
      <c r="A593" s="159"/>
      <c r="B593" s="160"/>
      <c r="C593" s="161"/>
      <c r="D593" s="162"/>
      <c r="E593" s="162"/>
      <c r="F593" s="163"/>
      <c r="L593" s="163"/>
      <c r="M593" s="163"/>
    </row>
    <row r="594" spans="1:13" s="164" customFormat="1" x14ac:dyDescent="0.25">
      <c r="A594" s="159"/>
      <c r="B594" s="160"/>
      <c r="C594" s="161"/>
      <c r="D594" s="162"/>
      <c r="E594" s="162"/>
      <c r="F594" s="163"/>
      <c r="L594" s="163"/>
      <c r="M594" s="163"/>
    </row>
    <row r="595" spans="1:13" s="164" customFormat="1" x14ac:dyDescent="0.25">
      <c r="A595" s="159"/>
      <c r="B595" s="160"/>
      <c r="C595" s="161"/>
      <c r="D595" s="162"/>
      <c r="E595" s="162"/>
      <c r="F595" s="163"/>
      <c r="L595" s="163"/>
      <c r="M595" s="163"/>
    </row>
    <row r="596" spans="1:13" s="164" customFormat="1" x14ac:dyDescent="0.25">
      <c r="A596" s="159"/>
      <c r="B596" s="160"/>
      <c r="C596" s="161"/>
      <c r="D596" s="162"/>
      <c r="E596" s="162"/>
      <c r="F596" s="163"/>
      <c r="L596" s="163"/>
      <c r="M596" s="163"/>
    </row>
    <row r="597" spans="1:13" s="164" customFormat="1" x14ac:dyDescent="0.25">
      <c r="A597" s="159"/>
      <c r="B597" s="160"/>
      <c r="C597" s="161"/>
      <c r="D597" s="162"/>
      <c r="E597" s="162"/>
      <c r="F597" s="163"/>
      <c r="L597" s="163"/>
      <c r="M597" s="163"/>
    </row>
    <row r="598" spans="1:13" s="164" customFormat="1" x14ac:dyDescent="0.25">
      <c r="A598" s="159"/>
      <c r="B598" s="160"/>
      <c r="C598" s="161"/>
      <c r="D598" s="162"/>
      <c r="E598" s="162"/>
      <c r="F598" s="163"/>
      <c r="L598" s="163"/>
      <c r="M598" s="163"/>
    </row>
    <row r="599" spans="1:13" s="164" customFormat="1" x14ac:dyDescent="0.25">
      <c r="A599" s="159"/>
      <c r="B599" s="160"/>
      <c r="C599" s="161"/>
      <c r="D599" s="162"/>
      <c r="E599" s="162"/>
      <c r="F599" s="163"/>
      <c r="L599" s="163"/>
      <c r="M599" s="163"/>
    </row>
    <row r="600" spans="1:13" s="164" customFormat="1" x14ac:dyDescent="0.25">
      <c r="A600" s="159"/>
      <c r="B600" s="160"/>
      <c r="C600" s="161"/>
      <c r="D600" s="162"/>
      <c r="E600" s="162"/>
      <c r="F600" s="163"/>
      <c r="L600" s="163"/>
      <c r="M600" s="163"/>
    </row>
    <row r="601" spans="1:13" s="164" customFormat="1" x14ac:dyDescent="0.25">
      <c r="A601" s="159"/>
      <c r="B601" s="160"/>
      <c r="C601" s="161"/>
      <c r="D601" s="162"/>
      <c r="E601" s="162"/>
      <c r="F601" s="163"/>
      <c r="L601" s="163"/>
      <c r="M601" s="163"/>
    </row>
    <row r="602" spans="1:13" s="164" customFormat="1" x14ac:dyDescent="0.25">
      <c r="A602" s="159"/>
      <c r="B602" s="160"/>
      <c r="C602" s="161"/>
      <c r="D602" s="162"/>
      <c r="E602" s="162"/>
      <c r="F602" s="163"/>
      <c r="L602" s="163"/>
      <c r="M602" s="163"/>
    </row>
    <row r="603" spans="1:13" s="164" customFormat="1" x14ac:dyDescent="0.25">
      <c r="A603" s="159"/>
      <c r="B603" s="160"/>
      <c r="C603" s="161"/>
      <c r="D603" s="162"/>
      <c r="E603" s="162"/>
      <c r="F603" s="163"/>
      <c r="L603" s="163"/>
      <c r="M603" s="163"/>
    </row>
    <row r="604" spans="1:13" s="164" customFormat="1" x14ac:dyDescent="0.25">
      <c r="A604" s="159"/>
      <c r="B604" s="160"/>
      <c r="C604" s="161"/>
      <c r="D604" s="162"/>
      <c r="E604" s="162"/>
      <c r="F604" s="163"/>
      <c r="L604" s="163"/>
      <c r="M604" s="163"/>
    </row>
    <row r="605" spans="1:13" s="164" customFormat="1" x14ac:dyDescent="0.25">
      <c r="A605" s="159"/>
      <c r="B605" s="160"/>
      <c r="C605" s="161"/>
      <c r="D605" s="162"/>
      <c r="E605" s="162"/>
      <c r="F605" s="163"/>
      <c r="L605" s="163"/>
      <c r="M605" s="163"/>
    </row>
    <row r="606" spans="1:13" s="164" customFormat="1" x14ac:dyDescent="0.25">
      <c r="A606" s="159"/>
      <c r="B606" s="160"/>
      <c r="C606" s="161"/>
      <c r="D606" s="162"/>
      <c r="E606" s="162"/>
      <c r="F606" s="163"/>
      <c r="L606" s="163"/>
      <c r="M606" s="163"/>
    </row>
    <row r="607" spans="1:13" s="164" customFormat="1" x14ac:dyDescent="0.25">
      <c r="A607" s="159"/>
      <c r="B607" s="160"/>
      <c r="C607" s="161"/>
      <c r="D607" s="162"/>
      <c r="E607" s="162"/>
      <c r="F607" s="163"/>
      <c r="L607" s="163"/>
      <c r="M607" s="163"/>
    </row>
    <row r="608" spans="1:13" s="164" customFormat="1" x14ac:dyDescent="0.25">
      <c r="A608" s="159"/>
      <c r="B608" s="160"/>
      <c r="C608" s="161"/>
      <c r="D608" s="162"/>
      <c r="E608" s="162"/>
      <c r="F608" s="163"/>
      <c r="L608" s="163"/>
      <c r="M608" s="163"/>
    </row>
    <row r="609" spans="1:13" s="164" customFormat="1" x14ac:dyDescent="0.25">
      <c r="A609" s="159"/>
      <c r="B609" s="160"/>
      <c r="C609" s="161"/>
      <c r="D609" s="162"/>
      <c r="E609" s="162"/>
      <c r="F609" s="163"/>
      <c r="L609" s="163"/>
      <c r="M609" s="163"/>
    </row>
    <row r="610" spans="1:13" s="164" customFormat="1" x14ac:dyDescent="0.25">
      <c r="A610" s="159"/>
      <c r="B610" s="160"/>
      <c r="C610" s="161"/>
      <c r="D610" s="162"/>
      <c r="E610" s="162"/>
      <c r="F610" s="163"/>
      <c r="L610" s="163"/>
      <c r="M610" s="163"/>
    </row>
    <row r="611" spans="1:13" s="164" customFormat="1" x14ac:dyDescent="0.25">
      <c r="A611" s="159"/>
      <c r="B611" s="160"/>
      <c r="C611" s="161"/>
      <c r="D611" s="162"/>
      <c r="E611" s="162"/>
      <c r="F611" s="163"/>
      <c r="L611" s="163"/>
      <c r="M611" s="163"/>
    </row>
    <row r="612" spans="1:13" s="164" customFormat="1" x14ac:dyDescent="0.25">
      <c r="A612" s="159"/>
      <c r="B612" s="160"/>
      <c r="C612" s="161"/>
      <c r="D612" s="162"/>
      <c r="E612" s="162"/>
      <c r="F612" s="163"/>
      <c r="L612" s="163"/>
      <c r="M612" s="163"/>
    </row>
    <row r="613" spans="1:13" s="164" customFormat="1" x14ac:dyDescent="0.25">
      <c r="A613" s="159"/>
      <c r="B613" s="160"/>
      <c r="C613" s="161"/>
      <c r="D613" s="162"/>
      <c r="E613" s="162"/>
      <c r="F613" s="163"/>
      <c r="L613" s="163"/>
      <c r="M613" s="163"/>
    </row>
    <row r="614" spans="1:13" s="164" customFormat="1" x14ac:dyDescent="0.25">
      <c r="A614" s="159"/>
      <c r="B614" s="160"/>
      <c r="C614" s="161"/>
      <c r="D614" s="162"/>
      <c r="E614" s="162"/>
      <c r="F614" s="163"/>
      <c r="L614" s="163"/>
      <c r="M614" s="163"/>
    </row>
    <row r="615" spans="1:13" s="164" customFormat="1" x14ac:dyDescent="0.25">
      <c r="A615" s="159"/>
      <c r="B615" s="160"/>
      <c r="C615" s="161"/>
      <c r="D615" s="162"/>
      <c r="E615" s="162"/>
      <c r="F615" s="163"/>
      <c r="L615" s="163"/>
      <c r="M615" s="163"/>
    </row>
    <row r="616" spans="1:13" s="164" customFormat="1" x14ac:dyDescent="0.25">
      <c r="A616" s="159"/>
      <c r="B616" s="160"/>
      <c r="C616" s="161"/>
      <c r="D616" s="162"/>
      <c r="E616" s="162"/>
      <c r="F616" s="163"/>
      <c r="L616" s="163"/>
      <c r="M616" s="163"/>
    </row>
    <row r="617" spans="1:13" s="164" customFormat="1" x14ac:dyDescent="0.25">
      <c r="A617" s="159"/>
      <c r="B617" s="160"/>
      <c r="C617" s="161"/>
      <c r="D617" s="162"/>
      <c r="E617" s="162"/>
      <c r="F617" s="163"/>
      <c r="L617" s="163"/>
      <c r="M617" s="163"/>
    </row>
    <row r="618" spans="1:13" s="164" customFormat="1" x14ac:dyDescent="0.25">
      <c r="A618" s="159"/>
      <c r="B618" s="160"/>
      <c r="C618" s="161"/>
      <c r="D618" s="162"/>
      <c r="E618" s="162"/>
      <c r="F618" s="163"/>
      <c r="L618" s="163"/>
      <c r="M618" s="163"/>
    </row>
    <row r="619" spans="1:13" s="164" customFormat="1" x14ac:dyDescent="0.25">
      <c r="A619" s="159"/>
      <c r="B619" s="160"/>
      <c r="C619" s="161"/>
      <c r="D619" s="162"/>
      <c r="E619" s="162"/>
      <c r="F619" s="163"/>
      <c r="L619" s="163"/>
      <c r="M619" s="163"/>
    </row>
    <row r="620" spans="1:13" s="164" customFormat="1" x14ac:dyDescent="0.25">
      <c r="A620" s="159"/>
      <c r="B620" s="160"/>
      <c r="C620" s="161"/>
      <c r="D620" s="162"/>
      <c r="E620" s="162"/>
      <c r="F620" s="163"/>
      <c r="L620" s="163"/>
      <c r="M620" s="163"/>
    </row>
    <row r="621" spans="1:13" s="164" customFormat="1" x14ac:dyDescent="0.25">
      <c r="A621" s="159"/>
      <c r="B621" s="160"/>
      <c r="C621" s="161"/>
      <c r="D621" s="162"/>
      <c r="E621" s="162"/>
      <c r="F621" s="163"/>
      <c r="L621" s="163"/>
      <c r="M621" s="163"/>
    </row>
    <row r="622" spans="1:13" s="164" customFormat="1" x14ac:dyDescent="0.25">
      <c r="A622" s="159"/>
      <c r="B622" s="160"/>
      <c r="C622" s="161"/>
      <c r="D622" s="162"/>
      <c r="E622" s="162"/>
      <c r="F622" s="163"/>
      <c r="L622" s="163"/>
      <c r="M622" s="163"/>
    </row>
    <row r="623" spans="1:13" s="164" customFormat="1" x14ac:dyDescent="0.25">
      <c r="A623" s="159"/>
      <c r="B623" s="160"/>
      <c r="C623" s="161"/>
      <c r="D623" s="162"/>
      <c r="E623" s="162"/>
      <c r="F623" s="163"/>
      <c r="L623" s="163"/>
      <c r="M623" s="163"/>
    </row>
    <row r="624" spans="1:13" s="164" customFormat="1" x14ac:dyDescent="0.25">
      <c r="A624" s="159"/>
      <c r="B624" s="160"/>
      <c r="C624" s="161"/>
      <c r="D624" s="162"/>
      <c r="E624" s="162"/>
      <c r="F624" s="163"/>
      <c r="L624" s="163"/>
      <c r="M624" s="163"/>
    </row>
    <row r="625" spans="1:13" s="164" customFormat="1" x14ac:dyDescent="0.25">
      <c r="A625" s="159"/>
      <c r="B625" s="160"/>
      <c r="C625" s="161"/>
      <c r="D625" s="162"/>
      <c r="E625" s="162"/>
      <c r="F625" s="163"/>
      <c r="L625" s="163"/>
      <c r="M625" s="163"/>
    </row>
    <row r="626" spans="1:13" s="164" customFormat="1" x14ac:dyDescent="0.25">
      <c r="A626" s="159"/>
      <c r="B626" s="160"/>
      <c r="C626" s="161"/>
      <c r="D626" s="162"/>
      <c r="E626" s="162"/>
      <c r="F626" s="163"/>
      <c r="L626" s="163"/>
      <c r="M626" s="163"/>
    </row>
    <row r="627" spans="1:13" s="164" customFormat="1" x14ac:dyDescent="0.25">
      <c r="A627" s="159"/>
      <c r="B627" s="160"/>
      <c r="C627" s="161"/>
      <c r="D627" s="162"/>
      <c r="E627" s="162"/>
      <c r="F627" s="163"/>
      <c r="L627" s="163"/>
      <c r="M627" s="163"/>
    </row>
    <row r="628" spans="1:13" s="164" customFormat="1" x14ac:dyDescent="0.25">
      <c r="A628" s="159"/>
      <c r="B628" s="160"/>
      <c r="C628" s="161"/>
      <c r="D628" s="162"/>
      <c r="E628" s="162"/>
      <c r="F628" s="163"/>
      <c r="L628" s="163"/>
      <c r="M628" s="163"/>
    </row>
    <row r="629" spans="1:13" s="164" customFormat="1" x14ac:dyDescent="0.25">
      <c r="A629" s="159"/>
      <c r="B629" s="160"/>
      <c r="C629" s="161"/>
      <c r="D629" s="162"/>
      <c r="E629" s="162"/>
      <c r="F629" s="163"/>
      <c r="L629" s="163"/>
      <c r="M629" s="163"/>
    </row>
    <row r="630" spans="1:13" s="164" customFormat="1" x14ac:dyDescent="0.25">
      <c r="A630" s="159"/>
      <c r="B630" s="160"/>
      <c r="C630" s="161"/>
      <c r="D630" s="162"/>
      <c r="E630" s="162"/>
      <c r="F630" s="163"/>
      <c r="L630" s="163"/>
      <c r="M630" s="163"/>
    </row>
    <row r="631" spans="1:13" s="164" customFormat="1" x14ac:dyDescent="0.25">
      <c r="A631" s="159"/>
      <c r="B631" s="160"/>
      <c r="C631" s="161"/>
      <c r="D631" s="162"/>
      <c r="E631" s="162"/>
      <c r="F631" s="163"/>
      <c r="L631" s="163"/>
      <c r="M631" s="163"/>
    </row>
    <row r="632" spans="1:13" s="164" customFormat="1" x14ac:dyDescent="0.25">
      <c r="A632" s="159"/>
      <c r="B632" s="160"/>
      <c r="C632" s="161"/>
      <c r="D632" s="162"/>
      <c r="E632" s="162"/>
      <c r="F632" s="163"/>
      <c r="L632" s="163"/>
      <c r="M632" s="163"/>
    </row>
    <row r="633" spans="1:13" s="164" customFormat="1" x14ac:dyDescent="0.25">
      <c r="A633" s="159"/>
      <c r="B633" s="160"/>
      <c r="C633" s="161"/>
      <c r="D633" s="162"/>
      <c r="E633" s="162"/>
      <c r="F633" s="163"/>
      <c r="L633" s="163"/>
      <c r="M633" s="163"/>
    </row>
    <row r="634" spans="1:13" s="164" customFormat="1" x14ac:dyDescent="0.25">
      <c r="A634" s="159"/>
      <c r="B634" s="160"/>
      <c r="C634" s="161"/>
      <c r="D634" s="162"/>
      <c r="E634" s="162"/>
      <c r="F634" s="163"/>
      <c r="L634" s="163"/>
      <c r="M634" s="163"/>
    </row>
    <row r="635" spans="1:13" s="164" customFormat="1" x14ac:dyDescent="0.25">
      <c r="A635" s="159"/>
      <c r="B635" s="160"/>
      <c r="C635" s="161"/>
      <c r="D635" s="162"/>
      <c r="E635" s="162"/>
      <c r="F635" s="163"/>
      <c r="L635" s="163"/>
      <c r="M635" s="163"/>
    </row>
    <row r="636" spans="1:13" s="164" customFormat="1" x14ac:dyDescent="0.25">
      <c r="A636" s="159"/>
      <c r="B636" s="160"/>
      <c r="C636" s="161"/>
      <c r="D636" s="162"/>
      <c r="E636" s="162"/>
      <c r="F636" s="163"/>
      <c r="L636" s="163"/>
      <c r="M636" s="163"/>
    </row>
    <row r="637" spans="1:13" s="164" customFormat="1" x14ac:dyDescent="0.25">
      <c r="A637" s="159"/>
      <c r="B637" s="160"/>
      <c r="C637" s="161"/>
      <c r="D637" s="162"/>
      <c r="E637" s="162"/>
      <c r="F637" s="163"/>
      <c r="L637" s="163"/>
      <c r="M637" s="163"/>
    </row>
    <row r="638" spans="1:13" s="164" customFormat="1" x14ac:dyDescent="0.25">
      <c r="A638" s="159"/>
      <c r="B638" s="160"/>
      <c r="C638" s="161"/>
      <c r="D638" s="162"/>
      <c r="E638" s="162"/>
      <c r="F638" s="163"/>
      <c r="L638" s="163"/>
      <c r="M638" s="163"/>
    </row>
    <row r="639" spans="1:13" s="164" customFormat="1" x14ac:dyDescent="0.25">
      <c r="A639" s="159"/>
      <c r="B639" s="160"/>
      <c r="C639" s="161"/>
      <c r="D639" s="162"/>
      <c r="E639" s="162"/>
      <c r="F639" s="163"/>
      <c r="L639" s="163"/>
      <c r="M639" s="163"/>
    </row>
    <row r="640" spans="1:13" s="164" customFormat="1" x14ac:dyDescent="0.25">
      <c r="A640" s="159"/>
      <c r="B640" s="160"/>
      <c r="C640" s="161"/>
      <c r="D640" s="162"/>
      <c r="E640" s="162"/>
      <c r="F640" s="163"/>
      <c r="L640" s="163"/>
      <c r="M640" s="163"/>
    </row>
    <row r="641" spans="1:13" s="164" customFormat="1" x14ac:dyDescent="0.25">
      <c r="A641" s="159"/>
      <c r="B641" s="160"/>
      <c r="C641" s="161"/>
      <c r="D641" s="162"/>
      <c r="E641" s="162"/>
      <c r="F641" s="163"/>
      <c r="L641" s="163"/>
      <c r="M641" s="163"/>
    </row>
    <row r="642" spans="1:13" s="164" customFormat="1" x14ac:dyDescent="0.25">
      <c r="A642" s="159"/>
      <c r="B642" s="160"/>
      <c r="C642" s="161"/>
      <c r="D642" s="162"/>
      <c r="E642" s="162"/>
      <c r="F642" s="163"/>
      <c r="L642" s="163"/>
      <c r="M642" s="163"/>
    </row>
    <row r="643" spans="1:13" s="164" customFormat="1" x14ac:dyDescent="0.25">
      <c r="A643" s="159"/>
      <c r="B643" s="160"/>
      <c r="C643" s="161"/>
      <c r="D643" s="162"/>
      <c r="E643" s="162"/>
      <c r="F643" s="163"/>
      <c r="L643" s="163"/>
      <c r="M643" s="163"/>
    </row>
    <row r="644" spans="1:13" s="164" customFormat="1" x14ac:dyDescent="0.25">
      <c r="A644" s="159"/>
      <c r="B644" s="160"/>
      <c r="C644" s="161"/>
      <c r="D644" s="162"/>
      <c r="E644" s="162"/>
      <c r="F644" s="163"/>
      <c r="L644" s="163"/>
      <c r="M644" s="163"/>
    </row>
    <row r="645" spans="1:13" s="164" customFormat="1" x14ac:dyDescent="0.25">
      <c r="A645" s="159"/>
      <c r="B645" s="160"/>
      <c r="C645" s="161"/>
      <c r="D645" s="162"/>
      <c r="E645" s="162"/>
      <c r="F645" s="163"/>
      <c r="L645" s="163"/>
      <c r="M645" s="163"/>
    </row>
    <row r="646" spans="1:13" s="164" customFormat="1" x14ac:dyDescent="0.25">
      <c r="A646" s="159"/>
      <c r="B646" s="160"/>
      <c r="C646" s="161"/>
      <c r="D646" s="162"/>
      <c r="E646" s="162"/>
      <c r="F646" s="163"/>
      <c r="L646" s="163"/>
      <c r="M646" s="163"/>
    </row>
    <row r="647" spans="1:13" s="164" customFormat="1" x14ac:dyDescent="0.25">
      <c r="A647" s="159"/>
      <c r="B647" s="160"/>
      <c r="C647" s="161"/>
      <c r="D647" s="162"/>
      <c r="E647" s="162"/>
      <c r="F647" s="163"/>
      <c r="L647" s="163"/>
      <c r="M647" s="163"/>
    </row>
    <row r="648" spans="1:13" s="164" customFormat="1" x14ac:dyDescent="0.25">
      <c r="A648" s="159"/>
      <c r="B648" s="160"/>
      <c r="C648" s="161"/>
      <c r="D648" s="162"/>
      <c r="E648" s="162"/>
      <c r="F648" s="163"/>
      <c r="L648" s="163"/>
      <c r="M648" s="163"/>
    </row>
    <row r="649" spans="1:13" s="164" customFormat="1" x14ac:dyDescent="0.25">
      <c r="A649" s="159"/>
      <c r="B649" s="160"/>
      <c r="C649" s="161"/>
      <c r="D649" s="162"/>
      <c r="E649" s="162"/>
      <c r="F649" s="163"/>
      <c r="L649" s="163"/>
      <c r="M649" s="163"/>
    </row>
    <row r="650" spans="1:13" s="164" customFormat="1" x14ac:dyDescent="0.25">
      <c r="A650" s="159"/>
      <c r="B650" s="160"/>
      <c r="C650" s="161"/>
      <c r="D650" s="162"/>
      <c r="E650" s="162"/>
      <c r="F650" s="163"/>
      <c r="L650" s="163"/>
      <c r="M650" s="163"/>
    </row>
    <row r="651" spans="1:13" s="164" customFormat="1" x14ac:dyDescent="0.25">
      <c r="A651" s="159"/>
      <c r="B651" s="160"/>
      <c r="C651" s="161"/>
      <c r="D651" s="162"/>
      <c r="E651" s="162"/>
      <c r="F651" s="163"/>
      <c r="L651" s="163"/>
      <c r="M651" s="163"/>
    </row>
    <row r="652" spans="1:13" s="164" customFormat="1" x14ac:dyDescent="0.25">
      <c r="A652" s="159"/>
      <c r="B652" s="160"/>
      <c r="C652" s="161"/>
      <c r="D652" s="162"/>
      <c r="E652" s="162"/>
      <c r="F652" s="163"/>
      <c r="L652" s="163"/>
      <c r="M652" s="163"/>
    </row>
    <row r="653" spans="1:13" s="164" customFormat="1" x14ac:dyDescent="0.25">
      <c r="A653" s="159"/>
      <c r="B653" s="160"/>
      <c r="C653" s="161"/>
      <c r="D653" s="162"/>
      <c r="E653" s="162"/>
      <c r="F653" s="163"/>
      <c r="L653" s="163"/>
      <c r="M653" s="163"/>
    </row>
    <row r="654" spans="1:13" s="164" customFormat="1" x14ac:dyDescent="0.25">
      <c r="A654" s="159"/>
      <c r="B654" s="160"/>
      <c r="C654" s="161"/>
      <c r="D654" s="162"/>
      <c r="E654" s="162"/>
      <c r="F654" s="163"/>
      <c r="L654" s="163"/>
      <c r="M654" s="163"/>
    </row>
    <row r="655" spans="1:13" s="164" customFormat="1" x14ac:dyDescent="0.25">
      <c r="A655" s="159"/>
      <c r="B655" s="160"/>
      <c r="C655" s="161"/>
      <c r="D655" s="162"/>
      <c r="E655" s="162"/>
      <c r="F655" s="163"/>
      <c r="L655" s="163"/>
      <c r="M655" s="163"/>
    </row>
    <row r="656" spans="1:13" s="164" customFormat="1" x14ac:dyDescent="0.25">
      <c r="A656" s="159"/>
      <c r="B656" s="160"/>
      <c r="C656" s="161"/>
      <c r="D656" s="162"/>
      <c r="E656" s="162"/>
      <c r="F656" s="163"/>
      <c r="L656" s="163"/>
      <c r="M656" s="163"/>
    </row>
    <row r="657" spans="1:13" s="164" customFormat="1" x14ac:dyDescent="0.25">
      <c r="A657" s="159"/>
      <c r="B657" s="160"/>
      <c r="C657" s="161"/>
      <c r="D657" s="162"/>
      <c r="E657" s="162"/>
      <c r="F657" s="163"/>
      <c r="L657" s="163"/>
      <c r="M657" s="163"/>
    </row>
    <row r="658" spans="1:13" s="164" customFormat="1" x14ac:dyDescent="0.25">
      <c r="A658" s="159"/>
      <c r="B658" s="160"/>
      <c r="C658" s="161"/>
      <c r="D658" s="162"/>
      <c r="E658" s="162"/>
      <c r="F658" s="163"/>
      <c r="L658" s="163"/>
      <c r="M658" s="163"/>
    </row>
    <row r="659" spans="1:13" s="164" customFormat="1" x14ac:dyDescent="0.25">
      <c r="A659" s="159"/>
      <c r="B659" s="160"/>
      <c r="C659" s="161"/>
      <c r="D659" s="162"/>
      <c r="E659" s="162"/>
      <c r="F659" s="163"/>
      <c r="L659" s="163"/>
      <c r="M659" s="163"/>
    </row>
    <row r="660" spans="1:13" s="164" customFormat="1" x14ac:dyDescent="0.25">
      <c r="A660" s="159"/>
      <c r="B660" s="160"/>
      <c r="C660" s="161"/>
      <c r="D660" s="162"/>
      <c r="E660" s="162"/>
      <c r="F660" s="163"/>
      <c r="L660" s="163"/>
      <c r="M660" s="163"/>
    </row>
    <row r="661" spans="1:13" s="164" customFormat="1" x14ac:dyDescent="0.25">
      <c r="A661" s="159"/>
      <c r="B661" s="160"/>
      <c r="C661" s="161"/>
      <c r="D661" s="162"/>
      <c r="E661" s="162"/>
      <c r="F661" s="163"/>
      <c r="L661" s="163"/>
      <c r="M661" s="163"/>
    </row>
    <row r="662" spans="1:13" s="164" customFormat="1" x14ac:dyDescent="0.25">
      <c r="A662" s="159"/>
      <c r="B662" s="160"/>
      <c r="C662" s="161"/>
      <c r="D662" s="162"/>
      <c r="E662" s="162"/>
      <c r="F662" s="163"/>
      <c r="L662" s="163"/>
      <c r="M662" s="163"/>
    </row>
    <row r="663" spans="1:13" s="164" customFormat="1" x14ac:dyDescent="0.25">
      <c r="A663" s="159"/>
      <c r="B663" s="160"/>
      <c r="C663" s="161"/>
      <c r="D663" s="162"/>
      <c r="E663" s="162"/>
      <c r="F663" s="163"/>
      <c r="L663" s="163"/>
      <c r="M663" s="163"/>
    </row>
    <row r="664" spans="1:13" s="164" customFormat="1" x14ac:dyDescent="0.25">
      <c r="A664" s="159"/>
      <c r="B664" s="160"/>
      <c r="C664" s="161"/>
      <c r="D664" s="162"/>
      <c r="E664" s="162"/>
      <c r="F664" s="163"/>
      <c r="L664" s="163"/>
      <c r="M664" s="163"/>
    </row>
    <row r="665" spans="1:13" s="164" customFormat="1" x14ac:dyDescent="0.25">
      <c r="A665" s="159"/>
      <c r="B665" s="160"/>
      <c r="C665" s="161"/>
      <c r="D665" s="162"/>
      <c r="E665" s="162"/>
      <c r="F665" s="163"/>
      <c r="L665" s="163"/>
      <c r="M665" s="163"/>
    </row>
    <row r="666" spans="1:13" s="164" customFormat="1" x14ac:dyDescent="0.25">
      <c r="A666" s="159"/>
      <c r="B666" s="160"/>
      <c r="C666" s="161"/>
      <c r="D666" s="162"/>
      <c r="E666" s="162"/>
      <c r="F666" s="163"/>
      <c r="L666" s="163"/>
      <c r="M666" s="163"/>
    </row>
    <row r="667" spans="1:13" s="164" customFormat="1" x14ac:dyDescent="0.25">
      <c r="A667" s="159"/>
      <c r="B667" s="160"/>
      <c r="C667" s="161"/>
      <c r="D667" s="162"/>
      <c r="E667" s="162"/>
      <c r="F667" s="163"/>
      <c r="L667" s="163"/>
      <c r="M667" s="163"/>
    </row>
    <row r="668" spans="1:13" s="164" customFormat="1" x14ac:dyDescent="0.25">
      <c r="A668" s="159"/>
      <c r="B668" s="160"/>
      <c r="C668" s="161"/>
      <c r="D668" s="162"/>
      <c r="E668" s="162"/>
      <c r="F668" s="163"/>
      <c r="L668" s="163"/>
      <c r="M668" s="163"/>
    </row>
    <row r="669" spans="1:13" s="164" customFormat="1" x14ac:dyDescent="0.25">
      <c r="A669" s="159"/>
      <c r="B669" s="160"/>
      <c r="C669" s="161"/>
      <c r="D669" s="162"/>
      <c r="E669" s="162"/>
      <c r="F669" s="163"/>
      <c r="L669" s="163"/>
      <c r="M669" s="163"/>
    </row>
    <row r="670" spans="1:13" s="164" customFormat="1" x14ac:dyDescent="0.25">
      <c r="A670" s="159"/>
      <c r="B670" s="160"/>
      <c r="C670" s="161"/>
      <c r="D670" s="162"/>
      <c r="E670" s="162"/>
      <c r="F670" s="163"/>
      <c r="L670" s="163"/>
      <c r="M670" s="163"/>
    </row>
    <row r="671" spans="1:13" s="164" customFormat="1" x14ac:dyDescent="0.25">
      <c r="A671" s="159"/>
      <c r="B671" s="160"/>
      <c r="C671" s="161"/>
      <c r="D671" s="162"/>
      <c r="E671" s="162"/>
      <c r="F671" s="163"/>
      <c r="L671" s="163"/>
      <c r="M671" s="163"/>
    </row>
    <row r="672" spans="1:13" s="164" customFormat="1" x14ac:dyDescent="0.25">
      <c r="A672" s="159"/>
      <c r="B672" s="160"/>
      <c r="C672" s="161"/>
      <c r="D672" s="162"/>
      <c r="E672" s="162"/>
      <c r="F672" s="163"/>
      <c r="L672" s="163"/>
      <c r="M672" s="163"/>
    </row>
    <row r="673" spans="1:13" s="164" customFormat="1" x14ac:dyDescent="0.25">
      <c r="A673" s="159"/>
      <c r="B673" s="160"/>
      <c r="C673" s="161"/>
      <c r="D673" s="162"/>
      <c r="E673" s="162"/>
      <c r="F673" s="163"/>
      <c r="L673" s="163"/>
      <c r="M673" s="163"/>
    </row>
    <row r="674" spans="1:13" s="164" customFormat="1" x14ac:dyDescent="0.25">
      <c r="A674" s="159"/>
      <c r="B674" s="160"/>
      <c r="C674" s="161"/>
      <c r="D674" s="162"/>
      <c r="E674" s="162"/>
      <c r="F674" s="163"/>
      <c r="L674" s="163"/>
      <c r="M674" s="163"/>
    </row>
    <row r="675" spans="1:13" s="164" customFormat="1" x14ac:dyDescent="0.25">
      <c r="A675" s="159"/>
      <c r="B675" s="160"/>
      <c r="C675" s="161"/>
      <c r="D675" s="162"/>
      <c r="E675" s="162"/>
      <c r="F675" s="163"/>
      <c r="L675" s="163"/>
      <c r="M675" s="163"/>
    </row>
    <row r="676" spans="1:13" s="164" customFormat="1" x14ac:dyDescent="0.25">
      <c r="A676" s="159"/>
      <c r="B676" s="160"/>
      <c r="C676" s="161"/>
      <c r="D676" s="162"/>
      <c r="E676" s="162"/>
      <c r="F676" s="163"/>
      <c r="L676" s="163"/>
      <c r="M676" s="163"/>
    </row>
    <row r="677" spans="1:13" s="164" customFormat="1" x14ac:dyDescent="0.25">
      <c r="A677" s="159"/>
      <c r="B677" s="160"/>
      <c r="C677" s="161"/>
      <c r="D677" s="162"/>
      <c r="E677" s="162"/>
      <c r="F677" s="163"/>
      <c r="L677" s="163"/>
      <c r="M677" s="163"/>
    </row>
    <row r="678" spans="1:13" s="164" customFormat="1" x14ac:dyDescent="0.25">
      <c r="A678" s="159"/>
      <c r="B678" s="160"/>
      <c r="C678" s="161"/>
      <c r="D678" s="162"/>
      <c r="E678" s="162"/>
      <c r="F678" s="163"/>
      <c r="L678" s="163"/>
      <c r="M678" s="163"/>
    </row>
    <row r="679" spans="1:13" s="164" customFormat="1" x14ac:dyDescent="0.25">
      <c r="A679" s="159"/>
      <c r="B679" s="160"/>
      <c r="C679" s="161"/>
      <c r="D679" s="162"/>
      <c r="E679" s="162"/>
      <c r="F679" s="163"/>
      <c r="L679" s="163"/>
      <c r="M679" s="163"/>
    </row>
    <row r="680" spans="1:13" s="164" customFormat="1" x14ac:dyDescent="0.25">
      <c r="A680" s="159"/>
      <c r="B680" s="160"/>
      <c r="C680" s="161"/>
      <c r="D680" s="162"/>
      <c r="E680" s="162"/>
      <c r="F680" s="163"/>
      <c r="L680" s="163"/>
      <c r="M680" s="163"/>
    </row>
    <row r="681" spans="1:13" s="164" customFormat="1" x14ac:dyDescent="0.25">
      <c r="A681" s="159"/>
      <c r="B681" s="160"/>
      <c r="C681" s="161"/>
      <c r="D681" s="162"/>
      <c r="E681" s="162"/>
      <c r="F681" s="163"/>
      <c r="L681" s="163"/>
      <c r="M681" s="163"/>
    </row>
    <row r="682" spans="1:13" s="164" customFormat="1" x14ac:dyDescent="0.25">
      <c r="A682" s="159"/>
      <c r="B682" s="160"/>
      <c r="C682" s="161"/>
      <c r="D682" s="162"/>
      <c r="E682" s="162"/>
      <c r="F682" s="163"/>
      <c r="L682" s="163"/>
      <c r="M682" s="163"/>
    </row>
    <row r="683" spans="1:13" s="164" customFormat="1" x14ac:dyDescent="0.25">
      <c r="A683" s="159"/>
      <c r="B683" s="160"/>
      <c r="C683" s="161"/>
      <c r="D683" s="162"/>
      <c r="E683" s="162"/>
      <c r="F683" s="163"/>
      <c r="L683" s="163"/>
      <c r="M683" s="163"/>
    </row>
    <row r="684" spans="1:13" s="164" customFormat="1" x14ac:dyDescent="0.25">
      <c r="A684" s="159"/>
      <c r="B684" s="160"/>
      <c r="C684" s="161"/>
      <c r="D684" s="162"/>
      <c r="E684" s="162"/>
      <c r="F684" s="163"/>
      <c r="L684" s="163"/>
      <c r="M684" s="163"/>
    </row>
    <row r="685" spans="1:13" s="164" customFormat="1" x14ac:dyDescent="0.25">
      <c r="A685" s="159"/>
      <c r="B685" s="160"/>
      <c r="C685" s="161"/>
      <c r="D685" s="162"/>
      <c r="E685" s="162"/>
      <c r="F685" s="163"/>
      <c r="L685" s="163"/>
      <c r="M685" s="163"/>
    </row>
    <row r="686" spans="1:13" s="164" customFormat="1" x14ac:dyDescent="0.25">
      <c r="A686" s="159"/>
      <c r="B686" s="160"/>
      <c r="C686" s="161"/>
      <c r="D686" s="162"/>
      <c r="E686" s="162"/>
      <c r="F686" s="163"/>
      <c r="L686" s="163"/>
      <c r="M686" s="163"/>
    </row>
    <row r="687" spans="1:13" s="164" customFormat="1" x14ac:dyDescent="0.25">
      <c r="A687" s="159"/>
      <c r="B687" s="160"/>
      <c r="C687" s="161"/>
      <c r="D687" s="162"/>
      <c r="E687" s="162"/>
      <c r="F687" s="163"/>
      <c r="L687" s="163"/>
      <c r="M687" s="163"/>
    </row>
    <row r="688" spans="1:13" s="164" customFormat="1" x14ac:dyDescent="0.25">
      <c r="A688" s="159"/>
      <c r="B688" s="160"/>
      <c r="C688" s="161"/>
      <c r="D688" s="162"/>
      <c r="E688" s="162"/>
      <c r="F688" s="163"/>
      <c r="L688" s="163"/>
      <c r="M688" s="163"/>
    </row>
    <row r="689" spans="1:13" s="164" customFormat="1" x14ac:dyDescent="0.25">
      <c r="A689" s="159"/>
      <c r="B689" s="160"/>
      <c r="C689" s="161"/>
      <c r="D689" s="162"/>
      <c r="E689" s="162"/>
      <c r="F689" s="163"/>
      <c r="L689" s="163"/>
      <c r="M689" s="163"/>
    </row>
    <row r="690" spans="1:13" s="164" customFormat="1" x14ac:dyDescent="0.25">
      <c r="A690" s="159"/>
      <c r="B690" s="160"/>
      <c r="C690" s="161"/>
      <c r="D690" s="162"/>
      <c r="E690" s="162"/>
      <c r="F690" s="163"/>
      <c r="L690" s="163"/>
      <c r="M690" s="163"/>
    </row>
    <row r="691" spans="1:13" s="164" customFormat="1" x14ac:dyDescent="0.25">
      <c r="A691" s="159"/>
      <c r="B691" s="160"/>
      <c r="C691" s="161"/>
      <c r="D691" s="162"/>
      <c r="E691" s="162"/>
      <c r="F691" s="163"/>
      <c r="L691" s="163"/>
      <c r="M691" s="163"/>
    </row>
    <row r="692" spans="1:13" s="164" customFormat="1" x14ac:dyDescent="0.25">
      <c r="A692" s="159"/>
      <c r="B692" s="160"/>
      <c r="C692" s="161"/>
      <c r="D692" s="162"/>
      <c r="E692" s="162"/>
      <c r="F692" s="163"/>
      <c r="L692" s="163"/>
      <c r="M692" s="163"/>
    </row>
    <row r="693" spans="1:13" s="164" customFormat="1" x14ac:dyDescent="0.25">
      <c r="A693" s="159"/>
      <c r="B693" s="160"/>
      <c r="C693" s="161"/>
      <c r="D693" s="162"/>
      <c r="E693" s="162"/>
      <c r="F693" s="163"/>
      <c r="L693" s="163"/>
      <c r="M693" s="163"/>
    </row>
    <row r="694" spans="1:13" s="164" customFormat="1" x14ac:dyDescent="0.25">
      <c r="A694" s="159"/>
      <c r="B694" s="160"/>
      <c r="C694" s="161"/>
      <c r="D694" s="162"/>
      <c r="E694" s="162"/>
      <c r="F694" s="163"/>
      <c r="L694" s="163"/>
      <c r="M694" s="163"/>
    </row>
    <row r="695" spans="1:13" s="164" customFormat="1" x14ac:dyDescent="0.25">
      <c r="A695" s="159"/>
      <c r="B695" s="160"/>
      <c r="C695" s="161"/>
      <c r="D695" s="162"/>
      <c r="E695" s="162"/>
      <c r="F695" s="163"/>
      <c r="L695" s="163"/>
      <c r="M695" s="163"/>
    </row>
    <row r="696" spans="1:13" s="164" customFormat="1" x14ac:dyDescent="0.25">
      <c r="A696" s="159"/>
      <c r="B696" s="160"/>
      <c r="C696" s="161"/>
      <c r="D696" s="162"/>
      <c r="E696" s="162"/>
      <c r="F696" s="163"/>
      <c r="L696" s="163"/>
      <c r="M696" s="163"/>
    </row>
    <row r="697" spans="1:13" s="164" customFormat="1" x14ac:dyDescent="0.25">
      <c r="A697" s="159"/>
      <c r="B697" s="160"/>
      <c r="C697" s="161"/>
      <c r="D697" s="162"/>
      <c r="E697" s="162"/>
      <c r="F697" s="163"/>
      <c r="L697" s="163"/>
      <c r="M697" s="163"/>
    </row>
    <row r="698" spans="1:13" s="164" customFormat="1" x14ac:dyDescent="0.25">
      <c r="A698" s="159"/>
      <c r="B698" s="160"/>
      <c r="C698" s="161"/>
      <c r="D698" s="162"/>
      <c r="E698" s="162"/>
      <c r="F698" s="163"/>
      <c r="L698" s="163"/>
      <c r="M698" s="163"/>
    </row>
    <row r="699" spans="1:13" s="164" customFormat="1" x14ac:dyDescent="0.25">
      <c r="A699" s="159"/>
      <c r="B699" s="160"/>
      <c r="C699" s="161"/>
      <c r="D699" s="162"/>
      <c r="E699" s="162"/>
      <c r="F699" s="163"/>
      <c r="L699" s="163"/>
      <c r="M699" s="163"/>
    </row>
    <row r="700" spans="1:13" s="164" customFormat="1" x14ac:dyDescent="0.25">
      <c r="A700" s="159"/>
      <c r="B700" s="160"/>
      <c r="C700" s="161"/>
      <c r="D700" s="162"/>
      <c r="E700" s="162"/>
      <c r="F700" s="163"/>
      <c r="L700" s="163"/>
      <c r="M700" s="163"/>
    </row>
    <row r="701" spans="1:13" s="164" customFormat="1" x14ac:dyDescent="0.25">
      <c r="A701" s="159"/>
      <c r="B701" s="160"/>
      <c r="C701" s="161"/>
      <c r="D701" s="162"/>
      <c r="E701" s="162"/>
      <c r="F701" s="163"/>
      <c r="L701" s="163"/>
      <c r="M701" s="163"/>
    </row>
    <row r="702" spans="1:13" s="164" customFormat="1" x14ac:dyDescent="0.25">
      <c r="A702" s="159"/>
      <c r="B702" s="160"/>
      <c r="C702" s="161"/>
      <c r="D702" s="162"/>
      <c r="E702" s="162"/>
      <c r="F702" s="163"/>
      <c r="L702" s="163"/>
      <c r="M702" s="163"/>
    </row>
    <row r="703" spans="1:13" s="164" customFormat="1" x14ac:dyDescent="0.25">
      <c r="A703" s="159"/>
      <c r="B703" s="160"/>
      <c r="C703" s="161"/>
      <c r="D703" s="162"/>
      <c r="E703" s="162"/>
      <c r="F703" s="163"/>
      <c r="L703" s="163"/>
      <c r="M703" s="163"/>
    </row>
    <row r="704" spans="1:13" s="164" customFormat="1" x14ac:dyDescent="0.25">
      <c r="A704" s="159"/>
      <c r="B704" s="160"/>
      <c r="C704" s="161"/>
      <c r="D704" s="162"/>
      <c r="E704" s="162"/>
      <c r="F704" s="163"/>
      <c r="L704" s="163"/>
      <c r="M704" s="163"/>
    </row>
    <row r="705" spans="1:13" s="164" customFormat="1" x14ac:dyDescent="0.25">
      <c r="A705" s="159"/>
      <c r="B705" s="160"/>
      <c r="C705" s="161"/>
      <c r="D705" s="162"/>
      <c r="E705" s="162"/>
      <c r="F705" s="163"/>
      <c r="L705" s="163"/>
      <c r="M705" s="163"/>
    </row>
    <row r="706" spans="1:13" s="164" customFormat="1" x14ac:dyDescent="0.25">
      <c r="A706" s="159"/>
      <c r="B706" s="160"/>
      <c r="C706" s="161"/>
      <c r="D706" s="162"/>
      <c r="E706" s="162"/>
      <c r="F706" s="163"/>
      <c r="L706" s="163"/>
      <c r="M706" s="163"/>
    </row>
    <row r="707" spans="1:13" s="164" customFormat="1" x14ac:dyDescent="0.25">
      <c r="A707" s="159"/>
      <c r="B707" s="160"/>
      <c r="C707" s="161"/>
      <c r="D707" s="162"/>
      <c r="E707" s="162"/>
      <c r="F707" s="163"/>
      <c r="L707" s="163"/>
      <c r="M707" s="163"/>
    </row>
    <row r="708" spans="1:13" s="164" customFormat="1" x14ac:dyDescent="0.25">
      <c r="A708" s="159"/>
      <c r="B708" s="160"/>
      <c r="C708" s="161"/>
      <c r="D708" s="162"/>
      <c r="E708" s="162"/>
      <c r="F708" s="163"/>
      <c r="L708" s="163"/>
      <c r="M708" s="163"/>
    </row>
    <row r="709" spans="1:13" s="164" customFormat="1" x14ac:dyDescent="0.25">
      <c r="A709" s="159"/>
      <c r="B709" s="160"/>
      <c r="C709" s="161"/>
      <c r="D709" s="162"/>
      <c r="E709" s="162"/>
      <c r="F709" s="163"/>
      <c r="L709" s="163"/>
      <c r="M709" s="163"/>
    </row>
    <row r="710" spans="1:13" s="164" customFormat="1" x14ac:dyDescent="0.25">
      <c r="A710" s="159"/>
      <c r="B710" s="160"/>
      <c r="C710" s="161"/>
      <c r="D710" s="162"/>
      <c r="E710" s="162"/>
      <c r="F710" s="163"/>
      <c r="L710" s="163"/>
      <c r="M710" s="163"/>
    </row>
    <row r="711" spans="1:13" s="164" customFormat="1" x14ac:dyDescent="0.25">
      <c r="A711" s="159"/>
      <c r="B711" s="160"/>
      <c r="C711" s="161"/>
      <c r="D711" s="162"/>
      <c r="E711" s="162"/>
      <c r="F711" s="163"/>
      <c r="L711" s="163"/>
      <c r="M711" s="163"/>
    </row>
    <row r="712" spans="1:13" s="164" customFormat="1" x14ac:dyDescent="0.25">
      <c r="A712" s="159"/>
      <c r="B712" s="160"/>
      <c r="C712" s="161"/>
      <c r="D712" s="162"/>
      <c r="E712" s="162"/>
      <c r="F712" s="163"/>
      <c r="L712" s="163"/>
      <c r="M712" s="163"/>
    </row>
    <row r="713" spans="1:13" s="164" customFormat="1" x14ac:dyDescent="0.25">
      <c r="A713" s="159"/>
      <c r="B713" s="160"/>
      <c r="C713" s="161"/>
      <c r="D713" s="162"/>
      <c r="E713" s="162"/>
      <c r="F713" s="163"/>
      <c r="L713" s="163"/>
      <c r="M713" s="163"/>
    </row>
    <row r="714" spans="1:13" s="164" customFormat="1" x14ac:dyDescent="0.25">
      <c r="A714" s="159"/>
      <c r="B714" s="160"/>
      <c r="C714" s="161"/>
      <c r="D714" s="162"/>
      <c r="E714" s="162"/>
      <c r="F714" s="163"/>
      <c r="L714" s="163"/>
      <c r="M714" s="163"/>
    </row>
    <row r="715" spans="1:13" s="164" customFormat="1" x14ac:dyDescent="0.25">
      <c r="A715" s="159"/>
      <c r="B715" s="160"/>
      <c r="C715" s="161"/>
      <c r="D715" s="162"/>
      <c r="E715" s="162"/>
      <c r="F715" s="163"/>
      <c r="L715" s="163"/>
      <c r="M715" s="163"/>
    </row>
    <row r="716" spans="1:13" s="164" customFormat="1" x14ac:dyDescent="0.25">
      <c r="A716" s="159"/>
      <c r="B716" s="160"/>
      <c r="C716" s="161"/>
      <c r="D716" s="162"/>
      <c r="E716" s="162"/>
      <c r="F716" s="163"/>
      <c r="L716" s="163"/>
      <c r="M716" s="163"/>
    </row>
    <row r="717" spans="1:13" s="164" customFormat="1" x14ac:dyDescent="0.25">
      <c r="A717" s="159"/>
      <c r="B717" s="160"/>
      <c r="C717" s="161"/>
      <c r="D717" s="162"/>
      <c r="E717" s="162"/>
      <c r="F717" s="163"/>
      <c r="L717" s="163"/>
      <c r="M717" s="163"/>
    </row>
    <row r="718" spans="1:13" s="164" customFormat="1" x14ac:dyDescent="0.25">
      <c r="A718" s="159"/>
      <c r="B718" s="160"/>
      <c r="C718" s="161"/>
      <c r="D718" s="162"/>
      <c r="E718" s="162"/>
      <c r="F718" s="163"/>
      <c r="L718" s="163"/>
      <c r="M718" s="163"/>
    </row>
    <row r="719" spans="1:13" s="164" customFormat="1" x14ac:dyDescent="0.25">
      <c r="A719" s="159"/>
      <c r="B719" s="160"/>
      <c r="C719" s="161"/>
      <c r="D719" s="162"/>
      <c r="E719" s="162"/>
      <c r="F719" s="163"/>
      <c r="L719" s="163"/>
      <c r="M719" s="163"/>
    </row>
    <row r="720" spans="1:13" s="164" customFormat="1" x14ac:dyDescent="0.25">
      <c r="A720" s="159"/>
      <c r="B720" s="160"/>
      <c r="C720" s="161"/>
      <c r="D720" s="162"/>
      <c r="E720" s="162"/>
      <c r="F720" s="163"/>
      <c r="L720" s="163"/>
      <c r="M720" s="163"/>
    </row>
    <row r="721" spans="1:13" s="164" customFormat="1" x14ac:dyDescent="0.25">
      <c r="A721" s="159"/>
      <c r="B721" s="160"/>
      <c r="C721" s="161"/>
      <c r="D721" s="162"/>
      <c r="E721" s="162"/>
      <c r="F721" s="163"/>
      <c r="L721" s="163"/>
      <c r="M721" s="163"/>
    </row>
    <row r="722" spans="1:13" s="164" customFormat="1" x14ac:dyDescent="0.25">
      <c r="A722" s="159"/>
      <c r="B722" s="160"/>
      <c r="C722" s="161"/>
      <c r="D722" s="162"/>
      <c r="E722" s="162"/>
      <c r="F722" s="163"/>
      <c r="L722" s="163"/>
      <c r="M722" s="163"/>
    </row>
    <row r="723" spans="1:13" s="164" customFormat="1" x14ac:dyDescent="0.25">
      <c r="A723" s="159"/>
      <c r="B723" s="160"/>
      <c r="C723" s="161"/>
      <c r="D723" s="162"/>
      <c r="E723" s="162"/>
      <c r="F723" s="163"/>
      <c r="L723" s="163"/>
      <c r="M723" s="163"/>
    </row>
    <row r="724" spans="1:13" s="164" customFormat="1" x14ac:dyDescent="0.25">
      <c r="A724" s="159"/>
      <c r="B724" s="160"/>
      <c r="C724" s="161"/>
      <c r="D724" s="162"/>
      <c r="E724" s="162"/>
      <c r="F724" s="163"/>
      <c r="L724" s="163"/>
      <c r="M724" s="163"/>
    </row>
    <row r="725" spans="1:13" s="164" customFormat="1" x14ac:dyDescent="0.25">
      <c r="A725" s="159"/>
      <c r="B725" s="160"/>
      <c r="C725" s="161"/>
      <c r="D725" s="162"/>
      <c r="E725" s="162"/>
      <c r="F725" s="163"/>
      <c r="L725" s="163"/>
      <c r="M725" s="163"/>
    </row>
    <row r="726" spans="1:13" s="164" customFormat="1" x14ac:dyDescent="0.25">
      <c r="A726" s="159"/>
      <c r="B726" s="160"/>
      <c r="C726" s="161"/>
      <c r="D726" s="162"/>
      <c r="E726" s="162"/>
      <c r="F726" s="163"/>
      <c r="L726" s="163"/>
      <c r="M726" s="163"/>
    </row>
    <row r="727" spans="1:13" s="164" customFormat="1" x14ac:dyDescent="0.25">
      <c r="A727" s="159"/>
      <c r="B727" s="160"/>
      <c r="C727" s="161"/>
      <c r="D727" s="162"/>
      <c r="E727" s="162"/>
      <c r="F727" s="163"/>
      <c r="L727" s="163"/>
      <c r="M727" s="163"/>
    </row>
    <row r="728" spans="1:13" s="164" customFormat="1" x14ac:dyDescent="0.25">
      <c r="A728" s="159"/>
      <c r="B728" s="160"/>
      <c r="C728" s="161"/>
      <c r="D728" s="162"/>
      <c r="E728" s="162"/>
      <c r="F728" s="163"/>
      <c r="L728" s="163"/>
      <c r="M728" s="163"/>
    </row>
    <row r="729" spans="1:13" s="164" customFormat="1" x14ac:dyDescent="0.25">
      <c r="A729" s="159"/>
      <c r="B729" s="160"/>
      <c r="C729" s="161"/>
      <c r="D729" s="162"/>
      <c r="E729" s="162"/>
      <c r="F729" s="163"/>
      <c r="L729" s="163"/>
      <c r="M729" s="163"/>
    </row>
    <row r="730" spans="1:13" s="164" customFormat="1" x14ac:dyDescent="0.25">
      <c r="A730" s="159"/>
      <c r="B730" s="160"/>
      <c r="C730" s="161"/>
      <c r="D730" s="162"/>
      <c r="E730" s="162"/>
      <c r="F730" s="163"/>
      <c r="L730" s="163"/>
      <c r="M730" s="163"/>
    </row>
    <row r="731" spans="1:13" s="164" customFormat="1" x14ac:dyDescent="0.25">
      <c r="A731" s="159"/>
      <c r="B731" s="160"/>
      <c r="C731" s="161"/>
      <c r="D731" s="162"/>
      <c r="E731" s="162"/>
      <c r="F731" s="163"/>
      <c r="L731" s="163"/>
      <c r="M731" s="163"/>
    </row>
    <row r="732" spans="1:13" s="164" customFormat="1" x14ac:dyDescent="0.25">
      <c r="A732" s="159"/>
      <c r="B732" s="160"/>
      <c r="C732" s="161"/>
      <c r="D732" s="162"/>
      <c r="E732" s="162"/>
      <c r="F732" s="163"/>
      <c r="L732" s="163"/>
      <c r="M732" s="163"/>
    </row>
    <row r="733" spans="1:13" s="164" customFormat="1" x14ac:dyDescent="0.25">
      <c r="A733" s="159"/>
      <c r="B733" s="160"/>
      <c r="C733" s="161"/>
      <c r="D733" s="162"/>
      <c r="E733" s="162"/>
      <c r="F733" s="163"/>
      <c r="L733" s="163"/>
      <c r="M733" s="163"/>
    </row>
    <row r="734" spans="1:13" s="164" customFormat="1" x14ac:dyDescent="0.25">
      <c r="A734" s="159"/>
      <c r="B734" s="160"/>
      <c r="C734" s="161"/>
      <c r="D734" s="162"/>
      <c r="E734" s="162"/>
      <c r="F734" s="163"/>
      <c r="L734" s="163"/>
      <c r="M734" s="163"/>
    </row>
    <row r="735" spans="1:13" s="164" customFormat="1" x14ac:dyDescent="0.25">
      <c r="A735" s="159"/>
      <c r="B735" s="160"/>
      <c r="C735" s="161"/>
      <c r="D735" s="162"/>
      <c r="E735" s="162"/>
      <c r="F735" s="163"/>
      <c r="L735" s="163"/>
      <c r="M735" s="163"/>
    </row>
    <row r="736" spans="1:13" s="164" customFormat="1" x14ac:dyDescent="0.25">
      <c r="A736" s="159"/>
      <c r="B736" s="160"/>
      <c r="C736" s="161"/>
      <c r="D736" s="162"/>
      <c r="E736" s="162"/>
      <c r="F736" s="163"/>
      <c r="L736" s="163"/>
      <c r="M736" s="163"/>
    </row>
    <row r="737" spans="1:13" s="164" customFormat="1" x14ac:dyDescent="0.25">
      <c r="A737" s="159"/>
      <c r="B737" s="160"/>
      <c r="C737" s="161"/>
      <c r="D737" s="162"/>
      <c r="E737" s="162"/>
      <c r="F737" s="163"/>
      <c r="L737" s="163"/>
      <c r="M737" s="163"/>
    </row>
    <row r="738" spans="1:13" s="164" customFormat="1" x14ac:dyDescent="0.25">
      <c r="A738" s="159"/>
      <c r="B738" s="160"/>
      <c r="C738" s="161"/>
      <c r="D738" s="162"/>
      <c r="E738" s="162"/>
      <c r="F738" s="163"/>
      <c r="L738" s="163"/>
      <c r="M738" s="163"/>
    </row>
    <row r="739" spans="1:13" s="164" customFormat="1" x14ac:dyDescent="0.25">
      <c r="A739" s="159"/>
      <c r="B739" s="160"/>
      <c r="C739" s="161"/>
      <c r="D739" s="162"/>
      <c r="E739" s="162"/>
      <c r="F739" s="163"/>
      <c r="L739" s="163"/>
      <c r="M739" s="163"/>
    </row>
    <row r="740" spans="1:13" s="164" customFormat="1" x14ac:dyDescent="0.25">
      <c r="A740" s="159"/>
      <c r="B740" s="160"/>
      <c r="C740" s="161"/>
      <c r="D740" s="162"/>
      <c r="E740" s="162"/>
      <c r="F740" s="163"/>
      <c r="L740" s="163"/>
      <c r="M740" s="163"/>
    </row>
    <row r="741" spans="1:13" s="164" customFormat="1" x14ac:dyDescent="0.25">
      <c r="A741" s="159"/>
      <c r="B741" s="160"/>
      <c r="C741" s="161"/>
      <c r="D741" s="162"/>
      <c r="E741" s="162"/>
      <c r="F741" s="163"/>
      <c r="L741" s="163"/>
      <c r="M741" s="163"/>
    </row>
    <row r="742" spans="1:13" s="164" customFormat="1" x14ac:dyDescent="0.25">
      <c r="A742" s="159"/>
      <c r="B742" s="160"/>
      <c r="C742" s="161"/>
      <c r="D742" s="162"/>
      <c r="E742" s="162"/>
      <c r="F742" s="163"/>
      <c r="L742" s="163"/>
      <c r="M742" s="163"/>
    </row>
    <row r="743" spans="1:13" s="164" customFormat="1" x14ac:dyDescent="0.25">
      <c r="A743" s="159"/>
      <c r="B743" s="160"/>
      <c r="C743" s="161"/>
      <c r="D743" s="162"/>
      <c r="E743" s="162"/>
      <c r="F743" s="163"/>
      <c r="L743" s="163"/>
      <c r="M743" s="163"/>
    </row>
    <row r="744" spans="1:13" s="164" customFormat="1" x14ac:dyDescent="0.25">
      <c r="A744" s="159"/>
      <c r="B744" s="160"/>
      <c r="C744" s="161"/>
      <c r="D744" s="162"/>
      <c r="E744" s="162"/>
      <c r="F744" s="163"/>
      <c r="L744" s="163"/>
      <c r="M744" s="163"/>
    </row>
    <row r="745" spans="1:13" s="164" customFormat="1" x14ac:dyDescent="0.25">
      <c r="A745" s="159"/>
      <c r="B745" s="160"/>
      <c r="C745" s="161"/>
      <c r="D745" s="162"/>
      <c r="E745" s="162"/>
      <c r="F745" s="163"/>
      <c r="L745" s="163"/>
      <c r="M745" s="163"/>
    </row>
    <row r="746" spans="1:13" s="164" customFormat="1" x14ac:dyDescent="0.25">
      <c r="A746" s="159"/>
      <c r="B746" s="160"/>
      <c r="C746" s="161"/>
      <c r="D746" s="162"/>
      <c r="E746" s="162"/>
      <c r="F746" s="163"/>
      <c r="L746" s="163"/>
      <c r="M746" s="163"/>
    </row>
    <row r="747" spans="1:13" s="164" customFormat="1" x14ac:dyDescent="0.25">
      <c r="A747" s="159"/>
      <c r="B747" s="160"/>
      <c r="C747" s="161"/>
      <c r="D747" s="162"/>
      <c r="E747" s="162"/>
      <c r="F747" s="163"/>
      <c r="L747" s="163"/>
      <c r="M747" s="163"/>
    </row>
    <row r="748" spans="1:13" s="164" customFormat="1" x14ac:dyDescent="0.25">
      <c r="A748" s="159"/>
      <c r="B748" s="160"/>
      <c r="C748" s="161"/>
      <c r="D748" s="162"/>
      <c r="E748" s="162"/>
      <c r="F748" s="163"/>
      <c r="L748" s="163"/>
      <c r="M748" s="163"/>
    </row>
    <row r="749" spans="1:13" s="164" customFormat="1" x14ac:dyDescent="0.25">
      <c r="A749" s="159"/>
      <c r="B749" s="160"/>
      <c r="C749" s="161"/>
      <c r="D749" s="162"/>
      <c r="E749" s="162"/>
      <c r="F749" s="163"/>
      <c r="L749" s="163"/>
      <c r="M749" s="163"/>
    </row>
    <row r="750" spans="1:13" s="164" customFormat="1" x14ac:dyDescent="0.25">
      <c r="A750" s="159"/>
      <c r="B750" s="160"/>
      <c r="C750" s="161"/>
      <c r="D750" s="162"/>
      <c r="E750" s="162"/>
      <c r="F750" s="163"/>
      <c r="L750" s="163"/>
      <c r="M750" s="163"/>
    </row>
    <row r="751" spans="1:13" s="164" customFormat="1" x14ac:dyDescent="0.25">
      <c r="A751" s="159"/>
      <c r="B751" s="160"/>
      <c r="C751" s="161"/>
      <c r="D751" s="162"/>
      <c r="E751" s="162"/>
      <c r="F751" s="163"/>
      <c r="L751" s="163"/>
      <c r="M751" s="163"/>
    </row>
    <row r="752" spans="1:13" s="164" customFormat="1" x14ac:dyDescent="0.25">
      <c r="A752" s="159"/>
      <c r="B752" s="160"/>
      <c r="C752" s="161"/>
      <c r="D752" s="162"/>
      <c r="E752" s="162"/>
      <c r="F752" s="163"/>
      <c r="L752" s="163"/>
      <c r="M752" s="163"/>
    </row>
    <row r="753" spans="1:13" s="164" customFormat="1" x14ac:dyDescent="0.25">
      <c r="A753" s="159"/>
      <c r="B753" s="160"/>
      <c r="C753" s="161"/>
      <c r="D753" s="162"/>
      <c r="E753" s="162"/>
      <c r="F753" s="163"/>
      <c r="L753" s="163"/>
      <c r="M753" s="163"/>
    </row>
    <row r="754" spans="1:13" s="164" customFormat="1" x14ac:dyDescent="0.25">
      <c r="A754" s="159"/>
      <c r="B754" s="160"/>
      <c r="C754" s="161"/>
      <c r="D754" s="162"/>
      <c r="E754" s="162"/>
      <c r="F754" s="163"/>
      <c r="L754" s="163"/>
      <c r="M754" s="163"/>
    </row>
    <row r="755" spans="1:13" s="164" customFormat="1" x14ac:dyDescent="0.25">
      <c r="A755" s="159"/>
      <c r="B755" s="160"/>
      <c r="C755" s="161"/>
      <c r="D755" s="162"/>
      <c r="E755" s="162"/>
      <c r="F755" s="163"/>
      <c r="L755" s="163"/>
      <c r="M755" s="163"/>
    </row>
    <row r="756" spans="1:13" s="164" customFormat="1" x14ac:dyDescent="0.25">
      <c r="A756" s="159"/>
      <c r="B756" s="160"/>
      <c r="C756" s="161"/>
      <c r="D756" s="162"/>
      <c r="E756" s="162"/>
      <c r="F756" s="163"/>
      <c r="L756" s="163"/>
      <c r="M756" s="163"/>
    </row>
    <row r="757" spans="1:13" s="164" customFormat="1" x14ac:dyDescent="0.25">
      <c r="A757" s="159"/>
      <c r="B757" s="160"/>
      <c r="C757" s="161"/>
      <c r="D757" s="162"/>
      <c r="E757" s="162"/>
      <c r="F757" s="163"/>
      <c r="L757" s="163"/>
      <c r="M757" s="163"/>
    </row>
    <row r="758" spans="1:13" s="164" customFormat="1" x14ac:dyDescent="0.25">
      <c r="A758" s="159"/>
      <c r="B758" s="160"/>
      <c r="C758" s="161"/>
      <c r="D758" s="162"/>
      <c r="E758" s="162"/>
      <c r="F758" s="163"/>
      <c r="L758" s="163"/>
      <c r="M758" s="163"/>
    </row>
    <row r="759" spans="1:13" s="164" customFormat="1" x14ac:dyDescent="0.25">
      <c r="A759" s="159"/>
      <c r="B759" s="160"/>
      <c r="C759" s="161"/>
      <c r="D759" s="162"/>
      <c r="E759" s="162"/>
      <c r="F759" s="163"/>
      <c r="L759" s="163"/>
      <c r="M759" s="163"/>
    </row>
    <row r="760" spans="1:13" s="164" customFormat="1" x14ac:dyDescent="0.25">
      <c r="A760" s="159"/>
      <c r="B760" s="160"/>
      <c r="C760" s="161"/>
      <c r="D760" s="162"/>
      <c r="E760" s="162"/>
      <c r="F760" s="163"/>
      <c r="L760" s="163"/>
      <c r="M760" s="163"/>
    </row>
    <row r="761" spans="1:13" s="164" customFormat="1" x14ac:dyDescent="0.25">
      <c r="A761" s="159"/>
      <c r="B761" s="160"/>
      <c r="C761" s="161"/>
      <c r="D761" s="162"/>
      <c r="E761" s="162"/>
      <c r="F761" s="163"/>
      <c r="L761" s="163"/>
      <c r="M761" s="163"/>
    </row>
    <row r="762" spans="1:13" s="164" customFormat="1" x14ac:dyDescent="0.25">
      <c r="A762" s="159"/>
      <c r="B762" s="160"/>
      <c r="C762" s="161"/>
      <c r="D762" s="162"/>
      <c r="E762" s="162"/>
      <c r="F762" s="163"/>
      <c r="L762" s="163"/>
      <c r="M762" s="163"/>
    </row>
    <row r="763" spans="1:13" s="164" customFormat="1" x14ac:dyDescent="0.25">
      <c r="A763" s="159"/>
      <c r="B763" s="160"/>
      <c r="C763" s="161"/>
      <c r="D763" s="162"/>
      <c r="E763" s="162"/>
      <c r="F763" s="163"/>
      <c r="L763" s="163"/>
      <c r="M763" s="163"/>
    </row>
    <row r="764" spans="1:13" s="164" customFormat="1" x14ac:dyDescent="0.25">
      <c r="A764" s="159"/>
      <c r="B764" s="160"/>
      <c r="C764" s="161"/>
      <c r="D764" s="162"/>
      <c r="E764" s="162"/>
      <c r="F764" s="163"/>
      <c r="L764" s="163"/>
      <c r="M764" s="163"/>
    </row>
    <row r="765" spans="1:13" s="164" customFormat="1" x14ac:dyDescent="0.25">
      <c r="A765" s="159"/>
      <c r="B765" s="160"/>
      <c r="C765" s="161"/>
      <c r="D765" s="162"/>
      <c r="E765" s="162"/>
      <c r="F765" s="163"/>
      <c r="L765" s="163"/>
      <c r="M765" s="163"/>
    </row>
    <row r="766" spans="1:13" s="164" customFormat="1" x14ac:dyDescent="0.25">
      <c r="A766" s="159"/>
      <c r="B766" s="160"/>
      <c r="C766" s="161"/>
      <c r="D766" s="162"/>
      <c r="E766" s="162"/>
      <c r="F766" s="163"/>
      <c r="L766" s="163"/>
      <c r="M766" s="163"/>
    </row>
    <row r="767" spans="1:13" s="164" customFormat="1" x14ac:dyDescent="0.25">
      <c r="A767" s="159"/>
      <c r="B767" s="160"/>
      <c r="C767" s="161"/>
      <c r="D767" s="162"/>
      <c r="E767" s="162"/>
      <c r="F767" s="163"/>
      <c r="L767" s="163"/>
      <c r="M767" s="163"/>
    </row>
    <row r="768" spans="1:13" s="164" customFormat="1" x14ac:dyDescent="0.25">
      <c r="A768" s="159"/>
      <c r="B768" s="160"/>
      <c r="C768" s="161"/>
      <c r="D768" s="162"/>
      <c r="E768" s="162"/>
      <c r="F768" s="163"/>
      <c r="L768" s="163"/>
      <c r="M768" s="163"/>
    </row>
    <row r="769" spans="1:13" s="164" customFormat="1" x14ac:dyDescent="0.25">
      <c r="A769" s="159"/>
      <c r="B769" s="160"/>
      <c r="C769" s="161"/>
      <c r="D769" s="162"/>
      <c r="E769" s="162"/>
      <c r="F769" s="163"/>
      <c r="L769" s="163"/>
      <c r="M769" s="163"/>
    </row>
    <row r="770" spans="1:13" s="164" customFormat="1" x14ac:dyDescent="0.25">
      <c r="A770" s="159"/>
      <c r="B770" s="160"/>
      <c r="C770" s="161"/>
      <c r="D770" s="162"/>
      <c r="E770" s="162"/>
      <c r="F770" s="163"/>
      <c r="L770" s="163"/>
      <c r="M770" s="163"/>
    </row>
    <row r="771" spans="1:13" s="164" customFormat="1" x14ac:dyDescent="0.25">
      <c r="A771" s="159"/>
      <c r="B771" s="160"/>
      <c r="C771" s="161"/>
      <c r="D771" s="162"/>
      <c r="E771" s="162"/>
      <c r="F771" s="163"/>
      <c r="L771" s="163"/>
      <c r="M771" s="163"/>
    </row>
    <row r="772" spans="1:13" s="164" customFormat="1" x14ac:dyDescent="0.25">
      <c r="A772" s="159"/>
      <c r="B772" s="160"/>
      <c r="C772" s="161"/>
      <c r="D772" s="162"/>
      <c r="E772" s="162"/>
      <c r="F772" s="163"/>
      <c r="L772" s="163"/>
      <c r="M772" s="163"/>
    </row>
    <row r="773" spans="1:13" s="164" customFormat="1" x14ac:dyDescent="0.25">
      <c r="A773" s="159"/>
      <c r="B773" s="160"/>
      <c r="C773" s="161"/>
      <c r="D773" s="162"/>
      <c r="E773" s="162"/>
      <c r="F773" s="163"/>
      <c r="L773" s="163"/>
      <c r="M773" s="163"/>
    </row>
    <row r="774" spans="1:13" s="164" customFormat="1" x14ac:dyDescent="0.25">
      <c r="A774" s="159"/>
      <c r="B774" s="160"/>
      <c r="C774" s="161"/>
      <c r="D774" s="162"/>
      <c r="E774" s="162"/>
      <c r="F774" s="163"/>
      <c r="L774" s="163"/>
      <c r="M774" s="163"/>
    </row>
    <row r="775" spans="1:13" s="164" customFormat="1" x14ac:dyDescent="0.25">
      <c r="A775" s="159"/>
      <c r="B775" s="160"/>
      <c r="C775" s="161"/>
      <c r="D775" s="162"/>
      <c r="E775" s="162"/>
      <c r="F775" s="163"/>
      <c r="L775" s="163"/>
      <c r="M775" s="163"/>
    </row>
    <row r="776" spans="1:13" s="164" customFormat="1" x14ac:dyDescent="0.25">
      <c r="A776" s="159"/>
      <c r="B776" s="160"/>
      <c r="C776" s="161"/>
      <c r="D776" s="162"/>
      <c r="E776" s="162"/>
      <c r="F776" s="163"/>
      <c r="L776" s="163"/>
      <c r="M776" s="163"/>
    </row>
    <row r="777" spans="1:13" s="164" customFormat="1" x14ac:dyDescent="0.25">
      <c r="A777" s="159"/>
      <c r="B777" s="160"/>
      <c r="C777" s="161"/>
      <c r="D777" s="162"/>
      <c r="E777" s="162"/>
      <c r="F777" s="163"/>
      <c r="L777" s="163"/>
      <c r="M777" s="163"/>
    </row>
    <row r="778" spans="1:13" s="164" customFormat="1" x14ac:dyDescent="0.25">
      <c r="A778" s="159"/>
      <c r="B778" s="160"/>
      <c r="C778" s="161"/>
      <c r="D778" s="162"/>
      <c r="E778" s="162"/>
      <c r="F778" s="163"/>
      <c r="L778" s="163"/>
      <c r="M778" s="163"/>
    </row>
    <row r="779" spans="1:13" s="164" customFormat="1" x14ac:dyDescent="0.25">
      <c r="A779" s="159"/>
      <c r="B779" s="160"/>
      <c r="C779" s="161"/>
      <c r="D779" s="162"/>
      <c r="E779" s="162"/>
      <c r="F779" s="163"/>
      <c r="L779" s="163"/>
      <c r="M779" s="163"/>
    </row>
    <row r="780" spans="1:13" s="164" customFormat="1" x14ac:dyDescent="0.25">
      <c r="A780" s="159"/>
      <c r="B780" s="160"/>
      <c r="C780" s="161"/>
      <c r="D780" s="162"/>
      <c r="E780" s="162"/>
      <c r="F780" s="163"/>
      <c r="L780" s="163"/>
      <c r="M780" s="163"/>
    </row>
    <row r="781" spans="1:13" s="164" customFormat="1" x14ac:dyDescent="0.25">
      <c r="A781" s="159"/>
      <c r="B781" s="160"/>
      <c r="C781" s="161"/>
      <c r="D781" s="162"/>
      <c r="E781" s="162"/>
      <c r="F781" s="163"/>
      <c r="L781" s="163"/>
      <c r="M781" s="163"/>
    </row>
    <row r="782" spans="1:13" s="164" customFormat="1" x14ac:dyDescent="0.25">
      <c r="A782" s="159"/>
      <c r="B782" s="160"/>
      <c r="C782" s="161"/>
      <c r="D782" s="162"/>
      <c r="E782" s="162"/>
      <c r="F782" s="163"/>
      <c r="L782" s="163"/>
      <c r="M782" s="163"/>
    </row>
    <row r="783" spans="1:13" s="164" customFormat="1" x14ac:dyDescent="0.25">
      <c r="A783" s="159"/>
      <c r="B783" s="160"/>
      <c r="C783" s="161"/>
      <c r="D783" s="162"/>
      <c r="E783" s="162"/>
      <c r="F783" s="163"/>
      <c r="L783" s="163"/>
      <c r="M783" s="163"/>
    </row>
    <row r="784" spans="1:13" s="164" customFormat="1" x14ac:dyDescent="0.25">
      <c r="A784" s="159"/>
      <c r="B784" s="160"/>
      <c r="C784" s="161"/>
      <c r="D784" s="162"/>
      <c r="E784" s="162"/>
      <c r="F784" s="163"/>
      <c r="L784" s="163"/>
      <c r="M784" s="163"/>
    </row>
    <row r="785" spans="1:13" s="164" customFormat="1" x14ac:dyDescent="0.25">
      <c r="A785" s="159"/>
      <c r="B785" s="160"/>
      <c r="C785" s="161"/>
      <c r="D785" s="162"/>
      <c r="E785" s="162"/>
      <c r="F785" s="163"/>
      <c r="L785" s="163"/>
      <c r="M785" s="163"/>
    </row>
    <row r="786" spans="1:13" s="164" customFormat="1" x14ac:dyDescent="0.25">
      <c r="A786" s="159"/>
      <c r="B786" s="160"/>
      <c r="C786" s="161"/>
      <c r="D786" s="162"/>
      <c r="E786" s="162"/>
      <c r="F786" s="163"/>
      <c r="L786" s="163"/>
      <c r="M786" s="163"/>
    </row>
    <row r="787" spans="1:13" s="164" customFormat="1" x14ac:dyDescent="0.25">
      <c r="A787" s="159"/>
      <c r="B787" s="160"/>
      <c r="C787" s="161"/>
      <c r="D787" s="162"/>
      <c r="E787" s="162"/>
      <c r="F787" s="163"/>
      <c r="L787" s="163"/>
      <c r="M787" s="163"/>
    </row>
    <row r="788" spans="1:13" s="164" customFormat="1" x14ac:dyDescent="0.25">
      <c r="A788" s="159"/>
      <c r="B788" s="160"/>
      <c r="C788" s="161"/>
      <c r="D788" s="162"/>
      <c r="E788" s="162"/>
      <c r="F788" s="163"/>
      <c r="L788" s="163"/>
      <c r="M788" s="163"/>
    </row>
    <row r="789" spans="1:13" s="164" customFormat="1" x14ac:dyDescent="0.25">
      <c r="A789" s="159"/>
      <c r="B789" s="160"/>
      <c r="C789" s="161"/>
      <c r="D789" s="162"/>
      <c r="E789" s="162"/>
      <c r="F789" s="163"/>
      <c r="L789" s="163"/>
      <c r="M789" s="163"/>
    </row>
    <row r="790" spans="1:13" s="164" customFormat="1" x14ac:dyDescent="0.25">
      <c r="A790" s="159"/>
      <c r="B790" s="160"/>
      <c r="C790" s="161"/>
      <c r="D790" s="162"/>
      <c r="E790" s="162"/>
      <c r="F790" s="163"/>
      <c r="L790" s="163"/>
      <c r="M790" s="163"/>
    </row>
    <row r="791" spans="1:13" s="164" customFormat="1" x14ac:dyDescent="0.25">
      <c r="A791" s="159"/>
      <c r="B791" s="160"/>
      <c r="C791" s="161"/>
      <c r="D791" s="162"/>
      <c r="E791" s="162"/>
      <c r="F791" s="163"/>
      <c r="L791" s="163"/>
      <c r="M791" s="163"/>
    </row>
    <row r="792" spans="1:13" s="164" customFormat="1" x14ac:dyDescent="0.25">
      <c r="A792" s="159"/>
      <c r="B792" s="160"/>
      <c r="C792" s="161"/>
      <c r="D792" s="162"/>
      <c r="E792" s="162"/>
      <c r="F792" s="163"/>
      <c r="L792" s="163"/>
      <c r="M792" s="163"/>
    </row>
    <row r="793" spans="1:13" s="164" customFormat="1" x14ac:dyDescent="0.25">
      <c r="A793" s="159"/>
      <c r="B793" s="160"/>
      <c r="C793" s="161"/>
      <c r="D793" s="162"/>
      <c r="E793" s="162"/>
      <c r="F793" s="163"/>
      <c r="L793" s="163"/>
      <c r="M793" s="163"/>
    </row>
    <row r="794" spans="1:13" s="164" customFormat="1" x14ac:dyDescent="0.25">
      <c r="A794" s="159"/>
      <c r="B794" s="160"/>
      <c r="C794" s="161"/>
      <c r="D794" s="162"/>
      <c r="E794" s="162"/>
      <c r="F794" s="163"/>
      <c r="L794" s="163"/>
      <c r="M794" s="163"/>
    </row>
    <row r="795" spans="1:13" s="164" customFormat="1" x14ac:dyDescent="0.25">
      <c r="A795" s="159"/>
      <c r="B795" s="160"/>
      <c r="C795" s="161"/>
      <c r="D795" s="162"/>
      <c r="E795" s="162"/>
      <c r="F795" s="163"/>
      <c r="L795" s="163"/>
      <c r="M795" s="163"/>
    </row>
    <row r="796" spans="1:13" s="164" customFormat="1" x14ac:dyDescent="0.25">
      <c r="A796" s="159"/>
      <c r="B796" s="160"/>
      <c r="C796" s="161"/>
      <c r="D796" s="162"/>
      <c r="E796" s="162"/>
      <c r="F796" s="163"/>
      <c r="L796" s="163"/>
      <c r="M796" s="163"/>
    </row>
    <row r="797" spans="1:13" s="164" customFormat="1" x14ac:dyDescent="0.25">
      <c r="A797" s="159"/>
      <c r="B797" s="160"/>
      <c r="C797" s="161"/>
      <c r="D797" s="162"/>
      <c r="E797" s="162"/>
      <c r="F797" s="163"/>
      <c r="L797" s="163"/>
      <c r="M797" s="163"/>
    </row>
    <row r="798" spans="1:13" s="164" customFormat="1" x14ac:dyDescent="0.25">
      <c r="A798" s="159"/>
      <c r="B798" s="160"/>
      <c r="C798" s="161"/>
      <c r="D798" s="162"/>
      <c r="E798" s="162"/>
      <c r="F798" s="163"/>
      <c r="L798" s="163"/>
      <c r="M798" s="163"/>
    </row>
    <row r="799" spans="1:13" s="164" customFormat="1" x14ac:dyDescent="0.25">
      <c r="A799" s="159"/>
      <c r="B799" s="160"/>
      <c r="C799" s="161"/>
      <c r="D799" s="162"/>
      <c r="E799" s="162"/>
      <c r="F799" s="163"/>
      <c r="L799" s="163"/>
      <c r="M799" s="163"/>
    </row>
    <row r="800" spans="1:13" s="164" customFormat="1" x14ac:dyDescent="0.25">
      <c r="A800" s="159"/>
      <c r="B800" s="160"/>
      <c r="C800" s="161"/>
      <c r="D800" s="162"/>
      <c r="E800" s="162"/>
      <c r="F800" s="163"/>
      <c r="L800" s="163"/>
      <c r="M800" s="163"/>
    </row>
    <row r="801" spans="1:13" s="164" customFormat="1" x14ac:dyDescent="0.25">
      <c r="A801" s="159"/>
      <c r="B801" s="160"/>
      <c r="C801" s="161"/>
      <c r="D801" s="162"/>
      <c r="E801" s="162"/>
      <c r="F801" s="163"/>
      <c r="L801" s="163"/>
      <c r="M801" s="163"/>
    </row>
    <row r="802" spans="1:13" s="164" customFormat="1" x14ac:dyDescent="0.25">
      <c r="A802" s="159"/>
      <c r="B802" s="160"/>
      <c r="C802" s="161"/>
      <c r="D802" s="162"/>
      <c r="E802" s="162"/>
      <c r="F802" s="163"/>
      <c r="L802" s="163"/>
      <c r="M802" s="163"/>
    </row>
    <row r="803" spans="1:13" s="164" customFormat="1" x14ac:dyDescent="0.25">
      <c r="A803" s="159"/>
      <c r="B803" s="160"/>
      <c r="C803" s="161"/>
      <c r="D803" s="162"/>
      <c r="E803" s="162"/>
      <c r="F803" s="163"/>
      <c r="L803" s="163"/>
      <c r="M803" s="163"/>
    </row>
    <row r="804" spans="1:13" s="164" customFormat="1" x14ac:dyDescent="0.25">
      <c r="A804" s="159"/>
      <c r="B804" s="160"/>
      <c r="C804" s="161"/>
      <c r="D804" s="162"/>
      <c r="E804" s="162"/>
      <c r="F804" s="163"/>
      <c r="L804" s="163"/>
      <c r="M804" s="163"/>
    </row>
    <row r="805" spans="1:13" s="164" customFormat="1" x14ac:dyDescent="0.25">
      <c r="A805" s="159"/>
      <c r="B805" s="160"/>
      <c r="C805" s="161"/>
      <c r="D805" s="162"/>
      <c r="E805" s="162"/>
      <c r="F805" s="163"/>
      <c r="L805" s="163"/>
      <c r="M805" s="163"/>
    </row>
    <row r="806" spans="1:13" s="164" customFormat="1" x14ac:dyDescent="0.25">
      <c r="A806" s="159"/>
      <c r="B806" s="160"/>
      <c r="C806" s="161"/>
      <c r="D806" s="162"/>
      <c r="E806" s="162"/>
      <c r="F806" s="163"/>
      <c r="L806" s="163"/>
      <c r="M806" s="163"/>
    </row>
    <row r="807" spans="1:13" s="164" customFormat="1" x14ac:dyDescent="0.25">
      <c r="A807" s="159"/>
      <c r="B807" s="160"/>
      <c r="C807" s="161"/>
      <c r="D807" s="162"/>
      <c r="E807" s="162"/>
      <c r="F807" s="163"/>
      <c r="L807" s="163"/>
      <c r="M807" s="163"/>
    </row>
    <row r="808" spans="1:13" s="164" customFormat="1" x14ac:dyDescent="0.25">
      <c r="A808" s="159"/>
      <c r="B808" s="160"/>
      <c r="C808" s="161"/>
      <c r="D808" s="162"/>
      <c r="E808" s="162"/>
      <c r="F808" s="163"/>
      <c r="L808" s="163"/>
      <c r="M808" s="163"/>
    </row>
    <row r="809" spans="1:13" s="164" customFormat="1" x14ac:dyDescent="0.25">
      <c r="A809" s="159"/>
      <c r="B809" s="160"/>
      <c r="C809" s="161"/>
      <c r="D809" s="162"/>
      <c r="E809" s="162"/>
      <c r="F809" s="163"/>
      <c r="L809" s="163"/>
      <c r="M809" s="163"/>
    </row>
    <row r="810" spans="1:13" s="164" customFormat="1" x14ac:dyDescent="0.25">
      <c r="A810" s="159"/>
      <c r="B810" s="160"/>
      <c r="C810" s="161"/>
      <c r="D810" s="162"/>
      <c r="E810" s="162"/>
      <c r="F810" s="163"/>
      <c r="L810" s="163"/>
      <c r="M810" s="163"/>
    </row>
    <row r="811" spans="1:13" s="164" customFormat="1" x14ac:dyDescent="0.25">
      <c r="A811" s="159"/>
      <c r="B811" s="160"/>
      <c r="C811" s="161"/>
      <c r="D811" s="162"/>
      <c r="E811" s="162"/>
      <c r="F811" s="163"/>
      <c r="L811" s="163"/>
      <c r="M811" s="163"/>
    </row>
    <row r="812" spans="1:13" s="164" customFormat="1" x14ac:dyDescent="0.25">
      <c r="A812" s="159"/>
      <c r="B812" s="160"/>
      <c r="C812" s="161"/>
      <c r="D812" s="162"/>
      <c r="E812" s="162"/>
      <c r="F812" s="163"/>
      <c r="L812" s="163"/>
      <c r="M812" s="163"/>
    </row>
    <row r="813" spans="1:13" s="164" customFormat="1" x14ac:dyDescent="0.25">
      <c r="A813" s="159"/>
      <c r="B813" s="160"/>
      <c r="C813" s="161"/>
      <c r="D813" s="162"/>
      <c r="E813" s="162"/>
      <c r="F813" s="163"/>
      <c r="L813" s="163"/>
      <c r="M813" s="163"/>
    </row>
    <row r="814" spans="1:13" s="164" customFormat="1" x14ac:dyDescent="0.25">
      <c r="A814" s="159"/>
      <c r="B814" s="160"/>
      <c r="C814" s="161"/>
      <c r="D814" s="162"/>
      <c r="E814" s="162"/>
      <c r="F814" s="163"/>
      <c r="L814" s="163"/>
      <c r="M814" s="163"/>
    </row>
    <row r="815" spans="1:13" s="164" customFormat="1" x14ac:dyDescent="0.25">
      <c r="A815" s="159"/>
      <c r="B815" s="160"/>
      <c r="C815" s="161"/>
      <c r="D815" s="162"/>
      <c r="E815" s="162"/>
      <c r="F815" s="163"/>
      <c r="L815" s="163"/>
      <c r="M815" s="163"/>
    </row>
    <row r="816" spans="1:13" s="164" customFormat="1" x14ac:dyDescent="0.25">
      <c r="A816" s="159"/>
      <c r="B816" s="160"/>
      <c r="C816" s="161"/>
      <c r="D816" s="162"/>
      <c r="E816" s="162"/>
      <c r="F816" s="163"/>
      <c r="L816" s="163"/>
      <c r="M816" s="163"/>
    </row>
    <row r="817" spans="1:13" s="164" customFormat="1" x14ac:dyDescent="0.25">
      <c r="A817" s="159"/>
      <c r="B817" s="160"/>
      <c r="C817" s="161"/>
      <c r="D817" s="162"/>
      <c r="E817" s="162"/>
      <c r="F817" s="163"/>
      <c r="L817" s="163"/>
      <c r="M817" s="163"/>
    </row>
    <row r="818" spans="1:13" s="164" customFormat="1" x14ac:dyDescent="0.25">
      <c r="A818" s="159"/>
      <c r="B818" s="160"/>
      <c r="C818" s="161"/>
      <c r="D818" s="162"/>
      <c r="E818" s="162"/>
      <c r="F818" s="163"/>
      <c r="L818" s="163"/>
      <c r="M818" s="163"/>
    </row>
    <row r="819" spans="1:13" s="164" customFormat="1" x14ac:dyDescent="0.25">
      <c r="A819" s="159"/>
      <c r="B819" s="160"/>
      <c r="C819" s="161"/>
      <c r="D819" s="162"/>
      <c r="E819" s="162"/>
      <c r="F819" s="163"/>
      <c r="L819" s="163"/>
      <c r="M819" s="163"/>
    </row>
    <row r="820" spans="1:13" s="164" customFormat="1" x14ac:dyDescent="0.25">
      <c r="A820" s="159"/>
      <c r="B820" s="160"/>
      <c r="C820" s="161"/>
      <c r="D820" s="162"/>
      <c r="E820" s="162"/>
      <c r="F820" s="163"/>
      <c r="L820" s="163"/>
      <c r="M820" s="163"/>
    </row>
    <row r="821" spans="1:13" s="164" customFormat="1" x14ac:dyDescent="0.25">
      <c r="A821" s="159"/>
      <c r="B821" s="160"/>
      <c r="C821" s="161"/>
      <c r="D821" s="162"/>
      <c r="E821" s="162"/>
      <c r="F821" s="163"/>
      <c r="L821" s="163"/>
      <c r="M821" s="163"/>
    </row>
    <row r="822" spans="1:13" s="164" customFormat="1" x14ac:dyDescent="0.25">
      <c r="A822" s="159"/>
      <c r="B822" s="160"/>
      <c r="C822" s="161"/>
      <c r="D822" s="162"/>
      <c r="E822" s="162"/>
      <c r="F822" s="163"/>
      <c r="L822" s="163"/>
      <c r="M822" s="163"/>
    </row>
    <row r="823" spans="1:13" s="164" customFormat="1" x14ac:dyDescent="0.25">
      <c r="A823" s="159"/>
      <c r="B823" s="160"/>
      <c r="C823" s="161"/>
      <c r="D823" s="162"/>
      <c r="E823" s="162"/>
      <c r="F823" s="163"/>
      <c r="L823" s="163"/>
      <c r="M823" s="163"/>
    </row>
    <row r="824" spans="1:13" s="164" customFormat="1" x14ac:dyDescent="0.25">
      <c r="A824" s="159"/>
      <c r="B824" s="160"/>
      <c r="C824" s="161"/>
      <c r="D824" s="162"/>
      <c r="E824" s="162"/>
      <c r="F824" s="163"/>
      <c r="L824" s="163"/>
      <c r="M824" s="163"/>
    </row>
    <row r="825" spans="1:13" s="164" customFormat="1" x14ac:dyDescent="0.25">
      <c r="A825" s="159"/>
      <c r="B825" s="160"/>
      <c r="C825" s="161"/>
      <c r="D825" s="162"/>
      <c r="E825" s="162"/>
      <c r="F825" s="163"/>
      <c r="L825" s="163"/>
      <c r="M825" s="163"/>
    </row>
    <row r="826" spans="1:13" s="164" customFormat="1" x14ac:dyDescent="0.25">
      <c r="A826" s="159"/>
      <c r="B826" s="160"/>
      <c r="C826" s="161"/>
      <c r="D826" s="162"/>
      <c r="E826" s="162"/>
      <c r="F826" s="163"/>
      <c r="L826" s="163"/>
      <c r="M826" s="163"/>
    </row>
    <row r="827" spans="1:13" s="164" customFormat="1" x14ac:dyDescent="0.25">
      <c r="A827" s="159"/>
      <c r="B827" s="160"/>
      <c r="C827" s="161"/>
      <c r="D827" s="162"/>
      <c r="E827" s="162"/>
      <c r="F827" s="163"/>
      <c r="L827" s="163"/>
      <c r="M827" s="163"/>
    </row>
    <row r="828" spans="1:13" s="164" customFormat="1" x14ac:dyDescent="0.25">
      <c r="A828" s="159"/>
      <c r="B828" s="160"/>
      <c r="C828" s="161"/>
      <c r="D828" s="162"/>
      <c r="E828" s="162"/>
      <c r="F828" s="163"/>
      <c r="L828" s="163"/>
      <c r="M828" s="163"/>
    </row>
    <row r="829" spans="1:13" s="164" customFormat="1" x14ac:dyDescent="0.25">
      <c r="A829" s="159"/>
      <c r="B829" s="160"/>
      <c r="C829" s="161"/>
      <c r="D829" s="162"/>
      <c r="E829" s="162"/>
      <c r="F829" s="163"/>
      <c r="L829" s="163"/>
      <c r="M829" s="163"/>
    </row>
    <row r="830" spans="1:13" s="164" customFormat="1" x14ac:dyDescent="0.25">
      <c r="A830" s="159"/>
      <c r="B830" s="160"/>
      <c r="C830" s="161"/>
      <c r="D830" s="162"/>
      <c r="E830" s="162"/>
      <c r="F830" s="163"/>
      <c r="L830" s="163"/>
      <c r="M830" s="163"/>
    </row>
    <row r="831" spans="1:13" s="164" customFormat="1" x14ac:dyDescent="0.25">
      <c r="A831" s="159"/>
      <c r="B831" s="160"/>
      <c r="C831" s="161"/>
      <c r="D831" s="162"/>
      <c r="E831" s="162"/>
      <c r="F831" s="163"/>
      <c r="L831" s="163"/>
      <c r="M831" s="163"/>
    </row>
    <row r="832" spans="1:13" s="164" customFormat="1" x14ac:dyDescent="0.25">
      <c r="A832" s="159"/>
      <c r="B832" s="160"/>
      <c r="C832" s="161"/>
      <c r="D832" s="162"/>
      <c r="E832" s="162"/>
      <c r="F832" s="163"/>
      <c r="L832" s="163"/>
      <c r="M832" s="163"/>
    </row>
    <row r="833" spans="1:13" s="164" customFormat="1" x14ac:dyDescent="0.25">
      <c r="A833" s="159"/>
      <c r="B833" s="160"/>
      <c r="C833" s="161"/>
      <c r="D833" s="162"/>
      <c r="E833" s="162"/>
      <c r="F833" s="163"/>
      <c r="L833" s="163"/>
      <c r="M833" s="163"/>
    </row>
    <row r="834" spans="1:13" s="164" customFormat="1" x14ac:dyDescent="0.25">
      <c r="A834" s="159"/>
      <c r="B834" s="160"/>
      <c r="C834" s="161"/>
      <c r="D834" s="162"/>
      <c r="E834" s="162"/>
      <c r="F834" s="163"/>
      <c r="L834" s="163"/>
      <c r="M834" s="163"/>
    </row>
    <row r="835" spans="1:13" s="164" customFormat="1" x14ac:dyDescent="0.25">
      <c r="A835" s="159"/>
      <c r="B835" s="160"/>
      <c r="C835" s="161"/>
      <c r="D835" s="162"/>
      <c r="E835" s="162"/>
      <c r="F835" s="163"/>
      <c r="L835" s="163"/>
      <c r="M835" s="163"/>
    </row>
    <row r="836" spans="1:13" s="164" customFormat="1" x14ac:dyDescent="0.25">
      <c r="A836" s="159"/>
      <c r="B836" s="160"/>
      <c r="C836" s="161"/>
      <c r="D836" s="162"/>
      <c r="E836" s="162"/>
      <c r="F836" s="163"/>
      <c r="L836" s="163"/>
      <c r="M836" s="163"/>
    </row>
    <row r="837" spans="1:13" s="164" customFormat="1" x14ac:dyDescent="0.25">
      <c r="A837" s="159"/>
      <c r="B837" s="160"/>
      <c r="C837" s="161"/>
      <c r="D837" s="162"/>
      <c r="E837" s="162"/>
      <c r="F837" s="163"/>
      <c r="L837" s="163"/>
      <c r="M837" s="163"/>
    </row>
    <row r="838" spans="1:13" s="164" customFormat="1" x14ac:dyDescent="0.25">
      <c r="A838" s="159"/>
      <c r="B838" s="160"/>
      <c r="C838" s="161"/>
      <c r="D838" s="162"/>
      <c r="E838" s="162"/>
      <c r="F838" s="163"/>
      <c r="L838" s="163"/>
      <c r="M838" s="163"/>
    </row>
    <row r="839" spans="1:13" s="164" customFormat="1" x14ac:dyDescent="0.25">
      <c r="A839" s="159"/>
      <c r="B839" s="160"/>
      <c r="C839" s="161"/>
      <c r="D839" s="162"/>
      <c r="E839" s="162"/>
      <c r="F839" s="163"/>
      <c r="L839" s="163"/>
      <c r="M839" s="163"/>
    </row>
    <row r="840" spans="1:13" s="164" customFormat="1" x14ac:dyDescent="0.25">
      <c r="A840" s="159"/>
      <c r="B840" s="160"/>
      <c r="C840" s="161"/>
      <c r="D840" s="162"/>
      <c r="E840" s="162"/>
      <c r="F840" s="163"/>
      <c r="L840" s="163"/>
      <c r="M840" s="163"/>
    </row>
    <row r="841" spans="1:13" s="164" customFormat="1" x14ac:dyDescent="0.25">
      <c r="A841" s="159"/>
      <c r="B841" s="160"/>
      <c r="C841" s="161"/>
      <c r="D841" s="162"/>
      <c r="E841" s="162"/>
      <c r="F841" s="163"/>
      <c r="L841" s="163"/>
      <c r="M841" s="163"/>
    </row>
    <row r="842" spans="1:13" s="164" customFormat="1" x14ac:dyDescent="0.25">
      <c r="A842" s="159"/>
      <c r="B842" s="160"/>
      <c r="C842" s="161"/>
      <c r="D842" s="162"/>
      <c r="E842" s="162"/>
      <c r="F842" s="163"/>
      <c r="L842" s="163"/>
      <c r="M842" s="163"/>
    </row>
    <row r="843" spans="1:13" s="164" customFormat="1" x14ac:dyDescent="0.25">
      <c r="A843" s="159"/>
      <c r="B843" s="160"/>
      <c r="C843" s="161"/>
      <c r="D843" s="162"/>
      <c r="E843" s="162"/>
      <c r="F843" s="163"/>
      <c r="L843" s="163"/>
      <c r="M843" s="163"/>
    </row>
    <row r="844" spans="1:13" s="164" customFormat="1" x14ac:dyDescent="0.25">
      <c r="A844" s="159"/>
      <c r="B844" s="160"/>
      <c r="C844" s="161"/>
      <c r="D844" s="162"/>
      <c r="E844" s="162"/>
      <c r="F844" s="163"/>
      <c r="L844" s="163"/>
      <c r="M844" s="163"/>
    </row>
    <row r="845" spans="1:13" s="164" customFormat="1" x14ac:dyDescent="0.25">
      <c r="A845" s="159"/>
      <c r="B845" s="160"/>
      <c r="C845" s="161"/>
      <c r="D845" s="162"/>
      <c r="E845" s="162"/>
      <c r="F845" s="163"/>
      <c r="L845" s="163"/>
      <c r="M845" s="163"/>
    </row>
    <row r="846" spans="1:13" s="164" customFormat="1" x14ac:dyDescent="0.25">
      <c r="A846" s="159"/>
      <c r="B846" s="160"/>
      <c r="C846" s="161"/>
      <c r="D846" s="162"/>
      <c r="E846" s="162"/>
      <c r="F846" s="163"/>
      <c r="L846" s="163"/>
      <c r="M846" s="163"/>
    </row>
    <row r="847" spans="1:13" s="164" customFormat="1" x14ac:dyDescent="0.25">
      <c r="A847" s="159"/>
      <c r="B847" s="160"/>
      <c r="C847" s="161"/>
      <c r="D847" s="162"/>
      <c r="E847" s="162"/>
      <c r="F847" s="163"/>
      <c r="L847" s="163"/>
      <c r="M847" s="163"/>
    </row>
    <row r="848" spans="1:13" s="164" customFormat="1" x14ac:dyDescent="0.25">
      <c r="A848" s="159"/>
      <c r="B848" s="160"/>
      <c r="C848" s="161"/>
      <c r="D848" s="162"/>
      <c r="E848" s="162"/>
      <c r="F848" s="163"/>
      <c r="L848" s="163"/>
      <c r="M848" s="163"/>
    </row>
    <row r="849" spans="1:13" s="164" customFormat="1" x14ac:dyDescent="0.25">
      <c r="A849" s="159"/>
      <c r="B849" s="160"/>
      <c r="C849" s="161"/>
      <c r="D849" s="162"/>
      <c r="E849" s="162"/>
      <c r="F849" s="163"/>
      <c r="L849" s="163"/>
      <c r="M849" s="163"/>
    </row>
    <row r="850" spans="1:13" s="164" customFormat="1" x14ac:dyDescent="0.25">
      <c r="A850" s="159"/>
      <c r="B850" s="160"/>
      <c r="C850" s="161"/>
      <c r="D850" s="162"/>
      <c r="E850" s="162"/>
      <c r="F850" s="163"/>
      <c r="L850" s="163"/>
      <c r="M850" s="163"/>
    </row>
    <row r="851" spans="1:13" s="164" customFormat="1" x14ac:dyDescent="0.25">
      <c r="A851" s="159"/>
      <c r="B851" s="160"/>
      <c r="C851" s="161"/>
      <c r="D851" s="162"/>
      <c r="E851" s="162"/>
      <c r="F851" s="163"/>
      <c r="L851" s="163"/>
      <c r="M851" s="163"/>
    </row>
    <row r="852" spans="1:13" s="164" customFormat="1" x14ac:dyDescent="0.25">
      <c r="A852" s="159"/>
      <c r="B852" s="160"/>
      <c r="C852" s="161"/>
      <c r="D852" s="162"/>
      <c r="E852" s="162"/>
      <c r="F852" s="163"/>
      <c r="L852" s="163"/>
      <c r="M852" s="163"/>
    </row>
    <row r="853" spans="1:13" s="164" customFormat="1" x14ac:dyDescent="0.25">
      <c r="A853" s="159"/>
      <c r="B853" s="160"/>
      <c r="C853" s="161"/>
      <c r="D853" s="162"/>
      <c r="E853" s="162"/>
      <c r="F853" s="163"/>
      <c r="L853" s="163"/>
      <c r="M853" s="163"/>
    </row>
    <row r="854" spans="1:13" s="164" customFormat="1" x14ac:dyDescent="0.25">
      <c r="A854" s="159"/>
      <c r="B854" s="160"/>
      <c r="C854" s="161"/>
      <c r="D854" s="162"/>
      <c r="E854" s="162"/>
      <c r="F854" s="163"/>
      <c r="L854" s="163"/>
      <c r="M854" s="163"/>
    </row>
    <row r="855" spans="1:13" s="164" customFormat="1" x14ac:dyDescent="0.25">
      <c r="A855" s="159"/>
      <c r="B855" s="160"/>
      <c r="C855" s="161"/>
      <c r="D855" s="162"/>
      <c r="E855" s="162"/>
      <c r="F855" s="163"/>
      <c r="L855" s="163"/>
      <c r="M855" s="163"/>
    </row>
    <row r="856" spans="1:13" s="164" customFormat="1" x14ac:dyDescent="0.25">
      <c r="A856" s="159"/>
      <c r="B856" s="160"/>
      <c r="C856" s="161"/>
      <c r="D856" s="162"/>
      <c r="E856" s="162"/>
      <c r="F856" s="163"/>
      <c r="L856" s="163"/>
      <c r="M856" s="163"/>
    </row>
    <row r="857" spans="1:13" s="164" customFormat="1" x14ac:dyDescent="0.25">
      <c r="A857" s="159"/>
      <c r="B857" s="160"/>
      <c r="C857" s="161"/>
      <c r="D857" s="162"/>
      <c r="E857" s="162"/>
      <c r="F857" s="163"/>
      <c r="L857" s="163"/>
      <c r="M857" s="163"/>
    </row>
    <row r="858" spans="1:13" s="164" customFormat="1" x14ac:dyDescent="0.25">
      <c r="A858" s="159"/>
      <c r="B858" s="160"/>
      <c r="C858" s="161"/>
      <c r="D858" s="162"/>
      <c r="E858" s="162"/>
      <c r="F858" s="163"/>
      <c r="L858" s="163"/>
      <c r="M858" s="163"/>
    </row>
    <row r="859" spans="1:13" s="164" customFormat="1" x14ac:dyDescent="0.25">
      <c r="A859" s="159"/>
      <c r="B859" s="160"/>
      <c r="C859" s="161"/>
      <c r="D859" s="162"/>
      <c r="E859" s="162"/>
      <c r="F859" s="163"/>
      <c r="L859" s="163"/>
      <c r="M859" s="163"/>
    </row>
    <row r="860" spans="1:13" s="164" customFormat="1" x14ac:dyDescent="0.25">
      <c r="A860" s="159"/>
      <c r="B860" s="160"/>
      <c r="C860" s="161"/>
      <c r="D860" s="162"/>
      <c r="E860" s="162"/>
      <c r="F860" s="163"/>
      <c r="L860" s="163"/>
      <c r="M860" s="163"/>
    </row>
    <row r="861" spans="1:13" s="164" customFormat="1" x14ac:dyDescent="0.25">
      <c r="A861" s="159"/>
      <c r="B861" s="160"/>
      <c r="C861" s="161"/>
      <c r="D861" s="162"/>
      <c r="E861" s="162"/>
      <c r="F861" s="163"/>
      <c r="L861" s="163"/>
      <c r="M861" s="163"/>
    </row>
    <row r="862" spans="1:13" s="164" customFormat="1" x14ac:dyDescent="0.25">
      <c r="A862" s="159"/>
      <c r="B862" s="160"/>
      <c r="C862" s="161"/>
      <c r="D862" s="162"/>
      <c r="E862" s="162"/>
      <c r="F862" s="163"/>
      <c r="L862" s="163"/>
      <c r="M862" s="163"/>
    </row>
    <row r="863" spans="1:13" s="164" customFormat="1" x14ac:dyDescent="0.25">
      <c r="A863" s="159"/>
      <c r="B863" s="160"/>
      <c r="C863" s="161"/>
      <c r="D863" s="162"/>
      <c r="E863" s="162"/>
      <c r="F863" s="163"/>
      <c r="L863" s="163"/>
      <c r="M863" s="163"/>
    </row>
    <row r="864" spans="1:13" s="164" customFormat="1" x14ac:dyDescent="0.25">
      <c r="A864" s="159"/>
      <c r="B864" s="160"/>
      <c r="C864" s="161"/>
      <c r="D864" s="162"/>
      <c r="E864" s="162"/>
      <c r="F864" s="163"/>
      <c r="L864" s="163"/>
      <c r="M864" s="163"/>
    </row>
    <row r="865" spans="1:13" s="164" customFormat="1" x14ac:dyDescent="0.25">
      <c r="A865" s="159"/>
      <c r="B865" s="160"/>
      <c r="C865" s="161"/>
      <c r="D865" s="162"/>
      <c r="E865" s="162"/>
      <c r="F865" s="163"/>
      <c r="L865" s="163"/>
      <c r="M865" s="163"/>
    </row>
    <row r="866" spans="1:13" s="164" customFormat="1" x14ac:dyDescent="0.25">
      <c r="A866" s="159"/>
      <c r="B866" s="160"/>
      <c r="C866" s="161"/>
      <c r="D866" s="162"/>
      <c r="E866" s="162"/>
      <c r="F866" s="163"/>
      <c r="L866" s="163"/>
      <c r="M866" s="163"/>
    </row>
    <row r="867" spans="1:13" s="164" customFormat="1" x14ac:dyDescent="0.25">
      <c r="A867" s="159"/>
      <c r="B867" s="160"/>
      <c r="C867" s="161"/>
      <c r="D867" s="162"/>
      <c r="E867" s="162"/>
      <c r="F867" s="163"/>
      <c r="L867" s="163"/>
      <c r="M867" s="163"/>
    </row>
    <row r="868" spans="1:13" s="164" customFormat="1" x14ac:dyDescent="0.25">
      <c r="A868" s="159"/>
      <c r="B868" s="160"/>
      <c r="C868" s="161"/>
      <c r="D868" s="162"/>
      <c r="E868" s="162"/>
      <c r="F868" s="163"/>
      <c r="L868" s="163"/>
      <c r="M868" s="163"/>
    </row>
    <row r="869" spans="1:13" s="164" customFormat="1" x14ac:dyDescent="0.25">
      <c r="A869" s="159"/>
      <c r="B869" s="160"/>
      <c r="C869" s="161"/>
      <c r="D869" s="162"/>
      <c r="E869" s="162"/>
      <c r="F869" s="163"/>
      <c r="L869" s="163"/>
      <c r="M869" s="163"/>
    </row>
    <row r="870" spans="1:13" s="164" customFormat="1" x14ac:dyDescent="0.25">
      <c r="A870" s="159"/>
      <c r="B870" s="160"/>
      <c r="C870" s="161"/>
      <c r="D870" s="162"/>
      <c r="E870" s="162"/>
      <c r="F870" s="163"/>
      <c r="L870" s="163"/>
      <c r="M870" s="163"/>
    </row>
    <row r="871" spans="1:13" s="164" customFormat="1" x14ac:dyDescent="0.25">
      <c r="A871" s="159"/>
      <c r="B871" s="160"/>
      <c r="C871" s="161"/>
      <c r="D871" s="162"/>
      <c r="E871" s="162"/>
      <c r="F871" s="163"/>
      <c r="L871" s="163"/>
      <c r="M871" s="163"/>
    </row>
    <row r="872" spans="1:13" s="164" customFormat="1" x14ac:dyDescent="0.25">
      <c r="A872" s="159"/>
      <c r="B872" s="160"/>
      <c r="C872" s="161"/>
      <c r="D872" s="162"/>
      <c r="E872" s="162"/>
      <c r="F872" s="163"/>
      <c r="L872" s="163"/>
      <c r="M872" s="163"/>
    </row>
    <row r="873" spans="1:13" s="164" customFormat="1" x14ac:dyDescent="0.25">
      <c r="A873" s="159"/>
      <c r="B873" s="160"/>
      <c r="C873" s="161"/>
      <c r="D873" s="162"/>
      <c r="E873" s="162"/>
      <c r="F873" s="163"/>
      <c r="L873" s="163"/>
      <c r="M873" s="163"/>
    </row>
    <row r="874" spans="1:13" s="164" customFormat="1" x14ac:dyDescent="0.25">
      <c r="A874" s="159"/>
      <c r="B874" s="160"/>
      <c r="C874" s="161"/>
      <c r="D874" s="162"/>
      <c r="E874" s="162"/>
      <c r="F874" s="163"/>
      <c r="L874" s="163"/>
      <c r="M874" s="163"/>
    </row>
    <row r="875" spans="1:13" s="164" customFormat="1" x14ac:dyDescent="0.25">
      <c r="A875" s="159"/>
      <c r="B875" s="160"/>
      <c r="C875" s="161"/>
      <c r="D875" s="162"/>
      <c r="E875" s="162"/>
      <c r="F875" s="163"/>
      <c r="L875" s="163"/>
      <c r="M875" s="163"/>
    </row>
    <row r="876" spans="1:13" s="164" customFormat="1" x14ac:dyDescent="0.25">
      <c r="A876" s="159"/>
      <c r="B876" s="160"/>
      <c r="C876" s="161"/>
      <c r="D876" s="162"/>
      <c r="E876" s="162"/>
      <c r="F876" s="163"/>
      <c r="L876" s="163"/>
      <c r="M876" s="163"/>
    </row>
    <row r="877" spans="1:13" s="164" customFormat="1" x14ac:dyDescent="0.25">
      <c r="A877" s="159"/>
      <c r="B877" s="160"/>
      <c r="C877" s="161"/>
      <c r="D877" s="162"/>
      <c r="E877" s="162"/>
      <c r="F877" s="163"/>
      <c r="L877" s="163"/>
      <c r="M877" s="163"/>
    </row>
    <row r="878" spans="1:13" s="164" customFormat="1" x14ac:dyDescent="0.25">
      <c r="A878" s="159"/>
      <c r="B878" s="160"/>
      <c r="C878" s="161"/>
      <c r="D878" s="162"/>
      <c r="E878" s="162"/>
      <c r="F878" s="163"/>
      <c r="L878" s="163"/>
      <c r="M878" s="163"/>
    </row>
    <row r="879" spans="1:13" s="164" customFormat="1" x14ac:dyDescent="0.25">
      <c r="A879" s="159"/>
      <c r="B879" s="160"/>
      <c r="C879" s="161"/>
      <c r="D879" s="162"/>
      <c r="E879" s="162"/>
      <c r="F879" s="163"/>
      <c r="L879" s="163"/>
      <c r="M879" s="163"/>
    </row>
    <row r="880" spans="1:13" s="164" customFormat="1" x14ac:dyDescent="0.25">
      <c r="A880" s="159"/>
      <c r="B880" s="160"/>
      <c r="C880" s="161"/>
      <c r="D880" s="162"/>
      <c r="E880" s="162"/>
      <c r="F880" s="163"/>
      <c r="L880" s="163"/>
      <c r="M880" s="163"/>
    </row>
    <row r="881" spans="1:13" s="164" customFormat="1" x14ac:dyDescent="0.25">
      <c r="A881" s="159"/>
      <c r="B881" s="160"/>
      <c r="C881" s="161"/>
      <c r="D881" s="162"/>
      <c r="E881" s="162"/>
      <c r="F881" s="163"/>
      <c r="L881" s="163"/>
      <c r="M881" s="163"/>
    </row>
    <row r="882" spans="1:13" s="164" customFormat="1" x14ac:dyDescent="0.25">
      <c r="A882" s="159"/>
      <c r="B882" s="160"/>
      <c r="C882" s="161"/>
      <c r="D882" s="162"/>
      <c r="E882" s="162"/>
      <c r="F882" s="163"/>
      <c r="L882" s="163"/>
      <c r="M882" s="163"/>
    </row>
    <row r="883" spans="1:13" s="164" customFormat="1" x14ac:dyDescent="0.25">
      <c r="A883" s="159"/>
      <c r="B883" s="160"/>
      <c r="C883" s="161"/>
      <c r="D883" s="162"/>
      <c r="E883" s="162"/>
      <c r="F883" s="163"/>
      <c r="L883" s="163"/>
      <c r="M883" s="163"/>
    </row>
    <row r="884" spans="1:13" s="164" customFormat="1" x14ac:dyDescent="0.25">
      <c r="A884" s="159"/>
      <c r="B884" s="160"/>
      <c r="C884" s="161"/>
      <c r="D884" s="162"/>
      <c r="E884" s="162"/>
      <c r="F884" s="163"/>
      <c r="L884" s="163"/>
      <c r="M884" s="163"/>
    </row>
    <row r="885" spans="1:13" s="164" customFormat="1" x14ac:dyDescent="0.25">
      <c r="A885" s="159"/>
      <c r="B885" s="160"/>
      <c r="C885" s="161"/>
      <c r="D885" s="162"/>
      <c r="E885" s="162"/>
      <c r="F885" s="163"/>
      <c r="L885" s="163"/>
      <c r="M885" s="163"/>
    </row>
    <row r="886" spans="1:13" s="164" customFormat="1" x14ac:dyDescent="0.25">
      <c r="A886" s="159"/>
      <c r="B886" s="160"/>
      <c r="C886" s="161"/>
      <c r="D886" s="162"/>
      <c r="E886" s="162"/>
      <c r="F886" s="163"/>
      <c r="L886" s="163"/>
      <c r="M886" s="163"/>
    </row>
    <row r="887" spans="1:13" s="164" customFormat="1" x14ac:dyDescent="0.25">
      <c r="A887" s="159"/>
      <c r="B887" s="160"/>
      <c r="C887" s="161"/>
      <c r="D887" s="162"/>
      <c r="E887" s="162"/>
      <c r="F887" s="163"/>
      <c r="L887" s="163"/>
      <c r="M887" s="163"/>
    </row>
    <row r="888" spans="1:13" s="164" customFormat="1" x14ac:dyDescent="0.25">
      <c r="A888" s="159"/>
      <c r="B888" s="160"/>
      <c r="C888" s="161"/>
      <c r="D888" s="162"/>
      <c r="E888" s="162"/>
      <c r="F888" s="163"/>
      <c r="L888" s="163"/>
      <c r="M888" s="163"/>
    </row>
    <row r="889" spans="1:13" s="164" customFormat="1" x14ac:dyDescent="0.25">
      <c r="A889" s="159"/>
      <c r="B889" s="160"/>
      <c r="C889" s="161"/>
      <c r="D889" s="162"/>
      <c r="E889" s="162"/>
      <c r="F889" s="163"/>
      <c r="L889" s="163"/>
      <c r="M889" s="163"/>
    </row>
    <row r="890" spans="1:13" s="164" customFormat="1" x14ac:dyDescent="0.25">
      <c r="A890" s="159"/>
      <c r="B890" s="160"/>
      <c r="C890" s="161"/>
      <c r="D890" s="162"/>
      <c r="E890" s="162"/>
      <c r="F890" s="163"/>
      <c r="L890" s="163"/>
      <c r="M890" s="163"/>
    </row>
    <row r="891" spans="1:13" s="164" customFormat="1" x14ac:dyDescent="0.25">
      <c r="A891" s="159"/>
      <c r="B891" s="160"/>
      <c r="C891" s="161"/>
      <c r="D891" s="162"/>
      <c r="E891" s="162"/>
      <c r="F891" s="163"/>
      <c r="L891" s="163"/>
      <c r="M891" s="163"/>
    </row>
    <row r="892" spans="1:13" s="164" customFormat="1" x14ac:dyDescent="0.25">
      <c r="A892" s="159"/>
      <c r="B892" s="160"/>
      <c r="C892" s="161"/>
      <c r="D892" s="162"/>
      <c r="E892" s="162"/>
      <c r="F892" s="163"/>
      <c r="L892" s="163"/>
      <c r="M892" s="163"/>
    </row>
    <row r="893" spans="1:13" s="164" customFormat="1" x14ac:dyDescent="0.25">
      <c r="A893" s="159"/>
      <c r="B893" s="160"/>
      <c r="C893" s="161"/>
      <c r="D893" s="162"/>
      <c r="E893" s="162"/>
      <c r="F893" s="163"/>
      <c r="L893" s="163"/>
      <c r="M893" s="163"/>
    </row>
    <row r="894" spans="1:13" s="164" customFormat="1" x14ac:dyDescent="0.25">
      <c r="A894" s="159"/>
      <c r="B894" s="160"/>
      <c r="C894" s="161"/>
      <c r="D894" s="162"/>
      <c r="E894" s="162"/>
      <c r="F894" s="163"/>
      <c r="L894" s="163"/>
      <c r="M894" s="163"/>
    </row>
    <row r="895" spans="1:13" s="164" customFormat="1" x14ac:dyDescent="0.25">
      <c r="A895" s="159"/>
      <c r="B895" s="160"/>
      <c r="C895" s="161"/>
      <c r="D895" s="162"/>
      <c r="E895" s="162"/>
      <c r="F895" s="163"/>
      <c r="L895" s="163"/>
      <c r="M895" s="163"/>
    </row>
    <row r="896" spans="1:13" s="164" customFormat="1" x14ac:dyDescent="0.25">
      <c r="A896" s="159"/>
      <c r="B896" s="160"/>
      <c r="C896" s="161"/>
      <c r="D896" s="162"/>
      <c r="E896" s="162"/>
      <c r="F896" s="163"/>
      <c r="L896" s="163"/>
      <c r="M896" s="163"/>
    </row>
    <row r="897" spans="1:13" s="164" customFormat="1" x14ac:dyDescent="0.25">
      <c r="A897" s="159"/>
      <c r="B897" s="160"/>
      <c r="C897" s="161"/>
      <c r="D897" s="162"/>
      <c r="E897" s="162"/>
      <c r="F897" s="163"/>
      <c r="L897" s="163"/>
      <c r="M897" s="163"/>
    </row>
    <row r="898" spans="1:13" s="164" customFormat="1" x14ac:dyDescent="0.25">
      <c r="A898" s="159"/>
      <c r="B898" s="160"/>
      <c r="C898" s="161"/>
      <c r="D898" s="162"/>
      <c r="E898" s="162"/>
      <c r="F898" s="163"/>
      <c r="L898" s="163"/>
      <c r="M898" s="163"/>
    </row>
    <row r="899" spans="1:13" s="164" customFormat="1" x14ac:dyDescent="0.25">
      <c r="A899" s="159"/>
      <c r="B899" s="160"/>
      <c r="C899" s="161"/>
      <c r="D899" s="162"/>
      <c r="E899" s="162"/>
      <c r="F899" s="163"/>
      <c r="L899" s="163"/>
      <c r="M899" s="163"/>
    </row>
    <row r="900" spans="1:13" s="164" customFormat="1" x14ac:dyDescent="0.25">
      <c r="A900" s="159"/>
      <c r="B900" s="160"/>
      <c r="C900" s="161"/>
      <c r="D900" s="162"/>
      <c r="E900" s="162"/>
      <c r="F900" s="163"/>
      <c r="L900" s="163"/>
      <c r="M900" s="163"/>
    </row>
    <row r="901" spans="1:13" s="164" customFormat="1" x14ac:dyDescent="0.25">
      <c r="A901" s="159"/>
      <c r="B901" s="160"/>
      <c r="C901" s="161"/>
      <c r="D901" s="162"/>
      <c r="E901" s="162"/>
      <c r="F901" s="163"/>
      <c r="L901" s="163"/>
      <c r="M901" s="163"/>
    </row>
    <row r="902" spans="1:13" s="164" customFormat="1" x14ac:dyDescent="0.25">
      <c r="A902" s="159"/>
      <c r="B902" s="160"/>
      <c r="C902" s="161"/>
      <c r="D902" s="162"/>
      <c r="E902" s="162"/>
      <c r="F902" s="163"/>
      <c r="L902" s="163"/>
      <c r="M902" s="163"/>
    </row>
    <row r="903" spans="1:13" s="164" customFormat="1" x14ac:dyDescent="0.25">
      <c r="A903" s="159"/>
      <c r="B903" s="160"/>
      <c r="C903" s="161"/>
      <c r="D903" s="162"/>
      <c r="E903" s="162"/>
      <c r="F903" s="163"/>
      <c r="L903" s="163"/>
      <c r="M903" s="163"/>
    </row>
    <row r="904" spans="1:13" s="164" customFormat="1" x14ac:dyDescent="0.25">
      <c r="A904" s="159"/>
      <c r="B904" s="160"/>
      <c r="C904" s="161"/>
      <c r="D904" s="162"/>
      <c r="E904" s="162"/>
      <c r="F904" s="163"/>
      <c r="L904" s="163"/>
      <c r="M904" s="163"/>
    </row>
    <row r="905" spans="1:13" s="164" customFormat="1" x14ac:dyDescent="0.25">
      <c r="A905" s="159"/>
      <c r="B905" s="160"/>
      <c r="C905" s="161"/>
      <c r="D905" s="162"/>
      <c r="E905" s="162"/>
      <c r="F905" s="163"/>
      <c r="L905" s="163"/>
      <c r="M905" s="163"/>
    </row>
    <row r="906" spans="1:13" s="164" customFormat="1" x14ac:dyDescent="0.25">
      <c r="A906" s="159"/>
      <c r="B906" s="160"/>
      <c r="C906" s="161"/>
      <c r="D906" s="162"/>
      <c r="E906" s="162"/>
      <c r="F906" s="163"/>
      <c r="L906" s="163"/>
      <c r="M906" s="163"/>
    </row>
    <row r="907" spans="1:13" s="164" customFormat="1" x14ac:dyDescent="0.25">
      <c r="A907" s="159"/>
      <c r="B907" s="160"/>
      <c r="C907" s="161"/>
      <c r="D907" s="162"/>
      <c r="E907" s="162"/>
      <c r="F907" s="163"/>
      <c r="L907" s="163"/>
      <c r="M907" s="163"/>
    </row>
    <row r="908" spans="1:13" s="164" customFormat="1" x14ac:dyDescent="0.25">
      <c r="A908" s="159"/>
      <c r="B908" s="160"/>
      <c r="C908" s="161"/>
      <c r="D908" s="162"/>
      <c r="E908" s="162"/>
      <c r="F908" s="163"/>
      <c r="L908" s="163"/>
      <c r="M908" s="163"/>
    </row>
    <row r="909" spans="1:13" s="164" customFormat="1" x14ac:dyDescent="0.25">
      <c r="A909" s="159"/>
      <c r="B909" s="160"/>
      <c r="C909" s="161"/>
      <c r="D909" s="162"/>
      <c r="E909" s="162"/>
      <c r="F909" s="163"/>
      <c r="L909" s="163"/>
      <c r="M909" s="163"/>
    </row>
    <row r="910" spans="1:13" s="164" customFormat="1" x14ac:dyDescent="0.25">
      <c r="A910" s="159"/>
      <c r="B910" s="160"/>
      <c r="C910" s="161"/>
      <c r="D910" s="162"/>
      <c r="E910" s="162"/>
      <c r="F910" s="163"/>
      <c r="L910" s="163"/>
      <c r="M910" s="163"/>
    </row>
    <row r="911" spans="1:13" s="164" customFormat="1" x14ac:dyDescent="0.25">
      <c r="A911" s="159"/>
      <c r="B911" s="160"/>
      <c r="C911" s="161"/>
      <c r="D911" s="162"/>
      <c r="E911" s="162"/>
      <c r="F911" s="163"/>
      <c r="L911" s="163"/>
      <c r="M911" s="163"/>
    </row>
    <row r="912" spans="1:13" s="164" customFormat="1" x14ac:dyDescent="0.25">
      <c r="A912" s="159"/>
      <c r="B912" s="160"/>
      <c r="C912" s="161"/>
      <c r="D912" s="162"/>
      <c r="E912" s="162"/>
      <c r="F912" s="163"/>
      <c r="L912" s="163"/>
      <c r="M912" s="163"/>
    </row>
    <row r="913" spans="1:13" s="164" customFormat="1" x14ac:dyDescent="0.25">
      <c r="A913" s="159"/>
      <c r="B913" s="160"/>
      <c r="C913" s="161"/>
      <c r="D913" s="162"/>
      <c r="E913" s="162"/>
      <c r="F913" s="163"/>
      <c r="L913" s="163"/>
      <c r="M913" s="163"/>
    </row>
    <row r="914" spans="1:13" s="164" customFormat="1" x14ac:dyDescent="0.25">
      <c r="A914" s="159"/>
      <c r="B914" s="160"/>
      <c r="C914" s="161"/>
      <c r="D914" s="162"/>
      <c r="E914" s="162"/>
      <c r="F914" s="163"/>
      <c r="L914" s="163"/>
      <c r="M914" s="163"/>
    </row>
    <row r="915" spans="1:13" s="164" customFormat="1" x14ac:dyDescent="0.25">
      <c r="A915" s="159"/>
      <c r="B915" s="160"/>
      <c r="C915" s="161"/>
      <c r="D915" s="162"/>
      <c r="E915" s="162"/>
      <c r="F915" s="163"/>
      <c r="L915" s="163"/>
      <c r="M915" s="163"/>
    </row>
    <row r="916" spans="1:13" s="164" customFormat="1" x14ac:dyDescent="0.25">
      <c r="A916" s="159"/>
      <c r="B916" s="160"/>
      <c r="C916" s="161"/>
      <c r="D916" s="162"/>
      <c r="E916" s="162"/>
      <c r="F916" s="163"/>
      <c r="L916" s="163"/>
      <c r="M916" s="163"/>
    </row>
    <row r="917" spans="1:13" s="164" customFormat="1" x14ac:dyDescent="0.25">
      <c r="A917" s="159"/>
      <c r="B917" s="160"/>
      <c r="C917" s="161"/>
      <c r="D917" s="162"/>
      <c r="E917" s="162"/>
      <c r="F917" s="163"/>
      <c r="L917" s="163"/>
      <c r="M917" s="163"/>
    </row>
    <row r="918" spans="1:13" s="164" customFormat="1" x14ac:dyDescent="0.25">
      <c r="A918" s="159"/>
      <c r="B918" s="160"/>
      <c r="C918" s="161"/>
      <c r="D918" s="162"/>
      <c r="E918" s="162"/>
      <c r="F918" s="163"/>
      <c r="L918" s="163"/>
      <c r="M918" s="163"/>
    </row>
    <row r="919" spans="1:13" s="164" customFormat="1" x14ac:dyDescent="0.25">
      <c r="A919" s="159"/>
      <c r="B919" s="160"/>
      <c r="C919" s="161"/>
      <c r="D919" s="162"/>
      <c r="E919" s="162"/>
      <c r="F919" s="163"/>
      <c r="L919" s="163"/>
      <c r="M919" s="163"/>
    </row>
    <row r="920" spans="1:13" s="164" customFormat="1" x14ac:dyDescent="0.25">
      <c r="A920" s="159"/>
      <c r="B920" s="160"/>
      <c r="C920" s="161"/>
      <c r="D920" s="162"/>
      <c r="E920" s="162"/>
      <c r="F920" s="163"/>
      <c r="L920" s="163"/>
      <c r="M920" s="163"/>
    </row>
    <row r="921" spans="1:13" s="164" customFormat="1" x14ac:dyDescent="0.25">
      <c r="A921" s="159"/>
      <c r="B921" s="160"/>
      <c r="C921" s="161"/>
      <c r="D921" s="162"/>
      <c r="E921" s="162"/>
      <c r="F921" s="163"/>
      <c r="L921" s="163"/>
      <c r="M921" s="163"/>
    </row>
    <row r="922" spans="1:13" s="164" customFormat="1" x14ac:dyDescent="0.25">
      <c r="A922" s="159"/>
      <c r="B922" s="160"/>
      <c r="C922" s="161"/>
      <c r="D922" s="162"/>
      <c r="E922" s="162"/>
      <c r="F922" s="163"/>
      <c r="L922" s="163"/>
      <c r="M922" s="163"/>
    </row>
    <row r="923" spans="1:13" s="164" customFormat="1" x14ac:dyDescent="0.25">
      <c r="A923" s="159"/>
      <c r="B923" s="160"/>
      <c r="C923" s="161"/>
      <c r="D923" s="162"/>
      <c r="E923" s="162"/>
      <c r="F923" s="163"/>
      <c r="L923" s="163"/>
      <c r="M923" s="163"/>
    </row>
    <row r="924" spans="1:13" s="164" customFormat="1" x14ac:dyDescent="0.25">
      <c r="A924" s="159"/>
      <c r="B924" s="160"/>
      <c r="C924" s="161"/>
      <c r="D924" s="162"/>
      <c r="E924" s="162"/>
      <c r="F924" s="163"/>
      <c r="L924" s="163"/>
      <c r="M924" s="163"/>
    </row>
    <row r="925" spans="1:13" s="164" customFormat="1" x14ac:dyDescent="0.25">
      <c r="A925" s="159"/>
      <c r="B925" s="160"/>
      <c r="C925" s="161"/>
      <c r="D925" s="162"/>
      <c r="E925" s="162"/>
      <c r="F925" s="163"/>
      <c r="L925" s="163"/>
      <c r="M925" s="163"/>
    </row>
    <row r="926" spans="1:13" s="164" customFormat="1" x14ac:dyDescent="0.25">
      <c r="A926" s="159"/>
      <c r="B926" s="160"/>
      <c r="C926" s="161"/>
      <c r="D926" s="162"/>
      <c r="E926" s="162"/>
      <c r="F926" s="163"/>
      <c r="L926" s="163"/>
      <c r="M926" s="163"/>
    </row>
    <row r="927" spans="1:13" s="164" customFormat="1" x14ac:dyDescent="0.25">
      <c r="A927" s="159"/>
      <c r="B927" s="160"/>
      <c r="C927" s="161"/>
      <c r="D927" s="162"/>
      <c r="E927" s="162"/>
      <c r="F927" s="163"/>
      <c r="L927" s="163"/>
      <c r="M927" s="163"/>
    </row>
    <row r="928" spans="1:13" s="164" customFormat="1" x14ac:dyDescent="0.25">
      <c r="A928" s="159"/>
      <c r="B928" s="160"/>
      <c r="C928" s="161"/>
      <c r="D928" s="162"/>
      <c r="E928" s="162"/>
      <c r="F928" s="163"/>
      <c r="L928" s="163"/>
      <c r="M928" s="163"/>
    </row>
    <row r="929" spans="1:13" s="164" customFormat="1" x14ac:dyDescent="0.25">
      <c r="A929" s="159"/>
      <c r="B929" s="160"/>
      <c r="C929" s="161"/>
      <c r="D929" s="162"/>
      <c r="E929" s="162"/>
      <c r="F929" s="163"/>
      <c r="L929" s="163"/>
      <c r="M929" s="163"/>
    </row>
    <row r="930" spans="1:13" s="164" customFormat="1" x14ac:dyDescent="0.25">
      <c r="A930" s="159"/>
      <c r="B930" s="160"/>
      <c r="C930" s="161"/>
      <c r="D930" s="162"/>
      <c r="E930" s="162"/>
      <c r="F930" s="163"/>
      <c r="L930" s="163"/>
      <c r="M930" s="163"/>
    </row>
    <row r="931" spans="1:13" s="164" customFormat="1" x14ac:dyDescent="0.25">
      <c r="A931" s="159"/>
      <c r="B931" s="160"/>
      <c r="C931" s="161"/>
      <c r="D931" s="162"/>
      <c r="E931" s="162"/>
      <c r="F931" s="163"/>
      <c r="L931" s="163"/>
      <c r="M931" s="163"/>
    </row>
    <row r="932" spans="1:13" s="164" customFormat="1" x14ac:dyDescent="0.25">
      <c r="A932" s="159"/>
      <c r="B932" s="160"/>
      <c r="C932" s="161"/>
      <c r="D932" s="162"/>
      <c r="E932" s="162"/>
      <c r="F932" s="163"/>
      <c r="L932" s="163"/>
      <c r="M932" s="163"/>
    </row>
    <row r="933" spans="1:13" s="164" customFormat="1" x14ac:dyDescent="0.25">
      <c r="A933" s="159"/>
      <c r="B933" s="160"/>
      <c r="C933" s="161"/>
      <c r="D933" s="162"/>
      <c r="E933" s="162"/>
      <c r="F933" s="163"/>
      <c r="L933" s="163"/>
      <c r="M933" s="163"/>
    </row>
    <row r="934" spans="1:13" s="164" customFormat="1" x14ac:dyDescent="0.25">
      <c r="A934" s="159"/>
      <c r="B934" s="160"/>
      <c r="C934" s="161"/>
      <c r="D934" s="162"/>
      <c r="E934" s="162"/>
      <c r="F934" s="163"/>
      <c r="L934" s="163"/>
      <c r="M934" s="163"/>
    </row>
    <row r="935" spans="1:13" s="164" customFormat="1" x14ac:dyDescent="0.25">
      <c r="A935" s="159"/>
      <c r="B935" s="160"/>
      <c r="C935" s="161"/>
      <c r="D935" s="162"/>
      <c r="E935" s="162"/>
      <c r="F935" s="163"/>
      <c r="L935" s="163"/>
      <c r="M935" s="163"/>
    </row>
    <row r="936" spans="1:13" s="164" customFormat="1" x14ac:dyDescent="0.25">
      <c r="A936" s="159"/>
      <c r="B936" s="160"/>
      <c r="C936" s="161"/>
      <c r="D936" s="162"/>
      <c r="E936" s="162"/>
      <c r="F936" s="163"/>
      <c r="L936" s="163"/>
      <c r="M936" s="163"/>
    </row>
    <row r="937" spans="1:13" s="164" customFormat="1" x14ac:dyDescent="0.25">
      <c r="A937" s="159"/>
      <c r="B937" s="160"/>
      <c r="C937" s="161"/>
      <c r="D937" s="162"/>
      <c r="E937" s="162"/>
      <c r="F937" s="163"/>
      <c r="L937" s="163"/>
      <c r="M937" s="163"/>
    </row>
    <row r="938" spans="1:13" s="164" customFormat="1" x14ac:dyDescent="0.25">
      <c r="A938" s="159"/>
      <c r="B938" s="160"/>
      <c r="C938" s="161"/>
      <c r="D938" s="162"/>
      <c r="E938" s="162"/>
      <c r="F938" s="163"/>
      <c r="L938" s="163"/>
      <c r="M938" s="163"/>
    </row>
    <row r="939" spans="1:13" s="164" customFormat="1" x14ac:dyDescent="0.25">
      <c r="A939" s="159"/>
      <c r="B939" s="160"/>
      <c r="C939" s="161"/>
      <c r="D939" s="162"/>
      <c r="E939" s="162"/>
      <c r="F939" s="163"/>
      <c r="L939" s="163"/>
      <c r="M939" s="163"/>
    </row>
    <row r="940" spans="1:13" s="164" customFormat="1" x14ac:dyDescent="0.25">
      <c r="A940" s="159"/>
      <c r="B940" s="160"/>
      <c r="C940" s="161"/>
      <c r="D940" s="162"/>
      <c r="E940" s="162"/>
      <c r="F940" s="163"/>
      <c r="L940" s="163"/>
      <c r="M940" s="163"/>
    </row>
    <row r="941" spans="1:13" s="164" customFormat="1" x14ac:dyDescent="0.25">
      <c r="A941" s="159"/>
      <c r="B941" s="160"/>
      <c r="C941" s="161"/>
      <c r="D941" s="162"/>
      <c r="E941" s="162"/>
      <c r="F941" s="163"/>
      <c r="L941" s="163"/>
      <c r="M941" s="163"/>
    </row>
    <row r="942" spans="1:13" s="164" customFormat="1" x14ac:dyDescent="0.25">
      <c r="A942" s="159"/>
      <c r="B942" s="160"/>
      <c r="C942" s="161"/>
      <c r="D942" s="162"/>
      <c r="E942" s="162"/>
      <c r="F942" s="163"/>
      <c r="L942" s="163"/>
      <c r="M942" s="163"/>
    </row>
    <row r="943" spans="1:13" s="164" customFormat="1" x14ac:dyDescent="0.25">
      <c r="A943" s="159"/>
      <c r="B943" s="160"/>
      <c r="C943" s="161"/>
      <c r="D943" s="162"/>
      <c r="E943" s="162"/>
      <c r="F943" s="163"/>
      <c r="L943" s="163"/>
      <c r="M943" s="163"/>
    </row>
    <row r="944" spans="1:13" s="164" customFormat="1" x14ac:dyDescent="0.25">
      <c r="A944" s="159"/>
      <c r="B944" s="160"/>
      <c r="C944" s="161"/>
      <c r="D944" s="162"/>
      <c r="E944" s="162"/>
      <c r="F944" s="163"/>
      <c r="L944" s="163"/>
      <c r="M944" s="163"/>
    </row>
    <row r="945" spans="1:13" s="164" customFormat="1" x14ac:dyDescent="0.25">
      <c r="A945" s="159"/>
      <c r="B945" s="160"/>
      <c r="C945" s="161"/>
      <c r="D945" s="162"/>
      <c r="E945" s="162"/>
      <c r="F945" s="163"/>
      <c r="L945" s="163"/>
      <c r="M945" s="163"/>
    </row>
    <row r="946" spans="1:13" s="164" customFormat="1" x14ac:dyDescent="0.25">
      <c r="A946" s="159"/>
      <c r="B946" s="160"/>
      <c r="C946" s="161"/>
      <c r="D946" s="162"/>
      <c r="E946" s="162"/>
      <c r="F946" s="163"/>
      <c r="L946" s="163"/>
      <c r="M946" s="163"/>
    </row>
    <row r="947" spans="1:13" s="164" customFormat="1" x14ac:dyDescent="0.25">
      <c r="A947" s="159"/>
      <c r="B947" s="160"/>
      <c r="C947" s="161"/>
      <c r="D947" s="162"/>
      <c r="E947" s="162"/>
      <c r="F947" s="163"/>
      <c r="L947" s="163"/>
      <c r="M947" s="163"/>
    </row>
    <row r="948" spans="1:13" s="164" customFormat="1" x14ac:dyDescent="0.25">
      <c r="A948" s="159"/>
      <c r="B948" s="160"/>
      <c r="C948" s="161"/>
      <c r="D948" s="162"/>
      <c r="E948" s="162"/>
      <c r="F948" s="163"/>
      <c r="L948" s="163"/>
      <c r="M948" s="163"/>
    </row>
    <row r="949" spans="1:13" s="164" customFormat="1" x14ac:dyDescent="0.25">
      <c r="A949" s="159"/>
      <c r="B949" s="160"/>
      <c r="C949" s="161"/>
      <c r="D949" s="162"/>
      <c r="E949" s="162"/>
      <c r="F949" s="163"/>
      <c r="L949" s="163"/>
      <c r="M949" s="163"/>
    </row>
    <row r="950" spans="1:13" s="164" customFormat="1" x14ac:dyDescent="0.25">
      <c r="A950" s="159"/>
      <c r="B950" s="160"/>
      <c r="C950" s="161"/>
      <c r="D950" s="162"/>
      <c r="E950" s="162"/>
      <c r="F950" s="163"/>
      <c r="L950" s="163"/>
      <c r="M950" s="163"/>
    </row>
    <row r="951" spans="1:13" s="164" customFormat="1" x14ac:dyDescent="0.25">
      <c r="A951" s="159"/>
      <c r="B951" s="160"/>
      <c r="C951" s="161"/>
      <c r="D951" s="162"/>
      <c r="E951" s="162"/>
      <c r="F951" s="163"/>
      <c r="L951" s="163"/>
      <c r="M951" s="163"/>
    </row>
    <row r="952" spans="1:13" s="164" customFormat="1" x14ac:dyDescent="0.25">
      <c r="A952" s="159"/>
      <c r="B952" s="160"/>
      <c r="C952" s="161"/>
      <c r="D952" s="162"/>
      <c r="E952" s="162"/>
      <c r="F952" s="163"/>
      <c r="L952" s="163"/>
      <c r="M952" s="163"/>
    </row>
    <row r="953" spans="1:13" s="164" customFormat="1" x14ac:dyDescent="0.25">
      <c r="A953" s="159"/>
      <c r="B953" s="160"/>
      <c r="C953" s="161"/>
      <c r="D953" s="162"/>
      <c r="E953" s="162"/>
      <c r="F953" s="163"/>
      <c r="L953" s="163"/>
      <c r="M953" s="163"/>
    </row>
    <row r="954" spans="1:13" s="164" customFormat="1" x14ac:dyDescent="0.25">
      <c r="A954" s="159"/>
      <c r="B954" s="160"/>
      <c r="C954" s="161"/>
      <c r="D954" s="162"/>
      <c r="E954" s="162"/>
      <c r="F954" s="163"/>
      <c r="L954" s="163"/>
      <c r="M954" s="163"/>
    </row>
    <row r="955" spans="1:13" s="164" customFormat="1" x14ac:dyDescent="0.25">
      <c r="A955" s="159"/>
      <c r="B955" s="160"/>
      <c r="C955" s="161"/>
      <c r="D955" s="162"/>
      <c r="E955" s="162"/>
      <c r="F955" s="163"/>
      <c r="L955" s="163"/>
      <c r="M955" s="163"/>
    </row>
    <row r="956" spans="1:13" s="164" customFormat="1" x14ac:dyDescent="0.25">
      <c r="A956" s="159"/>
      <c r="B956" s="160"/>
      <c r="C956" s="161"/>
      <c r="D956" s="162"/>
      <c r="E956" s="162"/>
      <c r="F956" s="163"/>
      <c r="L956" s="163"/>
      <c r="M956" s="163"/>
    </row>
    <row r="957" spans="1:13" s="164" customFormat="1" x14ac:dyDescent="0.25">
      <c r="A957" s="159"/>
      <c r="B957" s="160"/>
      <c r="C957" s="161"/>
      <c r="D957" s="162"/>
      <c r="E957" s="162"/>
      <c r="F957" s="163"/>
      <c r="L957" s="163"/>
      <c r="M957" s="163"/>
    </row>
    <row r="958" spans="1:13" s="164" customFormat="1" x14ac:dyDescent="0.25">
      <c r="A958" s="159"/>
      <c r="B958" s="160"/>
      <c r="C958" s="161"/>
      <c r="D958" s="162"/>
      <c r="E958" s="162"/>
      <c r="F958" s="163"/>
      <c r="L958" s="163"/>
      <c r="M958" s="163"/>
    </row>
    <row r="959" spans="1:13" s="164" customFormat="1" x14ac:dyDescent="0.25">
      <c r="A959" s="159"/>
      <c r="B959" s="160"/>
      <c r="C959" s="161"/>
      <c r="D959" s="162"/>
      <c r="E959" s="162"/>
      <c r="F959" s="163"/>
      <c r="L959" s="163"/>
      <c r="M959" s="163"/>
    </row>
    <row r="960" spans="1:13" s="164" customFormat="1" x14ac:dyDescent="0.25">
      <c r="A960" s="159"/>
      <c r="B960" s="160"/>
      <c r="C960" s="161"/>
      <c r="D960" s="162"/>
      <c r="E960" s="162"/>
      <c r="F960" s="163"/>
      <c r="L960" s="163"/>
      <c r="M960" s="163"/>
    </row>
    <row r="961" spans="1:13" s="164" customFormat="1" x14ac:dyDescent="0.25">
      <c r="A961" s="159"/>
      <c r="B961" s="160"/>
      <c r="C961" s="161"/>
      <c r="D961" s="162"/>
      <c r="E961" s="162"/>
      <c r="F961" s="163"/>
      <c r="L961" s="163"/>
      <c r="M961" s="163"/>
    </row>
    <row r="962" spans="1:13" s="164" customFormat="1" x14ac:dyDescent="0.25">
      <c r="A962" s="159"/>
      <c r="B962" s="160"/>
      <c r="C962" s="161"/>
      <c r="D962" s="162"/>
      <c r="E962" s="162"/>
      <c r="F962" s="163"/>
      <c r="L962" s="163"/>
      <c r="M962" s="163"/>
    </row>
    <row r="963" spans="1:13" s="164" customFormat="1" x14ac:dyDescent="0.25">
      <c r="A963" s="159"/>
      <c r="B963" s="160"/>
      <c r="C963" s="161"/>
      <c r="D963" s="162"/>
      <c r="E963" s="162"/>
      <c r="F963" s="163"/>
      <c r="L963" s="163"/>
      <c r="M963" s="163"/>
    </row>
    <row r="964" spans="1:13" s="164" customFormat="1" x14ac:dyDescent="0.25">
      <c r="A964" s="159"/>
      <c r="B964" s="160"/>
      <c r="C964" s="161"/>
      <c r="D964" s="162"/>
      <c r="E964" s="162"/>
      <c r="F964" s="163"/>
      <c r="L964" s="163"/>
      <c r="M964" s="163"/>
    </row>
    <row r="965" spans="1:13" s="164" customFormat="1" x14ac:dyDescent="0.25">
      <c r="A965" s="159"/>
      <c r="B965" s="160"/>
      <c r="C965" s="161"/>
      <c r="D965" s="162"/>
      <c r="E965" s="162"/>
      <c r="F965" s="163"/>
      <c r="L965" s="163"/>
      <c r="M965" s="163"/>
    </row>
    <row r="966" spans="1:13" s="164" customFormat="1" x14ac:dyDescent="0.25">
      <c r="A966" s="159"/>
      <c r="B966" s="160"/>
      <c r="C966" s="161"/>
      <c r="D966" s="162"/>
      <c r="E966" s="162"/>
      <c r="F966" s="163"/>
      <c r="L966" s="163"/>
      <c r="M966" s="163"/>
    </row>
    <row r="967" spans="1:13" s="164" customFormat="1" x14ac:dyDescent="0.25">
      <c r="A967" s="159"/>
      <c r="B967" s="160"/>
      <c r="C967" s="161"/>
      <c r="D967" s="162"/>
      <c r="E967" s="162"/>
      <c r="F967" s="163"/>
      <c r="L967" s="163"/>
      <c r="M967" s="163"/>
    </row>
    <row r="968" spans="1:13" s="164" customFormat="1" x14ac:dyDescent="0.25">
      <c r="A968" s="159"/>
      <c r="B968" s="160"/>
      <c r="C968" s="161"/>
      <c r="D968" s="162"/>
      <c r="E968" s="162"/>
      <c r="F968" s="163"/>
      <c r="L968" s="163"/>
      <c r="M968" s="163"/>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C3" activePane="bottomRight" state="frozen"/>
      <selection pane="topRight" activeCell="B1" sqref="B1"/>
      <selection pane="bottomLeft" activeCell="A3" sqref="A3"/>
      <selection pane="bottomRight" activeCell="I2" sqref="I1:I1048576"/>
    </sheetView>
  </sheetViews>
  <sheetFormatPr defaultRowHeight="15" x14ac:dyDescent="0.25"/>
  <cols>
    <col min="1" max="1" width="6.140625" style="1" bestFit="1" customWidth="1"/>
    <col min="2" max="2" width="71.57031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196"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165" t="s">
        <v>415</v>
      </c>
      <c r="B1" s="165" t="s">
        <v>416</v>
      </c>
      <c r="C1" s="165" t="s">
        <v>331</v>
      </c>
      <c r="D1" s="166" t="s">
        <v>417</v>
      </c>
      <c r="E1" s="165" t="s">
        <v>418</v>
      </c>
      <c r="F1" s="167" t="s">
        <v>6</v>
      </c>
      <c r="G1" s="167"/>
      <c r="H1" s="167" t="s">
        <v>419</v>
      </c>
      <c r="I1" s="167"/>
      <c r="J1" s="167"/>
      <c r="K1" s="167"/>
      <c r="L1" s="167"/>
      <c r="M1" s="167" t="s">
        <v>420</v>
      </c>
      <c r="N1" s="167"/>
      <c r="O1" s="167"/>
      <c r="P1" s="167"/>
      <c r="Q1" s="167" t="s">
        <v>421</v>
      </c>
      <c r="R1" s="167"/>
      <c r="S1" s="167"/>
      <c r="T1" s="167"/>
      <c r="U1" s="167" t="s">
        <v>380</v>
      </c>
      <c r="V1" s="167"/>
      <c r="W1" s="167"/>
      <c r="X1" s="167"/>
      <c r="Y1" s="167"/>
      <c r="Z1" s="167"/>
      <c r="AA1" s="167"/>
      <c r="AB1" s="167" t="s">
        <v>422</v>
      </c>
      <c r="AC1" s="167"/>
      <c r="AD1" s="167"/>
      <c r="AE1" s="167"/>
      <c r="AF1" s="167" t="s">
        <v>174</v>
      </c>
      <c r="AG1" s="167"/>
      <c r="AH1" s="167"/>
      <c r="AI1" s="167" t="s">
        <v>423</v>
      </c>
      <c r="AJ1" s="167"/>
      <c r="AK1" s="167"/>
      <c r="AL1" s="167"/>
      <c r="AM1" s="167"/>
      <c r="AO1" s="167" t="s">
        <v>424</v>
      </c>
      <c r="AP1" s="167"/>
      <c r="AQ1" s="167"/>
      <c r="AR1" s="167"/>
      <c r="AS1" s="167" t="s">
        <v>425</v>
      </c>
      <c r="AT1" s="167"/>
      <c r="AU1" s="167"/>
      <c r="AV1" s="167"/>
      <c r="AW1" s="167"/>
    </row>
    <row r="2" spans="1:51" ht="135" x14ac:dyDescent="0.25">
      <c r="A2" s="165"/>
      <c r="B2" s="165"/>
      <c r="C2" s="165"/>
      <c r="D2" s="166"/>
      <c r="E2" s="165"/>
      <c r="F2" s="11" t="s">
        <v>5</v>
      </c>
      <c r="G2" s="11" t="s">
        <v>70</v>
      </c>
      <c r="H2" s="103" t="s">
        <v>335</v>
      </c>
      <c r="I2" s="11" t="s">
        <v>426</v>
      </c>
      <c r="J2" s="11" t="s">
        <v>427</v>
      </c>
      <c r="K2" s="11" t="s">
        <v>428</v>
      </c>
      <c r="L2" s="11" t="s">
        <v>429</v>
      </c>
      <c r="M2" s="11" t="s">
        <v>430</v>
      </c>
      <c r="N2" s="168" t="s">
        <v>431</v>
      </c>
      <c r="O2" s="11" t="s">
        <v>432</v>
      </c>
      <c r="P2" s="11" t="s">
        <v>433</v>
      </c>
      <c r="Q2" s="168" t="s">
        <v>434</v>
      </c>
      <c r="R2" s="11" t="s">
        <v>435</v>
      </c>
      <c r="S2" s="11" t="s">
        <v>436</v>
      </c>
      <c r="T2" s="11" t="s">
        <v>437</v>
      </c>
      <c r="U2" s="11" t="s">
        <v>438</v>
      </c>
      <c r="V2" s="11" t="s">
        <v>439</v>
      </c>
      <c r="W2" s="11" t="s">
        <v>440</v>
      </c>
      <c r="X2" s="11" t="s">
        <v>441</v>
      </c>
      <c r="Y2" s="11" t="s">
        <v>442</v>
      </c>
      <c r="Z2" s="11" t="s">
        <v>443</v>
      </c>
      <c r="AA2" s="11" t="s">
        <v>444</v>
      </c>
      <c r="AB2" s="11" t="s">
        <v>445</v>
      </c>
      <c r="AC2" s="11" t="s">
        <v>446</v>
      </c>
      <c r="AD2" s="11" t="s">
        <v>447</v>
      </c>
      <c r="AE2" s="11" t="s">
        <v>448</v>
      </c>
      <c r="AF2" s="11" t="s">
        <v>449</v>
      </c>
      <c r="AG2" s="11" t="s">
        <v>450</v>
      </c>
      <c r="AH2" s="11" t="s">
        <v>451</v>
      </c>
      <c r="AI2" s="11" t="s">
        <v>72</v>
      </c>
      <c r="AJ2" s="11" t="s">
        <v>452</v>
      </c>
      <c r="AK2" s="11" t="s">
        <v>453</v>
      </c>
      <c r="AL2" s="103" t="s">
        <v>454</v>
      </c>
      <c r="AM2" s="103" t="s">
        <v>71</v>
      </c>
      <c r="AN2" s="11" t="s">
        <v>455</v>
      </c>
      <c r="AO2" s="103" t="s">
        <v>70</v>
      </c>
      <c r="AP2" s="11" t="s">
        <v>456</v>
      </c>
      <c r="AQ2" s="103" t="s">
        <v>457</v>
      </c>
      <c r="AR2" s="11" t="s">
        <v>400</v>
      </c>
      <c r="AS2" s="11" t="s">
        <v>458</v>
      </c>
      <c r="AT2" s="11" t="s">
        <v>459</v>
      </c>
      <c r="AU2" s="11" t="s">
        <v>460</v>
      </c>
      <c r="AV2" s="11" t="s">
        <v>461</v>
      </c>
      <c r="AW2" s="11" t="s">
        <v>462</v>
      </c>
      <c r="AX2" s="169" t="s">
        <v>337</v>
      </c>
      <c r="AY2" s="169" t="s">
        <v>338</v>
      </c>
    </row>
    <row r="3" spans="1:51" x14ac:dyDescent="0.25">
      <c r="A3">
        <v>1</v>
      </c>
      <c r="B3" t="s">
        <v>463</v>
      </c>
      <c r="C3" t="s">
        <v>464</v>
      </c>
      <c r="D3">
        <f>IF($C3&lt;&gt;"",VLOOKUP(C3,'[5]Pension Data'!$BJ$26:$BK$46,2,FALSE),"")</f>
        <v>0</v>
      </c>
      <c r="E3" s="170">
        <v>43831</v>
      </c>
      <c r="F3" t="s">
        <v>32</v>
      </c>
      <c r="G3" t="str">
        <f>IF($F3&lt;&gt;"",VLOOKUP(F3,[5]Tests!$A$3:$B$12,2,FALSE),"")</f>
        <v>Marge Simpson</v>
      </c>
      <c r="H3" t="s">
        <v>3</v>
      </c>
      <c r="I3">
        <v>1</v>
      </c>
      <c r="J3">
        <v>0</v>
      </c>
      <c r="K3"/>
      <c r="L3"/>
      <c r="M3"/>
      <c r="N3"/>
      <c r="O3" t="s">
        <v>465</v>
      </c>
      <c r="P3" t="s">
        <v>466</v>
      </c>
      <c r="Q3" t="s">
        <v>467</v>
      </c>
      <c r="R3"/>
      <c r="S3"/>
      <c r="T3"/>
      <c r="U3" s="43"/>
      <c r="V3" s="171"/>
      <c r="W3" s="43">
        <v>0</v>
      </c>
      <c r="X3">
        <f t="shared" ref="X3:X13" si="0">IF(AND(AR3&lt;&gt;"Postponement not used", AR3&lt;&gt;"Postponement not allowed"),1,0)</f>
        <v>0</v>
      </c>
      <c r="Y3"/>
      <c r="Z3"/>
      <c r="AA3" s="170"/>
      <c r="AB3">
        <v>0</v>
      </c>
      <c r="AC3" s="43">
        <v>0</v>
      </c>
      <c r="AD3" s="170"/>
      <c r="AE3" s="130" t="s">
        <v>468</v>
      </c>
      <c r="AF3"/>
      <c r="AG3"/>
      <c r="AH3">
        <v>0</v>
      </c>
      <c r="AI3" t="str">
        <f>IF($F3&lt;&gt;"",$F3,"")</f>
        <v>NI123456B</v>
      </c>
      <c r="AJ3" t="str">
        <f>IF($AI3&lt;&gt;"",CONCATENATE("UID_" &amp;AI3),"")</f>
        <v>UID_NI123456B</v>
      </c>
      <c r="AK3" t="s">
        <v>469</v>
      </c>
      <c r="AL3" s="172" t="str">
        <f>CONCATENATE( G3, "@yahoo.com")</f>
        <v>Marge Simpson@yahoo.com</v>
      </c>
      <c r="AM3" t="s">
        <v>91</v>
      </c>
      <c r="AN3" s="170">
        <v>43831</v>
      </c>
      <c r="AO3" t="s">
        <v>470</v>
      </c>
      <c r="AP3" t="s">
        <v>471</v>
      </c>
      <c r="AQ3" s="170"/>
      <c r="AR3" s="170" t="s">
        <v>401</v>
      </c>
      <c r="AS3" s="43" t="s">
        <v>472</v>
      </c>
      <c r="AT3" s="43"/>
      <c r="AU3" s="173"/>
      <c r="AV3" s="43"/>
      <c r="AW3" s="43"/>
      <c r="AX3" s="104"/>
      <c r="AY3" s="104"/>
    </row>
    <row r="4" spans="1:51" x14ac:dyDescent="0.25">
      <c r="A4">
        <v>2</v>
      </c>
      <c r="B4" t="s">
        <v>463</v>
      </c>
      <c r="C4" t="s">
        <v>464</v>
      </c>
      <c r="D4">
        <f>IF($C4&lt;&gt;"",VLOOKUP(C4,'[5]Pension Data'!$BJ$26:$BK$46,2,FALSE),"")</f>
        <v>0</v>
      </c>
      <c r="E4" s="170">
        <v>43832</v>
      </c>
      <c r="F4" t="s">
        <v>32</v>
      </c>
      <c r="G4" t="str">
        <f>IF($F4&lt;&gt;"",VLOOKUP(F4,[5]Tests!$A$3:$B$12,2,FALSE),"")</f>
        <v>Marge Simpson</v>
      </c>
      <c r="H4" t="s">
        <v>3</v>
      </c>
      <c r="I4">
        <v>1</v>
      </c>
      <c r="J4">
        <v>550</v>
      </c>
      <c r="K4" s="170"/>
      <c r="L4" s="170"/>
      <c r="M4" s="170"/>
      <c r="N4"/>
      <c r="O4" t="s">
        <v>465</v>
      </c>
      <c r="P4" t="s">
        <v>466</v>
      </c>
      <c r="Q4" t="s">
        <v>467</v>
      </c>
      <c r="R4" s="170"/>
      <c r="S4" s="170"/>
      <c r="T4" s="170"/>
      <c r="U4" s="43"/>
      <c r="V4" s="171"/>
      <c r="W4" s="43">
        <v>0</v>
      </c>
      <c r="X4">
        <f t="shared" si="0"/>
        <v>0</v>
      </c>
      <c r="Y4" s="170"/>
      <c r="Z4" s="170"/>
      <c r="AA4"/>
      <c r="AB4">
        <v>0</v>
      </c>
      <c r="AC4" s="43">
        <v>0</v>
      </c>
      <c r="AD4"/>
      <c r="AE4" s="130"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70">
        <v>43831</v>
      </c>
      <c r="AO4" t="s">
        <v>470</v>
      </c>
      <c r="AP4" t="s">
        <v>471</v>
      </c>
      <c r="AQ4" s="170"/>
      <c r="AR4" s="170" t="s">
        <v>401</v>
      </c>
      <c r="AS4" s="43" t="s">
        <v>473</v>
      </c>
      <c r="AT4" s="43" t="s">
        <v>474</v>
      </c>
      <c r="AU4" s="173"/>
      <c r="AV4" s="43"/>
      <c r="AW4" s="43"/>
      <c r="AX4" s="104"/>
      <c r="AY4" s="104"/>
    </row>
    <row r="5" spans="1:51" x14ac:dyDescent="0.25">
      <c r="A5">
        <v>3</v>
      </c>
      <c r="B5" t="s">
        <v>463</v>
      </c>
      <c r="C5" t="s">
        <v>464</v>
      </c>
      <c r="D5">
        <f>IF($C5&lt;&gt;"",VLOOKUP(C5,'[5]Pension Data'!$BJ$26:$BK$46,2,FALSE),"")</f>
        <v>0</v>
      </c>
      <c r="E5" s="170">
        <v>43833</v>
      </c>
      <c r="F5" t="s">
        <v>32</v>
      </c>
      <c r="G5" t="str">
        <f>IF($F5&lt;&gt;"",VLOOKUP(F5,[5]Tests!$A$3:$B$12,2,FALSE),"")</f>
        <v>Marge Simpson</v>
      </c>
      <c r="H5" t="s">
        <v>3</v>
      </c>
      <c r="I5">
        <v>1</v>
      </c>
      <c r="J5">
        <v>1000</v>
      </c>
      <c r="K5" s="170"/>
      <c r="L5" s="170"/>
      <c r="M5" s="170"/>
      <c r="N5"/>
      <c r="O5" t="s">
        <v>465</v>
      </c>
      <c r="P5" t="s">
        <v>466</v>
      </c>
      <c r="Q5" t="s">
        <v>467</v>
      </c>
      <c r="R5"/>
      <c r="S5"/>
      <c r="T5"/>
      <c r="U5" s="43"/>
      <c r="V5" s="170"/>
      <c r="W5" s="43">
        <v>0</v>
      </c>
      <c r="X5">
        <f t="shared" si="0"/>
        <v>0</v>
      </c>
      <c r="Y5" s="170"/>
      <c r="Z5" s="170"/>
      <c r="AA5"/>
      <c r="AB5">
        <v>0</v>
      </c>
      <c r="AC5" s="43">
        <v>0</v>
      </c>
      <c r="AD5"/>
      <c r="AE5" s="130" t="s">
        <v>468</v>
      </c>
      <c r="AF5"/>
      <c r="AG5"/>
      <c r="AH5">
        <v>0</v>
      </c>
      <c r="AI5" t="str">
        <f t="shared" si="1"/>
        <v>NI123456B</v>
      </c>
      <c r="AJ5" t="str">
        <f t="shared" si="2"/>
        <v>UID_NI123456B</v>
      </c>
      <c r="AK5" t="s">
        <v>469</v>
      </c>
      <c r="AL5" t="str">
        <f t="shared" si="3"/>
        <v>Marge Simpson@yahoo.com</v>
      </c>
      <c r="AM5" t="s">
        <v>91</v>
      </c>
      <c r="AN5" s="170">
        <v>43831</v>
      </c>
      <c r="AO5" t="s">
        <v>470</v>
      </c>
      <c r="AP5" t="s">
        <v>471</v>
      </c>
      <c r="AQ5" s="170"/>
      <c r="AR5" s="170" t="s">
        <v>401</v>
      </c>
      <c r="AS5" s="43" t="s">
        <v>475</v>
      </c>
      <c r="AT5" s="43" t="s">
        <v>476</v>
      </c>
      <c r="AU5" s="173"/>
      <c r="AV5" s="43"/>
      <c r="AW5" s="43"/>
      <c r="AX5" s="104"/>
      <c r="AY5" s="104"/>
    </row>
    <row r="6" spans="1:51" x14ac:dyDescent="0.25">
      <c r="A6">
        <v>4</v>
      </c>
      <c r="B6" t="s">
        <v>477</v>
      </c>
      <c r="C6" t="s">
        <v>478</v>
      </c>
      <c r="D6">
        <f>IF($C6&lt;&gt;"",VLOOKUP(C6,'[5]Pension Data'!$BJ$26:$BK$46,2,FALSE),"")</f>
        <v>1</v>
      </c>
      <c r="E6" s="170">
        <v>43831</v>
      </c>
      <c r="F6" t="s">
        <v>32</v>
      </c>
      <c r="G6" t="str">
        <f>IF($F6&lt;&gt;"",VLOOKUP(F6,[5]Tests!$A$3:$B$12,2,FALSE),"")</f>
        <v>Marge Simpson</v>
      </c>
      <c r="H6" t="s">
        <v>3</v>
      </c>
      <c r="I6">
        <v>1</v>
      </c>
      <c r="J6">
        <v>0</v>
      </c>
      <c r="K6"/>
      <c r="L6"/>
      <c r="M6"/>
      <c r="N6"/>
      <c r="O6" t="s">
        <v>479</v>
      </c>
      <c r="P6" t="s">
        <v>466</v>
      </c>
      <c r="Q6" t="s">
        <v>467</v>
      </c>
      <c r="R6"/>
      <c r="S6"/>
      <c r="T6"/>
      <c r="U6" s="43"/>
      <c r="V6"/>
      <c r="W6" s="43">
        <v>0</v>
      </c>
      <c r="X6">
        <f t="shared" si="0"/>
        <v>1</v>
      </c>
      <c r="Y6" s="170">
        <v>43891</v>
      </c>
      <c r="Z6" s="170"/>
      <c r="AA6"/>
      <c r="AB6">
        <v>0</v>
      </c>
      <c r="AC6" s="43">
        <v>0</v>
      </c>
      <c r="AD6"/>
      <c r="AE6" s="130" t="s">
        <v>468</v>
      </c>
      <c r="AF6"/>
      <c r="AG6"/>
      <c r="AH6">
        <v>0</v>
      </c>
      <c r="AI6" t="str">
        <f t="shared" si="1"/>
        <v>NI123456B</v>
      </c>
      <c r="AJ6" t="str">
        <f t="shared" si="2"/>
        <v>UID_NI123456B</v>
      </c>
      <c r="AK6" t="s">
        <v>469</v>
      </c>
      <c r="AL6" t="str">
        <f t="shared" si="3"/>
        <v>Marge Simpson@yahoo.com</v>
      </c>
      <c r="AM6" t="s">
        <v>91</v>
      </c>
      <c r="AN6" s="170">
        <v>43831</v>
      </c>
      <c r="AO6" t="s">
        <v>470</v>
      </c>
      <c r="AP6" t="s">
        <v>471</v>
      </c>
      <c r="AQ6" s="170">
        <v>42370</v>
      </c>
      <c r="AR6" s="170" t="s">
        <v>402</v>
      </c>
      <c r="AS6" s="43" t="s">
        <v>480</v>
      </c>
      <c r="AT6" s="43" t="s">
        <v>467</v>
      </c>
      <c r="AU6" s="173">
        <v>6</v>
      </c>
      <c r="AV6" s="171"/>
      <c r="AW6" s="171">
        <f>Y6</f>
        <v>43891</v>
      </c>
      <c r="AX6" s="104"/>
      <c r="AY6" s="104"/>
    </row>
    <row r="7" spans="1:51" x14ac:dyDescent="0.25">
      <c r="A7">
        <v>5</v>
      </c>
      <c r="B7" t="s">
        <v>477</v>
      </c>
      <c r="C7" t="s">
        <v>478</v>
      </c>
      <c r="D7">
        <f>IF($C7&lt;&gt;"",VLOOKUP(C7,'[5]Pension Data'!$BJ$26:$BK$46,2,FALSE),"")</f>
        <v>1</v>
      </c>
      <c r="E7" s="170">
        <v>43831</v>
      </c>
      <c r="F7" t="s">
        <v>32</v>
      </c>
      <c r="G7" t="str">
        <f>IF($F7&lt;&gt;"",VLOOKUP(F7,[5]Tests!$A$3:$B$12,2,FALSE),"")</f>
        <v>Marge Simpson</v>
      </c>
      <c r="H7" t="s">
        <v>3</v>
      </c>
      <c r="I7">
        <v>1</v>
      </c>
      <c r="J7">
        <v>550</v>
      </c>
      <c r="K7"/>
      <c r="L7"/>
      <c r="M7"/>
      <c r="N7"/>
      <c r="O7" t="s">
        <v>479</v>
      </c>
      <c r="P7" t="s">
        <v>466</v>
      </c>
      <c r="Q7" t="s">
        <v>467</v>
      </c>
      <c r="R7"/>
      <c r="S7"/>
      <c r="T7"/>
      <c r="U7" s="43"/>
      <c r="V7"/>
      <c r="W7" s="43">
        <v>0</v>
      </c>
      <c r="X7">
        <f t="shared" si="0"/>
        <v>1</v>
      </c>
      <c r="Y7" s="170">
        <v>43892</v>
      </c>
      <c r="Z7" s="170"/>
      <c r="AA7"/>
      <c r="AB7">
        <v>0</v>
      </c>
      <c r="AC7" s="43">
        <v>0</v>
      </c>
      <c r="AD7"/>
      <c r="AE7" s="130" t="s">
        <v>468</v>
      </c>
      <c r="AF7"/>
      <c r="AG7"/>
      <c r="AH7">
        <v>0</v>
      </c>
      <c r="AI7" t="str">
        <f t="shared" si="1"/>
        <v>NI123456B</v>
      </c>
      <c r="AJ7" t="str">
        <f t="shared" si="2"/>
        <v>UID_NI123456B</v>
      </c>
      <c r="AK7" t="s">
        <v>469</v>
      </c>
      <c r="AL7" t="str">
        <f t="shared" si="3"/>
        <v>Marge Simpson@yahoo.com</v>
      </c>
      <c r="AM7" t="s">
        <v>91</v>
      </c>
      <c r="AN7" s="170">
        <v>43831</v>
      </c>
      <c r="AO7" t="s">
        <v>470</v>
      </c>
      <c r="AP7" t="s">
        <v>471</v>
      </c>
      <c r="AQ7" s="170">
        <v>42370</v>
      </c>
      <c r="AR7" s="170" t="s">
        <v>402</v>
      </c>
      <c r="AS7" s="43" t="s">
        <v>480</v>
      </c>
      <c r="AT7" s="43" t="s">
        <v>467</v>
      </c>
      <c r="AU7" s="173">
        <v>6</v>
      </c>
      <c r="AV7" s="171"/>
      <c r="AW7" s="171">
        <f>Y7</f>
        <v>43892</v>
      </c>
      <c r="AX7" s="104"/>
      <c r="AY7" s="104"/>
    </row>
    <row r="8" spans="1:51" x14ac:dyDescent="0.25">
      <c r="A8">
        <v>6</v>
      </c>
      <c r="B8" t="s">
        <v>481</v>
      </c>
      <c r="C8" t="s">
        <v>464</v>
      </c>
      <c r="D8">
        <f>IF($C8&lt;&gt;"",VLOOKUP(C8,'[5]Pension Data'!$BJ$26:$BK$46,2,FALSE),"")</f>
        <v>0</v>
      </c>
      <c r="E8" s="170">
        <v>43831</v>
      </c>
      <c r="F8" t="s">
        <v>32</v>
      </c>
      <c r="G8" t="str">
        <f>IF($F8&lt;&gt;"",VLOOKUP(F8,[5]Tests!$A$3:$B$12,2,FALSE),"")</f>
        <v>Marge Simpson</v>
      </c>
      <c r="H8" t="s">
        <v>3</v>
      </c>
      <c r="I8">
        <v>3</v>
      </c>
      <c r="J8">
        <v>600</v>
      </c>
      <c r="K8"/>
      <c r="L8"/>
      <c r="M8"/>
      <c r="N8"/>
      <c r="O8" t="s">
        <v>465</v>
      </c>
      <c r="P8" t="s">
        <v>466</v>
      </c>
      <c r="Q8" t="s">
        <v>467</v>
      </c>
      <c r="R8"/>
      <c r="S8"/>
      <c r="T8"/>
      <c r="U8" s="43"/>
      <c r="V8"/>
      <c r="W8" s="43">
        <v>0</v>
      </c>
      <c r="X8">
        <f t="shared" si="0"/>
        <v>1</v>
      </c>
      <c r="Y8" t="s">
        <v>67</v>
      </c>
      <c r="Z8"/>
      <c r="AA8"/>
      <c r="AB8">
        <v>0</v>
      </c>
      <c r="AC8" s="43">
        <v>0</v>
      </c>
      <c r="AD8"/>
      <c r="AE8" s="130" t="s">
        <v>468</v>
      </c>
      <c r="AF8"/>
      <c r="AG8"/>
      <c r="AH8">
        <v>0</v>
      </c>
      <c r="AI8" t="str">
        <f t="shared" si="1"/>
        <v>NI123456B</v>
      </c>
      <c r="AJ8" t="str">
        <f t="shared" si="2"/>
        <v>UID_NI123456B</v>
      </c>
      <c r="AK8" t="s">
        <v>469</v>
      </c>
      <c r="AL8" t="str">
        <f t="shared" si="3"/>
        <v>Marge Simpson@yahoo.com</v>
      </c>
      <c r="AM8" t="s">
        <v>91</v>
      </c>
      <c r="AN8" s="170">
        <v>43689</v>
      </c>
      <c r="AO8" t="s">
        <v>470</v>
      </c>
      <c r="AP8" t="s">
        <v>471</v>
      </c>
      <c r="AQ8" s="170">
        <v>42370</v>
      </c>
      <c r="AR8" s="170" t="s">
        <v>409</v>
      </c>
      <c r="AS8" s="43" t="s">
        <v>473</v>
      </c>
      <c r="AT8" s="43" t="s">
        <v>474</v>
      </c>
      <c r="AU8" s="173">
        <v>2</v>
      </c>
      <c r="AV8" s="43"/>
      <c r="AW8" s="43" t="s">
        <v>67</v>
      </c>
      <c r="AX8" s="104"/>
      <c r="AY8" s="104"/>
    </row>
    <row r="9" spans="1:51" x14ac:dyDescent="0.25">
      <c r="A9">
        <v>7</v>
      </c>
      <c r="B9" t="s">
        <v>481</v>
      </c>
      <c r="C9" t="s">
        <v>464</v>
      </c>
      <c r="D9">
        <f>IF($C9&lt;&gt;"",VLOOKUP(C9,'[5]Pension Data'!$BJ$26:$BK$46,2,FALSE),"")</f>
        <v>0</v>
      </c>
      <c r="E9" s="170">
        <f>VLOOKUP(I9,[5]TaxPeriod!$D$3:$G$55,4,FALSE)</f>
        <v>43927</v>
      </c>
      <c r="F9" t="s">
        <v>32</v>
      </c>
      <c r="G9" t="str">
        <f>IF($F9&lt;&gt;"",VLOOKUP(F9,[5]Tests!$A$3:$B$12,2,FALSE),"")</f>
        <v>Marge Simpson</v>
      </c>
      <c r="H9" t="s">
        <v>3</v>
      </c>
      <c r="I9">
        <v>1</v>
      </c>
      <c r="J9">
        <v>1200</v>
      </c>
      <c r="K9"/>
      <c r="L9"/>
      <c r="M9"/>
      <c r="N9"/>
      <c r="O9" t="s">
        <v>465</v>
      </c>
      <c r="P9" t="s">
        <v>466</v>
      </c>
      <c r="Q9" t="s">
        <v>467</v>
      </c>
      <c r="R9"/>
      <c r="S9"/>
      <c r="T9"/>
      <c r="U9" s="43">
        <v>0</v>
      </c>
      <c r="V9"/>
      <c r="W9" s="43">
        <v>0</v>
      </c>
      <c r="X9">
        <f t="shared" si="0"/>
        <v>1</v>
      </c>
      <c r="Y9"/>
      <c r="Z9"/>
      <c r="AA9"/>
      <c r="AB9">
        <v>0</v>
      </c>
      <c r="AC9" s="43">
        <v>0</v>
      </c>
      <c r="AD9"/>
      <c r="AE9" s="130" t="s">
        <v>468</v>
      </c>
      <c r="AF9"/>
      <c r="AG9"/>
      <c r="AH9"/>
      <c r="AI9" t="str">
        <f t="shared" si="1"/>
        <v>NI123456B</v>
      </c>
      <c r="AJ9" t="str">
        <f t="shared" si="2"/>
        <v>UID_NI123456B</v>
      </c>
      <c r="AK9" t="s">
        <v>469</v>
      </c>
      <c r="AL9" t="str">
        <f t="shared" si="3"/>
        <v>Marge Simpson@yahoo.com</v>
      </c>
      <c r="AM9" t="s">
        <v>91</v>
      </c>
      <c r="AN9" s="170">
        <v>43831</v>
      </c>
      <c r="AO9" t="s">
        <v>470</v>
      </c>
      <c r="AP9" t="s">
        <v>471</v>
      </c>
      <c r="AQ9" s="170">
        <v>43922</v>
      </c>
      <c r="AR9" s="170" t="s">
        <v>409</v>
      </c>
      <c r="AS9" s="43" t="s">
        <v>480</v>
      </c>
      <c r="AT9" s="43" t="s">
        <v>476</v>
      </c>
      <c r="AU9" s="173">
        <v>9</v>
      </c>
      <c r="AV9" s="171">
        <f>$E9+7*6</f>
        <v>43969</v>
      </c>
      <c r="AW9" s="171">
        <v>43957</v>
      </c>
      <c r="AX9" s="104"/>
      <c r="AY9" s="104"/>
    </row>
    <row r="10" spans="1:51" x14ac:dyDescent="0.25">
      <c r="A10">
        <v>8</v>
      </c>
      <c r="B10" t="s">
        <v>403</v>
      </c>
      <c r="C10" t="s">
        <v>478</v>
      </c>
      <c r="D10">
        <f>IF($C10&lt;&gt;"",VLOOKUP(C10,'[5]Pension Data'!$BJ$26:$BK$46,2,FALSE),"")</f>
        <v>1</v>
      </c>
      <c r="E10" s="170">
        <f>AN10</f>
        <v>43952</v>
      </c>
      <c r="F10" t="s">
        <v>44</v>
      </c>
      <c r="G10" t="str">
        <f>IF($F10&lt;&gt;"",VLOOKUP(F10,[5]Tests!$A$3:$B$12,2,FALSE),"")</f>
        <v>The Rock</v>
      </c>
      <c r="H10" t="s">
        <v>3</v>
      </c>
      <c r="I10">
        <v>1</v>
      </c>
      <c r="J10">
        <v>1000</v>
      </c>
      <c r="K10"/>
      <c r="L10"/>
      <c r="M10"/>
      <c r="N10"/>
      <c r="O10" t="s">
        <v>479</v>
      </c>
      <c r="P10" t="s">
        <v>466</v>
      </c>
      <c r="Q10" t="s">
        <v>467</v>
      </c>
      <c r="R10"/>
      <c r="S10"/>
      <c r="T10"/>
      <c r="U10" s="43"/>
      <c r="V10"/>
      <c r="W10" s="43">
        <v>0</v>
      </c>
      <c r="X10">
        <f t="shared" si="0"/>
        <v>1</v>
      </c>
      <c r="Y10" t="s">
        <v>67</v>
      </c>
      <c r="Z10"/>
      <c r="AA10"/>
      <c r="AB10">
        <v>0</v>
      </c>
      <c r="AC10" s="43">
        <v>0</v>
      </c>
      <c r="AD10"/>
      <c r="AE10" s="130" t="s">
        <v>468</v>
      </c>
      <c r="AF10"/>
      <c r="AG10"/>
      <c r="AH10"/>
      <c r="AI10" t="str">
        <f t="shared" si="1"/>
        <v>NI123456F</v>
      </c>
      <c r="AJ10" t="str">
        <f t="shared" si="2"/>
        <v>UID_NI123456F</v>
      </c>
      <c r="AK10" t="s">
        <v>469</v>
      </c>
      <c r="AL10" t="str">
        <f t="shared" si="3"/>
        <v>The Rock@yahoo.com</v>
      </c>
      <c r="AM10" t="s">
        <v>92</v>
      </c>
      <c r="AN10" s="170">
        <v>43952</v>
      </c>
      <c r="AO10" t="s">
        <v>470</v>
      </c>
      <c r="AP10" t="s">
        <v>471</v>
      </c>
      <c r="AQ10" s="170">
        <v>42370</v>
      </c>
      <c r="AR10" s="170" t="s">
        <v>403</v>
      </c>
      <c r="AS10" s="43" t="s">
        <v>480</v>
      </c>
      <c r="AT10" s="43" t="s">
        <v>467</v>
      </c>
      <c r="AU10" s="173">
        <v>6</v>
      </c>
      <c r="AV10" s="171"/>
      <c r="AW10" s="171">
        <v>44044</v>
      </c>
      <c r="AX10" s="104"/>
      <c r="AY10" s="104"/>
    </row>
    <row r="11" spans="1:51" x14ac:dyDescent="0.25">
      <c r="A11" s="50">
        <v>9</v>
      </c>
      <c r="B11" s="50" t="s">
        <v>482</v>
      </c>
      <c r="C11" s="50" t="s">
        <v>482</v>
      </c>
      <c r="D11" s="50">
        <f>IF($C11&lt;&gt;"",VLOOKUP(C11,'[5]Pension Data'!$BJ$26:$BK$46,2,FALSE),"")</f>
        <v>2</v>
      </c>
      <c r="E11" s="174">
        <f>AQ11</f>
        <v>43927</v>
      </c>
      <c r="F11" s="50" t="s">
        <v>56</v>
      </c>
      <c r="G11" s="50" t="str">
        <f>IF($F11&lt;&gt;"",VLOOKUP(F11,[5]Tests!$A$3:$B$12,2,FALSE),"")</f>
        <v>Maggie Simpson</v>
      </c>
      <c r="H11" s="50" t="s">
        <v>1</v>
      </c>
      <c r="I11" s="50">
        <v>1</v>
      </c>
      <c r="J11" s="50">
        <v>195</v>
      </c>
      <c r="K11" s="50"/>
      <c r="L11" s="50"/>
      <c r="M11" s="50"/>
      <c r="N11" s="50"/>
      <c r="O11" s="50" t="s">
        <v>466</v>
      </c>
      <c r="P11" s="50" t="s">
        <v>466</v>
      </c>
      <c r="Q11" s="50" t="s">
        <v>467</v>
      </c>
      <c r="R11" s="50"/>
      <c r="S11" s="50"/>
      <c r="T11" s="50"/>
      <c r="U11" s="175">
        <v>0</v>
      </c>
      <c r="V11" s="50"/>
      <c r="W11" s="175">
        <v>0</v>
      </c>
      <c r="X11" s="50">
        <f t="shared" si="0"/>
        <v>1</v>
      </c>
      <c r="Y11" s="174" t="s">
        <v>67</v>
      </c>
      <c r="Z11" s="174"/>
      <c r="AA11" s="50"/>
      <c r="AB11" s="50">
        <v>0</v>
      </c>
      <c r="AC11" s="175">
        <v>0</v>
      </c>
      <c r="AD11" s="50"/>
      <c r="AE11" s="176" t="s">
        <v>468</v>
      </c>
      <c r="AF11" s="50"/>
      <c r="AG11" s="50"/>
      <c r="AH11" s="50"/>
      <c r="AI11" s="50" t="str">
        <f t="shared" si="1"/>
        <v>NI123456E</v>
      </c>
      <c r="AJ11" s="50" t="str">
        <f t="shared" si="2"/>
        <v>UID_NI123456E</v>
      </c>
      <c r="AK11" s="50" t="s">
        <v>469</v>
      </c>
      <c r="AL11" s="50" t="str">
        <f t="shared" si="3"/>
        <v>Maggie Simpson@yahoo.com</v>
      </c>
      <c r="AM11" s="50" t="s">
        <v>91</v>
      </c>
      <c r="AN11" s="174">
        <v>43831</v>
      </c>
      <c r="AO11" s="50" t="s">
        <v>470</v>
      </c>
      <c r="AP11" s="50" t="s">
        <v>483</v>
      </c>
      <c r="AQ11" s="174">
        <v>43927</v>
      </c>
      <c r="AR11" s="174" t="s">
        <v>409</v>
      </c>
      <c r="AS11" s="175" t="s">
        <v>480</v>
      </c>
      <c r="AT11" s="175" t="s">
        <v>467</v>
      </c>
      <c r="AU11" s="177">
        <v>6</v>
      </c>
      <c r="AV11" s="178"/>
      <c r="AW11" s="178">
        <f>E11+7</f>
        <v>43934</v>
      </c>
      <c r="AX11" s="179"/>
      <c r="AY11" s="179"/>
    </row>
    <row r="12" spans="1:51" x14ac:dyDescent="0.25">
      <c r="A12" s="50">
        <v>10</v>
      </c>
      <c r="B12" s="50" t="s">
        <v>484</v>
      </c>
      <c r="C12" s="50" t="s">
        <v>464</v>
      </c>
      <c r="D12" s="50">
        <f>IF($C12&lt;&gt;"",VLOOKUP(C12,'[5]Pension Data'!$BJ$26:$BK$46,2,FALSE),"")</f>
        <v>0</v>
      </c>
      <c r="E12" s="174">
        <f>VLOOKUP(I12,[5]TaxPeriod!$D$3:$G$55,4,FALSE)</f>
        <v>43934</v>
      </c>
      <c r="F12" s="50" t="s">
        <v>56</v>
      </c>
      <c r="G12" s="50" t="str">
        <f>IF($F12&lt;&gt;"",VLOOKUP(F12,[5]Tests!$A$3:$B$12,2,FALSE),"")</f>
        <v>Maggie Simpson</v>
      </c>
      <c r="H12" s="50" t="s">
        <v>1</v>
      </c>
      <c r="I12" s="50">
        <f>I11+1</f>
        <v>2</v>
      </c>
      <c r="J12" s="50">
        <v>195</v>
      </c>
      <c r="K12" s="50"/>
      <c r="L12" s="50"/>
      <c r="M12" s="50"/>
      <c r="N12" s="50"/>
      <c r="O12" s="50" t="s">
        <v>466</v>
      </c>
      <c r="P12" s="50" t="s">
        <v>466</v>
      </c>
      <c r="Q12" s="50" t="s">
        <v>474</v>
      </c>
      <c r="R12" s="174">
        <f>E11</f>
        <v>43927</v>
      </c>
      <c r="S12" s="174">
        <f>R12+7*6</f>
        <v>43969</v>
      </c>
      <c r="T12" s="174">
        <f>R13+3</f>
        <v>43930</v>
      </c>
      <c r="U12" s="175"/>
      <c r="V12" s="50"/>
      <c r="W12" s="175">
        <v>0</v>
      </c>
      <c r="X12" s="50">
        <f t="shared" si="0"/>
        <v>1</v>
      </c>
      <c r="Y12" s="174" t="s">
        <v>67</v>
      </c>
      <c r="Z12" s="174"/>
      <c r="AA12" s="50"/>
      <c r="AB12" s="50">
        <v>0</v>
      </c>
      <c r="AC12" s="175">
        <v>0</v>
      </c>
      <c r="AD12" s="50"/>
      <c r="AE12" s="176" t="s">
        <v>468</v>
      </c>
      <c r="AF12" s="50"/>
      <c r="AG12" s="50"/>
      <c r="AH12" s="50"/>
      <c r="AI12" s="50" t="str">
        <f t="shared" si="1"/>
        <v>NI123456E</v>
      </c>
      <c r="AJ12" s="50" t="str">
        <f t="shared" si="2"/>
        <v>UID_NI123456E</v>
      </c>
      <c r="AK12" s="50" t="s">
        <v>469</v>
      </c>
      <c r="AL12" s="50" t="str">
        <f t="shared" si="3"/>
        <v>Maggie Simpson@yahoo.com</v>
      </c>
      <c r="AM12" s="50" t="s">
        <v>91</v>
      </c>
      <c r="AN12" s="174">
        <v>43831</v>
      </c>
      <c r="AO12" s="50" t="s">
        <v>470</v>
      </c>
      <c r="AP12" s="50" t="s">
        <v>485</v>
      </c>
      <c r="AQ12" s="174">
        <v>43927</v>
      </c>
      <c r="AR12" s="174" t="s">
        <v>409</v>
      </c>
      <c r="AS12" s="175" t="s">
        <v>473</v>
      </c>
      <c r="AT12" s="175" t="s">
        <v>474</v>
      </c>
      <c r="AU12" s="177"/>
      <c r="AV12" s="175"/>
      <c r="AW12" s="175"/>
      <c r="AX12" s="179"/>
      <c r="AY12" s="179"/>
    </row>
    <row r="13" spans="1:51" x14ac:dyDescent="0.25">
      <c r="A13" s="50">
        <v>11</v>
      </c>
      <c r="B13" s="50" t="s">
        <v>484</v>
      </c>
      <c r="C13" s="50" t="s">
        <v>464</v>
      </c>
      <c r="D13" s="50">
        <f>IF($C13&lt;&gt;"",VLOOKUP(C13,'[5]Pension Data'!$BJ$26:$BK$46,2,FALSE),"")</f>
        <v>0</v>
      </c>
      <c r="E13" s="174">
        <f>VLOOKUP(I13,[5]TaxPeriod!D4:G56,4,FALSE)</f>
        <v>43941</v>
      </c>
      <c r="F13" s="50" t="s">
        <v>56</v>
      </c>
      <c r="G13" s="50" t="str">
        <f>IF($F13&lt;&gt;"",VLOOKUP(F13,[5]Tests!$A$3:$B$12,2,FALSE),"")</f>
        <v>Maggie Simpson</v>
      </c>
      <c r="H13" s="50" t="s">
        <v>1</v>
      </c>
      <c r="I13" s="50">
        <f>I12+1</f>
        <v>3</v>
      </c>
      <c r="J13" s="50">
        <v>195</v>
      </c>
      <c r="K13" s="50"/>
      <c r="L13" s="50"/>
      <c r="M13" s="50"/>
      <c r="N13" s="50"/>
      <c r="O13" s="50" t="s">
        <v>466</v>
      </c>
      <c r="P13" s="50" t="s">
        <v>466</v>
      </c>
      <c r="Q13" s="50" t="s">
        <v>474</v>
      </c>
      <c r="R13" s="174">
        <f>R12</f>
        <v>43927</v>
      </c>
      <c r="S13" s="174">
        <f>S12</f>
        <v>43969</v>
      </c>
      <c r="T13" s="174">
        <f>T12</f>
        <v>43930</v>
      </c>
      <c r="U13" s="175"/>
      <c r="V13" s="50"/>
      <c r="W13" s="175">
        <v>0</v>
      </c>
      <c r="X13" s="50">
        <f t="shared" si="0"/>
        <v>1</v>
      </c>
      <c r="Y13" s="174" t="s">
        <v>67</v>
      </c>
      <c r="Z13" s="174"/>
      <c r="AA13" s="50"/>
      <c r="AB13" s="50">
        <v>0</v>
      </c>
      <c r="AC13" s="175">
        <v>0</v>
      </c>
      <c r="AD13" s="50"/>
      <c r="AE13" s="176" t="s">
        <v>468</v>
      </c>
      <c r="AF13" s="50"/>
      <c r="AG13" s="50"/>
      <c r="AH13" s="50"/>
      <c r="AI13" s="50" t="str">
        <f t="shared" si="1"/>
        <v>NI123456E</v>
      </c>
      <c r="AJ13" s="50" t="str">
        <f t="shared" si="2"/>
        <v>UID_NI123456E</v>
      </c>
      <c r="AK13" s="50" t="s">
        <v>469</v>
      </c>
      <c r="AL13" s="50" t="str">
        <f t="shared" si="3"/>
        <v>Maggie Simpson@yahoo.com</v>
      </c>
      <c r="AM13" s="50" t="s">
        <v>91</v>
      </c>
      <c r="AN13" s="174">
        <v>43831</v>
      </c>
      <c r="AO13" s="50" t="s">
        <v>470</v>
      </c>
      <c r="AP13" s="50" t="s">
        <v>486</v>
      </c>
      <c r="AQ13" s="174">
        <v>43927</v>
      </c>
      <c r="AR13" s="174" t="s">
        <v>409</v>
      </c>
      <c r="AS13" s="175" t="s">
        <v>473</v>
      </c>
      <c r="AT13" s="175" t="s">
        <v>474</v>
      </c>
      <c r="AU13" s="177"/>
      <c r="AV13" s="175"/>
      <c r="AW13" s="175"/>
      <c r="AX13" s="179"/>
      <c r="AY13" s="179"/>
    </row>
    <row r="14" spans="1:51" x14ac:dyDescent="0.25">
      <c r="A14" s="50">
        <v>12</v>
      </c>
      <c r="B14" s="50" t="s">
        <v>487</v>
      </c>
      <c r="C14" s="50" t="s">
        <v>488</v>
      </c>
      <c r="D14" s="50">
        <f>IF($C14&lt;&gt;"",VLOOKUP(C14,'[5]Pension Data'!$BJ$26:$BK$46,2,FALSE),"")</f>
        <v>4</v>
      </c>
      <c r="E14" s="174">
        <v>43943</v>
      </c>
      <c r="F14" s="50" t="s">
        <v>56</v>
      </c>
      <c r="G14" s="50" t="str">
        <f>IF($F14&lt;&gt;"",VLOOKUP(F14,[5]Tests!$A$3:$B$12,2,FALSE),"")</f>
        <v>Maggie Simpson</v>
      </c>
      <c r="H14" s="50" t="s">
        <v>1</v>
      </c>
      <c r="I14" s="50">
        <v>3</v>
      </c>
      <c r="J14" s="50">
        <v>195</v>
      </c>
      <c r="K14" s="50"/>
      <c r="L14" s="50"/>
      <c r="M14" s="50"/>
      <c r="N14" s="50"/>
      <c r="O14" s="50" t="s">
        <v>466</v>
      </c>
      <c r="P14" s="50" t="s">
        <v>466</v>
      </c>
      <c r="Q14" s="50" t="s">
        <v>474</v>
      </c>
      <c r="R14" s="174">
        <f>R13</f>
        <v>43927</v>
      </c>
      <c r="S14" s="174">
        <f>S13</f>
        <v>43969</v>
      </c>
      <c r="T14" s="174">
        <f>T12</f>
        <v>43930</v>
      </c>
      <c r="U14" s="175"/>
      <c r="V14" s="50"/>
      <c r="W14" s="175">
        <v>0</v>
      </c>
      <c r="X14" s="50">
        <f>IF(AND(AR14&lt;&gt;"Postponement not used", AR14&lt;&gt;"Postponement not allowed"),1,0)</f>
        <v>1</v>
      </c>
      <c r="Y14" s="50"/>
      <c r="Z14" s="50"/>
      <c r="AA14" s="50"/>
      <c r="AB14" s="50">
        <v>0</v>
      </c>
      <c r="AC14" s="175">
        <v>0</v>
      </c>
      <c r="AD14" s="50"/>
      <c r="AE14" s="176" t="s">
        <v>468</v>
      </c>
      <c r="AF14" s="50"/>
      <c r="AG14" s="50"/>
      <c r="AH14" s="50"/>
      <c r="AI14" s="50" t="str">
        <f t="shared" si="1"/>
        <v>NI123456E</v>
      </c>
      <c r="AJ14" s="50" t="str">
        <f t="shared" si="2"/>
        <v>UID_NI123456E</v>
      </c>
      <c r="AK14" s="50" t="s">
        <v>469</v>
      </c>
      <c r="AL14" s="50" t="str">
        <f t="shared" si="3"/>
        <v>Maggie Simpson@yahoo.com</v>
      </c>
      <c r="AM14" s="50" t="s">
        <v>91</v>
      </c>
      <c r="AN14" s="174">
        <v>43831</v>
      </c>
      <c r="AO14" s="50" t="s">
        <v>470</v>
      </c>
      <c r="AP14" s="50" t="s">
        <v>489</v>
      </c>
      <c r="AQ14" s="174">
        <v>43927</v>
      </c>
      <c r="AR14" s="174" t="s">
        <v>409</v>
      </c>
      <c r="AS14" s="175" t="s">
        <v>480</v>
      </c>
      <c r="AT14" s="175" t="s">
        <v>476</v>
      </c>
      <c r="AU14" s="177">
        <v>7</v>
      </c>
      <c r="AV14" s="178"/>
      <c r="AW14" s="178">
        <f>E13+7</f>
        <v>43948</v>
      </c>
      <c r="AX14" s="179"/>
      <c r="AY14" s="179"/>
    </row>
    <row r="15" spans="1:51" x14ac:dyDescent="0.25">
      <c r="A15" s="50">
        <v>13</v>
      </c>
      <c r="B15" s="50" t="s">
        <v>490</v>
      </c>
      <c r="C15" s="50" t="s">
        <v>491</v>
      </c>
      <c r="D15" s="50">
        <f>IF($C15&lt;&gt;"",VLOOKUP(C15,'[5]Pension Data'!BJ26:BK32,2,FALSE),"")</f>
        <v>3</v>
      </c>
      <c r="E15" s="174">
        <f>E13+7</f>
        <v>43948</v>
      </c>
      <c r="F15" s="50" t="s">
        <v>56</v>
      </c>
      <c r="G15" s="50" t="str">
        <f>IF($F15&lt;&gt;"",VLOOKUP(F15,[5]Tests!$A$3:$B$12,2,FALSE),"")</f>
        <v>Maggie Simpson</v>
      </c>
      <c r="H15" s="50" t="s">
        <v>1</v>
      </c>
      <c r="I15" s="50">
        <v>4</v>
      </c>
      <c r="J15" s="50">
        <v>191</v>
      </c>
      <c r="K15" s="50"/>
      <c r="L15" s="50"/>
      <c r="M15" s="50"/>
      <c r="N15" s="50"/>
      <c r="O15" s="50" t="s">
        <v>492</v>
      </c>
      <c r="P15" s="50" t="s">
        <v>466</v>
      </c>
      <c r="Q15" s="50" t="s">
        <v>476</v>
      </c>
      <c r="R15" s="174">
        <f>R14</f>
        <v>43927</v>
      </c>
      <c r="S15" s="174">
        <f>S14</f>
        <v>43969</v>
      </c>
      <c r="T15" s="174">
        <f>T14</f>
        <v>43930</v>
      </c>
      <c r="U15" s="175"/>
      <c r="V15" s="50"/>
      <c r="W15" s="175">
        <v>0</v>
      </c>
      <c r="X15" s="50">
        <f t="shared" ref="X15:X39" si="4">IF(AND(AR15&lt;&gt;"Postponement not used", AR15&lt;&gt;"Postponement not allowed"),1,0)</f>
        <v>1</v>
      </c>
      <c r="Y15" s="50"/>
      <c r="Z15" s="50"/>
      <c r="AA15" s="50"/>
      <c r="AB15" s="50">
        <v>0</v>
      </c>
      <c r="AC15" s="175">
        <v>0</v>
      </c>
      <c r="AD15" s="50"/>
      <c r="AE15" s="176" t="s">
        <v>468</v>
      </c>
      <c r="AF15" s="50"/>
      <c r="AG15" s="50"/>
      <c r="AH15" s="50"/>
      <c r="AI15" s="50" t="str">
        <f t="shared" si="1"/>
        <v>NI123456E</v>
      </c>
      <c r="AJ15" s="50" t="str">
        <f t="shared" si="2"/>
        <v>UID_NI123456E</v>
      </c>
      <c r="AK15" s="50" t="s">
        <v>469</v>
      </c>
      <c r="AL15" s="50" t="str">
        <f t="shared" si="3"/>
        <v>Maggie Simpson@yahoo.com</v>
      </c>
      <c r="AM15" s="50" t="s">
        <v>91</v>
      </c>
      <c r="AN15" s="174">
        <v>43831</v>
      </c>
      <c r="AO15" s="50" t="s">
        <v>470</v>
      </c>
      <c r="AP15" s="50" t="s">
        <v>493</v>
      </c>
      <c r="AQ15" s="174">
        <v>43927</v>
      </c>
      <c r="AR15" s="174" t="s">
        <v>409</v>
      </c>
      <c r="AS15" s="175" t="s">
        <v>473</v>
      </c>
      <c r="AT15" s="175" t="s">
        <v>474</v>
      </c>
      <c r="AU15" s="177"/>
      <c r="AV15" s="175"/>
      <c r="AW15" s="175"/>
      <c r="AX15" s="179"/>
      <c r="AY15" s="179"/>
    </row>
    <row r="16" spans="1:51" x14ac:dyDescent="0.25">
      <c r="A16" s="50">
        <v>14</v>
      </c>
      <c r="B16" s="50" t="s">
        <v>484</v>
      </c>
      <c r="C16" s="50" t="s">
        <v>464</v>
      </c>
      <c r="D16" s="50">
        <f>IF($C16&lt;&gt;"",VLOOKUP(C16,'[5]Pension Data'!$BJ$26:$BK$46,2,FALSE),"")</f>
        <v>0</v>
      </c>
      <c r="E16" s="174">
        <f>VLOOKUP(I16,[5]TaxPeriod!D7:G59,4,FALSE)</f>
        <v>43955</v>
      </c>
      <c r="F16" s="50" t="s">
        <v>56</v>
      </c>
      <c r="G16" s="50" t="str">
        <f>IF($F16&lt;&gt;"",VLOOKUP(F16,[5]Tests!$A$3:$B$12,2,FALSE),"")</f>
        <v>Maggie Simpson</v>
      </c>
      <c r="H16" s="50" t="s">
        <v>1</v>
      </c>
      <c r="I16" s="50">
        <v>5</v>
      </c>
      <c r="J16" s="50">
        <v>193</v>
      </c>
      <c r="K16" s="50"/>
      <c r="L16" s="50"/>
      <c r="M16" s="50"/>
      <c r="N16" s="50"/>
      <c r="O16" s="50" t="s">
        <v>465</v>
      </c>
      <c r="P16" s="50" t="s">
        <v>466</v>
      </c>
      <c r="Q16" s="50" t="s">
        <v>474</v>
      </c>
      <c r="R16" s="50"/>
      <c r="S16" s="50"/>
      <c r="T16" s="174">
        <f>T15</f>
        <v>43930</v>
      </c>
      <c r="U16" s="175"/>
      <c r="V16" s="50"/>
      <c r="W16" s="175">
        <v>0</v>
      </c>
      <c r="X16" s="50">
        <f t="shared" si="4"/>
        <v>1</v>
      </c>
      <c r="Y16" s="50"/>
      <c r="Z16" s="50"/>
      <c r="AA16" s="50"/>
      <c r="AB16" s="50">
        <v>0</v>
      </c>
      <c r="AC16" s="175">
        <v>0</v>
      </c>
      <c r="AD16" s="50"/>
      <c r="AE16" s="176" t="s">
        <v>468</v>
      </c>
      <c r="AF16" s="50"/>
      <c r="AG16" s="50"/>
      <c r="AH16" s="50"/>
      <c r="AI16" s="50" t="str">
        <f t="shared" si="1"/>
        <v>NI123456E</v>
      </c>
      <c r="AJ16" s="50" t="str">
        <f t="shared" si="2"/>
        <v>UID_NI123456E</v>
      </c>
      <c r="AK16" s="50" t="s">
        <v>469</v>
      </c>
      <c r="AL16" s="50" t="str">
        <f t="shared" si="3"/>
        <v>Maggie Simpson@yahoo.com</v>
      </c>
      <c r="AM16" s="50" t="s">
        <v>91</v>
      </c>
      <c r="AN16" s="174">
        <v>43831</v>
      </c>
      <c r="AO16" s="50" t="s">
        <v>470</v>
      </c>
      <c r="AP16" s="50" t="s">
        <v>494</v>
      </c>
      <c r="AQ16" s="174">
        <v>43927</v>
      </c>
      <c r="AR16" s="174" t="s">
        <v>409</v>
      </c>
      <c r="AS16" s="175" t="s">
        <v>480</v>
      </c>
      <c r="AT16" s="175" t="s">
        <v>476</v>
      </c>
      <c r="AU16" s="177">
        <v>7</v>
      </c>
      <c r="AV16" s="178"/>
      <c r="AW16" s="178">
        <f>E16+7</f>
        <v>43962</v>
      </c>
      <c r="AX16" s="179"/>
      <c r="AY16" s="179"/>
    </row>
    <row r="17" spans="1:51" x14ac:dyDescent="0.25">
      <c r="A17" s="50">
        <v>15</v>
      </c>
      <c r="B17" s="50" t="s">
        <v>490</v>
      </c>
      <c r="C17" s="50" t="s">
        <v>491</v>
      </c>
      <c r="D17" s="50">
        <f>IF($C17&lt;&gt;"",VLOOKUP(C17,'[5]Pension Data'!$BJ$26:$BK$46,2,FALSE),"")</f>
        <v>3</v>
      </c>
      <c r="E17" s="174">
        <f>VLOOKUP(I17,[5]TaxPeriod!D8:G60,4,FALSE)</f>
        <v>43962</v>
      </c>
      <c r="F17" s="50" t="s">
        <v>56</v>
      </c>
      <c r="G17" s="50" t="str">
        <f>IF($F17&lt;&gt;"",VLOOKUP(F17,[5]Tests!$A$3:$B$12,2,FALSE),"")</f>
        <v>Maggie Simpson</v>
      </c>
      <c r="H17" s="50" t="s">
        <v>1</v>
      </c>
      <c r="I17" s="50">
        <f>I16+1</f>
        <v>6</v>
      </c>
      <c r="J17" s="50">
        <v>195</v>
      </c>
      <c r="K17" s="50"/>
      <c r="L17" s="50"/>
      <c r="M17" s="50"/>
      <c r="N17" s="50"/>
      <c r="O17" s="50" t="s">
        <v>492</v>
      </c>
      <c r="P17" s="50" t="s">
        <v>466</v>
      </c>
      <c r="Q17" s="50" t="s">
        <v>474</v>
      </c>
      <c r="R17" s="50"/>
      <c r="S17" s="50"/>
      <c r="T17" s="174">
        <f>T16</f>
        <v>43930</v>
      </c>
      <c r="U17" s="175"/>
      <c r="V17" s="50"/>
      <c r="W17" s="175">
        <v>0</v>
      </c>
      <c r="X17" s="50">
        <f t="shared" si="4"/>
        <v>1</v>
      </c>
      <c r="Y17" s="174">
        <f>E16+7</f>
        <v>43962</v>
      </c>
      <c r="Z17" s="174"/>
      <c r="AA17" s="50"/>
      <c r="AB17" s="50">
        <v>0</v>
      </c>
      <c r="AC17" s="175">
        <v>0</v>
      </c>
      <c r="AD17" s="50"/>
      <c r="AE17" s="176" t="s">
        <v>468</v>
      </c>
      <c r="AF17" s="50"/>
      <c r="AG17" s="50"/>
      <c r="AH17" s="50"/>
      <c r="AI17" s="50" t="str">
        <f t="shared" si="1"/>
        <v>NI123456E</v>
      </c>
      <c r="AJ17" s="50" t="str">
        <f t="shared" si="2"/>
        <v>UID_NI123456E</v>
      </c>
      <c r="AK17" s="50" t="s">
        <v>469</v>
      </c>
      <c r="AL17" s="50" t="str">
        <f t="shared" si="3"/>
        <v>Maggie Simpson@yahoo.com</v>
      </c>
      <c r="AM17" s="50" t="s">
        <v>91</v>
      </c>
      <c r="AN17" s="174">
        <v>43831</v>
      </c>
      <c r="AO17" s="50" t="s">
        <v>470</v>
      </c>
      <c r="AP17" s="50" t="s">
        <v>495</v>
      </c>
      <c r="AQ17" s="174">
        <v>43927</v>
      </c>
      <c r="AR17" s="174" t="s">
        <v>409</v>
      </c>
      <c r="AS17" s="175" t="s">
        <v>475</v>
      </c>
      <c r="AT17" s="175" t="s">
        <v>476</v>
      </c>
      <c r="AU17" s="177"/>
      <c r="AV17" s="178">
        <f>E17+7*6</f>
        <v>44004</v>
      </c>
      <c r="AW17" s="178"/>
      <c r="AX17" s="179"/>
      <c r="AY17" s="179"/>
    </row>
    <row r="18" spans="1:51" x14ac:dyDescent="0.25">
      <c r="A18" s="50">
        <v>16</v>
      </c>
      <c r="B18" s="50" t="s">
        <v>484</v>
      </c>
      <c r="C18" s="50" t="s">
        <v>464</v>
      </c>
      <c r="D18" s="50">
        <f>IF($C18&lt;&gt;"",VLOOKUP(C18,'[5]Pension Data'!$BJ$26:$BK$46,2,FALSE),"")</f>
        <v>0</v>
      </c>
      <c r="E18" s="174">
        <f>VLOOKUP(I18,[5]TaxPeriod!D9:G61,4,FALSE)</f>
        <v>43969</v>
      </c>
      <c r="F18" s="50" t="s">
        <v>56</v>
      </c>
      <c r="G18" s="50" t="str">
        <f>IF($F18&lt;&gt;"",VLOOKUP(F18,[5]Tests!$A$3:$B$12,2,FALSE),"")</f>
        <v>Maggie Simpson</v>
      </c>
      <c r="H18" s="50" t="s">
        <v>1</v>
      </c>
      <c r="I18" s="50">
        <f>I17+1</f>
        <v>7</v>
      </c>
      <c r="J18" s="50">
        <v>195</v>
      </c>
      <c r="K18" s="50"/>
      <c r="L18" s="50"/>
      <c r="M18" s="50"/>
      <c r="N18" s="50"/>
      <c r="O18" s="50" t="s">
        <v>465</v>
      </c>
      <c r="P18" s="50" t="s">
        <v>466</v>
      </c>
      <c r="Q18" s="50" t="s">
        <v>476</v>
      </c>
      <c r="R18" s="50"/>
      <c r="S18" s="50"/>
      <c r="T18" s="50"/>
      <c r="U18" s="175"/>
      <c r="V18" s="50"/>
      <c r="W18" s="175">
        <v>0</v>
      </c>
      <c r="X18" s="50">
        <f t="shared" si="4"/>
        <v>1</v>
      </c>
      <c r="Y18" s="50"/>
      <c r="Z18" s="50"/>
      <c r="AA18" s="50"/>
      <c r="AB18" s="50">
        <v>1</v>
      </c>
      <c r="AC18" s="175">
        <v>1</v>
      </c>
      <c r="AD18" s="50"/>
      <c r="AE18" s="176" t="s">
        <v>468</v>
      </c>
      <c r="AF18" s="50"/>
      <c r="AG18" s="50"/>
      <c r="AH18" s="50"/>
      <c r="AI18" s="50" t="str">
        <f t="shared" si="1"/>
        <v>NI123456E</v>
      </c>
      <c r="AJ18" s="50" t="str">
        <f t="shared" si="2"/>
        <v>UID_NI123456E</v>
      </c>
      <c r="AK18" s="50" t="s">
        <v>469</v>
      </c>
      <c r="AL18" s="50" t="str">
        <f t="shared" si="3"/>
        <v>Maggie Simpson@yahoo.com</v>
      </c>
      <c r="AM18" s="50" t="s">
        <v>91</v>
      </c>
      <c r="AN18" s="174">
        <v>43831</v>
      </c>
      <c r="AO18" s="50" t="s">
        <v>470</v>
      </c>
      <c r="AP18" s="50" t="s">
        <v>496</v>
      </c>
      <c r="AQ18" s="174">
        <v>43927</v>
      </c>
      <c r="AR18" s="174" t="s">
        <v>409</v>
      </c>
      <c r="AS18" s="175" t="s">
        <v>466</v>
      </c>
      <c r="AT18" s="175" t="s">
        <v>476</v>
      </c>
      <c r="AU18" s="177"/>
      <c r="AV18" s="178"/>
      <c r="AW18" s="178"/>
      <c r="AX18" s="179"/>
      <c r="AY18" s="179"/>
    </row>
    <row r="19" spans="1:51" x14ac:dyDescent="0.25">
      <c r="A19" s="58">
        <v>17</v>
      </c>
      <c r="B19" s="58" t="s">
        <v>477</v>
      </c>
      <c r="C19" s="58" t="s">
        <v>478</v>
      </c>
      <c r="D19" s="58">
        <f>IF($C19&lt;&gt;"",VLOOKUP(C19,'[5]Pension Data'!$BJ$26:$BK$46,2,FALSE),"")</f>
        <v>1</v>
      </c>
      <c r="E19" s="180">
        <f>VLOOKUP(I19,[5]TaxPeriod!$D$3:$G$55,4,FALSE)</f>
        <v>43927</v>
      </c>
      <c r="F19" s="58" t="s">
        <v>46</v>
      </c>
      <c r="G19" s="58" t="str">
        <f>IF($F19&lt;&gt;"",VLOOKUP(F19,[5]Tests!$A$3:$B$12,2,FALSE),"")</f>
        <v>Clint Eastwood</v>
      </c>
      <c r="H19" s="58" t="s">
        <v>3</v>
      </c>
      <c r="I19" s="58">
        <v>1</v>
      </c>
      <c r="J19" s="58">
        <v>0</v>
      </c>
      <c r="K19" s="58"/>
      <c r="L19" s="58"/>
      <c r="M19" s="58"/>
      <c r="N19" s="58"/>
      <c r="O19" s="58" t="s">
        <v>479</v>
      </c>
      <c r="P19" s="58" t="s">
        <v>466</v>
      </c>
      <c r="Q19" s="58" t="s">
        <v>467</v>
      </c>
      <c r="R19" s="58"/>
      <c r="S19" s="58"/>
      <c r="T19" s="58"/>
      <c r="U19" s="181"/>
      <c r="V19" s="58"/>
      <c r="W19" s="181">
        <v>0</v>
      </c>
      <c r="X19" s="58">
        <f t="shared" si="4"/>
        <v>1</v>
      </c>
      <c r="Y19" s="58"/>
      <c r="Z19" s="58"/>
      <c r="AA19" s="58"/>
      <c r="AB19" s="58">
        <v>0</v>
      </c>
      <c r="AC19" s="181">
        <v>0</v>
      </c>
      <c r="AD19" s="58"/>
      <c r="AE19" s="182" t="s">
        <v>468</v>
      </c>
      <c r="AF19" s="58"/>
      <c r="AG19" s="58"/>
      <c r="AH19" s="58"/>
      <c r="AI19" s="58" t="str">
        <f t="shared" si="1"/>
        <v>NI123456G</v>
      </c>
      <c r="AJ19" s="58" t="str">
        <f t="shared" si="2"/>
        <v>UID_NI123456G</v>
      </c>
      <c r="AK19" s="58" t="s">
        <v>469</v>
      </c>
      <c r="AL19" s="58" t="str">
        <f t="shared" si="3"/>
        <v>Clint Eastwood@yahoo.com</v>
      </c>
      <c r="AM19" s="58" t="s">
        <v>92</v>
      </c>
      <c r="AN19" s="180">
        <f>E19</f>
        <v>43927</v>
      </c>
      <c r="AO19" s="180" t="s">
        <v>470</v>
      </c>
      <c r="AP19" s="180" t="s">
        <v>496</v>
      </c>
      <c r="AQ19" s="180">
        <v>43927</v>
      </c>
      <c r="AR19" s="180" t="s">
        <v>409</v>
      </c>
      <c r="AS19" s="181" t="s">
        <v>480</v>
      </c>
      <c r="AT19" s="181" t="s">
        <v>467</v>
      </c>
      <c r="AU19" s="183">
        <v>6</v>
      </c>
      <c r="AV19" s="58"/>
      <c r="AW19" s="184">
        <v>43957</v>
      </c>
      <c r="AX19" s="185"/>
      <c r="AY19" s="185"/>
    </row>
    <row r="20" spans="1:51" x14ac:dyDescent="0.25">
      <c r="A20" s="58">
        <v>18</v>
      </c>
      <c r="B20" s="58" t="s">
        <v>490</v>
      </c>
      <c r="C20" s="58" t="s">
        <v>491</v>
      </c>
      <c r="D20" s="58">
        <f>IF($C20&lt;&gt;"",VLOOKUP(C20,'[5]Pension Data'!$BJ$26:$BK$46,2,FALSE),"")</f>
        <v>3</v>
      </c>
      <c r="E20" s="180">
        <v>43957</v>
      </c>
      <c r="F20" s="58" t="s">
        <v>46</v>
      </c>
      <c r="G20" s="58" t="str">
        <f>IF($F20&lt;&gt;"",VLOOKUP(F20,[5]Tests!$A$3:$B$12,2,FALSE),"")</f>
        <v>Clint Eastwood</v>
      </c>
      <c r="H20" s="58" t="s">
        <v>3</v>
      </c>
      <c r="I20" s="58">
        <f>I19+1</f>
        <v>2</v>
      </c>
      <c r="J20" s="58">
        <v>2100</v>
      </c>
      <c r="K20" s="58"/>
      <c r="L20" s="58"/>
      <c r="M20" s="58"/>
      <c r="N20" s="58"/>
      <c r="O20" s="58" t="s">
        <v>492</v>
      </c>
      <c r="P20" s="58" t="s">
        <v>466</v>
      </c>
      <c r="Q20" s="58" t="s">
        <v>467</v>
      </c>
      <c r="R20" s="58"/>
      <c r="S20" s="58"/>
      <c r="T20" s="58"/>
      <c r="U20" s="181"/>
      <c r="V20" s="58"/>
      <c r="W20" s="181">
        <v>0</v>
      </c>
      <c r="X20" s="58">
        <f t="shared" si="4"/>
        <v>1</v>
      </c>
      <c r="Y20" s="58"/>
      <c r="Z20" s="180">
        <f>E19+7*6</f>
        <v>43969</v>
      </c>
      <c r="AA20" s="180">
        <f>Z20-6*6</f>
        <v>43933</v>
      </c>
      <c r="AB20" s="58">
        <v>0</v>
      </c>
      <c r="AC20" s="181">
        <v>0</v>
      </c>
      <c r="AD20" s="58"/>
      <c r="AE20" s="182" t="s">
        <v>468</v>
      </c>
      <c r="AF20" s="58"/>
      <c r="AG20" s="58"/>
      <c r="AH20" s="58"/>
      <c r="AI20" s="58" t="str">
        <f t="shared" si="1"/>
        <v>NI123456G</v>
      </c>
      <c r="AJ20" s="58" t="str">
        <f t="shared" si="2"/>
        <v>UID_NI123456G</v>
      </c>
      <c r="AK20" s="58" t="s">
        <v>469</v>
      </c>
      <c r="AL20" s="58" t="str">
        <f t="shared" si="3"/>
        <v>Clint Eastwood@yahoo.com</v>
      </c>
      <c r="AM20" s="58" t="s">
        <v>92</v>
      </c>
      <c r="AN20" s="180">
        <v>43831</v>
      </c>
      <c r="AO20" s="180" t="s">
        <v>470</v>
      </c>
      <c r="AP20" s="180" t="s">
        <v>496</v>
      </c>
      <c r="AQ20" s="180">
        <v>43927</v>
      </c>
      <c r="AR20" s="180" t="s">
        <v>409</v>
      </c>
      <c r="AS20" s="181" t="s">
        <v>473</v>
      </c>
      <c r="AT20" s="181" t="s">
        <v>474</v>
      </c>
      <c r="AU20" s="183"/>
      <c r="AV20" s="58"/>
      <c r="AW20" s="181"/>
      <c r="AX20" s="185"/>
      <c r="AY20" s="185"/>
    </row>
    <row r="21" spans="1:51" x14ac:dyDescent="0.25">
      <c r="A21" s="58">
        <v>19</v>
      </c>
      <c r="B21" s="58" t="s">
        <v>484</v>
      </c>
      <c r="C21" s="58" t="s">
        <v>464</v>
      </c>
      <c r="D21" s="58">
        <f>IF($C21&lt;&gt;"",VLOOKUP(C21,'[5]Pension Data'!$BJ$26:$BK$46,2,FALSE),"")</f>
        <v>0</v>
      </c>
      <c r="E21" s="180">
        <v>43988</v>
      </c>
      <c r="F21" s="58" t="s">
        <v>46</v>
      </c>
      <c r="G21" s="58" t="str">
        <f>IF($F21&lt;&gt;"",VLOOKUP(F21,[5]Tests!$A$3:$B$12,2,FALSE),"")</f>
        <v>Clint Eastwood</v>
      </c>
      <c r="H21" s="58" t="s">
        <v>3</v>
      </c>
      <c r="I21" s="58">
        <f>I20+1</f>
        <v>3</v>
      </c>
      <c r="J21" s="58">
        <v>2500</v>
      </c>
      <c r="K21" s="58"/>
      <c r="L21" s="58"/>
      <c r="M21" s="58"/>
      <c r="N21" s="58"/>
      <c r="O21" s="58" t="s">
        <v>465</v>
      </c>
      <c r="P21" s="58" t="s">
        <v>466</v>
      </c>
      <c r="Q21" s="58" t="s">
        <v>474</v>
      </c>
      <c r="R21" s="58"/>
      <c r="S21" s="58"/>
      <c r="T21" s="58"/>
      <c r="U21" s="181"/>
      <c r="V21" s="58"/>
      <c r="W21" s="181">
        <v>0</v>
      </c>
      <c r="X21" s="58">
        <f t="shared" si="4"/>
        <v>1</v>
      </c>
      <c r="Y21" s="58"/>
      <c r="Z21" s="180">
        <f>Z20</f>
        <v>43969</v>
      </c>
      <c r="AA21" s="180">
        <f>AA20</f>
        <v>43933</v>
      </c>
      <c r="AB21" s="58">
        <v>0</v>
      </c>
      <c r="AC21" s="181">
        <v>0</v>
      </c>
      <c r="AD21" s="58"/>
      <c r="AE21" s="182" t="s">
        <v>468</v>
      </c>
      <c r="AF21" s="58"/>
      <c r="AG21" s="58"/>
      <c r="AH21" s="58"/>
      <c r="AI21" s="58" t="str">
        <f t="shared" si="1"/>
        <v>NI123456G</v>
      </c>
      <c r="AJ21" s="58" t="str">
        <f t="shared" si="2"/>
        <v>UID_NI123456G</v>
      </c>
      <c r="AK21" s="58" t="s">
        <v>469</v>
      </c>
      <c r="AL21" s="58" t="str">
        <f t="shared" si="3"/>
        <v>Clint Eastwood@yahoo.com</v>
      </c>
      <c r="AM21" s="58" t="s">
        <v>92</v>
      </c>
      <c r="AN21" s="180">
        <v>43831</v>
      </c>
      <c r="AO21" s="180" t="s">
        <v>470</v>
      </c>
      <c r="AP21" s="180" t="s">
        <v>496</v>
      </c>
      <c r="AQ21" s="180">
        <v>43927</v>
      </c>
      <c r="AR21" s="180" t="s">
        <v>409</v>
      </c>
      <c r="AS21" s="181" t="s">
        <v>473</v>
      </c>
      <c r="AT21" s="181" t="s">
        <v>474</v>
      </c>
      <c r="AU21" s="183"/>
      <c r="AV21" s="58"/>
      <c r="AW21" s="181"/>
      <c r="AX21" s="185"/>
      <c r="AY21" s="185"/>
    </row>
    <row r="22" spans="1:51" x14ac:dyDescent="0.25">
      <c r="A22" s="58">
        <v>20</v>
      </c>
      <c r="B22" s="58" t="s">
        <v>487</v>
      </c>
      <c r="C22" s="58" t="s">
        <v>488</v>
      </c>
      <c r="D22" s="58">
        <f>IF($C22&lt;&gt;"",VLOOKUP(C22,'[5]Pension Data'!$BJ$26:$BK$46,2,FALSE),"")</f>
        <v>4</v>
      </c>
      <c r="E22" s="180">
        <f>E21+1</f>
        <v>43989</v>
      </c>
      <c r="F22" s="58" t="s">
        <v>46</v>
      </c>
      <c r="G22" s="58" t="str">
        <f>IF($F22&lt;&gt;"",VLOOKUP(F22,[5]Tests!$A$3:$B$12,2,FALSE),"")</f>
        <v>Clint Eastwood</v>
      </c>
      <c r="H22" s="58" t="s">
        <v>3</v>
      </c>
      <c r="I22" s="58">
        <f>I21</f>
        <v>3</v>
      </c>
      <c r="J22" s="58">
        <f>J21</f>
        <v>2500</v>
      </c>
      <c r="K22" s="58"/>
      <c r="L22" s="58"/>
      <c r="M22" s="58"/>
      <c r="N22" s="58"/>
      <c r="O22" s="58" t="s">
        <v>466</v>
      </c>
      <c r="P22" s="58" t="s">
        <v>466</v>
      </c>
      <c r="Q22" s="58" t="s">
        <v>474</v>
      </c>
      <c r="R22" s="58"/>
      <c r="S22" s="58"/>
      <c r="T22" s="58"/>
      <c r="U22" s="181"/>
      <c r="V22" s="58"/>
      <c r="W22" s="181">
        <v>0</v>
      </c>
      <c r="X22" s="58">
        <f t="shared" si="4"/>
        <v>1</v>
      </c>
      <c r="Y22" s="58"/>
      <c r="Z22" s="180">
        <f>Z21</f>
        <v>43969</v>
      </c>
      <c r="AA22" s="180">
        <f>AA21</f>
        <v>43933</v>
      </c>
      <c r="AB22" s="58">
        <v>0</v>
      </c>
      <c r="AC22" s="181">
        <v>0</v>
      </c>
      <c r="AD22" s="58"/>
      <c r="AE22" s="182" t="s">
        <v>468</v>
      </c>
      <c r="AF22" s="58"/>
      <c r="AG22" s="58"/>
      <c r="AH22" s="58"/>
      <c r="AI22" s="58" t="str">
        <f t="shared" si="1"/>
        <v>NI123456G</v>
      </c>
      <c r="AJ22" s="58" t="str">
        <f t="shared" si="2"/>
        <v>UID_NI123456G</v>
      </c>
      <c r="AK22" s="58" t="s">
        <v>469</v>
      </c>
      <c r="AL22" s="58" t="str">
        <f t="shared" si="3"/>
        <v>Clint Eastwood@yahoo.com</v>
      </c>
      <c r="AM22" s="58" t="s">
        <v>92</v>
      </c>
      <c r="AN22" s="180">
        <v>43831</v>
      </c>
      <c r="AO22" s="180" t="s">
        <v>470</v>
      </c>
      <c r="AP22" s="180" t="s">
        <v>496</v>
      </c>
      <c r="AQ22" s="180">
        <v>43927</v>
      </c>
      <c r="AR22" s="180" t="s">
        <v>409</v>
      </c>
      <c r="AS22" s="181" t="s">
        <v>480</v>
      </c>
      <c r="AT22" s="181" t="s">
        <v>476</v>
      </c>
      <c r="AU22" s="183">
        <v>7</v>
      </c>
      <c r="AV22" s="184">
        <f>E22+7*6</f>
        <v>44031</v>
      </c>
      <c r="AW22" s="184">
        <v>44018</v>
      </c>
      <c r="AX22" s="185"/>
      <c r="AY22" s="185"/>
    </row>
    <row r="23" spans="1:51" x14ac:dyDescent="0.25">
      <c r="A23" s="58">
        <v>21</v>
      </c>
      <c r="B23" s="58" t="s">
        <v>490</v>
      </c>
      <c r="C23" s="58" t="s">
        <v>491</v>
      </c>
      <c r="D23" s="58">
        <f>IF($C23&lt;&gt;"",VLOOKUP(C23,'[5]Pension Data'!$BJ$26:$BK$46,2,FALSE),"")</f>
        <v>3</v>
      </c>
      <c r="E23" s="180">
        <v>44019</v>
      </c>
      <c r="F23" s="58" t="s">
        <v>46</v>
      </c>
      <c r="G23" s="58" t="str">
        <f>IF($F23&lt;&gt;"",VLOOKUP(F23,[5]Tests!$A$3:$B$12,2,FALSE),"")</f>
        <v>Clint Eastwood</v>
      </c>
      <c r="H23" s="58" t="s">
        <v>3</v>
      </c>
      <c r="I23" s="58">
        <v>4</v>
      </c>
      <c r="J23" s="58">
        <f>J22</f>
        <v>2500</v>
      </c>
      <c r="K23" s="58"/>
      <c r="L23" s="58"/>
      <c r="M23" s="58"/>
      <c r="N23" s="58"/>
      <c r="O23" s="58" t="s">
        <v>492</v>
      </c>
      <c r="P23" s="58" t="s">
        <v>466</v>
      </c>
      <c r="Q23" s="58" t="s">
        <v>476</v>
      </c>
      <c r="R23" s="58"/>
      <c r="S23" s="58"/>
      <c r="T23" s="58"/>
      <c r="U23" s="181"/>
      <c r="V23" s="58"/>
      <c r="W23" s="181">
        <v>0</v>
      </c>
      <c r="X23" s="58">
        <f t="shared" si="4"/>
        <v>1</v>
      </c>
      <c r="Y23" s="58"/>
      <c r="Z23" s="58"/>
      <c r="AA23" s="58"/>
      <c r="AB23" s="58">
        <v>0</v>
      </c>
      <c r="AC23" s="181">
        <v>0</v>
      </c>
      <c r="AD23" s="58"/>
      <c r="AE23" s="182" t="s">
        <v>468</v>
      </c>
      <c r="AF23" s="58"/>
      <c r="AG23" s="58"/>
      <c r="AH23" s="58"/>
      <c r="AI23" s="58" t="str">
        <f t="shared" si="1"/>
        <v>NI123456G</v>
      </c>
      <c r="AJ23" s="58" t="str">
        <f t="shared" si="2"/>
        <v>UID_NI123456G</v>
      </c>
      <c r="AK23" s="58" t="s">
        <v>469</v>
      </c>
      <c r="AL23" s="58" t="str">
        <f t="shared" si="3"/>
        <v>Clint Eastwood@yahoo.com</v>
      </c>
      <c r="AM23" s="58" t="s">
        <v>92</v>
      </c>
      <c r="AN23" s="180">
        <v>43831</v>
      </c>
      <c r="AO23" s="180" t="s">
        <v>470</v>
      </c>
      <c r="AP23" s="180" t="s">
        <v>496</v>
      </c>
      <c r="AQ23" s="180">
        <v>43927</v>
      </c>
      <c r="AR23" s="180" t="s">
        <v>409</v>
      </c>
      <c r="AS23" s="181" t="s">
        <v>475</v>
      </c>
      <c r="AT23" s="181" t="s">
        <v>476</v>
      </c>
      <c r="AU23" s="183"/>
      <c r="AV23" s="184">
        <f>E23+7*6</f>
        <v>44061</v>
      </c>
      <c r="AW23" s="181"/>
      <c r="AX23" s="185"/>
      <c r="AY23" s="185"/>
    </row>
    <row r="24" spans="1:51" x14ac:dyDescent="0.25">
      <c r="A24" s="50">
        <f>A23+1</f>
        <v>22</v>
      </c>
      <c r="B24" s="50" t="s">
        <v>482</v>
      </c>
      <c r="C24" s="50" t="s">
        <v>482</v>
      </c>
      <c r="D24" s="50">
        <f>IF($C24&lt;&gt;"",VLOOKUP(C24,'[5]Pension Data'!$BJ$26:$BK$46,2,FALSE),"")</f>
        <v>2</v>
      </c>
      <c r="E24" s="174">
        <f>AQ24</f>
        <v>43933</v>
      </c>
      <c r="F24" s="50" t="s">
        <v>49</v>
      </c>
      <c r="G24" s="50" t="str">
        <f>IF($F24&lt;&gt;"",VLOOKUP(F24,[5]Tests!$A$3:$B$12,2,FALSE),"")</f>
        <v>Batman</v>
      </c>
      <c r="H24" s="50" t="s">
        <v>3</v>
      </c>
      <c r="I24" s="50">
        <v>1</v>
      </c>
      <c r="J24" s="50">
        <v>1750</v>
      </c>
      <c r="K24" s="50"/>
      <c r="L24" s="50"/>
      <c r="M24" s="50"/>
      <c r="N24" s="50"/>
      <c r="O24" s="50" t="s">
        <v>466</v>
      </c>
      <c r="P24" s="50" t="s">
        <v>466</v>
      </c>
      <c r="Q24" s="50" t="s">
        <v>467</v>
      </c>
      <c r="R24" s="50"/>
      <c r="S24" s="50"/>
      <c r="T24" s="50"/>
      <c r="U24" s="175">
        <v>0</v>
      </c>
      <c r="V24" s="50"/>
      <c r="W24" s="175">
        <v>0</v>
      </c>
      <c r="X24" s="50">
        <f t="shared" si="4"/>
        <v>1</v>
      </c>
      <c r="Y24" s="50"/>
      <c r="Z24" s="50"/>
      <c r="AA24" s="50"/>
      <c r="AB24" s="50">
        <v>0</v>
      </c>
      <c r="AC24" s="175">
        <v>0</v>
      </c>
      <c r="AD24" s="50"/>
      <c r="AE24" s="176" t="s">
        <v>468</v>
      </c>
      <c r="AF24" s="50"/>
      <c r="AG24" s="50"/>
      <c r="AH24" s="50"/>
      <c r="AI24" s="50" t="str">
        <f t="shared" si="1"/>
        <v>NI123456I</v>
      </c>
      <c r="AJ24" s="50" t="str">
        <f t="shared" si="2"/>
        <v>UID_NI123456I</v>
      </c>
      <c r="AK24" s="50" t="s">
        <v>469</v>
      </c>
      <c r="AL24" s="50" t="str">
        <f t="shared" si="3"/>
        <v>Batman@yahoo.com</v>
      </c>
      <c r="AM24" s="50" t="s">
        <v>92</v>
      </c>
      <c r="AN24" s="174">
        <v>43831</v>
      </c>
      <c r="AO24" s="174" t="s">
        <v>470</v>
      </c>
      <c r="AP24" s="174" t="s">
        <v>496</v>
      </c>
      <c r="AQ24" s="174">
        <v>43933</v>
      </c>
      <c r="AR24" s="174" t="s">
        <v>405</v>
      </c>
      <c r="AS24" s="175" t="s">
        <v>480</v>
      </c>
      <c r="AT24" s="175" t="s">
        <v>467</v>
      </c>
      <c r="AU24" s="177">
        <v>6</v>
      </c>
      <c r="AV24" s="175"/>
      <c r="AW24" s="178">
        <f>EDATE(AQ24,3)</f>
        <v>44024</v>
      </c>
      <c r="AX24" s="179"/>
      <c r="AY24" s="179"/>
    </row>
    <row r="25" spans="1:51" x14ac:dyDescent="0.25">
      <c r="A25" s="50">
        <f t="shared" ref="A25:A56" si="5">A24+1</f>
        <v>23</v>
      </c>
      <c r="B25" s="50" t="s">
        <v>484</v>
      </c>
      <c r="C25" s="50" t="s">
        <v>464</v>
      </c>
      <c r="D25" s="50">
        <f>IF($C25&lt;&gt;"",VLOOKUP(C25,'[5]Pension Data'!$BJ$26:$BK$46,2,FALSE),"")</f>
        <v>0</v>
      </c>
      <c r="E25" s="174">
        <v>43957</v>
      </c>
      <c r="F25" s="50" t="str">
        <f>F24</f>
        <v>NI123456I</v>
      </c>
      <c r="G25" s="50" t="str">
        <f>IF($F25&lt;&gt;"",VLOOKUP(F25,[5]Tests!$A$3:$B$12,2,FALSE),"")</f>
        <v>Batman</v>
      </c>
      <c r="H25" s="50" t="s">
        <v>3</v>
      </c>
      <c r="I25" s="50">
        <v>2</v>
      </c>
      <c r="J25" s="50">
        <v>1750</v>
      </c>
      <c r="K25" s="50"/>
      <c r="L25" s="50"/>
      <c r="M25" s="50"/>
      <c r="N25" s="50"/>
      <c r="O25" s="50" t="s">
        <v>465</v>
      </c>
      <c r="P25" s="50" t="s">
        <v>466</v>
      </c>
      <c r="Q25" s="50" t="s">
        <v>467</v>
      </c>
      <c r="R25" s="50"/>
      <c r="S25" s="50"/>
      <c r="T25" s="50"/>
      <c r="U25" s="175">
        <v>1</v>
      </c>
      <c r="V25" s="50"/>
      <c r="W25" s="175">
        <v>0</v>
      </c>
      <c r="X25" s="50">
        <f t="shared" si="4"/>
        <v>1</v>
      </c>
      <c r="Y25" s="174">
        <f>AW24</f>
        <v>44024</v>
      </c>
      <c r="Z25" s="50"/>
      <c r="AA25" s="50"/>
      <c r="AB25" s="50">
        <v>0</v>
      </c>
      <c r="AC25" s="175">
        <v>0</v>
      </c>
      <c r="AD25" s="50"/>
      <c r="AE25" s="176" t="s">
        <v>468</v>
      </c>
      <c r="AF25" s="50"/>
      <c r="AG25" s="50"/>
      <c r="AH25" s="50"/>
      <c r="AI25" s="50" t="str">
        <f t="shared" si="1"/>
        <v>NI123456I</v>
      </c>
      <c r="AJ25" s="50" t="str">
        <f t="shared" si="2"/>
        <v>UID_NI123456I</v>
      </c>
      <c r="AK25" s="50" t="s">
        <v>469</v>
      </c>
      <c r="AL25" s="50" t="str">
        <f t="shared" si="3"/>
        <v>Batman@yahoo.com</v>
      </c>
      <c r="AM25" s="50" t="s">
        <v>92</v>
      </c>
      <c r="AN25" s="174">
        <v>43831</v>
      </c>
      <c r="AO25" s="174" t="s">
        <v>470</v>
      </c>
      <c r="AP25" s="174" t="s">
        <v>496</v>
      </c>
      <c r="AQ25" s="174">
        <v>43933</v>
      </c>
      <c r="AR25" s="174" t="s">
        <v>405</v>
      </c>
      <c r="AS25" s="175" t="s">
        <v>466</v>
      </c>
      <c r="AT25" s="175" t="s">
        <v>467</v>
      </c>
      <c r="AU25" s="177"/>
      <c r="AV25" s="175"/>
      <c r="AW25" s="175"/>
      <c r="AX25" s="179"/>
      <c r="AY25" s="179"/>
    </row>
    <row r="26" spans="1:51" x14ac:dyDescent="0.25">
      <c r="A26" s="50">
        <f t="shared" si="5"/>
        <v>24</v>
      </c>
      <c r="B26" s="50" t="s">
        <v>484</v>
      </c>
      <c r="C26" s="50" t="s">
        <v>464</v>
      </c>
      <c r="D26" s="50">
        <f>IF($C26&lt;&gt;"",VLOOKUP(C26,'[5]Pension Data'!$BJ$26:$BK$46,2,FALSE),"")</f>
        <v>0</v>
      </c>
      <c r="E26" s="174">
        <v>43988</v>
      </c>
      <c r="F26" s="50" t="str">
        <f>F25</f>
        <v>NI123456I</v>
      </c>
      <c r="G26" s="50" t="str">
        <f>IF($F26&lt;&gt;"",VLOOKUP(F26,[5]Tests!$A$3:$B$12,2,FALSE),"")</f>
        <v>Batman</v>
      </c>
      <c r="H26" s="50" t="s">
        <v>3</v>
      </c>
      <c r="I26" s="50">
        <v>3</v>
      </c>
      <c r="J26" s="50">
        <v>1750</v>
      </c>
      <c r="K26" s="50"/>
      <c r="L26" s="50"/>
      <c r="M26" s="50"/>
      <c r="N26" s="50"/>
      <c r="O26" s="50" t="s">
        <v>465</v>
      </c>
      <c r="P26" s="50" t="s">
        <v>466</v>
      </c>
      <c r="Q26" s="50" t="s">
        <v>467</v>
      </c>
      <c r="R26" s="50"/>
      <c r="S26" s="50"/>
      <c r="T26" s="50"/>
      <c r="U26" s="175">
        <v>1</v>
      </c>
      <c r="V26" s="50"/>
      <c r="W26" s="175">
        <v>0</v>
      </c>
      <c r="X26" s="50">
        <f>IF(AND(AR26&lt;&gt;"Postponement not used", AR26&lt;&gt;"Postponement not allowed"),1,0)</f>
        <v>1</v>
      </c>
      <c r="Y26" s="174">
        <f>Y25</f>
        <v>44024</v>
      </c>
      <c r="Z26" s="50"/>
      <c r="AA26" s="50"/>
      <c r="AB26" s="50">
        <v>0</v>
      </c>
      <c r="AC26" s="175">
        <v>0</v>
      </c>
      <c r="AD26" s="50"/>
      <c r="AE26" s="176" t="s">
        <v>468</v>
      </c>
      <c r="AF26" s="50"/>
      <c r="AG26" s="50"/>
      <c r="AH26" s="50"/>
      <c r="AI26" s="50" t="str">
        <f t="shared" si="1"/>
        <v>NI123456I</v>
      </c>
      <c r="AJ26" s="50" t="str">
        <f>IF($AI26&lt;&gt;"",CONCATENATE("UID_" &amp;AI26),"")</f>
        <v>UID_NI123456I</v>
      </c>
      <c r="AK26" s="50" t="s">
        <v>469</v>
      </c>
      <c r="AL26" s="50" t="str">
        <f>CONCATENATE( G26, "@yahoo.com")</f>
        <v>Batman@yahoo.com</v>
      </c>
      <c r="AM26" s="50" t="s">
        <v>92</v>
      </c>
      <c r="AN26" s="174">
        <v>43831</v>
      </c>
      <c r="AO26" s="174" t="s">
        <v>470</v>
      </c>
      <c r="AP26" s="174" t="s">
        <v>496</v>
      </c>
      <c r="AQ26" s="174">
        <v>43933</v>
      </c>
      <c r="AR26" s="174" t="s">
        <v>405</v>
      </c>
      <c r="AS26" s="175" t="s">
        <v>466</v>
      </c>
      <c r="AT26" s="175" t="s">
        <v>467</v>
      </c>
      <c r="AU26" s="177"/>
      <c r="AV26" s="175"/>
      <c r="AW26" s="175"/>
      <c r="AX26" s="179"/>
      <c r="AY26" s="179"/>
    </row>
    <row r="27" spans="1:51" x14ac:dyDescent="0.25">
      <c r="A27" s="50">
        <f t="shared" si="5"/>
        <v>25</v>
      </c>
      <c r="B27" s="50" t="s">
        <v>484</v>
      </c>
      <c r="C27" s="50" t="s">
        <v>464</v>
      </c>
      <c r="D27" s="50">
        <f>IF($C27&lt;&gt;"",VLOOKUP(C27,'[5]Pension Data'!$BJ$26:$BK$46,2,FALSE),"")</f>
        <v>0</v>
      </c>
      <c r="E27" s="174">
        <v>44018</v>
      </c>
      <c r="F27" s="50" t="str">
        <f>F26</f>
        <v>NI123456I</v>
      </c>
      <c r="G27" s="50" t="str">
        <f>IF($F27&lt;&gt;"",VLOOKUP(F27,[5]Tests!$A$3:$B$12,2,FALSE),"")</f>
        <v>Batman</v>
      </c>
      <c r="H27" s="50" t="s">
        <v>3</v>
      </c>
      <c r="I27" s="50">
        <v>4</v>
      </c>
      <c r="J27" s="50">
        <v>1750</v>
      </c>
      <c r="K27" s="50"/>
      <c r="L27" s="50"/>
      <c r="M27" s="50"/>
      <c r="N27" s="50"/>
      <c r="O27" s="50" t="s">
        <v>465</v>
      </c>
      <c r="P27" s="50" t="s">
        <v>466</v>
      </c>
      <c r="Q27" s="50" t="s">
        <v>467</v>
      </c>
      <c r="R27" s="50"/>
      <c r="S27" s="50"/>
      <c r="T27" s="50"/>
      <c r="U27" s="175">
        <v>1</v>
      </c>
      <c r="V27" s="50"/>
      <c r="W27" s="175">
        <v>0</v>
      </c>
      <c r="X27" s="50">
        <f>IF(AND(AR27&lt;&gt;"Postponement not used", AR27&lt;&gt;"Postponement not allowed"),1,0)</f>
        <v>1</v>
      </c>
      <c r="Y27" s="174">
        <f>Y26</f>
        <v>44024</v>
      </c>
      <c r="Z27" s="50"/>
      <c r="AA27" s="50"/>
      <c r="AB27" s="50">
        <v>0</v>
      </c>
      <c r="AC27" s="175">
        <v>0</v>
      </c>
      <c r="AD27" s="50"/>
      <c r="AE27" s="176" t="s">
        <v>468</v>
      </c>
      <c r="AF27" s="50"/>
      <c r="AG27" s="50"/>
      <c r="AH27" s="50"/>
      <c r="AI27" s="50" t="str">
        <f t="shared" si="1"/>
        <v>NI123456I</v>
      </c>
      <c r="AJ27" s="50" t="str">
        <f>IF($AI27&lt;&gt;"",CONCATENATE("UID_" &amp;AI27),"")</f>
        <v>UID_NI123456I</v>
      </c>
      <c r="AK27" s="50" t="s">
        <v>469</v>
      </c>
      <c r="AL27" s="50" t="str">
        <f>CONCATENATE( G27, "@yahoo.com")</f>
        <v>Batman@yahoo.com</v>
      </c>
      <c r="AM27" s="50" t="s">
        <v>92</v>
      </c>
      <c r="AN27" s="174">
        <v>43831</v>
      </c>
      <c r="AO27" s="174" t="s">
        <v>470</v>
      </c>
      <c r="AP27" s="174" t="s">
        <v>496</v>
      </c>
      <c r="AQ27" s="174">
        <v>43933</v>
      </c>
      <c r="AR27" s="174" t="s">
        <v>405</v>
      </c>
      <c r="AS27" s="175" t="s">
        <v>466</v>
      </c>
      <c r="AT27" s="175" t="s">
        <v>467</v>
      </c>
      <c r="AU27" s="177"/>
      <c r="AV27" s="175"/>
      <c r="AW27" s="175"/>
      <c r="AX27" s="179"/>
      <c r="AY27" s="179"/>
    </row>
    <row r="28" spans="1:51" x14ac:dyDescent="0.25">
      <c r="A28" s="50">
        <f t="shared" si="5"/>
        <v>26</v>
      </c>
      <c r="B28" s="50" t="s">
        <v>490</v>
      </c>
      <c r="C28" s="50" t="s">
        <v>491</v>
      </c>
      <c r="D28" s="50">
        <f>IF($C28&lt;&gt;"",VLOOKUP(C28,'[5]Pension Data'!$BJ$26:$BK$46,2,FALSE),"")</f>
        <v>3</v>
      </c>
      <c r="E28" s="174">
        <f>Y27</f>
        <v>44024</v>
      </c>
      <c r="F28" s="50" t="str">
        <f>F27</f>
        <v>NI123456I</v>
      </c>
      <c r="G28" s="50" t="str">
        <f>IF($F28&lt;&gt;"",VLOOKUP(F28,[5]Tests!$A$3:$B$12,2,FALSE),"")</f>
        <v>Batman</v>
      </c>
      <c r="H28" s="50" t="s">
        <v>3</v>
      </c>
      <c r="I28" s="50">
        <v>4</v>
      </c>
      <c r="J28" s="50">
        <v>1750</v>
      </c>
      <c r="K28" s="50"/>
      <c r="L28" s="50"/>
      <c r="M28" s="50"/>
      <c r="N28" s="50"/>
      <c r="O28" s="50" t="s">
        <v>492</v>
      </c>
      <c r="P28" s="50" t="s">
        <v>466</v>
      </c>
      <c r="Q28" s="50" t="s">
        <v>467</v>
      </c>
      <c r="R28" s="50"/>
      <c r="S28" s="50"/>
      <c r="T28" s="50"/>
      <c r="U28" s="175">
        <v>1</v>
      </c>
      <c r="V28" s="50"/>
      <c r="W28" s="175">
        <v>0</v>
      </c>
      <c r="X28" s="50">
        <f t="shared" si="4"/>
        <v>1</v>
      </c>
      <c r="Y28" s="174">
        <f>Y27</f>
        <v>44024</v>
      </c>
      <c r="Z28" s="50"/>
      <c r="AA28" s="50"/>
      <c r="AB28" s="50">
        <v>0</v>
      </c>
      <c r="AC28" s="175">
        <v>0</v>
      </c>
      <c r="AD28" s="50"/>
      <c r="AE28" s="176" t="s">
        <v>468</v>
      </c>
      <c r="AF28" s="50"/>
      <c r="AG28" s="50"/>
      <c r="AH28" s="50"/>
      <c r="AI28" s="50" t="str">
        <f t="shared" si="1"/>
        <v>NI123456I</v>
      </c>
      <c r="AJ28" s="50" t="str">
        <f t="shared" si="2"/>
        <v>UID_NI123456I</v>
      </c>
      <c r="AK28" s="50" t="s">
        <v>469</v>
      </c>
      <c r="AL28" s="50" t="str">
        <f t="shared" si="3"/>
        <v>Batman@yahoo.com</v>
      </c>
      <c r="AM28" s="50" t="s">
        <v>92</v>
      </c>
      <c r="AN28" s="174">
        <v>43831</v>
      </c>
      <c r="AO28" s="174" t="s">
        <v>470</v>
      </c>
      <c r="AP28" s="174" t="s">
        <v>496</v>
      </c>
      <c r="AQ28" s="174">
        <v>43933</v>
      </c>
      <c r="AR28" s="174" t="s">
        <v>405</v>
      </c>
      <c r="AS28" s="175" t="s">
        <v>475</v>
      </c>
      <c r="AT28" s="175" t="s">
        <v>476</v>
      </c>
      <c r="AU28" s="177"/>
      <c r="AV28" s="178">
        <f t="shared" ref="AV28:AV33" si="6">E28+7*6</f>
        <v>44066</v>
      </c>
      <c r="AW28" s="175"/>
      <c r="AX28" s="179"/>
      <c r="AY28" s="179"/>
    </row>
    <row r="29" spans="1:51" x14ac:dyDescent="0.25">
      <c r="A29" s="58">
        <f t="shared" si="5"/>
        <v>27</v>
      </c>
      <c r="B29" s="58" t="s">
        <v>482</v>
      </c>
      <c r="C29" s="58" t="s">
        <v>482</v>
      </c>
      <c r="D29" s="58">
        <f>IF($C29&lt;&gt;"",VLOOKUP(C29,'[5]Pension Data'!$BJ$26:$BK$46,2,FALSE),"")</f>
        <v>2</v>
      </c>
      <c r="E29" s="180">
        <v>43927</v>
      </c>
      <c r="F29" s="58" t="s">
        <v>36</v>
      </c>
      <c r="G29" s="58" t="str">
        <f>IF($F29&lt;&gt;"",VLOOKUP(F29,[5]Tests!$A$3:$B$12,2,FALSE),"")</f>
        <v>Bart Simpson</v>
      </c>
      <c r="H29" s="58" t="s">
        <v>3</v>
      </c>
      <c r="I29" s="58">
        <v>1</v>
      </c>
      <c r="J29" s="58">
        <v>500</v>
      </c>
      <c r="K29" s="58"/>
      <c r="L29" s="58"/>
      <c r="M29" s="58"/>
      <c r="N29" s="58"/>
      <c r="O29" s="58" t="s">
        <v>466</v>
      </c>
      <c r="P29" s="58" t="s">
        <v>466</v>
      </c>
      <c r="Q29" s="58" t="s">
        <v>467</v>
      </c>
      <c r="R29" s="58"/>
      <c r="S29" s="58"/>
      <c r="T29" s="58"/>
      <c r="U29" s="181">
        <v>0</v>
      </c>
      <c r="V29" s="58"/>
      <c r="W29" s="181">
        <v>0</v>
      </c>
      <c r="X29" s="58">
        <f t="shared" si="4"/>
        <v>0</v>
      </c>
      <c r="Y29" s="58"/>
      <c r="Z29" s="58"/>
      <c r="AA29" s="58"/>
      <c r="AB29" s="58">
        <v>0</v>
      </c>
      <c r="AC29" s="181">
        <v>0</v>
      </c>
      <c r="AD29" s="58"/>
      <c r="AE29" s="182" t="s">
        <v>468</v>
      </c>
      <c r="AF29" s="58"/>
      <c r="AG29" s="58"/>
      <c r="AH29" s="58"/>
      <c r="AI29" s="58" t="str">
        <f t="shared" si="1"/>
        <v>NI123456C</v>
      </c>
      <c r="AJ29" s="58" t="str">
        <f t="shared" si="2"/>
        <v>UID_NI123456C</v>
      </c>
      <c r="AK29" s="58" t="s">
        <v>469</v>
      </c>
      <c r="AL29" s="58" t="str">
        <f t="shared" si="3"/>
        <v>Bart Simpson@yahoo.com</v>
      </c>
      <c r="AM29" s="58" t="s">
        <v>92</v>
      </c>
      <c r="AN29" s="180">
        <v>43831</v>
      </c>
      <c r="AO29" s="180" t="s">
        <v>470</v>
      </c>
      <c r="AP29" s="180" t="s">
        <v>496</v>
      </c>
      <c r="AQ29" s="180">
        <v>43927</v>
      </c>
      <c r="AR29" s="180" t="s">
        <v>401</v>
      </c>
      <c r="AS29" s="181" t="s">
        <v>472</v>
      </c>
      <c r="AT29" s="181" t="s">
        <v>497</v>
      </c>
      <c r="AU29" s="183">
        <v>2</v>
      </c>
      <c r="AV29" s="184">
        <f t="shared" si="6"/>
        <v>43969</v>
      </c>
      <c r="AW29" s="58"/>
      <c r="AX29" s="185"/>
      <c r="AY29" s="185"/>
    </row>
    <row r="30" spans="1:51" x14ac:dyDescent="0.25">
      <c r="A30" s="58">
        <f t="shared" si="5"/>
        <v>28</v>
      </c>
      <c r="B30" s="58" t="s">
        <v>482</v>
      </c>
      <c r="C30" s="58" t="s">
        <v>482</v>
      </c>
      <c r="D30" s="58">
        <f>IF($C30&lt;&gt;"",VLOOKUP(C30,'[5]Pension Data'!$BJ$26:$BK$46,2,FALSE),"")</f>
        <v>2</v>
      </c>
      <c r="E30" s="180">
        <v>43927</v>
      </c>
      <c r="F30" s="58" t="s">
        <v>36</v>
      </c>
      <c r="G30" s="58" t="str">
        <f>IF($F30&lt;&gt;"",VLOOKUP(F30,[5]Tests!$A$3:$B$12,2,FALSE),"")</f>
        <v>Bart Simpson</v>
      </c>
      <c r="H30" s="58" t="s">
        <v>3</v>
      </c>
      <c r="I30" s="58">
        <v>1</v>
      </c>
      <c r="J30" s="58">
        <v>500</v>
      </c>
      <c r="K30" s="58"/>
      <c r="L30" s="58"/>
      <c r="M30" s="58"/>
      <c r="N30" s="58"/>
      <c r="O30" s="58" t="s">
        <v>466</v>
      </c>
      <c r="P30" s="58" t="s">
        <v>466</v>
      </c>
      <c r="Q30" s="58" t="s">
        <v>467</v>
      </c>
      <c r="R30" s="58"/>
      <c r="S30" s="58"/>
      <c r="T30" s="58"/>
      <c r="U30" s="181">
        <v>0</v>
      </c>
      <c r="V30" s="58"/>
      <c r="W30" s="181">
        <v>0</v>
      </c>
      <c r="X30" s="58">
        <f t="shared" si="4"/>
        <v>1</v>
      </c>
      <c r="Y30" s="58"/>
      <c r="Z30" s="58"/>
      <c r="AA30" s="58"/>
      <c r="AB30" s="58">
        <v>0</v>
      </c>
      <c r="AC30" s="181">
        <v>0</v>
      </c>
      <c r="AD30" s="58"/>
      <c r="AE30" s="182" t="s">
        <v>468</v>
      </c>
      <c r="AF30" s="58"/>
      <c r="AG30" s="58"/>
      <c r="AH30" s="58"/>
      <c r="AI30" s="58" t="str">
        <f t="shared" si="1"/>
        <v>NI123456C</v>
      </c>
      <c r="AJ30" s="58" t="str">
        <f t="shared" si="2"/>
        <v>UID_NI123456C</v>
      </c>
      <c r="AK30" s="58" t="s">
        <v>469</v>
      </c>
      <c r="AL30" s="58" t="str">
        <f t="shared" si="3"/>
        <v>Bart Simpson@yahoo.com</v>
      </c>
      <c r="AM30" s="58" t="s">
        <v>92</v>
      </c>
      <c r="AN30" s="180">
        <v>43831</v>
      </c>
      <c r="AO30" s="180" t="s">
        <v>470</v>
      </c>
      <c r="AP30" s="180" t="s">
        <v>496</v>
      </c>
      <c r="AQ30" s="180">
        <v>43927</v>
      </c>
      <c r="AR30" s="180" t="s">
        <v>409</v>
      </c>
      <c r="AS30" s="181" t="s">
        <v>480</v>
      </c>
      <c r="AT30" s="181" t="s">
        <v>467</v>
      </c>
      <c r="AU30" s="183">
        <v>6</v>
      </c>
      <c r="AV30" s="184">
        <f t="shared" si="6"/>
        <v>43969</v>
      </c>
      <c r="AW30" s="58"/>
      <c r="AX30" s="185"/>
      <c r="AY30" s="185"/>
    </row>
    <row r="31" spans="1:51" x14ac:dyDescent="0.25">
      <c r="A31" s="58">
        <f t="shared" si="5"/>
        <v>29</v>
      </c>
      <c r="B31" s="58" t="s">
        <v>482</v>
      </c>
      <c r="C31" s="58" t="s">
        <v>482</v>
      </c>
      <c r="D31" s="58">
        <f>IF($C31&lt;&gt;"",VLOOKUP(C31,'[5]Pension Data'!$BJ$26:$BK$46,2,FALSE),"")</f>
        <v>2</v>
      </c>
      <c r="E31" s="180">
        <v>43927</v>
      </c>
      <c r="F31" s="58" t="s">
        <v>36</v>
      </c>
      <c r="G31" s="58" t="str">
        <f>IF($F31&lt;&gt;"",VLOOKUP(F31,[5]Tests!$A$3:$B$12,2,FALSE),"")</f>
        <v>Bart Simpson</v>
      </c>
      <c r="H31" s="58" t="s">
        <v>3</v>
      </c>
      <c r="I31" s="58">
        <v>1</v>
      </c>
      <c r="J31" s="58">
        <v>700</v>
      </c>
      <c r="K31" s="58"/>
      <c r="L31" s="58"/>
      <c r="M31" s="58"/>
      <c r="N31" s="58"/>
      <c r="O31" s="58" t="s">
        <v>466</v>
      </c>
      <c r="P31" s="58" t="s">
        <v>466</v>
      </c>
      <c r="Q31" s="58" t="s">
        <v>467</v>
      </c>
      <c r="R31" s="58"/>
      <c r="S31" s="58"/>
      <c r="T31" s="58"/>
      <c r="U31" s="181">
        <v>0</v>
      </c>
      <c r="V31" s="58"/>
      <c r="W31" s="181">
        <v>0</v>
      </c>
      <c r="X31" s="58">
        <f t="shared" si="4"/>
        <v>0</v>
      </c>
      <c r="Y31" s="58"/>
      <c r="Z31" s="58"/>
      <c r="AA31" s="58"/>
      <c r="AB31" s="58">
        <v>0</v>
      </c>
      <c r="AC31" s="181">
        <v>0</v>
      </c>
      <c r="AD31" s="58"/>
      <c r="AE31" s="182" t="s">
        <v>468</v>
      </c>
      <c r="AF31" s="58"/>
      <c r="AG31" s="58"/>
      <c r="AH31" s="58"/>
      <c r="AI31" s="58" t="str">
        <f t="shared" si="1"/>
        <v>NI123456C</v>
      </c>
      <c r="AJ31" s="58" t="str">
        <f t="shared" si="2"/>
        <v>UID_NI123456C</v>
      </c>
      <c r="AK31" s="58" t="s">
        <v>469</v>
      </c>
      <c r="AL31" s="58" t="str">
        <f t="shared" si="3"/>
        <v>Bart Simpson@yahoo.com</v>
      </c>
      <c r="AM31" s="58" t="s">
        <v>92</v>
      </c>
      <c r="AN31" s="180">
        <v>43831</v>
      </c>
      <c r="AO31" s="180" t="s">
        <v>470</v>
      </c>
      <c r="AP31" s="180" t="s">
        <v>496</v>
      </c>
      <c r="AQ31" s="180">
        <v>43927</v>
      </c>
      <c r="AR31" s="180" t="s">
        <v>401</v>
      </c>
      <c r="AS31" s="181" t="s">
        <v>473</v>
      </c>
      <c r="AT31" s="181" t="s">
        <v>474</v>
      </c>
      <c r="AU31" s="183">
        <v>2</v>
      </c>
      <c r="AV31" s="184">
        <f t="shared" si="6"/>
        <v>43969</v>
      </c>
      <c r="AW31" s="58"/>
      <c r="AX31" s="185"/>
      <c r="AY31" s="185"/>
    </row>
    <row r="32" spans="1:51" x14ac:dyDescent="0.25">
      <c r="A32" s="58">
        <f t="shared" si="5"/>
        <v>30</v>
      </c>
      <c r="B32" s="58" t="s">
        <v>482</v>
      </c>
      <c r="C32" s="58" t="s">
        <v>482</v>
      </c>
      <c r="D32" s="58">
        <f>IF($C32&lt;&gt;"",VLOOKUP(C32,'[5]Pension Data'!$BJ$26:$BK$46,2,FALSE),"")</f>
        <v>2</v>
      </c>
      <c r="E32" s="180">
        <v>43927</v>
      </c>
      <c r="F32" s="58" t="s">
        <v>36</v>
      </c>
      <c r="G32" s="58" t="str">
        <f>IF($F32&lt;&gt;"",VLOOKUP(F32,[5]Tests!$A$3:$B$12,2,FALSE),"")</f>
        <v>Bart Simpson</v>
      </c>
      <c r="H32" s="58" t="s">
        <v>3</v>
      </c>
      <c r="I32" s="58">
        <v>1</v>
      </c>
      <c r="J32" s="58">
        <v>1750</v>
      </c>
      <c r="K32" s="58"/>
      <c r="L32" s="58"/>
      <c r="M32" s="58"/>
      <c r="N32" s="58"/>
      <c r="O32" s="58" t="s">
        <v>466</v>
      </c>
      <c r="P32" s="58" t="s">
        <v>466</v>
      </c>
      <c r="Q32" s="58" t="s">
        <v>467</v>
      </c>
      <c r="R32" s="58"/>
      <c r="S32" s="58"/>
      <c r="T32" s="58"/>
      <c r="U32" s="181">
        <v>0</v>
      </c>
      <c r="V32" s="58"/>
      <c r="W32" s="181">
        <v>0</v>
      </c>
      <c r="X32" s="58">
        <f t="shared" si="4"/>
        <v>0</v>
      </c>
      <c r="Y32" s="58"/>
      <c r="Z32" s="58"/>
      <c r="AA32" s="58"/>
      <c r="AB32" s="58">
        <v>0</v>
      </c>
      <c r="AC32" s="181">
        <v>0</v>
      </c>
      <c r="AD32" s="58"/>
      <c r="AE32" s="182" t="s">
        <v>468</v>
      </c>
      <c r="AF32" s="58"/>
      <c r="AG32" s="58"/>
      <c r="AH32" s="58"/>
      <c r="AI32" s="58" t="str">
        <f t="shared" si="1"/>
        <v>NI123456C</v>
      </c>
      <c r="AJ32" s="58" t="str">
        <f t="shared" si="2"/>
        <v>UID_NI123456C</v>
      </c>
      <c r="AK32" s="58" t="s">
        <v>469</v>
      </c>
      <c r="AL32" s="58" t="str">
        <f t="shared" si="3"/>
        <v>Bart Simpson@yahoo.com</v>
      </c>
      <c r="AM32" s="58" t="s">
        <v>92</v>
      </c>
      <c r="AN32" s="180">
        <v>43831</v>
      </c>
      <c r="AO32" s="180" t="s">
        <v>470</v>
      </c>
      <c r="AP32" s="180" t="s">
        <v>496</v>
      </c>
      <c r="AQ32" s="180">
        <v>43927</v>
      </c>
      <c r="AR32" s="180" t="s">
        <v>401</v>
      </c>
      <c r="AS32" s="181" t="s">
        <v>475</v>
      </c>
      <c r="AT32" s="181" t="s">
        <v>476</v>
      </c>
      <c r="AU32" s="183">
        <v>1</v>
      </c>
      <c r="AV32" s="184">
        <f t="shared" si="6"/>
        <v>43969</v>
      </c>
      <c r="AW32" s="58"/>
      <c r="AX32" s="185"/>
      <c r="AY32" s="185"/>
    </row>
    <row r="33" spans="1:51" x14ac:dyDescent="0.25">
      <c r="A33" s="58">
        <f t="shared" si="5"/>
        <v>31</v>
      </c>
      <c r="B33" s="58" t="s">
        <v>482</v>
      </c>
      <c r="C33" s="58" t="s">
        <v>482</v>
      </c>
      <c r="D33" s="58">
        <f>IF($C33&lt;&gt;"",VLOOKUP(C33,'[5]Pension Data'!$BJ$26:$BK$46,2,FALSE),"")</f>
        <v>2</v>
      </c>
      <c r="E33" s="180">
        <v>43927</v>
      </c>
      <c r="F33" s="58" t="s">
        <v>36</v>
      </c>
      <c r="G33" s="58" t="str">
        <f>IF($F33&lt;&gt;"",VLOOKUP(F33,[5]Tests!$A$3:$B$12,2,FALSE),"")</f>
        <v>Bart Simpson</v>
      </c>
      <c r="H33" s="58" t="s">
        <v>3</v>
      </c>
      <c r="I33" s="58">
        <v>1</v>
      </c>
      <c r="J33" s="58">
        <v>1750</v>
      </c>
      <c r="K33" s="58"/>
      <c r="L33" s="58"/>
      <c r="M33" s="58"/>
      <c r="N33" s="58"/>
      <c r="O33" s="58" t="s">
        <v>466</v>
      </c>
      <c r="P33" s="58" t="s">
        <v>466</v>
      </c>
      <c r="Q33" s="58" t="s">
        <v>467</v>
      </c>
      <c r="R33" s="58"/>
      <c r="S33" s="58"/>
      <c r="T33" s="58"/>
      <c r="U33" s="181">
        <v>0</v>
      </c>
      <c r="V33" s="58"/>
      <c r="W33" s="181">
        <v>0</v>
      </c>
      <c r="X33" s="58">
        <f t="shared" si="4"/>
        <v>1</v>
      </c>
      <c r="Y33" s="58"/>
      <c r="Z33" s="58"/>
      <c r="AA33" s="58"/>
      <c r="AB33" s="58">
        <v>0</v>
      </c>
      <c r="AC33" s="181">
        <v>0</v>
      </c>
      <c r="AD33" s="58"/>
      <c r="AE33" s="182" t="s">
        <v>468</v>
      </c>
      <c r="AF33" s="58"/>
      <c r="AG33" s="58"/>
      <c r="AH33" s="58"/>
      <c r="AI33" s="58" t="str">
        <f t="shared" si="1"/>
        <v>NI123456C</v>
      </c>
      <c r="AJ33" s="58" t="str">
        <f t="shared" si="2"/>
        <v>UID_NI123456C</v>
      </c>
      <c r="AK33" s="58" t="s">
        <v>469</v>
      </c>
      <c r="AL33" s="58" t="str">
        <f t="shared" si="3"/>
        <v>Bart Simpson@yahoo.com</v>
      </c>
      <c r="AM33" s="58" t="s">
        <v>92</v>
      </c>
      <c r="AN33" s="180">
        <v>43831</v>
      </c>
      <c r="AO33" s="180" t="s">
        <v>470</v>
      </c>
      <c r="AP33" s="180" t="s">
        <v>496</v>
      </c>
      <c r="AQ33" s="180">
        <v>43927</v>
      </c>
      <c r="AR33" s="180" t="s">
        <v>409</v>
      </c>
      <c r="AS33" s="181" t="s">
        <v>480</v>
      </c>
      <c r="AT33" s="181" t="s">
        <v>467</v>
      </c>
      <c r="AU33" s="183">
        <v>6</v>
      </c>
      <c r="AV33" s="184">
        <f t="shared" si="6"/>
        <v>43969</v>
      </c>
      <c r="AW33" s="180">
        <v>43957</v>
      </c>
      <c r="AX33" s="185"/>
      <c r="AY33" s="185"/>
    </row>
    <row r="34" spans="1:51" x14ac:dyDescent="0.25">
      <c r="A34" s="58">
        <f t="shared" si="5"/>
        <v>32</v>
      </c>
      <c r="B34" s="58" t="s">
        <v>478</v>
      </c>
      <c r="C34" s="58" t="s">
        <v>478</v>
      </c>
      <c r="D34" s="58">
        <f>IF($C34&lt;&gt;"",VLOOKUP(C34,'[5]Pension Data'!$BJ$26:$BK$46,2,FALSE),"")</f>
        <v>1</v>
      </c>
      <c r="E34" s="180">
        <v>43927</v>
      </c>
      <c r="F34" s="58" t="s">
        <v>36</v>
      </c>
      <c r="G34" s="58" t="str">
        <f>IF($F34&lt;&gt;"",VLOOKUP(F34,[5]Tests!$A$3:$B$12,2,FALSE),"")</f>
        <v>Bart Simpson</v>
      </c>
      <c r="H34" s="58" t="s">
        <v>3</v>
      </c>
      <c r="I34" s="58">
        <f>IF($H34="Month",VLOOKUP(E34,[1]TaxPeriod!Q27:R391,2,FALSE),VLOOKUP(E34,[1]TaxPeriod!Q27:S391,3,FALSE))</f>
        <v>1</v>
      </c>
      <c r="J34" s="58">
        <v>650</v>
      </c>
      <c r="K34" s="58"/>
      <c r="L34" s="58"/>
      <c r="M34" s="58"/>
      <c r="N34" s="58"/>
      <c r="O34" s="58" t="s">
        <v>466</v>
      </c>
      <c r="P34" s="58" t="s">
        <v>466</v>
      </c>
      <c r="Q34" s="58" t="s">
        <v>467</v>
      </c>
      <c r="R34" s="58"/>
      <c r="S34" s="58"/>
      <c r="T34" s="58"/>
      <c r="U34" s="181">
        <v>0</v>
      </c>
      <c r="V34" s="58"/>
      <c r="W34" s="181">
        <v>0</v>
      </c>
      <c r="X34" s="58">
        <f t="shared" si="4"/>
        <v>0</v>
      </c>
      <c r="Y34" s="58"/>
      <c r="Z34" s="58"/>
      <c r="AA34" s="58"/>
      <c r="AB34" s="58">
        <v>0</v>
      </c>
      <c r="AC34" s="181">
        <v>0</v>
      </c>
      <c r="AD34" s="58"/>
      <c r="AE34" s="182" t="s">
        <v>468</v>
      </c>
      <c r="AF34" s="58"/>
      <c r="AG34" s="58"/>
      <c r="AH34" s="58"/>
      <c r="AI34" s="58" t="str">
        <f t="shared" si="1"/>
        <v>NI123456C</v>
      </c>
      <c r="AJ34" s="58" t="str">
        <f t="shared" si="2"/>
        <v>UID_NI123456C</v>
      </c>
      <c r="AK34" s="58" t="s">
        <v>469</v>
      </c>
      <c r="AL34" s="58" t="str">
        <f t="shared" si="3"/>
        <v>Bart Simpson@yahoo.com</v>
      </c>
      <c r="AM34" s="58" t="s">
        <v>92</v>
      </c>
      <c r="AN34" s="180">
        <v>43831</v>
      </c>
      <c r="AO34" s="180" t="s">
        <v>470</v>
      </c>
      <c r="AP34" s="180" t="s">
        <v>496</v>
      </c>
      <c r="AQ34" s="180">
        <v>43927</v>
      </c>
      <c r="AR34" s="180" t="s">
        <v>401</v>
      </c>
      <c r="AS34" s="181" t="s">
        <v>473</v>
      </c>
      <c r="AT34" s="181" t="s">
        <v>474</v>
      </c>
      <c r="AU34" s="183">
        <v>2</v>
      </c>
      <c r="AV34" s="184">
        <f>E34+7*6</f>
        <v>43969</v>
      </c>
      <c r="AW34" s="180" t="s">
        <v>67</v>
      </c>
      <c r="AX34" s="185"/>
      <c r="AY34" s="185"/>
    </row>
    <row r="35" spans="1:51" x14ac:dyDescent="0.25">
      <c r="A35" s="58">
        <f t="shared" si="5"/>
        <v>33</v>
      </c>
      <c r="B35" s="58" t="s">
        <v>478</v>
      </c>
      <c r="C35" s="58" t="s">
        <v>478</v>
      </c>
      <c r="D35" s="58">
        <f>IF($C35&lt;&gt;"",VLOOKUP(C35,'[5]Pension Data'!$BJ$26:$BK$46,2,FALSE),"")</f>
        <v>1</v>
      </c>
      <c r="E35" s="180">
        <v>43927</v>
      </c>
      <c r="F35" s="58" t="s">
        <v>36</v>
      </c>
      <c r="G35" s="58" t="str">
        <f>IF($F35&lt;&gt;"",VLOOKUP(F35,[5]Tests!$A$3:$B$12,2,FALSE),"")</f>
        <v>Bart Simpson</v>
      </c>
      <c r="H35" s="58" t="s">
        <v>3</v>
      </c>
      <c r="I35" s="58">
        <f>IF($H35="Month",VLOOKUP(E35,[1]TaxPeriod!Q28:R392,2,FALSE),VLOOKUP(E35,[1]TaxPeriod!Q28:S392,3,FALSE))</f>
        <v>1</v>
      </c>
      <c r="J35" s="58">
        <v>650</v>
      </c>
      <c r="K35" s="58"/>
      <c r="L35" s="58"/>
      <c r="M35" s="58"/>
      <c r="N35" s="58"/>
      <c r="O35" s="58" t="s">
        <v>466</v>
      </c>
      <c r="P35" s="58" t="s">
        <v>466</v>
      </c>
      <c r="Q35" s="58" t="s">
        <v>467</v>
      </c>
      <c r="R35" s="58"/>
      <c r="S35" s="58"/>
      <c r="T35" s="58"/>
      <c r="U35" s="181">
        <v>0</v>
      </c>
      <c r="V35" s="58"/>
      <c r="W35" s="181">
        <v>0</v>
      </c>
      <c r="X35" s="58">
        <f t="shared" si="4"/>
        <v>1</v>
      </c>
      <c r="Y35" s="58"/>
      <c r="Z35" s="58"/>
      <c r="AA35" s="58"/>
      <c r="AB35" s="58">
        <v>0</v>
      </c>
      <c r="AC35" s="181">
        <v>0</v>
      </c>
      <c r="AD35" s="58"/>
      <c r="AE35" s="182" t="s">
        <v>468</v>
      </c>
      <c r="AF35" s="58"/>
      <c r="AG35" s="58"/>
      <c r="AH35" s="58"/>
      <c r="AI35" s="58" t="str">
        <f t="shared" si="1"/>
        <v>NI123456C</v>
      </c>
      <c r="AJ35" s="58" t="str">
        <f t="shared" si="2"/>
        <v>UID_NI123456C</v>
      </c>
      <c r="AK35" s="58" t="s">
        <v>469</v>
      </c>
      <c r="AL35" s="58" t="str">
        <f t="shared" si="3"/>
        <v>Bart Simpson@yahoo.com</v>
      </c>
      <c r="AM35" s="58" t="s">
        <v>92</v>
      </c>
      <c r="AN35" s="180">
        <v>43831</v>
      </c>
      <c r="AO35" s="180" t="s">
        <v>470</v>
      </c>
      <c r="AP35" s="180" t="s">
        <v>496</v>
      </c>
      <c r="AQ35" s="180">
        <v>43927</v>
      </c>
      <c r="AR35" s="180" t="s">
        <v>409</v>
      </c>
      <c r="AS35" s="181" t="s">
        <v>480</v>
      </c>
      <c r="AT35" s="181" t="s">
        <v>467</v>
      </c>
      <c r="AU35" s="183">
        <v>6</v>
      </c>
      <c r="AV35" s="184"/>
      <c r="AW35" s="180">
        <v>43957</v>
      </c>
      <c r="AX35" s="185"/>
      <c r="AY35" s="185"/>
    </row>
    <row r="36" spans="1:51" x14ac:dyDescent="0.25">
      <c r="A36" s="58">
        <f t="shared" si="5"/>
        <v>34</v>
      </c>
      <c r="B36" s="58" t="s">
        <v>478</v>
      </c>
      <c r="C36" s="58" t="s">
        <v>478</v>
      </c>
      <c r="D36" s="58">
        <f>IF($C36&lt;&gt;"",VLOOKUP(C36,'[5]Pension Data'!$BJ$26:$BK$46,2,FALSE),"")</f>
        <v>1</v>
      </c>
      <c r="E36" s="180">
        <v>43927</v>
      </c>
      <c r="F36" s="58" t="s">
        <v>36</v>
      </c>
      <c r="G36" s="58" t="str">
        <f>IF($F36&lt;&gt;"",VLOOKUP(F36,[5]Tests!$A$3:$B$12,2,FALSE),"")</f>
        <v>Bart Simpson</v>
      </c>
      <c r="H36" s="58" t="s">
        <v>3</v>
      </c>
      <c r="I36" s="58">
        <f>IF($H36="Month",VLOOKUP(E36,[1]TaxPeriod!Q29:R393,2,FALSE),VLOOKUP(E36,[1]TaxPeriod!Q29:S393,3,FALSE))</f>
        <v>1</v>
      </c>
      <c r="J36" s="58">
        <v>1750</v>
      </c>
      <c r="K36" s="58"/>
      <c r="L36" s="58"/>
      <c r="M36" s="58"/>
      <c r="N36" s="58"/>
      <c r="O36" s="58" t="s">
        <v>466</v>
      </c>
      <c r="P36" s="58" t="s">
        <v>466</v>
      </c>
      <c r="Q36" s="58" t="s">
        <v>467</v>
      </c>
      <c r="R36" s="58"/>
      <c r="S36" s="58"/>
      <c r="T36" s="58"/>
      <c r="U36" s="181">
        <v>0</v>
      </c>
      <c r="V36" s="58"/>
      <c r="W36" s="181">
        <v>0</v>
      </c>
      <c r="X36" s="58">
        <f t="shared" si="4"/>
        <v>0</v>
      </c>
      <c r="Y36" s="58"/>
      <c r="Z36" s="58"/>
      <c r="AA36" s="58"/>
      <c r="AB36" s="58">
        <v>0</v>
      </c>
      <c r="AC36" s="181">
        <v>0</v>
      </c>
      <c r="AD36" s="58"/>
      <c r="AE36" s="182" t="s">
        <v>468</v>
      </c>
      <c r="AF36" s="58"/>
      <c r="AG36" s="58"/>
      <c r="AH36" s="58"/>
      <c r="AI36" s="58" t="str">
        <f t="shared" si="1"/>
        <v>NI123456C</v>
      </c>
      <c r="AJ36" s="58" t="str">
        <f t="shared" si="2"/>
        <v>UID_NI123456C</v>
      </c>
      <c r="AK36" s="58" t="s">
        <v>469</v>
      </c>
      <c r="AL36" s="58" t="str">
        <f t="shared" si="3"/>
        <v>Bart Simpson@yahoo.com</v>
      </c>
      <c r="AM36" s="58" t="s">
        <v>92</v>
      </c>
      <c r="AN36" s="180">
        <v>43831</v>
      </c>
      <c r="AO36" s="180" t="s">
        <v>470</v>
      </c>
      <c r="AP36" s="180" t="s">
        <v>496</v>
      </c>
      <c r="AQ36" s="180">
        <v>43927</v>
      </c>
      <c r="AR36" s="180" t="s">
        <v>401</v>
      </c>
      <c r="AS36" s="181" t="s">
        <v>475</v>
      </c>
      <c r="AT36" s="181" t="s">
        <v>476</v>
      </c>
      <c r="AU36" s="183">
        <v>1</v>
      </c>
      <c r="AV36" s="184">
        <f>E36+7*6</f>
        <v>43969</v>
      </c>
      <c r="AW36" s="180" t="s">
        <v>67</v>
      </c>
      <c r="AX36" s="185"/>
      <c r="AY36" s="185"/>
    </row>
    <row r="37" spans="1:51" x14ac:dyDescent="0.25">
      <c r="A37" s="58">
        <f t="shared" si="5"/>
        <v>35</v>
      </c>
      <c r="B37" s="58" t="s">
        <v>487</v>
      </c>
      <c r="C37" s="58" t="s">
        <v>488</v>
      </c>
      <c r="D37" s="58">
        <f>IF($C37&lt;&gt;"",VLOOKUP(C37,'[5]Pension Data'!$BJ$26:$BK$46,2,FALSE),"")</f>
        <v>4</v>
      </c>
      <c r="E37" s="180">
        <v>43927</v>
      </c>
      <c r="F37" s="58" t="s">
        <v>36</v>
      </c>
      <c r="G37" s="58" t="str">
        <f>IF($F37&lt;&gt;"",VLOOKUP(F37,[5]Tests!$A$3:$B$12,2,FALSE),"")</f>
        <v>Bart Simpson</v>
      </c>
      <c r="H37" s="58" t="s">
        <v>3</v>
      </c>
      <c r="I37" s="58">
        <f>IF($H37="Month",VLOOKUP(E37,[1]TaxPeriod!Q30:R394,2,FALSE),VLOOKUP(E37,[1]TaxPeriod!Q30:S394,3,FALSE))</f>
        <v>1</v>
      </c>
      <c r="J37" s="58">
        <v>833</v>
      </c>
      <c r="K37" s="58"/>
      <c r="L37" s="58"/>
      <c r="M37" s="58"/>
      <c r="N37" s="58"/>
      <c r="O37" s="58" t="s">
        <v>466</v>
      </c>
      <c r="P37" s="58" t="s">
        <v>466</v>
      </c>
      <c r="Q37" s="58" t="s">
        <v>467</v>
      </c>
      <c r="R37" s="58"/>
      <c r="S37" s="58"/>
      <c r="T37" s="58"/>
      <c r="U37" s="181">
        <v>0</v>
      </c>
      <c r="V37" s="58"/>
      <c r="W37" s="181">
        <v>0</v>
      </c>
      <c r="X37" s="58">
        <f t="shared" si="4"/>
        <v>0</v>
      </c>
      <c r="Y37" s="58"/>
      <c r="Z37" s="58"/>
      <c r="AA37" s="58"/>
      <c r="AB37" s="58">
        <v>0</v>
      </c>
      <c r="AC37" s="181">
        <v>0</v>
      </c>
      <c r="AD37" s="58"/>
      <c r="AE37" s="182" t="s">
        <v>468</v>
      </c>
      <c r="AF37" s="58"/>
      <c r="AG37" s="58"/>
      <c r="AH37" s="58"/>
      <c r="AI37" s="58" t="str">
        <f t="shared" si="1"/>
        <v>NI123456C</v>
      </c>
      <c r="AJ37" s="58" t="str">
        <f t="shared" si="2"/>
        <v>UID_NI123456C</v>
      </c>
      <c r="AK37" s="58" t="s">
        <v>469</v>
      </c>
      <c r="AL37" s="58" t="str">
        <f t="shared" si="3"/>
        <v>Bart Simpson@yahoo.com</v>
      </c>
      <c r="AM37" s="58" t="s">
        <v>92</v>
      </c>
      <c r="AN37" s="180">
        <v>43831</v>
      </c>
      <c r="AO37" s="180" t="s">
        <v>470</v>
      </c>
      <c r="AP37" s="180" t="s">
        <v>496</v>
      </c>
      <c r="AQ37" s="180">
        <v>43927</v>
      </c>
      <c r="AR37" s="180" t="s">
        <v>401</v>
      </c>
      <c r="AS37" s="181" t="s">
        <v>475</v>
      </c>
      <c r="AT37" s="181" t="s">
        <v>476</v>
      </c>
      <c r="AU37" s="183">
        <v>1</v>
      </c>
      <c r="AV37" s="184">
        <f>E37+7*6</f>
        <v>43969</v>
      </c>
      <c r="AW37" s="180" t="s">
        <v>67</v>
      </c>
      <c r="AX37" s="185"/>
      <c r="AY37" s="185"/>
    </row>
    <row r="38" spans="1:51" x14ac:dyDescent="0.25">
      <c r="A38" s="58">
        <f t="shared" si="5"/>
        <v>36</v>
      </c>
      <c r="B38" s="58" t="s">
        <v>487</v>
      </c>
      <c r="C38" s="58" t="s">
        <v>488</v>
      </c>
      <c r="D38" s="58">
        <f>IF($C38&lt;&gt;"",VLOOKUP(C38,'[5]Pension Data'!$BJ$26:$BK$46,2,FALSE),"")</f>
        <v>4</v>
      </c>
      <c r="E38" s="180">
        <v>43927</v>
      </c>
      <c r="F38" s="58" t="s">
        <v>36</v>
      </c>
      <c r="G38" s="58" t="str">
        <f>IF($F38&lt;&gt;"",VLOOKUP(F38,[5]Tests!$A$3:$B$12,2,FALSE),"")</f>
        <v>Bart Simpson</v>
      </c>
      <c r="H38" s="58" t="s">
        <v>3</v>
      </c>
      <c r="I38" s="58">
        <f>IF($H38="Month",VLOOKUP(E38,[1]TaxPeriod!Q31:R395,2,FALSE),VLOOKUP(E38,[1]TaxPeriod!Q31:S395,3,FALSE))</f>
        <v>1</v>
      </c>
      <c r="J38" s="58">
        <v>833</v>
      </c>
      <c r="K38" s="58"/>
      <c r="L38" s="58"/>
      <c r="M38" s="58"/>
      <c r="N38" s="58"/>
      <c r="O38" s="58" t="s">
        <v>466</v>
      </c>
      <c r="P38" s="58" t="s">
        <v>466</v>
      </c>
      <c r="Q38" s="58" t="s">
        <v>467</v>
      </c>
      <c r="R38" s="58"/>
      <c r="S38" s="58"/>
      <c r="T38" s="58"/>
      <c r="U38" s="181">
        <v>0</v>
      </c>
      <c r="V38" s="58"/>
      <c r="W38" s="181">
        <v>0</v>
      </c>
      <c r="X38" s="58">
        <f t="shared" si="4"/>
        <v>1</v>
      </c>
      <c r="Y38" s="58"/>
      <c r="Z38" s="58"/>
      <c r="AA38" s="58"/>
      <c r="AB38" s="58">
        <v>0</v>
      </c>
      <c r="AC38" s="181">
        <v>0</v>
      </c>
      <c r="AD38" s="58"/>
      <c r="AE38" s="182" t="s">
        <v>468</v>
      </c>
      <c r="AF38" s="58"/>
      <c r="AG38" s="58"/>
      <c r="AH38" s="58"/>
      <c r="AI38" s="58" t="str">
        <f t="shared" si="1"/>
        <v>NI123456C</v>
      </c>
      <c r="AJ38" s="58" t="str">
        <f t="shared" si="2"/>
        <v>UID_NI123456C</v>
      </c>
      <c r="AK38" s="58" t="s">
        <v>469</v>
      </c>
      <c r="AL38" s="58" t="str">
        <f t="shared" si="3"/>
        <v>Bart Simpson@yahoo.com</v>
      </c>
      <c r="AM38" s="58" t="s">
        <v>92</v>
      </c>
      <c r="AN38" s="180">
        <v>43831</v>
      </c>
      <c r="AO38" s="180" t="s">
        <v>470</v>
      </c>
      <c r="AP38" s="180" t="s">
        <v>496</v>
      </c>
      <c r="AQ38" s="180">
        <v>43927</v>
      </c>
      <c r="AR38" s="180" t="s">
        <v>409</v>
      </c>
      <c r="AS38" s="181" t="s">
        <v>480</v>
      </c>
      <c r="AT38" s="181" t="s">
        <v>476</v>
      </c>
      <c r="AU38" s="183">
        <v>9</v>
      </c>
      <c r="AV38" s="184"/>
      <c r="AW38" s="180">
        <v>43957</v>
      </c>
      <c r="AX38" s="185"/>
      <c r="AY38" s="185"/>
    </row>
    <row r="39" spans="1:51" x14ac:dyDescent="0.25">
      <c r="A39" s="58">
        <f t="shared" si="5"/>
        <v>37</v>
      </c>
      <c r="B39" s="58" t="s">
        <v>490</v>
      </c>
      <c r="C39" s="58" t="s">
        <v>491</v>
      </c>
      <c r="D39" s="58">
        <f>IF($C39&lt;&gt;"",VLOOKUP(C39,'[5]Pension Data'!$BJ$26:$BK$46,2,FALSE),"")</f>
        <v>3</v>
      </c>
      <c r="E39" s="180">
        <v>43927</v>
      </c>
      <c r="F39" s="58" t="s">
        <v>36</v>
      </c>
      <c r="G39" s="58" t="str">
        <f>IF($F39&lt;&gt;"",VLOOKUP(F39,[5]Tests!$A$3:$B$12,2,FALSE),"")</f>
        <v>Bart Simpson</v>
      </c>
      <c r="H39" s="58" t="s">
        <v>3</v>
      </c>
      <c r="I39" s="58">
        <f>IF($H39="Month",VLOOKUP(E39,[1]TaxPeriod!Q32:R396,2,FALSE),VLOOKUP(E39,[1]TaxPeriod!Q32:S396,3,FALSE))</f>
        <v>1</v>
      </c>
      <c r="J39" s="58">
        <v>833</v>
      </c>
      <c r="K39" s="58"/>
      <c r="L39" s="58"/>
      <c r="M39" s="58"/>
      <c r="N39" s="58"/>
      <c r="O39" s="58" t="s">
        <v>466</v>
      </c>
      <c r="P39" s="58" t="s">
        <v>466</v>
      </c>
      <c r="Q39" s="58" t="s">
        <v>467</v>
      </c>
      <c r="R39" s="58"/>
      <c r="S39" s="58"/>
      <c r="T39" s="58"/>
      <c r="U39" s="181">
        <v>0</v>
      </c>
      <c r="V39" s="58"/>
      <c r="W39" s="181">
        <v>0</v>
      </c>
      <c r="X39" s="58">
        <f t="shared" si="4"/>
        <v>1</v>
      </c>
      <c r="Y39" s="58"/>
      <c r="Z39" s="58"/>
      <c r="AA39" s="58"/>
      <c r="AB39" s="58">
        <v>0</v>
      </c>
      <c r="AC39" s="181">
        <v>0</v>
      </c>
      <c r="AD39" s="58"/>
      <c r="AE39" s="182" t="s">
        <v>468</v>
      </c>
      <c r="AF39" s="58"/>
      <c r="AG39" s="58"/>
      <c r="AH39" s="58"/>
      <c r="AI39" s="58" t="str">
        <f t="shared" si="1"/>
        <v>NI123456C</v>
      </c>
      <c r="AJ39" s="58" t="str">
        <f t="shared" si="2"/>
        <v>UID_NI123456C</v>
      </c>
      <c r="AK39" s="58" t="s">
        <v>469</v>
      </c>
      <c r="AL39" s="58" t="str">
        <f t="shared" si="3"/>
        <v>Bart Simpson@yahoo.com</v>
      </c>
      <c r="AM39" s="58" t="s">
        <v>92</v>
      </c>
      <c r="AN39" s="180">
        <v>43831</v>
      </c>
      <c r="AO39" s="180" t="s">
        <v>470</v>
      </c>
      <c r="AP39" s="180" t="s">
        <v>496</v>
      </c>
      <c r="AQ39" s="180">
        <v>43927</v>
      </c>
      <c r="AR39" s="180" t="s">
        <v>409</v>
      </c>
      <c r="AS39" s="181" t="s">
        <v>475</v>
      </c>
      <c r="AT39" s="181" t="s">
        <v>476</v>
      </c>
      <c r="AU39" s="183">
        <v>1</v>
      </c>
      <c r="AV39" s="184">
        <f>E39+7*6</f>
        <v>43969</v>
      </c>
      <c r="AW39" s="180"/>
      <c r="AX39" s="185"/>
      <c r="AY39" s="185"/>
    </row>
    <row r="40" spans="1:51" x14ac:dyDescent="0.25">
      <c r="A40" s="50">
        <f t="shared" si="5"/>
        <v>38</v>
      </c>
      <c r="B40" s="50" t="s">
        <v>482</v>
      </c>
      <c r="C40" s="50" t="s">
        <v>482</v>
      </c>
      <c r="D40" s="50">
        <f>IF($C40&lt;&gt;"",VLOOKUP(C40,'[5]Pension Data'!$BJ$26:$BK$46,2,FALSE),"")</f>
        <v>2</v>
      </c>
      <c r="E40" s="174">
        <f>VLOOKUP(I40,[5]TaxPeriod!$D$3:$G$55,4,FALSE)</f>
        <v>43927</v>
      </c>
      <c r="F40" s="50" t="s">
        <v>49</v>
      </c>
      <c r="G40" s="50" t="str">
        <f>IF($F40&lt;&gt;"",VLOOKUP(F40,[5]Tests!$A$3:$B$12,2,FALSE),"")</f>
        <v>Batman</v>
      </c>
      <c r="H40" s="50" t="s">
        <v>3</v>
      </c>
      <c r="I40" s="50">
        <v>1</v>
      </c>
      <c r="J40" s="50">
        <v>520</v>
      </c>
      <c r="K40" s="50"/>
      <c r="L40" s="50"/>
      <c r="M40" s="50"/>
      <c r="N40" s="50"/>
      <c r="O40" s="50" t="s">
        <v>466</v>
      </c>
      <c r="P40" s="50" t="s">
        <v>466</v>
      </c>
      <c r="Q40" s="50" t="s">
        <v>467</v>
      </c>
      <c r="R40" s="50"/>
      <c r="S40" s="50"/>
      <c r="T40" s="50"/>
      <c r="U40" s="175">
        <v>0</v>
      </c>
      <c r="V40" s="50"/>
      <c r="W40" s="175">
        <v>0</v>
      </c>
      <c r="X40" s="50">
        <v>0</v>
      </c>
      <c r="Y40" s="50"/>
      <c r="Z40" s="50"/>
      <c r="AA40" s="50"/>
      <c r="AB40" s="50">
        <v>0</v>
      </c>
      <c r="AC40" s="175">
        <v>0</v>
      </c>
      <c r="AD40" s="50"/>
      <c r="AE40" s="176" t="s">
        <v>468</v>
      </c>
      <c r="AF40" s="50"/>
      <c r="AG40" s="50"/>
      <c r="AH40" s="50"/>
      <c r="AI40" s="50" t="str">
        <f t="shared" si="1"/>
        <v>NI123456I</v>
      </c>
      <c r="AJ40" s="50" t="str">
        <f t="shared" si="2"/>
        <v>UID_NI123456I</v>
      </c>
      <c r="AK40" s="50" t="s">
        <v>469</v>
      </c>
      <c r="AL40" s="50" t="str">
        <f t="shared" si="3"/>
        <v>Batman@yahoo.com</v>
      </c>
      <c r="AM40" s="50" t="s">
        <v>92</v>
      </c>
      <c r="AN40" s="174">
        <v>43831</v>
      </c>
      <c r="AO40" s="174" t="s">
        <v>470</v>
      </c>
      <c r="AP40" s="174" t="s">
        <v>496</v>
      </c>
      <c r="AQ40" s="174">
        <f>E40</f>
        <v>43927</v>
      </c>
      <c r="AR40" s="174" t="s">
        <v>401</v>
      </c>
      <c r="AS40" s="175" t="s">
        <v>472</v>
      </c>
      <c r="AT40" s="175" t="s">
        <v>497</v>
      </c>
      <c r="AU40" s="177">
        <v>2</v>
      </c>
      <c r="AV40" s="178">
        <f>AQ40+7*6</f>
        <v>43969</v>
      </c>
      <c r="AW40" s="50"/>
      <c r="AX40" s="179"/>
      <c r="AY40" s="179"/>
    </row>
    <row r="41" spans="1:51" x14ac:dyDescent="0.25">
      <c r="A41" s="50">
        <f t="shared" si="5"/>
        <v>39</v>
      </c>
      <c r="B41" s="50" t="s">
        <v>484</v>
      </c>
      <c r="C41" s="50" t="s">
        <v>464</v>
      </c>
      <c r="D41" s="50">
        <f>IF($C41&lt;&gt;"",VLOOKUP(C41,'[5]Pension Data'!$BJ$26:$BK$46,2,FALSE),"")</f>
        <v>0</v>
      </c>
      <c r="E41" s="174">
        <v>43957</v>
      </c>
      <c r="F41" s="50" t="s">
        <v>49</v>
      </c>
      <c r="G41" s="50" t="str">
        <f>IF($F41&lt;&gt;"",VLOOKUP(F41,[5]Tests!$A$3:$B$12,2,FALSE),"")</f>
        <v>Batman</v>
      </c>
      <c r="H41" s="50" t="s">
        <v>3</v>
      </c>
      <c r="I41" s="50">
        <v>2</v>
      </c>
      <c r="J41" s="50">
        <v>520.01</v>
      </c>
      <c r="K41" s="50"/>
      <c r="L41" s="50"/>
      <c r="M41" s="50"/>
      <c r="N41" s="50"/>
      <c r="O41" s="50" t="s">
        <v>466</v>
      </c>
      <c r="P41" s="50" t="s">
        <v>466</v>
      </c>
      <c r="Q41" s="50" t="s">
        <v>467</v>
      </c>
      <c r="R41" s="50"/>
      <c r="S41" s="50"/>
      <c r="T41" s="50"/>
      <c r="U41" s="175">
        <v>0</v>
      </c>
      <c r="V41" s="50"/>
      <c r="W41" s="175">
        <v>0</v>
      </c>
      <c r="X41" s="50">
        <v>0</v>
      </c>
      <c r="Y41" s="50"/>
      <c r="Z41" s="50"/>
      <c r="AA41" s="50"/>
      <c r="AB41" s="50">
        <v>0</v>
      </c>
      <c r="AC41" s="175">
        <v>0</v>
      </c>
      <c r="AD41" s="50"/>
      <c r="AE41" s="176" t="s">
        <v>468</v>
      </c>
      <c r="AF41" s="50"/>
      <c r="AG41" s="50"/>
      <c r="AH41" s="50"/>
      <c r="AI41" s="50" t="str">
        <f t="shared" si="1"/>
        <v>NI123456I</v>
      </c>
      <c r="AJ41" s="50" t="str">
        <f t="shared" si="2"/>
        <v>UID_NI123456I</v>
      </c>
      <c r="AK41" s="50" t="s">
        <v>469</v>
      </c>
      <c r="AL41" s="50" t="str">
        <f t="shared" si="3"/>
        <v>Batman@yahoo.com</v>
      </c>
      <c r="AM41" s="50" t="s">
        <v>92</v>
      </c>
      <c r="AN41" s="174">
        <v>43831</v>
      </c>
      <c r="AO41" s="174" t="s">
        <v>470</v>
      </c>
      <c r="AP41" s="174" t="s">
        <v>496</v>
      </c>
      <c r="AQ41" s="174">
        <f>E41</f>
        <v>43957</v>
      </c>
      <c r="AR41" s="174" t="s">
        <v>401</v>
      </c>
      <c r="AS41" s="175" t="s">
        <v>473</v>
      </c>
      <c r="AT41" s="175" t="s">
        <v>474</v>
      </c>
      <c r="AU41" s="177"/>
      <c r="AV41" s="175"/>
      <c r="AW41" s="50"/>
      <c r="AX41" s="179"/>
      <c r="AY41" s="179"/>
    </row>
    <row r="42" spans="1:51" x14ac:dyDescent="0.25">
      <c r="A42" s="50">
        <f t="shared" si="5"/>
        <v>40</v>
      </c>
      <c r="B42" s="50" t="s">
        <v>498</v>
      </c>
      <c r="C42" s="50" t="s">
        <v>498</v>
      </c>
      <c r="D42" s="50">
        <f>IF($C42&lt;&gt;"",VLOOKUP(C42,'[5]Pension Data'!$BJ$26:$BK$46,2,FALSE),"")</f>
        <v>5</v>
      </c>
      <c r="E42" s="174">
        <v>43953</v>
      </c>
      <c r="F42" s="50" t="s">
        <v>49</v>
      </c>
      <c r="G42" s="50" t="str">
        <f>IF($F42&lt;&gt;"",VLOOKUP(F42,[5]Tests!$A$3:$B$12,2,FALSE),"")</f>
        <v>Batman</v>
      </c>
      <c r="H42" s="50" t="s">
        <v>3</v>
      </c>
      <c r="I42" s="50">
        <v>2</v>
      </c>
      <c r="J42" s="50">
        <v>520.01</v>
      </c>
      <c r="K42" s="50"/>
      <c r="L42" s="50"/>
      <c r="M42" s="50"/>
      <c r="N42" s="50"/>
      <c r="O42" s="50" t="s">
        <v>466</v>
      </c>
      <c r="P42" s="50" t="s">
        <v>466</v>
      </c>
      <c r="Q42" s="50" t="s">
        <v>467</v>
      </c>
      <c r="R42" s="50"/>
      <c r="S42" s="50"/>
      <c r="T42" s="50"/>
      <c r="U42" s="175">
        <v>0</v>
      </c>
      <c r="V42" s="50"/>
      <c r="W42" s="50">
        <v>0</v>
      </c>
      <c r="X42" s="50">
        <v>0</v>
      </c>
      <c r="Y42" s="50"/>
      <c r="Z42" s="50"/>
      <c r="AA42" s="50"/>
      <c r="AB42" s="50">
        <v>0</v>
      </c>
      <c r="AC42" s="175">
        <v>0</v>
      </c>
      <c r="AD42" s="50"/>
      <c r="AE42" s="176" t="s">
        <v>499</v>
      </c>
      <c r="AF42" s="50"/>
      <c r="AG42" s="50"/>
      <c r="AH42" s="50"/>
      <c r="AI42" s="50" t="str">
        <f t="shared" si="1"/>
        <v>NI123456I</v>
      </c>
      <c r="AJ42" s="50" t="str">
        <f t="shared" si="2"/>
        <v>UID_NI123456I</v>
      </c>
      <c r="AK42" s="50" t="s">
        <v>500</v>
      </c>
      <c r="AL42" s="50" t="str">
        <f t="shared" si="3"/>
        <v>Batman@yahoo.com</v>
      </c>
      <c r="AM42" s="50" t="s">
        <v>92</v>
      </c>
      <c r="AN42" s="174">
        <v>43831</v>
      </c>
      <c r="AO42" s="50" t="s">
        <v>470</v>
      </c>
      <c r="AP42" s="50" t="s">
        <v>496</v>
      </c>
      <c r="AQ42" s="50"/>
      <c r="AR42" s="174" t="s">
        <v>401</v>
      </c>
      <c r="AS42" s="175" t="s">
        <v>473</v>
      </c>
      <c r="AT42" s="175" t="s">
        <v>474</v>
      </c>
      <c r="AU42" s="177"/>
      <c r="AV42" s="175"/>
      <c r="AW42" s="50"/>
      <c r="AX42" s="179"/>
      <c r="AY42" s="179"/>
    </row>
    <row r="43" spans="1:51" x14ac:dyDescent="0.25">
      <c r="A43" s="50">
        <f t="shared" si="5"/>
        <v>41</v>
      </c>
      <c r="B43" s="50" t="s">
        <v>484</v>
      </c>
      <c r="C43" s="50" t="s">
        <v>464</v>
      </c>
      <c r="D43" s="50">
        <f>IF($C43&lt;&gt;"",VLOOKUP(C43,'[5]Pension Data'!$BJ$26:$BK$46,2,FALSE),"")</f>
        <v>0</v>
      </c>
      <c r="E43" s="174">
        <v>43988</v>
      </c>
      <c r="F43" s="50" t="s">
        <v>49</v>
      </c>
      <c r="G43" s="50" t="str">
        <f>IF($F43&lt;&gt;"",VLOOKUP(F43,[5]Tests!$A$3:$B$12,2,FALSE),"")</f>
        <v>Batman</v>
      </c>
      <c r="H43" s="50" t="s">
        <v>3</v>
      </c>
      <c r="I43" s="50">
        <v>3</v>
      </c>
      <c r="J43" s="50">
        <v>520</v>
      </c>
      <c r="K43" s="50"/>
      <c r="L43" s="50"/>
      <c r="M43" s="50"/>
      <c r="N43" s="50"/>
      <c r="O43" s="50" t="s">
        <v>466</v>
      </c>
      <c r="P43" s="50" t="s">
        <v>466</v>
      </c>
      <c r="Q43" s="50" t="s">
        <v>467</v>
      </c>
      <c r="R43" s="50"/>
      <c r="S43" s="50"/>
      <c r="T43" s="50"/>
      <c r="U43" s="175">
        <v>0</v>
      </c>
      <c r="V43" s="50"/>
      <c r="W43" s="50">
        <v>0</v>
      </c>
      <c r="X43" s="50">
        <v>0</v>
      </c>
      <c r="Y43" s="50"/>
      <c r="Z43" s="50"/>
      <c r="AA43" s="50"/>
      <c r="AB43" s="50">
        <v>0</v>
      </c>
      <c r="AC43" s="175">
        <v>0</v>
      </c>
      <c r="AD43" s="50"/>
      <c r="AE43" s="176" t="s">
        <v>499</v>
      </c>
      <c r="AF43" s="50"/>
      <c r="AG43" s="50"/>
      <c r="AH43" s="50"/>
      <c r="AI43" s="50" t="str">
        <f t="shared" si="1"/>
        <v>NI123456I</v>
      </c>
      <c r="AJ43" s="50" t="str">
        <f>IF($AI43&lt;&gt;"",CONCATENATE("UID_" &amp;AI43),"")</f>
        <v>UID_NI123456I</v>
      </c>
      <c r="AK43" s="50" t="s">
        <v>500</v>
      </c>
      <c r="AL43" s="50" t="str">
        <f>CONCATENATE( G43, "@yahoo.com")</f>
        <v>Batman@yahoo.com</v>
      </c>
      <c r="AM43" s="50" t="s">
        <v>92</v>
      </c>
      <c r="AN43" s="174">
        <v>43831</v>
      </c>
      <c r="AO43" s="50" t="s">
        <v>470</v>
      </c>
      <c r="AP43" s="50" t="s">
        <v>496</v>
      </c>
      <c r="AQ43" s="50"/>
      <c r="AR43" s="174" t="s">
        <v>401</v>
      </c>
      <c r="AS43" s="175" t="s">
        <v>472</v>
      </c>
      <c r="AT43" s="175" t="s">
        <v>497</v>
      </c>
      <c r="AU43" s="177"/>
      <c r="AV43" s="175"/>
      <c r="AW43" s="50"/>
      <c r="AX43" s="179"/>
      <c r="AY43" s="179"/>
    </row>
    <row r="44" spans="1:51" x14ac:dyDescent="0.25">
      <c r="A44" s="50">
        <f t="shared" si="5"/>
        <v>42</v>
      </c>
      <c r="B44" s="50" t="s">
        <v>484</v>
      </c>
      <c r="C44" s="50" t="s">
        <v>464</v>
      </c>
      <c r="D44" s="50">
        <f>IF($C44&lt;&gt;"",VLOOKUP(C44,'[5]Pension Data'!$BJ$26:$BK$46,2,FALSE),"")</f>
        <v>0</v>
      </c>
      <c r="E44" s="174">
        <v>44018</v>
      </c>
      <c r="F44" s="50" t="s">
        <v>49</v>
      </c>
      <c r="G44" s="50" t="str">
        <f>IF($F44&lt;&gt;"",VLOOKUP(F44,[5]Tests!$A$3:$B$12,2,FALSE),"")</f>
        <v>Batman</v>
      </c>
      <c r="H44" s="50" t="s">
        <v>3</v>
      </c>
      <c r="I44" s="50">
        <v>4</v>
      </c>
      <c r="J44" s="50">
        <v>520.01</v>
      </c>
      <c r="K44" s="50"/>
      <c r="L44" s="50"/>
      <c r="M44" s="50"/>
      <c r="N44" s="50"/>
      <c r="O44" s="50" t="s">
        <v>466</v>
      </c>
      <c r="P44" s="50" t="s">
        <v>466</v>
      </c>
      <c r="Q44" s="50" t="s">
        <v>467</v>
      </c>
      <c r="R44" s="50"/>
      <c r="S44" s="50"/>
      <c r="T44" s="50"/>
      <c r="U44" s="175">
        <v>0</v>
      </c>
      <c r="V44" s="50"/>
      <c r="W44" s="50">
        <v>0</v>
      </c>
      <c r="X44" s="50">
        <v>0</v>
      </c>
      <c r="Y44" s="50"/>
      <c r="Z44" s="50"/>
      <c r="AA44" s="50"/>
      <c r="AB44" s="50">
        <v>0</v>
      </c>
      <c r="AC44" s="175">
        <v>0</v>
      </c>
      <c r="AD44" s="50"/>
      <c r="AE44" s="176" t="s">
        <v>499</v>
      </c>
      <c r="AF44" s="50"/>
      <c r="AG44" s="50"/>
      <c r="AH44" s="50"/>
      <c r="AI44" s="50" t="str">
        <f t="shared" si="1"/>
        <v>NI123456I</v>
      </c>
      <c r="AJ44" s="50" t="str">
        <f t="shared" si="2"/>
        <v>UID_NI123456I</v>
      </c>
      <c r="AK44" s="50" t="s">
        <v>501</v>
      </c>
      <c r="AL44" s="50" t="str">
        <f t="shared" si="3"/>
        <v>Batman@yahoo.com</v>
      </c>
      <c r="AM44" s="50" t="s">
        <v>92</v>
      </c>
      <c r="AN44" s="174">
        <v>43831</v>
      </c>
      <c r="AO44" s="50" t="s">
        <v>470</v>
      </c>
      <c r="AP44" s="50" t="s">
        <v>496</v>
      </c>
      <c r="AQ44" s="50"/>
      <c r="AR44" s="174" t="s">
        <v>401</v>
      </c>
      <c r="AS44" s="175" t="s">
        <v>473</v>
      </c>
      <c r="AT44" s="175" t="s">
        <v>474</v>
      </c>
      <c r="AU44" s="177">
        <v>1</v>
      </c>
      <c r="AV44" s="178">
        <f>E44+7*6</f>
        <v>44060</v>
      </c>
      <c r="AW44" s="50"/>
      <c r="AX44" s="179"/>
      <c r="AY44" s="179"/>
    </row>
    <row r="45" spans="1:51" x14ac:dyDescent="0.25">
      <c r="A45" s="50">
        <f t="shared" si="5"/>
        <v>43</v>
      </c>
      <c r="B45" s="50" t="s">
        <v>502</v>
      </c>
      <c r="C45" s="50" t="s">
        <v>502</v>
      </c>
      <c r="D45" s="50">
        <f>IF($C45&lt;&gt;"",VLOOKUP(C45,'[5]Pension Data'!$BJ$26:$BK$46,2,FALSE),"")</f>
        <v>6</v>
      </c>
      <c r="E45" s="174">
        <v>44044</v>
      </c>
      <c r="F45" s="50" t="s">
        <v>49</v>
      </c>
      <c r="G45" s="50" t="str">
        <f>IF($F45&lt;&gt;"",VLOOKUP(F45,[5]Tests!$A$3:$B$12,2,FALSE),"")</f>
        <v>Batman</v>
      </c>
      <c r="H45" s="50" t="s">
        <v>3</v>
      </c>
      <c r="I45" s="50">
        <f>IF($H45="Month",VLOOKUP(E45,[1]TaxPeriod!Q38:R402,2,FALSE),VLOOKUP(E45,[1]TaxPeriod!Q38:S402,3,FALSE))</f>
        <v>4</v>
      </c>
      <c r="J45" s="50">
        <v>600</v>
      </c>
      <c r="K45" s="50"/>
      <c r="L45" s="50"/>
      <c r="M45" s="50"/>
      <c r="N45" s="50"/>
      <c r="O45" s="50" t="s">
        <v>466</v>
      </c>
      <c r="P45" s="50" t="s">
        <v>466</v>
      </c>
      <c r="Q45" s="50" t="s">
        <v>467</v>
      </c>
      <c r="R45" s="50"/>
      <c r="S45" s="50"/>
      <c r="T45" s="50"/>
      <c r="U45" s="175"/>
      <c r="V45" s="50"/>
      <c r="W45" s="50"/>
      <c r="X45" s="50"/>
      <c r="Y45" s="50"/>
      <c r="Z45" s="50"/>
      <c r="AA45" s="50"/>
      <c r="AB45" s="50">
        <v>1</v>
      </c>
      <c r="AC45" s="50">
        <v>1</v>
      </c>
      <c r="AD45" s="174">
        <v>44018</v>
      </c>
      <c r="AE45" s="176" t="s">
        <v>499</v>
      </c>
      <c r="AF45" s="50"/>
      <c r="AG45" s="50"/>
      <c r="AH45" s="50"/>
      <c r="AI45" s="50" t="str">
        <f t="shared" si="1"/>
        <v>NI123456I</v>
      </c>
      <c r="AJ45" s="50" t="str">
        <f t="shared" si="2"/>
        <v>UID_NI123456I</v>
      </c>
      <c r="AK45" s="50" t="s">
        <v>503</v>
      </c>
      <c r="AL45" s="50" t="str">
        <f t="shared" si="3"/>
        <v>Batman@yahoo.com</v>
      </c>
      <c r="AM45" s="50" t="s">
        <v>92</v>
      </c>
      <c r="AN45" s="174">
        <v>43831</v>
      </c>
      <c r="AO45" s="50" t="s">
        <v>470</v>
      </c>
      <c r="AP45" s="50" t="s">
        <v>496</v>
      </c>
      <c r="AQ45" s="50"/>
      <c r="AR45" s="174" t="s">
        <v>401</v>
      </c>
      <c r="AS45" s="175" t="s">
        <v>466</v>
      </c>
      <c r="AT45" s="175" t="s">
        <v>474</v>
      </c>
      <c r="AU45" s="177"/>
      <c r="AV45" s="175"/>
      <c r="AW45" s="50"/>
      <c r="AX45" s="179">
        <v>4</v>
      </c>
      <c r="AY45" s="179">
        <v>2.4</v>
      </c>
    </row>
    <row r="46" spans="1:51" x14ac:dyDescent="0.25">
      <c r="A46" s="58">
        <f t="shared" si="5"/>
        <v>44</v>
      </c>
      <c r="B46" s="58" t="s">
        <v>482</v>
      </c>
      <c r="C46" s="58" t="s">
        <v>482</v>
      </c>
      <c r="D46" s="58">
        <f>IF($C46&lt;&gt;"",VLOOKUP(C46,'[5]Pension Data'!$BJ$26:$BK$46,2,FALSE),"")</f>
        <v>2</v>
      </c>
      <c r="E46" s="180">
        <v>43927</v>
      </c>
      <c r="F46" s="58" t="s">
        <v>36</v>
      </c>
      <c r="G46" s="58" t="str">
        <f>IF($F46&lt;&gt;"",VLOOKUP(F46,[5]Tests!$A$3:$B$12,2,FALSE),"")</f>
        <v>Bart Simpson</v>
      </c>
      <c r="H46" s="58" t="s">
        <v>3</v>
      </c>
      <c r="I46" s="58">
        <v>1</v>
      </c>
      <c r="J46" s="58">
        <v>520.01</v>
      </c>
      <c r="K46" s="58"/>
      <c r="L46" s="58"/>
      <c r="M46" s="58"/>
      <c r="N46" s="58"/>
      <c r="O46" s="58" t="s">
        <v>466</v>
      </c>
      <c r="P46" s="58" t="s">
        <v>466</v>
      </c>
      <c r="Q46" s="58" t="s">
        <v>467</v>
      </c>
      <c r="R46" s="58"/>
      <c r="S46" s="58"/>
      <c r="T46" s="58"/>
      <c r="U46" s="181">
        <v>0</v>
      </c>
      <c r="V46" s="58"/>
      <c r="W46" s="58">
        <v>0</v>
      </c>
      <c r="X46" s="58">
        <v>1</v>
      </c>
      <c r="Y46" s="58"/>
      <c r="Z46" s="58"/>
      <c r="AA46" s="58"/>
      <c r="AB46" s="58">
        <v>0</v>
      </c>
      <c r="AC46" s="58">
        <v>0</v>
      </c>
      <c r="AD46" s="58"/>
      <c r="AE46" s="58" t="s">
        <v>468</v>
      </c>
      <c r="AF46" s="58"/>
      <c r="AG46" s="58"/>
      <c r="AH46" s="58"/>
      <c r="AI46" s="58" t="str">
        <f t="shared" si="1"/>
        <v>NI123456C</v>
      </c>
      <c r="AJ46" s="58" t="str">
        <f t="shared" si="2"/>
        <v>UID_NI123456C</v>
      </c>
      <c r="AK46" s="58" t="s">
        <v>504</v>
      </c>
      <c r="AL46" s="58" t="str">
        <f t="shared" si="3"/>
        <v>Bart Simpson@yahoo.com</v>
      </c>
      <c r="AM46" s="58" t="s">
        <v>92</v>
      </c>
      <c r="AN46" s="180">
        <v>43831</v>
      </c>
      <c r="AO46" s="58" t="s">
        <v>470</v>
      </c>
      <c r="AP46" s="58" t="s">
        <v>496</v>
      </c>
      <c r="AQ46" s="180">
        <v>43927</v>
      </c>
      <c r="AR46" s="180" t="s">
        <v>401</v>
      </c>
      <c r="AS46" s="181" t="s">
        <v>473</v>
      </c>
      <c r="AT46" s="181" t="s">
        <v>474</v>
      </c>
      <c r="AU46" s="183">
        <v>2</v>
      </c>
      <c r="AV46" s="184">
        <f>E46+7*6</f>
        <v>43969</v>
      </c>
      <c r="AW46" s="58"/>
      <c r="AX46" s="185"/>
      <c r="AY46" s="185"/>
    </row>
    <row r="47" spans="1:51" x14ac:dyDescent="0.25">
      <c r="A47" s="58">
        <f t="shared" si="5"/>
        <v>45</v>
      </c>
      <c r="B47" s="58" t="s">
        <v>484</v>
      </c>
      <c r="C47" s="58" t="s">
        <v>464</v>
      </c>
      <c r="D47" s="58">
        <f>IF($C47&lt;&gt;"",VLOOKUP(C47,'[5]Pension Data'!$BJ$26:$BK$46,2,FALSE),"")</f>
        <v>0</v>
      </c>
      <c r="E47" s="180">
        <v>43957</v>
      </c>
      <c r="F47" s="58" t="s">
        <v>36</v>
      </c>
      <c r="G47" s="58" t="str">
        <f>IF($F47&lt;&gt;"",VLOOKUP(F47,[5]Tests!$A$3:$B$12,2,FALSE),"")</f>
        <v>Bart Simpson</v>
      </c>
      <c r="H47" s="58" t="s">
        <v>3</v>
      </c>
      <c r="I47" s="58">
        <v>2</v>
      </c>
      <c r="J47" s="58">
        <v>520.01</v>
      </c>
      <c r="K47" s="58"/>
      <c r="L47" s="58"/>
      <c r="M47" s="58"/>
      <c r="N47" s="58"/>
      <c r="O47" s="58" t="s">
        <v>466</v>
      </c>
      <c r="P47" s="58" t="s">
        <v>466</v>
      </c>
      <c r="Q47" s="58" t="s">
        <v>467</v>
      </c>
      <c r="R47" s="58"/>
      <c r="S47" s="58"/>
      <c r="T47" s="58"/>
      <c r="U47" s="181">
        <v>0</v>
      </c>
      <c r="V47" s="58"/>
      <c r="W47" s="58">
        <v>0</v>
      </c>
      <c r="X47" s="58">
        <v>1</v>
      </c>
      <c r="Y47" s="58"/>
      <c r="Z47" s="58"/>
      <c r="AA47" s="58"/>
      <c r="AB47" s="58">
        <v>0</v>
      </c>
      <c r="AC47" s="58">
        <v>0</v>
      </c>
      <c r="AD47" s="58"/>
      <c r="AE47" s="58" t="s">
        <v>468</v>
      </c>
      <c r="AF47" s="58"/>
      <c r="AG47" s="58"/>
      <c r="AH47" s="58"/>
      <c r="AI47" s="58" t="str">
        <f t="shared" si="1"/>
        <v>NI123456C</v>
      </c>
      <c r="AJ47" s="58" t="str">
        <f t="shared" si="2"/>
        <v>UID_NI123456C</v>
      </c>
      <c r="AK47" s="58" t="s">
        <v>505</v>
      </c>
      <c r="AL47" s="58" t="str">
        <f t="shared" si="3"/>
        <v>Bart Simpson@yahoo.com</v>
      </c>
      <c r="AM47" s="58" t="s">
        <v>92</v>
      </c>
      <c r="AN47" s="180">
        <v>43831</v>
      </c>
      <c r="AO47" s="58" t="s">
        <v>470</v>
      </c>
      <c r="AP47" s="58" t="s">
        <v>496</v>
      </c>
      <c r="AQ47" s="180">
        <v>43927</v>
      </c>
      <c r="AR47" s="180" t="s">
        <v>401</v>
      </c>
      <c r="AS47" s="181" t="s">
        <v>473</v>
      </c>
      <c r="AT47" s="181" t="s">
        <v>474</v>
      </c>
      <c r="AU47" s="183"/>
      <c r="AV47" s="184"/>
      <c r="AW47" s="58"/>
      <c r="AX47" s="185"/>
      <c r="AY47" s="185"/>
    </row>
    <row r="48" spans="1:51" x14ac:dyDescent="0.25">
      <c r="A48" s="58">
        <f t="shared" si="5"/>
        <v>46</v>
      </c>
      <c r="B48" s="58" t="s">
        <v>498</v>
      </c>
      <c r="C48" s="58" t="s">
        <v>498</v>
      </c>
      <c r="D48" s="58">
        <f>IF($C48&lt;&gt;"",VLOOKUP(C48,'[5]Pension Data'!$BJ$26:$BK$46,2,FALSE),"")</f>
        <v>5</v>
      </c>
      <c r="E48" s="180">
        <v>43965</v>
      </c>
      <c r="F48" s="58" t="s">
        <v>36</v>
      </c>
      <c r="G48" s="58" t="str">
        <f>IF($F48&lt;&gt;"",VLOOKUP(F48,[5]Tests!$A$3:$B$12,2,FALSE),"")</f>
        <v>Bart Simpson</v>
      </c>
      <c r="H48" s="58" t="s">
        <v>3</v>
      </c>
      <c r="I48" s="58">
        <v>2</v>
      </c>
      <c r="J48" s="58">
        <v>520.01</v>
      </c>
      <c r="K48" s="58"/>
      <c r="L48" s="58"/>
      <c r="M48" s="58"/>
      <c r="N48" s="58"/>
      <c r="O48" s="58" t="s">
        <v>466</v>
      </c>
      <c r="P48" s="58" t="s">
        <v>466</v>
      </c>
      <c r="Q48" s="58" t="s">
        <v>467</v>
      </c>
      <c r="R48" s="58"/>
      <c r="S48" s="58"/>
      <c r="T48" s="58"/>
      <c r="U48" s="181">
        <v>0</v>
      </c>
      <c r="V48" s="58"/>
      <c r="W48" s="58">
        <v>0</v>
      </c>
      <c r="X48" s="58">
        <v>1</v>
      </c>
      <c r="Y48" s="58"/>
      <c r="Z48" s="58"/>
      <c r="AA48" s="58"/>
      <c r="AB48" s="58">
        <v>0</v>
      </c>
      <c r="AC48" s="58">
        <v>0</v>
      </c>
      <c r="AD48" s="58"/>
      <c r="AE48" s="58" t="s">
        <v>468</v>
      </c>
      <c r="AF48" s="58"/>
      <c r="AG48" s="58"/>
      <c r="AH48" s="58"/>
      <c r="AI48" s="58" t="str">
        <f t="shared" si="1"/>
        <v>NI123456C</v>
      </c>
      <c r="AJ48" s="58" t="str">
        <f t="shared" si="2"/>
        <v>UID_NI123456C</v>
      </c>
      <c r="AK48" s="58" t="s">
        <v>506</v>
      </c>
      <c r="AL48" s="58" t="str">
        <f t="shared" si="3"/>
        <v>Bart Simpson@yahoo.com</v>
      </c>
      <c r="AM48" s="58" t="s">
        <v>92</v>
      </c>
      <c r="AN48" s="180">
        <v>43831</v>
      </c>
      <c r="AO48" s="58" t="s">
        <v>470</v>
      </c>
      <c r="AP48" s="58" t="s">
        <v>496</v>
      </c>
      <c r="AQ48" s="180">
        <v>43927</v>
      </c>
      <c r="AR48" s="180" t="s">
        <v>401</v>
      </c>
      <c r="AS48" s="181" t="s">
        <v>473</v>
      </c>
      <c r="AT48" s="181" t="s">
        <v>474</v>
      </c>
      <c r="AU48" s="186"/>
      <c r="AV48" s="58"/>
      <c r="AW48" s="58"/>
      <c r="AX48" s="185"/>
      <c r="AY48" s="185"/>
    </row>
    <row r="49" spans="1:51" x14ac:dyDescent="0.25">
      <c r="A49" s="58">
        <f t="shared" si="5"/>
        <v>47</v>
      </c>
      <c r="B49" s="58" t="s">
        <v>507</v>
      </c>
      <c r="C49" s="58" t="s">
        <v>488</v>
      </c>
      <c r="D49" s="58">
        <f>IF($C49&lt;&gt;"",VLOOKUP(C49,'[5]Pension Data'!$BJ$26:$BK$46,2,FALSE),"")</f>
        <v>4</v>
      </c>
      <c r="E49" s="180">
        <f>E48+1</f>
        <v>43966</v>
      </c>
      <c r="F49" s="58" t="s">
        <v>36</v>
      </c>
      <c r="G49" s="58" t="str">
        <f>IF($F49&lt;&gt;"",VLOOKUP(F49,[5]Tests!$A$3:$B$12,2,FALSE),"")</f>
        <v>Bart Simpson</v>
      </c>
      <c r="H49" s="58" t="s">
        <v>3</v>
      </c>
      <c r="I49" s="58">
        <f>I48</f>
        <v>2</v>
      </c>
      <c r="J49" s="58">
        <v>900</v>
      </c>
      <c r="K49" s="58"/>
      <c r="L49" s="58"/>
      <c r="M49" s="58"/>
      <c r="N49" s="58"/>
      <c r="O49" s="58" t="s">
        <v>466</v>
      </c>
      <c r="P49" s="58" t="s">
        <v>466</v>
      </c>
      <c r="Q49" s="58" t="s">
        <v>467</v>
      </c>
      <c r="R49" s="58"/>
      <c r="S49" s="58"/>
      <c r="T49" s="58"/>
      <c r="U49" s="181">
        <v>0</v>
      </c>
      <c r="V49" s="58"/>
      <c r="W49" s="58">
        <v>0</v>
      </c>
      <c r="X49" s="58">
        <v>1</v>
      </c>
      <c r="Y49" s="58"/>
      <c r="Z49" s="58"/>
      <c r="AA49" s="58"/>
      <c r="AB49" s="58">
        <v>0</v>
      </c>
      <c r="AC49" s="58">
        <v>0</v>
      </c>
      <c r="AD49" s="58"/>
      <c r="AE49" s="182" t="s">
        <v>499</v>
      </c>
      <c r="AF49" s="58"/>
      <c r="AG49" s="58"/>
      <c r="AH49" s="58"/>
      <c r="AI49" s="58" t="str">
        <f t="shared" si="1"/>
        <v>NI123456C</v>
      </c>
      <c r="AJ49" s="58" t="str">
        <f t="shared" si="2"/>
        <v>UID_NI123456C</v>
      </c>
      <c r="AK49" s="58" t="s">
        <v>508</v>
      </c>
      <c r="AL49" s="58" t="str">
        <f t="shared" si="3"/>
        <v>Bart Simpson@yahoo.com</v>
      </c>
      <c r="AM49" s="58" t="s">
        <v>92</v>
      </c>
      <c r="AN49" s="180">
        <v>43831</v>
      </c>
      <c r="AO49" s="58" t="s">
        <v>470</v>
      </c>
      <c r="AP49" s="58"/>
      <c r="AQ49" s="180">
        <v>43927</v>
      </c>
      <c r="AR49" s="180" t="s">
        <v>401</v>
      </c>
      <c r="AS49" s="181" t="s">
        <v>475</v>
      </c>
      <c r="AT49" s="181" t="s">
        <v>476</v>
      </c>
      <c r="AU49" s="186">
        <v>1</v>
      </c>
      <c r="AV49" s="180">
        <f>E49+7*6</f>
        <v>44008</v>
      </c>
      <c r="AW49" s="58"/>
      <c r="AX49" s="185"/>
      <c r="AY49" s="185"/>
    </row>
    <row r="50" spans="1:51" x14ac:dyDescent="0.25">
      <c r="A50" s="58">
        <f t="shared" si="5"/>
        <v>48</v>
      </c>
      <c r="B50" s="58" t="s">
        <v>502</v>
      </c>
      <c r="C50" s="58" t="s">
        <v>502</v>
      </c>
      <c r="D50" s="58">
        <f>IF($C50&lt;&gt;"",VLOOKUP(C50,'[5]Pension Data'!$BJ$26:$BK$46,2,FALSE),"")</f>
        <v>6</v>
      </c>
      <c r="E50" s="180">
        <v>43983</v>
      </c>
      <c r="F50" s="58" t="s">
        <v>36</v>
      </c>
      <c r="G50" s="58" t="str">
        <f>IF($F50&lt;&gt;"",VLOOKUP(F50,[5]Tests!$A$3:$B$12,2,FALSE),"")</f>
        <v>Bart Simpson</v>
      </c>
      <c r="H50" s="58" t="s">
        <v>3</v>
      </c>
      <c r="I50" s="58">
        <v>2</v>
      </c>
      <c r="J50" s="58">
        <v>900</v>
      </c>
      <c r="K50" s="58"/>
      <c r="L50" s="58"/>
      <c r="M50" s="58"/>
      <c r="N50" s="58"/>
      <c r="O50" s="58" t="s">
        <v>466</v>
      </c>
      <c r="P50" s="58" t="s">
        <v>466</v>
      </c>
      <c r="Q50" s="58" t="s">
        <v>467</v>
      </c>
      <c r="R50" s="58"/>
      <c r="S50" s="58"/>
      <c r="T50" s="58"/>
      <c r="U50" s="181">
        <v>0</v>
      </c>
      <c r="V50" s="58"/>
      <c r="W50" s="58">
        <v>0</v>
      </c>
      <c r="X50" s="58">
        <v>0</v>
      </c>
      <c r="Y50" s="58"/>
      <c r="Z50" s="58"/>
      <c r="AA50" s="58"/>
      <c r="AB50" s="58">
        <v>1</v>
      </c>
      <c r="AC50" s="58">
        <v>1</v>
      </c>
      <c r="AD50" s="180">
        <f>E49</f>
        <v>43966</v>
      </c>
      <c r="AE50" s="182" t="s">
        <v>499</v>
      </c>
      <c r="AF50" s="58"/>
      <c r="AG50" s="58"/>
      <c r="AH50" s="58"/>
      <c r="AI50" s="58" t="str">
        <f t="shared" si="1"/>
        <v>NI123456C</v>
      </c>
      <c r="AJ50" s="58" t="str">
        <f t="shared" si="2"/>
        <v>UID_NI123456C</v>
      </c>
      <c r="AK50" s="58" t="s">
        <v>509</v>
      </c>
      <c r="AL50" s="58" t="str">
        <f t="shared" si="3"/>
        <v>Bart Simpson@yahoo.com</v>
      </c>
      <c r="AM50" s="58" t="s">
        <v>92</v>
      </c>
      <c r="AN50" s="180">
        <v>43831</v>
      </c>
      <c r="AO50" s="58" t="s">
        <v>470</v>
      </c>
      <c r="AP50" s="58"/>
      <c r="AQ50" s="180">
        <v>43927</v>
      </c>
      <c r="AR50" s="180" t="s">
        <v>401</v>
      </c>
      <c r="AS50" s="181" t="s">
        <v>466</v>
      </c>
      <c r="AT50" s="181" t="s">
        <v>476</v>
      </c>
      <c r="AU50" s="186"/>
      <c r="AV50" s="58"/>
      <c r="AW50" s="58"/>
      <c r="AX50" s="185">
        <v>13.22</v>
      </c>
      <c r="AY50" s="185">
        <v>7.93</v>
      </c>
    </row>
    <row r="51" spans="1:51" x14ac:dyDescent="0.25">
      <c r="A51" s="58">
        <f t="shared" si="5"/>
        <v>49</v>
      </c>
      <c r="B51" s="58" t="s">
        <v>502</v>
      </c>
      <c r="C51" s="58" t="s">
        <v>502</v>
      </c>
      <c r="D51" s="58">
        <f>IF($C51&lt;&gt;"",VLOOKUP(C51,'[5]Pension Data'!$BJ$26:$BK$46,2,FALSE),"")</f>
        <v>6</v>
      </c>
      <c r="E51" s="180">
        <v>44013</v>
      </c>
      <c r="F51" s="58" t="s">
        <v>36</v>
      </c>
      <c r="G51" s="58" t="str">
        <f>IF($F51&lt;&gt;"",VLOOKUP(F51,[5]Tests!$A$3:$B$12,2,FALSE),"")</f>
        <v>Bart Simpson</v>
      </c>
      <c r="H51" s="58" t="s">
        <v>3</v>
      </c>
      <c r="I51" s="58">
        <v>3</v>
      </c>
      <c r="J51" s="58">
        <v>900</v>
      </c>
      <c r="K51" s="58"/>
      <c r="L51" s="58"/>
      <c r="M51" s="58"/>
      <c r="N51" s="58"/>
      <c r="O51" s="58" t="s">
        <v>466</v>
      </c>
      <c r="P51" s="58" t="s">
        <v>466</v>
      </c>
      <c r="Q51" s="58" t="s">
        <v>467</v>
      </c>
      <c r="R51" s="58"/>
      <c r="S51" s="58"/>
      <c r="T51" s="58"/>
      <c r="U51" s="181">
        <v>0</v>
      </c>
      <c r="V51" s="58"/>
      <c r="W51" s="58">
        <v>0</v>
      </c>
      <c r="X51" s="58">
        <v>0</v>
      </c>
      <c r="Y51" s="58"/>
      <c r="Z51" s="58"/>
      <c r="AA51" s="58"/>
      <c r="AB51" s="58">
        <v>1</v>
      </c>
      <c r="AC51" s="58">
        <v>1</v>
      </c>
      <c r="AD51" s="180">
        <f>E50</f>
        <v>43983</v>
      </c>
      <c r="AE51" s="182" t="s">
        <v>499</v>
      </c>
      <c r="AF51" s="58"/>
      <c r="AG51" s="58"/>
      <c r="AH51" s="58"/>
      <c r="AI51" s="58" t="str">
        <f t="shared" si="1"/>
        <v>NI123456C</v>
      </c>
      <c r="AJ51" s="58" t="str">
        <f>IF($AI51&lt;&gt;"",CONCATENATE("UID_" &amp;AI51),"")</f>
        <v>UID_NI123456C</v>
      </c>
      <c r="AK51" s="58" t="s">
        <v>509</v>
      </c>
      <c r="AL51" s="58" t="str">
        <f>CONCATENATE( G51, "@yahoo.com")</f>
        <v>Bart Simpson@yahoo.com</v>
      </c>
      <c r="AM51" s="58" t="s">
        <v>92</v>
      </c>
      <c r="AN51" s="180">
        <v>43831</v>
      </c>
      <c r="AO51" s="58" t="s">
        <v>470</v>
      </c>
      <c r="AP51" s="58"/>
      <c r="AQ51" s="180">
        <v>43927</v>
      </c>
      <c r="AR51" s="180" t="s">
        <v>401</v>
      </c>
      <c r="AS51" s="181" t="s">
        <v>466</v>
      </c>
      <c r="AT51" s="181" t="s">
        <v>476</v>
      </c>
      <c r="AU51" s="186"/>
      <c r="AV51" s="58"/>
      <c r="AW51" s="58"/>
      <c r="AX51" s="185">
        <v>19</v>
      </c>
      <c r="AY51" s="185">
        <v>11.4</v>
      </c>
    </row>
    <row r="52" spans="1:51" x14ac:dyDescent="0.25">
      <c r="A52" s="61">
        <f t="shared" si="5"/>
        <v>50</v>
      </c>
      <c r="B52" s="60" t="s">
        <v>510</v>
      </c>
      <c r="C52" s="61" t="s">
        <v>498</v>
      </c>
      <c r="D52" s="61">
        <f>IF($C52&lt;&gt;"",VLOOKUP(C52,'[5]Pension Data'!$BJ$26:$BK$46,2,FALSE),"")</f>
        <v>5</v>
      </c>
      <c r="E52" s="187">
        <v>43984</v>
      </c>
      <c r="F52" s="61" t="s">
        <v>44</v>
      </c>
      <c r="G52" s="61" t="str">
        <f>IF($F52&lt;&gt;"",VLOOKUP(F52,[5]Tests!$A$3:$B$12,2,FALSE),"")</f>
        <v>The Rock</v>
      </c>
      <c r="H52" s="61" t="s">
        <v>3</v>
      </c>
      <c r="I52" s="60">
        <f>IF($H52="Month",VLOOKUP(E52,[1]TaxPeriod!Q45:R409,2,FALSE),VLOOKUP(E52,[1]TaxPeriod!Q45:S409,3,FALSE))</f>
        <v>2</v>
      </c>
      <c r="J52" s="61">
        <v>1200</v>
      </c>
      <c r="K52" s="61"/>
      <c r="L52" s="61"/>
      <c r="M52" s="61"/>
      <c r="N52" s="61"/>
      <c r="O52" s="61" t="s">
        <v>466</v>
      </c>
      <c r="P52" s="61" t="s">
        <v>466</v>
      </c>
      <c r="Q52" s="61" t="s">
        <v>467</v>
      </c>
      <c r="R52" s="61"/>
      <c r="S52" s="61"/>
      <c r="T52" s="61"/>
      <c r="U52" s="188">
        <v>0</v>
      </c>
      <c r="V52" s="61"/>
      <c r="W52" s="61">
        <v>0</v>
      </c>
      <c r="X52" s="61">
        <v>0</v>
      </c>
      <c r="Y52" s="61"/>
      <c r="Z52" s="61"/>
      <c r="AA52" s="61"/>
      <c r="AB52" s="61">
        <v>0</v>
      </c>
      <c r="AC52" s="61">
        <v>0</v>
      </c>
      <c r="AD52" s="61"/>
      <c r="AE52" s="61" t="s">
        <v>468</v>
      </c>
      <c r="AF52" s="61"/>
      <c r="AG52" s="61"/>
      <c r="AH52" s="61"/>
      <c r="AI52" s="61" t="str">
        <f t="shared" si="1"/>
        <v>NI123456F</v>
      </c>
      <c r="AJ52" s="61" t="str">
        <f t="shared" si="2"/>
        <v>UID_NI123456F</v>
      </c>
      <c r="AK52" s="61" t="s">
        <v>511</v>
      </c>
      <c r="AL52" s="61" t="str">
        <f t="shared" si="3"/>
        <v>The Rock@yahoo.com</v>
      </c>
      <c r="AM52" s="61" t="s">
        <v>92</v>
      </c>
      <c r="AN52" s="187">
        <v>43952</v>
      </c>
      <c r="AO52" s="61" t="s">
        <v>470</v>
      </c>
      <c r="AP52" s="61"/>
      <c r="AQ52" s="187">
        <f>E52</f>
        <v>43984</v>
      </c>
      <c r="AR52" s="187" t="s">
        <v>401</v>
      </c>
      <c r="AS52" s="189" t="s">
        <v>475</v>
      </c>
      <c r="AT52" s="189" t="s">
        <v>476</v>
      </c>
      <c r="AU52" s="190">
        <v>1</v>
      </c>
      <c r="AV52" s="187">
        <f>E52+7*6</f>
        <v>44026</v>
      </c>
      <c r="AW52" s="61"/>
      <c r="AX52" s="191"/>
      <c r="AY52" s="191"/>
    </row>
    <row r="53" spans="1:51" x14ac:dyDescent="0.25">
      <c r="A53" s="61">
        <f t="shared" si="5"/>
        <v>51</v>
      </c>
      <c r="B53" s="60" t="s">
        <v>502</v>
      </c>
      <c r="C53" s="60" t="s">
        <v>502</v>
      </c>
      <c r="D53" s="61">
        <f>IF($C53&lt;&gt;"",VLOOKUP(C53,'[5]Pension Data'!$BJ$26:$BK$46,2,FALSE),"")</f>
        <v>6</v>
      </c>
      <c r="E53" s="187">
        <v>44013</v>
      </c>
      <c r="F53" s="61" t="s">
        <v>44</v>
      </c>
      <c r="G53" s="61" t="str">
        <f>IF($F53&lt;&gt;"",VLOOKUP(F53,[5]Tests!$A$3:$B$12,2,FALSE),"")</f>
        <v>The Rock</v>
      </c>
      <c r="H53" s="61" t="s">
        <v>3</v>
      </c>
      <c r="I53" s="61">
        <f>IF($H53="Month",VLOOKUP(E53,[1]TaxPeriod!Q46:R410,2,FALSE),VLOOKUP(E53,[1]TaxPeriod!Q46:S410,3,FALSE))</f>
        <v>3</v>
      </c>
      <c r="J53" s="61">
        <v>520</v>
      </c>
      <c r="K53" s="61"/>
      <c r="L53" s="61"/>
      <c r="M53" s="61"/>
      <c r="N53" s="61"/>
      <c r="O53" s="61" t="s">
        <v>466</v>
      </c>
      <c r="P53" s="61" t="s">
        <v>466</v>
      </c>
      <c r="Q53" s="61" t="s">
        <v>467</v>
      </c>
      <c r="R53" s="61"/>
      <c r="S53" s="61"/>
      <c r="T53" s="61"/>
      <c r="U53" s="188">
        <v>0</v>
      </c>
      <c r="V53" s="61"/>
      <c r="W53" s="61">
        <v>0</v>
      </c>
      <c r="X53" s="61">
        <v>0</v>
      </c>
      <c r="Y53" s="61"/>
      <c r="Z53" s="61"/>
      <c r="AA53" s="61"/>
      <c r="AB53" s="61">
        <v>1</v>
      </c>
      <c r="AC53" s="61">
        <v>1</v>
      </c>
      <c r="AD53" s="187">
        <f>E52</f>
        <v>43984</v>
      </c>
      <c r="AE53" s="61" t="s">
        <v>468</v>
      </c>
      <c r="AF53" s="61"/>
      <c r="AG53" s="61"/>
      <c r="AH53" s="61"/>
      <c r="AI53" s="61" t="str">
        <f t="shared" si="1"/>
        <v>NI123456F</v>
      </c>
      <c r="AJ53" s="61" t="str">
        <f t="shared" si="2"/>
        <v>UID_NI123456F</v>
      </c>
      <c r="AK53" s="61" t="s">
        <v>512</v>
      </c>
      <c r="AL53" s="61" t="str">
        <f t="shared" si="3"/>
        <v>The Rock@yahoo.com</v>
      </c>
      <c r="AM53" s="61" t="s">
        <v>92</v>
      </c>
      <c r="AN53" s="187">
        <v>43952</v>
      </c>
      <c r="AO53" s="61" t="s">
        <v>470</v>
      </c>
      <c r="AP53" s="61"/>
      <c r="AQ53" s="187">
        <f>AQ52</f>
        <v>43984</v>
      </c>
      <c r="AR53" s="187" t="s">
        <v>401</v>
      </c>
      <c r="AS53" s="189" t="s">
        <v>466</v>
      </c>
      <c r="AT53" s="189" t="s">
        <v>476</v>
      </c>
      <c r="AU53" s="192"/>
      <c r="AV53" s="61"/>
      <c r="AW53" s="61"/>
      <c r="AX53" s="191">
        <v>0</v>
      </c>
      <c r="AY53" s="191">
        <v>0</v>
      </c>
    </row>
    <row r="54" spans="1:51" x14ac:dyDescent="0.25">
      <c r="A54" s="61">
        <f t="shared" si="5"/>
        <v>52</v>
      </c>
      <c r="B54" s="60" t="s">
        <v>502</v>
      </c>
      <c r="C54" s="60" t="s">
        <v>502</v>
      </c>
      <c r="D54" s="61">
        <f>IF($C54&lt;&gt;"",VLOOKUP(C54,'[5]Pension Data'!$BJ$26:$BK$46,2,FALSE),"")</f>
        <v>6</v>
      </c>
      <c r="E54" s="187">
        <v>44044</v>
      </c>
      <c r="F54" s="61" t="s">
        <v>44</v>
      </c>
      <c r="G54" s="61" t="str">
        <f>IF($F54&lt;&gt;"",VLOOKUP(F54,[5]Tests!$A$3:$B$12,2,FALSE),"")</f>
        <v>The Rock</v>
      </c>
      <c r="H54" s="61" t="s">
        <v>3</v>
      </c>
      <c r="I54" s="61">
        <f>IF($H54="Month",VLOOKUP(E54,[1]TaxPeriod!Q47:R411,2,FALSE),VLOOKUP(E54,[1]TaxPeriod!Q47:S411,3,FALSE))</f>
        <v>4</v>
      </c>
      <c r="J54" s="61">
        <v>521</v>
      </c>
      <c r="K54" s="61"/>
      <c r="L54" s="61"/>
      <c r="M54" s="61"/>
      <c r="N54" s="61"/>
      <c r="O54" s="61" t="s">
        <v>466</v>
      </c>
      <c r="P54" s="61" t="s">
        <v>466</v>
      </c>
      <c r="Q54" s="61" t="s">
        <v>467</v>
      </c>
      <c r="R54" s="61"/>
      <c r="S54" s="61"/>
      <c r="T54" s="61"/>
      <c r="U54" s="188">
        <v>0</v>
      </c>
      <c r="V54" s="61"/>
      <c r="W54" s="61">
        <v>0</v>
      </c>
      <c r="X54" s="61">
        <v>0</v>
      </c>
      <c r="Y54" s="61"/>
      <c r="Z54" s="61"/>
      <c r="AA54" s="61"/>
      <c r="AB54" s="61">
        <v>1</v>
      </c>
      <c r="AC54" s="61">
        <v>1</v>
      </c>
      <c r="AD54" s="187">
        <f>E53</f>
        <v>44013</v>
      </c>
      <c r="AE54" s="61" t="s">
        <v>468</v>
      </c>
      <c r="AF54" s="61"/>
      <c r="AG54" s="61"/>
      <c r="AH54" s="61"/>
      <c r="AI54" s="61" t="str">
        <f t="shared" si="1"/>
        <v>NI123456F</v>
      </c>
      <c r="AJ54" s="61" t="str">
        <f t="shared" si="2"/>
        <v>UID_NI123456F</v>
      </c>
      <c r="AK54" s="61" t="s">
        <v>512</v>
      </c>
      <c r="AL54" s="61" t="str">
        <f t="shared" si="3"/>
        <v>The Rock@yahoo.com</v>
      </c>
      <c r="AM54" s="61" t="s">
        <v>92</v>
      </c>
      <c r="AN54" s="187">
        <v>43952</v>
      </c>
      <c r="AO54" s="61" t="s">
        <v>470</v>
      </c>
      <c r="AP54" s="61"/>
      <c r="AQ54" s="187">
        <f>AQ53</f>
        <v>43984</v>
      </c>
      <c r="AR54" s="187" t="s">
        <v>401</v>
      </c>
      <c r="AS54" s="189" t="s">
        <v>466</v>
      </c>
      <c r="AT54" s="189" t="s">
        <v>476</v>
      </c>
      <c r="AU54" s="192"/>
      <c r="AV54" s="61"/>
      <c r="AW54" s="61"/>
      <c r="AX54" s="191">
        <v>5.96</v>
      </c>
      <c r="AY54" s="191">
        <v>3.58</v>
      </c>
    </row>
    <row r="55" spans="1:51" x14ac:dyDescent="0.25">
      <c r="A55" s="1">
        <f t="shared" si="5"/>
        <v>53</v>
      </c>
      <c r="B55" s="193" t="s">
        <v>502</v>
      </c>
      <c r="C55" s="193" t="s">
        <v>502</v>
      </c>
      <c r="D55" s="194">
        <f>IF($C55&lt;&gt;"",VLOOKUP(C55,'[5]Pension Data'!$BJ$26:$BK$46,2,FALSE),"")</f>
        <v>6</v>
      </c>
      <c r="E55" s="195">
        <v>44044</v>
      </c>
      <c r="F55" s="194" t="s">
        <v>36</v>
      </c>
      <c r="G55" s="1" t="str">
        <f>IF($F55&lt;&gt;"",VLOOKUP(F55,[5]Tests!$A$3:$B$12,2,FALSE),"")</f>
        <v>Bart Simpson</v>
      </c>
      <c r="H55" s="1" t="s">
        <v>3</v>
      </c>
      <c r="I55" s="194">
        <f>IF($H55="Month",VLOOKUP(E55,[1]TaxPeriod!Q48:R412,2,FALSE),VLOOKUP(E55,[1]TaxPeriod!Q48:S412,3,FALSE))</f>
        <v>4</v>
      </c>
      <c r="J55" s="1">
        <v>2733</v>
      </c>
      <c r="O55" s="1" t="s">
        <v>466</v>
      </c>
      <c r="P55" s="1" t="s">
        <v>466</v>
      </c>
      <c r="Q55" s="1" t="s">
        <v>467</v>
      </c>
      <c r="U55" s="25">
        <v>0</v>
      </c>
      <c r="W55" s="1">
        <v>0</v>
      </c>
      <c r="X55" s="1">
        <v>0</v>
      </c>
      <c r="AB55" s="1">
        <v>1</v>
      </c>
      <c r="AC55" s="1">
        <v>1</v>
      </c>
      <c r="AD55" s="1">
        <v>44013</v>
      </c>
      <c r="AE55" s="1" t="s">
        <v>468</v>
      </c>
      <c r="AI55" s="1" t="str">
        <f t="shared" si="1"/>
        <v>NI123456C</v>
      </c>
      <c r="AJ55" s="1" t="str">
        <f t="shared" si="2"/>
        <v>UID_NI123456C</v>
      </c>
      <c r="AK55" s="1" t="s">
        <v>509</v>
      </c>
      <c r="AL55" s="1" t="s">
        <v>513</v>
      </c>
      <c r="AN55" s="29">
        <v>43831</v>
      </c>
      <c r="AO55" s="1" t="s">
        <v>470</v>
      </c>
      <c r="AQ55" s="29">
        <v>43984</v>
      </c>
      <c r="AR55" s="29" t="s">
        <v>401</v>
      </c>
      <c r="AS55" s="25" t="s">
        <v>466</v>
      </c>
      <c r="AT55" s="1" t="s">
        <v>476</v>
      </c>
      <c r="AX55" s="197">
        <v>5.96</v>
      </c>
      <c r="AY55" s="197">
        <v>3.58</v>
      </c>
    </row>
    <row r="56" spans="1:51" x14ac:dyDescent="0.25">
      <c r="A56" s="1">
        <f t="shared" si="5"/>
        <v>54</v>
      </c>
      <c r="D56" s="1" t="str">
        <f>IF($C56&lt;&gt;"",VLOOKUP(C56,'[5]Pension Data'!$BJ$26:$BK$46,2,FALSE),"")</f>
        <v/>
      </c>
      <c r="G56" s="1" t="str">
        <f>IF($F56&lt;&gt;"",VLOOKUP(F56,[5]Tests!$A$3:$B$12,2,FALSE),"")</f>
        <v/>
      </c>
      <c r="H56" s="1" t="s">
        <v>514</v>
      </c>
      <c r="AE56" s="1" t="s">
        <v>468</v>
      </c>
      <c r="AI56" s="1" t="str">
        <f t="shared" si="1"/>
        <v/>
      </c>
      <c r="AJ56" s="1" t="str">
        <f t="shared" si="2"/>
        <v/>
      </c>
      <c r="AN56" s="29" t="s">
        <v>514</v>
      </c>
      <c r="AQ56" s="29"/>
      <c r="AR56" s="29"/>
      <c r="AX56" s="197"/>
      <c r="AY56" s="197"/>
    </row>
    <row r="57" spans="1:51" x14ac:dyDescent="0.25">
      <c r="AX57" s="197"/>
      <c r="AY57" s="197"/>
    </row>
    <row r="58" spans="1:51" x14ac:dyDescent="0.25">
      <c r="AX58" s="197"/>
      <c r="AY58" s="197"/>
    </row>
    <row r="59" spans="1:51" x14ac:dyDescent="0.25">
      <c r="AX59" s="197"/>
      <c r="AY59" s="197"/>
    </row>
    <row r="60" spans="1:51" x14ac:dyDescent="0.25">
      <c r="AX60" s="197"/>
      <c r="AY60" s="197"/>
    </row>
    <row r="61" spans="1:51" x14ac:dyDescent="0.25">
      <c r="AX61" s="197"/>
      <c r="AY61" s="197"/>
    </row>
    <row r="62" spans="1:51" x14ac:dyDescent="0.25">
      <c r="AX62" s="197"/>
      <c r="AY62" s="197"/>
    </row>
    <row r="63" spans="1:51" x14ac:dyDescent="0.25">
      <c r="AX63" s="197"/>
      <c r="AY63" s="197"/>
    </row>
    <row r="64" spans="1:51" x14ac:dyDescent="0.25">
      <c r="AX64" s="197"/>
      <c r="AY64" s="197"/>
    </row>
    <row r="65" spans="50:51" x14ac:dyDescent="0.25">
      <c r="AX65" s="197"/>
      <c r="AY65" s="197"/>
    </row>
    <row r="66" spans="50:51" x14ac:dyDescent="0.25">
      <c r="AX66" s="197"/>
      <c r="AY66" s="197"/>
    </row>
    <row r="67" spans="50:51" x14ac:dyDescent="0.25">
      <c r="AX67" s="197"/>
      <c r="AY67" s="197"/>
    </row>
    <row r="68" spans="50:51" x14ac:dyDescent="0.25">
      <c r="AX68" s="197"/>
      <c r="AY68" s="197"/>
    </row>
    <row r="69" spans="50:51" x14ac:dyDescent="0.25">
      <c r="AX69" s="197"/>
      <c r="AY69" s="197"/>
    </row>
    <row r="70" spans="50:51" x14ac:dyDescent="0.25">
      <c r="AX70" s="197"/>
      <c r="AY70" s="197"/>
    </row>
    <row r="71" spans="50:51" x14ac:dyDescent="0.25">
      <c r="AX71" s="197"/>
      <c r="AY71" s="197"/>
    </row>
    <row r="72" spans="50:51" x14ac:dyDescent="0.25">
      <c r="AX72" s="197"/>
      <c r="AY72" s="197"/>
    </row>
    <row r="73" spans="50:51" x14ac:dyDescent="0.25">
      <c r="AX73" s="197"/>
      <c r="AY73" s="197"/>
    </row>
    <row r="74" spans="50:51" x14ac:dyDescent="0.25">
      <c r="AX74" s="197"/>
      <c r="AY74" s="197"/>
    </row>
    <row r="75" spans="50:51" x14ac:dyDescent="0.25">
      <c r="AX75" s="197"/>
      <c r="AY75" s="197"/>
    </row>
    <row r="76" spans="50:51" x14ac:dyDescent="0.25">
      <c r="AX76" s="197"/>
      <c r="AY76" s="197"/>
    </row>
    <row r="77" spans="50:51" x14ac:dyDescent="0.25">
      <c r="AX77" s="197"/>
      <c r="AY77" s="197"/>
    </row>
    <row r="78" spans="50:51" x14ac:dyDescent="0.25">
      <c r="AX78" s="197"/>
      <c r="AY78" s="197"/>
    </row>
    <row r="79" spans="50:51" x14ac:dyDescent="0.25">
      <c r="AX79" s="197"/>
      <c r="AY79" s="197"/>
    </row>
    <row r="80" spans="50:51" x14ac:dyDescent="0.25">
      <c r="AX80" s="197"/>
      <c r="AY80" s="197"/>
    </row>
    <row r="81" spans="50:51" x14ac:dyDescent="0.25">
      <c r="AX81" s="197"/>
      <c r="AY81" s="197"/>
    </row>
    <row r="82" spans="50:51" x14ac:dyDescent="0.25">
      <c r="AX82" s="197"/>
      <c r="AY82" s="197"/>
    </row>
    <row r="83" spans="50:51" x14ac:dyDescent="0.25">
      <c r="AX83" s="197"/>
      <c r="AY83" s="197"/>
    </row>
    <row r="84" spans="50:51" x14ac:dyDescent="0.25">
      <c r="AX84" s="197"/>
      <c r="AY84" s="197"/>
    </row>
    <row r="85" spans="50:51" x14ac:dyDescent="0.25">
      <c r="AX85" s="197"/>
      <c r="AY85" s="197"/>
    </row>
    <row r="86" spans="50:51" x14ac:dyDescent="0.25">
      <c r="AX86" s="197"/>
      <c r="AY86" s="197"/>
    </row>
    <row r="87" spans="50:51" x14ac:dyDescent="0.25">
      <c r="AX87" s="197"/>
      <c r="AY87" s="197"/>
    </row>
    <row r="88" spans="50:51" x14ac:dyDescent="0.25">
      <c r="AX88" s="197"/>
      <c r="AY88" s="197"/>
    </row>
    <row r="89" spans="50:51" x14ac:dyDescent="0.25">
      <c r="AX89" s="197"/>
      <c r="AY89" s="197"/>
    </row>
    <row r="90" spans="50:51" x14ac:dyDescent="0.25">
      <c r="AX90" s="197"/>
      <c r="AY90" s="197"/>
    </row>
    <row r="91" spans="50:51" x14ac:dyDescent="0.25">
      <c r="AX91" s="197"/>
      <c r="AY91" s="197"/>
    </row>
    <row r="92" spans="50:51" x14ac:dyDescent="0.25">
      <c r="AX92" s="197"/>
      <c r="AY92" s="197"/>
    </row>
    <row r="93" spans="50:51" x14ac:dyDescent="0.25">
      <c r="AX93" s="197"/>
      <c r="AY93" s="197"/>
    </row>
    <row r="94" spans="50:51" x14ac:dyDescent="0.25">
      <c r="AX94" s="197"/>
      <c r="AY94" s="197"/>
    </row>
    <row r="95" spans="50:51" x14ac:dyDescent="0.25">
      <c r="AX95" s="197"/>
      <c r="AY95" s="197"/>
    </row>
    <row r="96" spans="50:51" x14ac:dyDescent="0.25">
      <c r="AX96" s="197"/>
      <c r="AY96" s="197"/>
    </row>
    <row r="97" spans="50:51" x14ac:dyDescent="0.25">
      <c r="AX97" s="197"/>
      <c r="AY97" s="197"/>
    </row>
    <row r="98" spans="50:51" x14ac:dyDescent="0.25">
      <c r="AX98" s="197"/>
      <c r="AY98" s="197"/>
    </row>
    <row r="99" spans="50:51" x14ac:dyDescent="0.25">
      <c r="AX99" s="197"/>
      <c r="AY99" s="197"/>
    </row>
    <row r="100" spans="50:51" x14ac:dyDescent="0.25">
      <c r="AX100" s="197"/>
      <c r="AY100" s="197"/>
    </row>
    <row r="101" spans="50:51" x14ac:dyDescent="0.25">
      <c r="AX101" s="197"/>
      <c r="AY101" s="197"/>
    </row>
    <row r="102" spans="50:51" x14ac:dyDescent="0.25">
      <c r="AX102" s="197"/>
      <c r="AY102" s="197"/>
    </row>
    <row r="103" spans="50:51" x14ac:dyDescent="0.25">
      <c r="AX103" s="197"/>
      <c r="AY103" s="197"/>
    </row>
    <row r="104" spans="50:51" x14ac:dyDescent="0.25">
      <c r="AX104" s="197"/>
      <c r="AY104" s="197"/>
    </row>
    <row r="105" spans="50:51" x14ac:dyDescent="0.25">
      <c r="AX105" s="197"/>
      <c r="AY105" s="197"/>
    </row>
    <row r="106" spans="50:51" x14ac:dyDescent="0.25">
      <c r="AX106" s="197"/>
      <c r="AY106" s="197"/>
    </row>
    <row r="107" spans="50:51" x14ac:dyDescent="0.25">
      <c r="AX107" s="197"/>
      <c r="AY107" s="197"/>
    </row>
    <row r="108" spans="50:51" x14ac:dyDescent="0.25">
      <c r="AX108" s="197"/>
      <c r="AY108" s="197"/>
    </row>
    <row r="109" spans="50:51" x14ac:dyDescent="0.25">
      <c r="AX109" s="197"/>
      <c r="AY109" s="197"/>
    </row>
    <row r="110" spans="50:51" x14ac:dyDescent="0.25">
      <c r="AX110" s="197"/>
      <c r="AY110" s="197"/>
    </row>
    <row r="111" spans="50:51" x14ac:dyDescent="0.25">
      <c r="AX111" s="197"/>
      <c r="AY111" s="197"/>
    </row>
    <row r="112" spans="50:51" x14ac:dyDescent="0.25">
      <c r="AX112" s="197"/>
      <c r="AY112" s="197"/>
    </row>
    <row r="113" spans="50:51" x14ac:dyDescent="0.25">
      <c r="AX113" s="197"/>
      <c r="AY113" s="197"/>
    </row>
    <row r="114" spans="50:51" x14ac:dyDescent="0.25">
      <c r="AX114" s="197"/>
      <c r="AY114" s="197"/>
    </row>
    <row r="115" spans="50:51" x14ac:dyDescent="0.25">
      <c r="AX115" s="197"/>
      <c r="AY115" s="197"/>
    </row>
    <row r="116" spans="50:51" x14ac:dyDescent="0.25">
      <c r="AX116" s="197"/>
      <c r="AY116" s="197"/>
    </row>
    <row r="117" spans="50:51" x14ac:dyDescent="0.25">
      <c r="AX117" s="197"/>
      <c r="AY117" s="197"/>
    </row>
    <row r="118" spans="50:51" x14ac:dyDescent="0.25">
      <c r="AX118" s="197"/>
      <c r="AY118" s="197"/>
    </row>
    <row r="119" spans="50:51" x14ac:dyDescent="0.25">
      <c r="AX119" s="197"/>
      <c r="AY119" s="197"/>
    </row>
    <row r="120" spans="50:51" x14ac:dyDescent="0.25">
      <c r="AX120" s="197"/>
      <c r="AY120" s="197"/>
    </row>
    <row r="121" spans="50:51" x14ac:dyDescent="0.25">
      <c r="AX121" s="197"/>
      <c r="AY121" s="197"/>
    </row>
    <row r="122" spans="50:51" x14ac:dyDescent="0.25">
      <c r="AX122" s="197"/>
      <c r="AY122" s="197"/>
    </row>
    <row r="123" spans="50:51" x14ac:dyDescent="0.25">
      <c r="AX123" s="197"/>
      <c r="AY123" s="197"/>
    </row>
    <row r="124" spans="50:51" x14ac:dyDescent="0.25">
      <c r="AX124" s="197"/>
      <c r="AY124" s="197"/>
    </row>
    <row r="125" spans="50:51" x14ac:dyDescent="0.25">
      <c r="AX125" s="197"/>
      <c r="AY125" s="197"/>
    </row>
    <row r="126" spans="50:51" x14ac:dyDescent="0.25">
      <c r="AX126" s="197"/>
      <c r="AY126" s="197"/>
    </row>
    <row r="127" spans="50:51" x14ac:dyDescent="0.25">
      <c r="AX127" s="197"/>
      <c r="AY127" s="197"/>
    </row>
    <row r="128" spans="50:51" x14ac:dyDescent="0.25">
      <c r="AX128" s="197"/>
      <c r="AY128" s="197"/>
    </row>
    <row r="129" spans="50:51" x14ac:dyDescent="0.25">
      <c r="AX129" s="197"/>
      <c r="AY129" s="197"/>
    </row>
    <row r="130" spans="50:51" x14ac:dyDescent="0.25">
      <c r="AX130" s="197"/>
      <c r="AY130" s="197"/>
    </row>
    <row r="131" spans="50:51" x14ac:dyDescent="0.25">
      <c r="AX131" s="197"/>
      <c r="AY131" s="197"/>
    </row>
    <row r="132" spans="50:51" x14ac:dyDescent="0.25">
      <c r="AX132" s="197"/>
      <c r="AY132" s="197"/>
    </row>
    <row r="133" spans="50:51" x14ac:dyDescent="0.25">
      <c r="AX133" s="197"/>
      <c r="AY133" s="197"/>
    </row>
    <row r="134" spans="50:51" x14ac:dyDescent="0.25">
      <c r="AX134" s="197"/>
      <c r="AY134" s="197"/>
    </row>
    <row r="135" spans="50:51" x14ac:dyDescent="0.25">
      <c r="AX135" s="197"/>
      <c r="AY135" s="197"/>
    </row>
    <row r="136" spans="50:51" x14ac:dyDescent="0.25">
      <c r="AX136" s="197"/>
      <c r="AY136" s="197"/>
    </row>
    <row r="137" spans="50:51" x14ac:dyDescent="0.25">
      <c r="AX137" s="197"/>
      <c r="AY137" s="197"/>
    </row>
    <row r="138" spans="50:51" x14ac:dyDescent="0.25">
      <c r="AX138" s="197"/>
      <c r="AY138" s="197"/>
    </row>
    <row r="139" spans="50:51" x14ac:dyDescent="0.25">
      <c r="AX139" s="197"/>
      <c r="AY139" s="197"/>
    </row>
    <row r="140" spans="50:51" x14ac:dyDescent="0.25">
      <c r="AX140" s="197"/>
      <c r="AY140" s="197"/>
    </row>
    <row r="141" spans="50:51" x14ac:dyDescent="0.25">
      <c r="AX141" s="197"/>
      <c r="AY141" s="197"/>
    </row>
    <row r="142" spans="50:51" x14ac:dyDescent="0.25">
      <c r="AX142" s="197"/>
      <c r="AY142" s="197"/>
    </row>
    <row r="143" spans="50:51" x14ac:dyDescent="0.25">
      <c r="AX143" s="197"/>
      <c r="AY143" s="197"/>
    </row>
    <row r="144" spans="50:51" x14ac:dyDescent="0.25">
      <c r="AX144" s="197"/>
      <c r="AY144" s="197"/>
    </row>
    <row r="145" spans="50:51" x14ac:dyDescent="0.25">
      <c r="AX145" s="197"/>
      <c r="AY145" s="197"/>
    </row>
    <row r="146" spans="50:51" x14ac:dyDescent="0.25">
      <c r="AX146" s="197"/>
      <c r="AY146" s="197"/>
    </row>
    <row r="147" spans="50:51" x14ac:dyDescent="0.25">
      <c r="AX147" s="197"/>
      <c r="AY147" s="197"/>
    </row>
    <row r="148" spans="50:51" x14ac:dyDescent="0.25">
      <c r="AX148" s="197"/>
      <c r="AY148" s="197"/>
    </row>
    <row r="149" spans="50:51" x14ac:dyDescent="0.25">
      <c r="AX149" s="197"/>
      <c r="AY149" s="197"/>
    </row>
    <row r="150" spans="50:51" x14ac:dyDescent="0.25">
      <c r="AX150" s="197"/>
      <c r="AY150" s="197"/>
    </row>
    <row r="151" spans="50:51" x14ac:dyDescent="0.25">
      <c r="AX151" s="197"/>
      <c r="AY151" s="197"/>
    </row>
    <row r="152" spans="50:51" x14ac:dyDescent="0.25">
      <c r="AX152" s="197"/>
      <c r="AY152" s="197"/>
    </row>
    <row r="153" spans="50:51" x14ac:dyDescent="0.25">
      <c r="AX153" s="197"/>
      <c r="AY153" s="197"/>
    </row>
    <row r="154" spans="50:51" x14ac:dyDescent="0.25">
      <c r="AX154" s="197"/>
      <c r="AY154" s="197"/>
    </row>
    <row r="155" spans="50:51" x14ac:dyDescent="0.25">
      <c r="AX155" s="197"/>
      <c r="AY155" s="197"/>
    </row>
    <row r="156" spans="50:51" x14ac:dyDescent="0.25">
      <c r="AX156" s="197"/>
      <c r="AY156" s="197"/>
    </row>
    <row r="157" spans="50:51" x14ac:dyDescent="0.25">
      <c r="AX157" s="197"/>
      <c r="AY157" s="197"/>
    </row>
    <row r="158" spans="50:51" x14ac:dyDescent="0.25">
      <c r="AX158" s="197"/>
      <c r="AY158" s="197"/>
    </row>
    <row r="159" spans="50:51" x14ac:dyDescent="0.25">
      <c r="AX159" s="197"/>
      <c r="AY159" s="197"/>
    </row>
    <row r="160" spans="50:51" x14ac:dyDescent="0.25">
      <c r="AX160" s="197"/>
      <c r="AY160" s="197"/>
    </row>
    <row r="161" spans="50:51" x14ac:dyDescent="0.25">
      <c r="AX161" s="197"/>
      <c r="AY161" s="197"/>
    </row>
    <row r="162" spans="50:51" x14ac:dyDescent="0.25">
      <c r="AX162" s="197"/>
      <c r="AY162" s="197"/>
    </row>
    <row r="163" spans="50:51" x14ac:dyDescent="0.25">
      <c r="AX163" s="197"/>
      <c r="AY163" s="197"/>
    </row>
    <row r="164" spans="50:51" x14ac:dyDescent="0.25">
      <c r="AX164" s="197"/>
      <c r="AY164" s="197"/>
    </row>
    <row r="165" spans="50:51" x14ac:dyDescent="0.25">
      <c r="AX165" s="197"/>
      <c r="AY165" s="197"/>
    </row>
    <row r="166" spans="50:51" x14ac:dyDescent="0.25">
      <c r="AX166" s="197"/>
      <c r="AY166" s="197"/>
    </row>
    <row r="167" spans="50:51" x14ac:dyDescent="0.25">
      <c r="AX167" s="197"/>
      <c r="AY167" s="197"/>
    </row>
    <row r="168" spans="50:51" x14ac:dyDescent="0.25">
      <c r="AX168" s="197"/>
      <c r="AY168" s="197"/>
    </row>
    <row r="169" spans="50:51" x14ac:dyDescent="0.25">
      <c r="AX169" s="197"/>
      <c r="AY169" s="197"/>
    </row>
    <row r="170" spans="50:51" x14ac:dyDescent="0.25">
      <c r="AX170" s="197"/>
      <c r="AY170" s="197"/>
    </row>
    <row r="171" spans="50:51" x14ac:dyDescent="0.25">
      <c r="AX171" s="197"/>
      <c r="AY171" s="197"/>
    </row>
    <row r="172" spans="50:51" x14ac:dyDescent="0.25">
      <c r="AX172" s="197"/>
      <c r="AY172" s="197"/>
    </row>
    <row r="173" spans="50:51" x14ac:dyDescent="0.25">
      <c r="AX173" s="197"/>
      <c r="AY173" s="197"/>
    </row>
    <row r="174" spans="50:51" x14ac:dyDescent="0.25">
      <c r="AX174" s="197"/>
      <c r="AY174" s="197"/>
    </row>
    <row r="175" spans="50:51" x14ac:dyDescent="0.25">
      <c r="AX175" s="197"/>
      <c r="AY175" s="197"/>
    </row>
    <row r="176" spans="50:51" x14ac:dyDescent="0.25">
      <c r="AX176" s="197"/>
      <c r="AY176" s="197"/>
    </row>
    <row r="177" spans="50:51" x14ac:dyDescent="0.25">
      <c r="AX177" s="197"/>
      <c r="AY177" s="197"/>
    </row>
    <row r="178" spans="50:51" x14ac:dyDescent="0.25">
      <c r="AX178" s="197"/>
      <c r="AY178" s="197"/>
    </row>
    <row r="179" spans="50:51" x14ac:dyDescent="0.25">
      <c r="AX179" s="197"/>
      <c r="AY179" s="197"/>
    </row>
    <row r="180" spans="50:51" x14ac:dyDescent="0.25">
      <c r="AX180" s="197"/>
      <c r="AY180" s="197"/>
    </row>
    <row r="181" spans="50:51" x14ac:dyDescent="0.25">
      <c r="AX181" s="197"/>
      <c r="AY181" s="197"/>
    </row>
    <row r="182" spans="50:51" x14ac:dyDescent="0.25">
      <c r="AX182" s="197"/>
      <c r="AY182" s="197"/>
    </row>
    <row r="183" spans="50:51" x14ac:dyDescent="0.25">
      <c r="AX183" s="197"/>
      <c r="AY183" s="197"/>
    </row>
    <row r="184" spans="50:51" x14ac:dyDescent="0.25">
      <c r="AX184" s="197"/>
      <c r="AY184" s="197"/>
    </row>
    <row r="185" spans="50:51" x14ac:dyDescent="0.25">
      <c r="AX185" s="197"/>
      <c r="AY185" s="197"/>
    </row>
    <row r="186" spans="50:51" x14ac:dyDescent="0.25">
      <c r="AX186" s="197"/>
      <c r="AY186" s="197"/>
    </row>
    <row r="187" spans="50:51" x14ac:dyDescent="0.25">
      <c r="AX187" s="197"/>
      <c r="AY187" s="197"/>
    </row>
    <row r="188" spans="50:51" x14ac:dyDescent="0.25">
      <c r="AX188" s="197"/>
      <c r="AY188" s="197"/>
    </row>
    <row r="189" spans="50:51" x14ac:dyDescent="0.25">
      <c r="AX189" s="197"/>
      <c r="AY189" s="197"/>
    </row>
    <row r="190" spans="50:51" x14ac:dyDescent="0.25">
      <c r="AX190" s="197"/>
      <c r="AY190" s="197"/>
    </row>
    <row r="191" spans="50:51" x14ac:dyDescent="0.25">
      <c r="AX191" s="197"/>
      <c r="AY191" s="197"/>
    </row>
    <row r="192" spans="50:51" x14ac:dyDescent="0.25">
      <c r="AX192" s="197"/>
      <c r="AY192" s="197"/>
    </row>
    <row r="193" spans="50:51" x14ac:dyDescent="0.25">
      <c r="AX193" s="197"/>
      <c r="AY193" s="197"/>
    </row>
    <row r="194" spans="50:51" x14ac:dyDescent="0.25">
      <c r="AX194" s="197"/>
      <c r="AY194" s="197"/>
    </row>
    <row r="195" spans="50:51" x14ac:dyDescent="0.25">
      <c r="AX195" s="197"/>
      <c r="AY195" s="197"/>
    </row>
    <row r="196" spans="50:51" x14ac:dyDescent="0.25">
      <c r="AX196" s="197"/>
      <c r="AY196" s="197"/>
    </row>
    <row r="197" spans="50:51" x14ac:dyDescent="0.25">
      <c r="AX197" s="197"/>
      <c r="AY197" s="197"/>
    </row>
    <row r="198" spans="50:51" x14ac:dyDescent="0.25">
      <c r="AX198" s="197"/>
      <c r="AY198" s="197"/>
    </row>
    <row r="199" spans="50:51" x14ac:dyDescent="0.25">
      <c r="AX199" s="197"/>
      <c r="AY199" s="197"/>
    </row>
    <row r="200" spans="50:51" x14ac:dyDescent="0.25">
      <c r="AX200" s="197"/>
      <c r="AY200" s="197"/>
    </row>
    <row r="201" spans="50:51" x14ac:dyDescent="0.25">
      <c r="AX201" s="197"/>
      <c r="AY201" s="197"/>
    </row>
    <row r="202" spans="50:51" x14ac:dyDescent="0.25">
      <c r="AX202" s="197"/>
      <c r="AY202" s="197"/>
    </row>
    <row r="203" spans="50:51" x14ac:dyDescent="0.25">
      <c r="AX203" s="197"/>
      <c r="AY203" s="197"/>
    </row>
    <row r="204" spans="50:51" x14ac:dyDescent="0.25">
      <c r="AX204" s="197"/>
      <c r="AY204" s="197"/>
    </row>
    <row r="205" spans="50:51" x14ac:dyDescent="0.25">
      <c r="AX205" s="197"/>
      <c r="AY205" s="197"/>
    </row>
    <row r="206" spans="50:51" x14ac:dyDescent="0.25">
      <c r="AX206" s="197"/>
      <c r="AY206" s="197"/>
    </row>
    <row r="207" spans="50:51" x14ac:dyDescent="0.25">
      <c r="AX207" s="197"/>
      <c r="AY207" s="197"/>
    </row>
    <row r="208" spans="50:51" x14ac:dyDescent="0.25">
      <c r="AX208" s="197"/>
      <c r="AY208" s="197"/>
    </row>
    <row r="209" spans="50:51" x14ac:dyDescent="0.25">
      <c r="AX209" s="197"/>
      <c r="AY209" s="197"/>
    </row>
    <row r="210" spans="50:51" x14ac:dyDescent="0.25">
      <c r="AX210" s="197"/>
      <c r="AY210" s="197"/>
    </row>
    <row r="211" spans="50:51" x14ac:dyDescent="0.25">
      <c r="AX211" s="197"/>
      <c r="AY211" s="197"/>
    </row>
    <row r="212" spans="50:51" x14ac:dyDescent="0.25">
      <c r="AX212" s="197"/>
      <c r="AY212" s="197"/>
    </row>
    <row r="213" spans="50:51" x14ac:dyDescent="0.25">
      <c r="AX213" s="197"/>
      <c r="AY213" s="197"/>
    </row>
    <row r="214" spans="50:51" x14ac:dyDescent="0.25">
      <c r="AX214" s="197"/>
      <c r="AY214" s="197"/>
    </row>
    <row r="215" spans="50:51" x14ac:dyDescent="0.25">
      <c r="AX215" s="197"/>
      <c r="AY215" s="197"/>
    </row>
    <row r="216" spans="50:51" x14ac:dyDescent="0.25">
      <c r="AX216" s="197"/>
      <c r="AY216" s="197"/>
    </row>
    <row r="217" spans="50:51" x14ac:dyDescent="0.25">
      <c r="AX217" s="197"/>
      <c r="AY217" s="197"/>
    </row>
    <row r="218" spans="50:51" x14ac:dyDescent="0.25">
      <c r="AX218" s="197"/>
      <c r="AY218" s="197"/>
    </row>
    <row r="219" spans="50:51" x14ac:dyDescent="0.25">
      <c r="AX219" s="197"/>
      <c r="AY219" s="197"/>
    </row>
    <row r="220" spans="50:51" x14ac:dyDescent="0.25">
      <c r="AX220" s="197"/>
      <c r="AY220" s="197"/>
    </row>
    <row r="221" spans="50:51" x14ac:dyDescent="0.25">
      <c r="AX221" s="197"/>
      <c r="AY221" s="197"/>
    </row>
    <row r="222" spans="50:51" x14ac:dyDescent="0.25">
      <c r="AX222" s="197"/>
      <c r="AY222" s="197"/>
    </row>
    <row r="223" spans="50:51" x14ac:dyDescent="0.25">
      <c r="AX223" s="197"/>
      <c r="AY223" s="197"/>
    </row>
    <row r="224" spans="50:51" x14ac:dyDescent="0.25">
      <c r="AX224" s="197"/>
      <c r="AY224" s="197"/>
    </row>
    <row r="225" spans="50:51" x14ac:dyDescent="0.25">
      <c r="AX225" s="197"/>
      <c r="AY225" s="197"/>
    </row>
    <row r="226" spans="50:51" x14ac:dyDescent="0.25">
      <c r="AX226" s="197"/>
      <c r="AY226" s="197"/>
    </row>
    <row r="227" spans="50:51" x14ac:dyDescent="0.25">
      <c r="AX227" s="197"/>
      <c r="AY227" s="197"/>
    </row>
    <row r="228" spans="50:51" x14ac:dyDescent="0.25">
      <c r="AX228" s="197"/>
      <c r="AY228" s="197"/>
    </row>
    <row r="229" spans="50:51" x14ac:dyDescent="0.25">
      <c r="AX229" s="197"/>
      <c r="AY229" s="197"/>
    </row>
    <row r="230" spans="50:51" x14ac:dyDescent="0.25">
      <c r="AX230" s="197"/>
      <c r="AY230" s="197"/>
    </row>
    <row r="231" spans="50:51" x14ac:dyDescent="0.25">
      <c r="AX231" s="197"/>
      <c r="AY231" s="197"/>
    </row>
    <row r="232" spans="50:51" x14ac:dyDescent="0.25">
      <c r="AX232" s="197"/>
      <c r="AY232" s="197"/>
    </row>
    <row r="233" spans="50:51" x14ac:dyDescent="0.25">
      <c r="AX233" s="197"/>
      <c r="AY233" s="197"/>
    </row>
    <row r="234" spans="50:51" x14ac:dyDescent="0.25">
      <c r="AX234" s="197"/>
      <c r="AY234" s="197"/>
    </row>
    <row r="235" spans="50:51" x14ac:dyDescent="0.25">
      <c r="AX235" s="197"/>
      <c r="AY235" s="197"/>
    </row>
    <row r="236" spans="50:51" x14ac:dyDescent="0.25">
      <c r="AX236" s="197"/>
      <c r="AY236" s="197"/>
    </row>
    <row r="237" spans="50:51" x14ac:dyDescent="0.25">
      <c r="AX237" s="197"/>
      <c r="AY237" s="197"/>
    </row>
    <row r="238" spans="50:51" x14ac:dyDescent="0.25">
      <c r="AX238" s="197"/>
      <c r="AY238" s="197"/>
    </row>
    <row r="239" spans="50:51" x14ac:dyDescent="0.25">
      <c r="AX239" s="197"/>
      <c r="AY239" s="197"/>
    </row>
    <row r="240" spans="50:51" x14ac:dyDescent="0.25">
      <c r="AX240" s="197"/>
      <c r="AY240" s="197"/>
    </row>
    <row r="241" spans="50:51" x14ac:dyDescent="0.25">
      <c r="AX241" s="197"/>
      <c r="AY241" s="197"/>
    </row>
    <row r="242" spans="50:51" x14ac:dyDescent="0.25">
      <c r="AX242" s="197"/>
      <c r="AY242" s="197"/>
    </row>
    <row r="243" spans="50:51" x14ac:dyDescent="0.25">
      <c r="AX243" s="197"/>
      <c r="AY243" s="197"/>
    </row>
    <row r="244" spans="50:51" x14ac:dyDescent="0.25">
      <c r="AX244" s="197"/>
      <c r="AY244" s="197"/>
    </row>
    <row r="245" spans="50:51" x14ac:dyDescent="0.25">
      <c r="AX245" s="197"/>
      <c r="AY245" s="197"/>
    </row>
    <row r="246" spans="50:51" x14ac:dyDescent="0.25">
      <c r="AX246" s="197"/>
      <c r="AY246" s="197"/>
    </row>
    <row r="247" spans="50:51" x14ac:dyDescent="0.25">
      <c r="AX247" s="197"/>
      <c r="AY247" s="197"/>
    </row>
    <row r="248" spans="50:51" x14ac:dyDescent="0.25">
      <c r="AX248" s="197"/>
      <c r="AY248" s="197"/>
    </row>
    <row r="249" spans="50:51" x14ac:dyDescent="0.25">
      <c r="AX249" s="197"/>
      <c r="AY249" s="197"/>
    </row>
    <row r="250" spans="50:51" x14ac:dyDescent="0.25">
      <c r="AX250" s="197"/>
      <c r="AY250" s="197"/>
    </row>
    <row r="251" spans="50:51" x14ac:dyDescent="0.25">
      <c r="AX251" s="197"/>
      <c r="AY251" s="197"/>
    </row>
    <row r="252" spans="50:51" x14ac:dyDescent="0.25">
      <c r="AX252" s="197"/>
      <c r="AY252" s="197"/>
    </row>
    <row r="253" spans="50:51" x14ac:dyDescent="0.25">
      <c r="AX253" s="197"/>
      <c r="AY253" s="197"/>
    </row>
    <row r="254" spans="50:51" x14ac:dyDescent="0.25">
      <c r="AX254" s="197"/>
      <c r="AY254" s="197"/>
    </row>
    <row r="255" spans="50:51" x14ac:dyDescent="0.25">
      <c r="AX255" s="197"/>
      <c r="AY255" s="197"/>
    </row>
    <row r="256" spans="50:51" x14ac:dyDescent="0.25">
      <c r="AX256" s="197"/>
      <c r="AY256" s="197"/>
    </row>
    <row r="257" spans="50:51" x14ac:dyDescent="0.25">
      <c r="AX257" s="197"/>
      <c r="AY257" s="197"/>
    </row>
    <row r="258" spans="50:51" x14ac:dyDescent="0.25">
      <c r="AX258" s="197"/>
      <c r="AY258" s="197"/>
    </row>
    <row r="259" spans="50:51" x14ac:dyDescent="0.25">
      <c r="AX259" s="197"/>
      <c r="AY259" s="197"/>
    </row>
    <row r="260" spans="50:51" x14ac:dyDescent="0.25">
      <c r="AX260" s="197"/>
      <c r="AY260" s="197"/>
    </row>
    <row r="261" spans="50:51" x14ac:dyDescent="0.25">
      <c r="AX261" s="197"/>
      <c r="AY261" s="197"/>
    </row>
    <row r="262" spans="50:51" x14ac:dyDescent="0.25">
      <c r="AX262" s="197"/>
      <c r="AY262" s="197"/>
    </row>
    <row r="263" spans="50:51" x14ac:dyDescent="0.25">
      <c r="AX263" s="197"/>
      <c r="AY263" s="197"/>
    </row>
    <row r="264" spans="50:51" x14ac:dyDescent="0.25">
      <c r="AX264" s="197"/>
      <c r="AY264" s="197"/>
    </row>
    <row r="265" spans="50:51" x14ac:dyDescent="0.25">
      <c r="AX265" s="197"/>
      <c r="AY265" s="197"/>
    </row>
    <row r="266" spans="50:51" x14ac:dyDescent="0.25">
      <c r="AX266" s="197"/>
      <c r="AY266" s="197"/>
    </row>
    <row r="267" spans="50:51" x14ac:dyDescent="0.25">
      <c r="AX267" s="197"/>
      <c r="AY267" s="197"/>
    </row>
    <row r="268" spans="50:51" x14ac:dyDescent="0.25">
      <c r="AX268" s="197"/>
      <c r="AY268" s="197"/>
    </row>
    <row r="269" spans="50:51" x14ac:dyDescent="0.25">
      <c r="AX269" s="197"/>
      <c r="AY269" s="197"/>
    </row>
    <row r="270" spans="50:51" x14ac:dyDescent="0.25">
      <c r="AX270" s="197"/>
      <c r="AY270" s="197"/>
    </row>
    <row r="271" spans="50:51" x14ac:dyDescent="0.25">
      <c r="AX271" s="197"/>
      <c r="AY271" s="197"/>
    </row>
    <row r="272" spans="50:51" x14ac:dyDescent="0.25">
      <c r="AX272" s="197"/>
      <c r="AY272" s="197"/>
    </row>
    <row r="273" spans="50:51" x14ac:dyDescent="0.25">
      <c r="AX273" s="197"/>
      <c r="AY273" s="197"/>
    </row>
    <row r="274" spans="50:51" x14ac:dyDescent="0.25">
      <c r="AX274" s="197"/>
      <c r="AY274" s="197"/>
    </row>
    <row r="275" spans="50:51" x14ac:dyDescent="0.25">
      <c r="AX275" s="197"/>
      <c r="AY275" s="197"/>
    </row>
    <row r="276" spans="50:51" x14ac:dyDescent="0.25">
      <c r="AX276" s="197"/>
      <c r="AY276" s="197"/>
    </row>
    <row r="277" spans="50:51" x14ac:dyDescent="0.25">
      <c r="AX277" s="197"/>
      <c r="AY277" s="197"/>
    </row>
    <row r="278" spans="50:51" x14ac:dyDescent="0.25">
      <c r="AX278" s="197"/>
      <c r="AY278" s="197"/>
    </row>
    <row r="279" spans="50:51" x14ac:dyDescent="0.25">
      <c r="AX279" s="197"/>
      <c r="AY279" s="197"/>
    </row>
    <row r="280" spans="50:51" x14ac:dyDescent="0.25">
      <c r="AX280" s="197"/>
      <c r="AY280" s="197"/>
    </row>
    <row r="281" spans="50:51" x14ac:dyDescent="0.25">
      <c r="AX281" s="197"/>
      <c r="AY281" s="197"/>
    </row>
    <row r="282" spans="50:51" x14ac:dyDescent="0.25">
      <c r="AX282" s="197"/>
      <c r="AY282" s="197"/>
    </row>
    <row r="283" spans="50:51" x14ac:dyDescent="0.25">
      <c r="AX283" s="197"/>
      <c r="AY283" s="197"/>
    </row>
    <row r="284" spans="50:51" x14ac:dyDescent="0.25">
      <c r="AX284" s="197"/>
      <c r="AY284" s="197"/>
    </row>
    <row r="285" spans="50:51" x14ac:dyDescent="0.25">
      <c r="AX285" s="197"/>
      <c r="AY285" s="197"/>
    </row>
    <row r="286" spans="50:51" x14ac:dyDescent="0.25">
      <c r="AX286" s="197"/>
      <c r="AY286" s="197"/>
    </row>
    <row r="287" spans="50:51" x14ac:dyDescent="0.25">
      <c r="AX287" s="197"/>
      <c r="AY287" s="197"/>
    </row>
    <row r="288" spans="50:51" x14ac:dyDescent="0.25">
      <c r="AX288" s="197"/>
      <c r="AY288" s="197"/>
    </row>
    <row r="289" spans="50:51" x14ac:dyDescent="0.25">
      <c r="AX289" s="197"/>
      <c r="AY289" s="197"/>
    </row>
    <row r="290" spans="50:51" x14ac:dyDescent="0.25">
      <c r="AX290" s="197"/>
      <c r="AY290" s="197"/>
    </row>
    <row r="291" spans="50:51" x14ac:dyDescent="0.25">
      <c r="AX291" s="197"/>
      <c r="AY291" s="197"/>
    </row>
    <row r="292" spans="50:51" x14ac:dyDescent="0.25">
      <c r="AX292" s="197"/>
      <c r="AY292" s="197"/>
    </row>
    <row r="293" spans="50:51" x14ac:dyDescent="0.25">
      <c r="AX293" s="197"/>
      <c r="AY293" s="197"/>
    </row>
    <row r="294" spans="50:51" x14ac:dyDescent="0.25">
      <c r="AX294" s="197"/>
      <c r="AY294" s="197"/>
    </row>
    <row r="295" spans="50:51" x14ac:dyDescent="0.25">
      <c r="AX295" s="197"/>
      <c r="AY295" s="197"/>
    </row>
    <row r="296" spans="50:51" x14ac:dyDescent="0.25">
      <c r="AX296" s="197"/>
      <c r="AY296" s="197"/>
    </row>
    <row r="297" spans="50:51" x14ac:dyDescent="0.25">
      <c r="AX297" s="197"/>
      <c r="AY297" s="197"/>
    </row>
    <row r="298" spans="50:51" x14ac:dyDescent="0.25">
      <c r="AX298" s="197"/>
      <c r="AY298" s="197"/>
    </row>
    <row r="299" spans="50:51" x14ac:dyDescent="0.25">
      <c r="AX299" s="197"/>
      <c r="AY299" s="197"/>
    </row>
    <row r="300" spans="50:51" x14ac:dyDescent="0.25">
      <c r="AX300" s="197"/>
      <c r="AY300" s="197"/>
    </row>
    <row r="301" spans="50:51" x14ac:dyDescent="0.25">
      <c r="AX301" s="197"/>
      <c r="AY301" s="197"/>
    </row>
    <row r="302" spans="50:51" x14ac:dyDescent="0.25">
      <c r="AX302" s="197"/>
      <c r="AY302" s="197"/>
    </row>
    <row r="303" spans="50:51" x14ac:dyDescent="0.25">
      <c r="AX303" s="197"/>
      <c r="AY303" s="197"/>
    </row>
    <row r="304" spans="50:51" x14ac:dyDescent="0.25">
      <c r="AX304" s="197"/>
      <c r="AY304" s="197"/>
    </row>
    <row r="305" spans="50:51" x14ac:dyDescent="0.25">
      <c r="AX305" s="197"/>
      <c r="AY305" s="197"/>
    </row>
    <row r="306" spans="50:51" x14ac:dyDescent="0.25">
      <c r="AX306" s="197"/>
      <c r="AY306" s="197"/>
    </row>
    <row r="307" spans="50:51" x14ac:dyDescent="0.25">
      <c r="AX307" s="197"/>
      <c r="AY307" s="197"/>
    </row>
    <row r="308" spans="50:51" x14ac:dyDescent="0.25">
      <c r="AX308" s="197"/>
      <c r="AY308" s="197"/>
    </row>
    <row r="309" spans="50:51" x14ac:dyDescent="0.25">
      <c r="AX309" s="197"/>
      <c r="AY309" s="197"/>
    </row>
    <row r="310" spans="50:51" x14ac:dyDescent="0.25">
      <c r="AX310" s="197"/>
      <c r="AY310" s="197"/>
    </row>
    <row r="311" spans="50:51" x14ac:dyDescent="0.25">
      <c r="AX311" s="197"/>
      <c r="AY311" s="197"/>
    </row>
    <row r="312" spans="50:51" x14ac:dyDescent="0.25">
      <c r="AX312" s="197"/>
      <c r="AY312" s="197"/>
    </row>
    <row r="313" spans="50:51" x14ac:dyDescent="0.25">
      <c r="AX313" s="197"/>
      <c r="AY313" s="197"/>
    </row>
    <row r="314" spans="50:51" x14ac:dyDescent="0.25">
      <c r="AX314" s="197"/>
      <c r="AY314" s="197"/>
    </row>
    <row r="315" spans="50:51" x14ac:dyDescent="0.25">
      <c r="AX315" s="197"/>
      <c r="AY315" s="197"/>
    </row>
    <row r="316" spans="50:51" x14ac:dyDescent="0.25">
      <c r="AX316" s="197"/>
      <c r="AY316" s="197"/>
    </row>
    <row r="317" spans="50:51" x14ac:dyDescent="0.25">
      <c r="AX317" s="197"/>
      <c r="AY317" s="197"/>
    </row>
    <row r="318" spans="50:51" x14ac:dyDescent="0.25">
      <c r="AX318" s="197"/>
      <c r="AY318" s="197"/>
    </row>
    <row r="319" spans="50:51" x14ac:dyDescent="0.25">
      <c r="AX319" s="197"/>
      <c r="AY319" s="197"/>
    </row>
    <row r="320" spans="50:51" x14ac:dyDescent="0.25">
      <c r="AX320" s="197"/>
      <c r="AY320" s="197"/>
    </row>
    <row r="321" spans="50:51" x14ac:dyDescent="0.25">
      <c r="AX321" s="197"/>
      <c r="AY321" s="197"/>
    </row>
    <row r="322" spans="50:51" x14ac:dyDescent="0.25">
      <c r="AX322" s="197"/>
      <c r="AY322" s="197"/>
    </row>
    <row r="323" spans="50:51" x14ac:dyDescent="0.25">
      <c r="AX323" s="197"/>
      <c r="AY323" s="197"/>
    </row>
    <row r="324" spans="50:51" x14ac:dyDescent="0.25">
      <c r="AX324" s="197"/>
      <c r="AY324" s="197"/>
    </row>
    <row r="325" spans="50:51" x14ac:dyDescent="0.25">
      <c r="AX325" s="197"/>
      <c r="AY325" s="197"/>
    </row>
    <row r="326" spans="50:51" x14ac:dyDescent="0.25">
      <c r="AX326" s="197"/>
      <c r="AY326" s="197"/>
    </row>
    <row r="327" spans="50:51" x14ac:dyDescent="0.25">
      <c r="AX327" s="197"/>
      <c r="AY327" s="197"/>
    </row>
    <row r="328" spans="50:51" x14ac:dyDescent="0.25">
      <c r="AX328" s="197"/>
      <c r="AY328" s="197"/>
    </row>
    <row r="329" spans="50:51" x14ac:dyDescent="0.25">
      <c r="AX329" s="197"/>
      <c r="AY329" s="197"/>
    </row>
    <row r="330" spans="50:51" x14ac:dyDescent="0.25">
      <c r="AX330" s="197"/>
      <c r="AY330" s="197"/>
    </row>
    <row r="331" spans="50:51" x14ac:dyDescent="0.25">
      <c r="AX331" s="197"/>
      <c r="AY331" s="197"/>
    </row>
    <row r="332" spans="50:51" x14ac:dyDescent="0.25">
      <c r="AX332" s="197"/>
      <c r="AY332" s="197"/>
    </row>
    <row r="333" spans="50:51" x14ac:dyDescent="0.25">
      <c r="AX333" s="197"/>
      <c r="AY333" s="197"/>
    </row>
    <row r="334" spans="50:51" x14ac:dyDescent="0.25">
      <c r="AX334" s="197"/>
      <c r="AY334" s="197"/>
    </row>
    <row r="335" spans="50:51" x14ac:dyDescent="0.25">
      <c r="AX335" s="197"/>
      <c r="AY335" s="197"/>
    </row>
    <row r="336" spans="50:51" x14ac:dyDescent="0.25">
      <c r="AX336" s="197"/>
      <c r="AY336" s="197"/>
    </row>
    <row r="337" spans="50:51" x14ac:dyDescent="0.25">
      <c r="AX337" s="197"/>
      <c r="AY337" s="197"/>
    </row>
    <row r="338" spans="50:51" x14ac:dyDescent="0.25">
      <c r="AX338" s="197"/>
      <c r="AY338" s="197"/>
    </row>
    <row r="339" spans="50:51" x14ac:dyDescent="0.25">
      <c r="AX339" s="197"/>
      <c r="AY339" s="197"/>
    </row>
    <row r="340" spans="50:51" x14ac:dyDescent="0.25">
      <c r="AX340" s="197"/>
      <c r="AY340" s="197"/>
    </row>
    <row r="341" spans="50:51" x14ac:dyDescent="0.25">
      <c r="AX341" s="197"/>
      <c r="AY341" s="197"/>
    </row>
    <row r="342" spans="50:51" x14ac:dyDescent="0.25">
      <c r="AX342" s="197"/>
      <c r="AY342" s="197"/>
    </row>
    <row r="343" spans="50:51" x14ac:dyDescent="0.25">
      <c r="AX343" s="197"/>
      <c r="AY343" s="197"/>
    </row>
    <row r="344" spans="50:51" x14ac:dyDescent="0.25">
      <c r="AX344" s="197"/>
      <c r="AY344" s="197"/>
    </row>
    <row r="345" spans="50:51" x14ac:dyDescent="0.25">
      <c r="AX345" s="197"/>
      <c r="AY345" s="197"/>
    </row>
    <row r="346" spans="50:51" x14ac:dyDescent="0.25">
      <c r="AX346" s="197"/>
      <c r="AY346" s="197"/>
    </row>
    <row r="347" spans="50:51" x14ac:dyDescent="0.25">
      <c r="AX347" s="197"/>
      <c r="AY347" s="197"/>
    </row>
    <row r="348" spans="50:51" x14ac:dyDescent="0.25">
      <c r="AX348" s="197"/>
      <c r="AY348" s="197"/>
    </row>
    <row r="349" spans="50:51" x14ac:dyDescent="0.25">
      <c r="AX349" s="197"/>
      <c r="AY349" s="197"/>
    </row>
    <row r="350" spans="50:51" x14ac:dyDescent="0.25">
      <c r="AX350" s="197"/>
      <c r="AY350" s="197"/>
    </row>
    <row r="351" spans="50:51" x14ac:dyDescent="0.25">
      <c r="AX351" s="197"/>
      <c r="AY351" s="197"/>
    </row>
    <row r="352" spans="50:51" x14ac:dyDescent="0.25">
      <c r="AX352" s="197"/>
      <c r="AY352" s="197"/>
    </row>
    <row r="353" spans="50:51" x14ac:dyDescent="0.25">
      <c r="AX353" s="197"/>
      <c r="AY353" s="197"/>
    </row>
    <row r="354" spans="50:51" x14ac:dyDescent="0.25">
      <c r="AX354" s="197"/>
      <c r="AY354" s="197"/>
    </row>
    <row r="355" spans="50:51" x14ac:dyDescent="0.25">
      <c r="AX355" s="197"/>
      <c r="AY355" s="197"/>
    </row>
    <row r="356" spans="50:51" x14ac:dyDescent="0.25">
      <c r="AX356" s="197"/>
      <c r="AY356" s="197"/>
    </row>
    <row r="357" spans="50:51" x14ac:dyDescent="0.25">
      <c r="AX357" s="197"/>
      <c r="AY357" s="197"/>
    </row>
    <row r="358" spans="50:51" x14ac:dyDescent="0.25">
      <c r="AX358" s="197"/>
      <c r="AY358" s="197"/>
    </row>
    <row r="359" spans="50:51" x14ac:dyDescent="0.25">
      <c r="AX359" s="197"/>
      <c r="AY359" s="197"/>
    </row>
    <row r="360" spans="50:51" x14ac:dyDescent="0.25">
      <c r="AX360" s="197"/>
      <c r="AY360" s="197"/>
    </row>
    <row r="361" spans="50:51" x14ac:dyDescent="0.25">
      <c r="AX361" s="197"/>
      <c r="AY361" s="197"/>
    </row>
    <row r="362" spans="50:51" x14ac:dyDescent="0.25">
      <c r="AX362" s="197"/>
      <c r="AY362" s="197"/>
    </row>
    <row r="363" spans="50:51" x14ac:dyDescent="0.25">
      <c r="AX363" s="197"/>
      <c r="AY363" s="197"/>
    </row>
    <row r="364" spans="50:51" x14ac:dyDescent="0.25">
      <c r="AX364" s="197"/>
      <c r="AY364" s="197"/>
    </row>
    <row r="365" spans="50:51" x14ac:dyDescent="0.25">
      <c r="AX365" s="197"/>
      <c r="AY365" s="197"/>
    </row>
    <row r="366" spans="50:51" x14ac:dyDescent="0.25">
      <c r="AX366" s="197"/>
      <c r="AY366" s="197"/>
    </row>
    <row r="367" spans="50:51" x14ac:dyDescent="0.25">
      <c r="AX367" s="197"/>
      <c r="AY367" s="197"/>
    </row>
    <row r="368" spans="50:51" x14ac:dyDescent="0.25">
      <c r="AX368" s="197"/>
      <c r="AY368" s="197"/>
    </row>
    <row r="369" spans="50:51" x14ac:dyDescent="0.25">
      <c r="AX369" s="197"/>
      <c r="AY369" s="197"/>
    </row>
    <row r="370" spans="50:51" x14ac:dyDescent="0.25">
      <c r="AX370" s="197"/>
      <c r="AY370" s="197"/>
    </row>
    <row r="371" spans="50:51" x14ac:dyDescent="0.25">
      <c r="AX371" s="197"/>
      <c r="AY371" s="197"/>
    </row>
    <row r="372" spans="50:51" x14ac:dyDescent="0.25">
      <c r="AX372" s="197"/>
      <c r="AY372" s="197"/>
    </row>
    <row r="373" spans="50:51" x14ac:dyDescent="0.25">
      <c r="AX373" s="197"/>
      <c r="AY373" s="197"/>
    </row>
    <row r="374" spans="50:51" x14ac:dyDescent="0.25">
      <c r="AX374" s="197"/>
      <c r="AY374" s="197"/>
    </row>
    <row r="375" spans="50:51" x14ac:dyDescent="0.25">
      <c r="AX375" s="197"/>
      <c r="AY375" s="197"/>
    </row>
    <row r="376" spans="50:51" x14ac:dyDescent="0.25">
      <c r="AX376" s="197"/>
      <c r="AY376" s="197"/>
    </row>
    <row r="377" spans="50:51" x14ac:dyDescent="0.25">
      <c r="AX377" s="197"/>
      <c r="AY377" s="197"/>
    </row>
    <row r="378" spans="50:51" x14ac:dyDescent="0.25">
      <c r="AX378" s="197"/>
      <c r="AY378" s="197"/>
    </row>
    <row r="379" spans="50:51" x14ac:dyDescent="0.25">
      <c r="AX379" s="197"/>
      <c r="AY379" s="197"/>
    </row>
    <row r="380" spans="50:51" x14ac:dyDescent="0.25">
      <c r="AX380" s="197"/>
      <c r="AY380" s="197"/>
    </row>
    <row r="381" spans="50:51" x14ac:dyDescent="0.25">
      <c r="AX381" s="197"/>
      <c r="AY381" s="197"/>
    </row>
    <row r="382" spans="50:51" x14ac:dyDescent="0.25">
      <c r="AX382" s="197"/>
      <c r="AY382" s="197"/>
    </row>
    <row r="383" spans="50:51" x14ac:dyDescent="0.25">
      <c r="AX383" s="197"/>
      <c r="AY383" s="197"/>
    </row>
    <row r="384" spans="50:51" x14ac:dyDescent="0.25">
      <c r="AX384" s="197"/>
      <c r="AY384" s="197"/>
    </row>
    <row r="385" spans="50:51" x14ac:dyDescent="0.25">
      <c r="AX385" s="197"/>
      <c r="AY385" s="197"/>
    </row>
    <row r="386" spans="50:51" x14ac:dyDescent="0.25">
      <c r="AX386" s="197"/>
      <c r="AY386" s="197"/>
    </row>
    <row r="387" spans="50:51" x14ac:dyDescent="0.25">
      <c r="AX387" s="197"/>
      <c r="AY387" s="197"/>
    </row>
    <row r="388" spans="50:51" x14ac:dyDescent="0.25">
      <c r="AX388" s="197"/>
      <c r="AY388" s="197"/>
    </row>
    <row r="389" spans="50:51" x14ac:dyDescent="0.25">
      <c r="AX389" s="197"/>
      <c r="AY389" s="197"/>
    </row>
    <row r="390" spans="50:51" x14ac:dyDescent="0.25">
      <c r="AX390" s="197"/>
      <c r="AY390" s="197"/>
    </row>
    <row r="391" spans="50:51" x14ac:dyDescent="0.25">
      <c r="AX391" s="197"/>
      <c r="AY391" s="197"/>
    </row>
    <row r="392" spans="50:51" x14ac:dyDescent="0.25">
      <c r="AX392" s="197"/>
      <c r="AY392" s="197"/>
    </row>
    <row r="393" spans="50:51" x14ac:dyDescent="0.25">
      <c r="AX393" s="197"/>
      <c r="AY393" s="197"/>
    </row>
    <row r="394" spans="50:51" x14ac:dyDescent="0.25">
      <c r="AX394" s="197"/>
      <c r="AY394" s="197"/>
    </row>
    <row r="395" spans="50:51" x14ac:dyDescent="0.25">
      <c r="AX395" s="197"/>
      <c r="AY395" s="197"/>
    </row>
    <row r="396" spans="50:51" x14ac:dyDescent="0.25">
      <c r="AX396" s="197"/>
      <c r="AY396" s="197"/>
    </row>
    <row r="397" spans="50:51" x14ac:dyDescent="0.25">
      <c r="AX397" s="197"/>
      <c r="AY397" s="197"/>
    </row>
    <row r="398" spans="50:51" x14ac:dyDescent="0.25">
      <c r="AX398" s="197"/>
      <c r="AY398" s="197"/>
    </row>
    <row r="399" spans="50:51" x14ac:dyDescent="0.25">
      <c r="AX399" s="197"/>
      <c r="AY399" s="197"/>
    </row>
    <row r="400" spans="50:51" x14ac:dyDescent="0.25">
      <c r="AX400" s="197"/>
      <c r="AY400" s="197"/>
    </row>
    <row r="401" spans="50:51" x14ac:dyDescent="0.25">
      <c r="AX401" s="197"/>
      <c r="AY401" s="197"/>
    </row>
    <row r="402" spans="50:51" x14ac:dyDescent="0.25">
      <c r="AX402" s="197"/>
      <c r="AY402" s="197"/>
    </row>
    <row r="403" spans="50:51" x14ac:dyDescent="0.25">
      <c r="AX403" s="197"/>
      <c r="AY403" s="197"/>
    </row>
    <row r="404" spans="50:51" x14ac:dyDescent="0.25">
      <c r="AX404" s="197"/>
      <c r="AY404" s="197"/>
    </row>
    <row r="405" spans="50:51" x14ac:dyDescent="0.25">
      <c r="AX405" s="197"/>
      <c r="AY405" s="197"/>
    </row>
    <row r="406" spans="50:51" x14ac:dyDescent="0.25">
      <c r="AX406" s="197"/>
      <c r="AY406" s="197"/>
    </row>
    <row r="407" spans="50:51" x14ac:dyDescent="0.25">
      <c r="AX407" s="197"/>
      <c r="AY407" s="197"/>
    </row>
    <row r="408" spans="50:51" x14ac:dyDescent="0.25">
      <c r="AX408" s="197"/>
      <c r="AY408" s="197"/>
    </row>
    <row r="409" spans="50:51" x14ac:dyDescent="0.25">
      <c r="AX409" s="197"/>
      <c r="AY409" s="197"/>
    </row>
    <row r="410" spans="50:51" x14ac:dyDescent="0.25">
      <c r="AX410" s="197"/>
      <c r="AY410" s="197"/>
    </row>
    <row r="411" spans="50:51" x14ac:dyDescent="0.25">
      <c r="AX411" s="197"/>
      <c r="AY411" s="197"/>
    </row>
    <row r="412" spans="50:51" x14ac:dyDescent="0.25">
      <c r="AX412" s="197"/>
      <c r="AY412" s="197"/>
    </row>
    <row r="413" spans="50:51" x14ac:dyDescent="0.25">
      <c r="AX413" s="197"/>
      <c r="AY413" s="197"/>
    </row>
    <row r="414" spans="50:51" x14ac:dyDescent="0.25">
      <c r="AX414" s="197"/>
      <c r="AY414" s="197"/>
    </row>
    <row r="415" spans="50:51" x14ac:dyDescent="0.25">
      <c r="AX415" s="197"/>
      <c r="AY415" s="197"/>
    </row>
    <row r="416" spans="50:51" x14ac:dyDescent="0.25">
      <c r="AX416" s="197"/>
      <c r="AY416" s="197"/>
    </row>
    <row r="417" spans="50:51" x14ac:dyDescent="0.25">
      <c r="AX417" s="197"/>
      <c r="AY417" s="197"/>
    </row>
    <row r="418" spans="50:51" x14ac:dyDescent="0.25">
      <c r="AX418" s="197"/>
      <c r="AY418" s="197"/>
    </row>
    <row r="419" spans="50:51" x14ac:dyDescent="0.25">
      <c r="AX419" s="197"/>
      <c r="AY419" s="197"/>
    </row>
    <row r="420" spans="50:51" x14ac:dyDescent="0.25">
      <c r="AX420" s="197"/>
      <c r="AY420" s="197"/>
    </row>
    <row r="421" spans="50:51" x14ac:dyDescent="0.25">
      <c r="AX421" s="197"/>
      <c r="AY421" s="197"/>
    </row>
    <row r="422" spans="50:51" x14ac:dyDescent="0.25">
      <c r="AX422" s="197"/>
      <c r="AY422" s="197"/>
    </row>
    <row r="423" spans="50:51" x14ac:dyDescent="0.25">
      <c r="AX423" s="197"/>
      <c r="AY423" s="197"/>
    </row>
    <row r="424" spans="50:51" x14ac:dyDescent="0.25">
      <c r="AX424" s="197"/>
      <c r="AY424" s="197"/>
    </row>
    <row r="425" spans="50:51" x14ac:dyDescent="0.25">
      <c r="AX425" s="197"/>
      <c r="AY425" s="197"/>
    </row>
    <row r="426" spans="50:51" x14ac:dyDescent="0.25">
      <c r="AX426" s="197"/>
      <c r="AY426" s="197"/>
    </row>
    <row r="427" spans="50:51" x14ac:dyDescent="0.25">
      <c r="AX427" s="197"/>
      <c r="AY427" s="197"/>
    </row>
    <row r="428" spans="50:51" x14ac:dyDescent="0.25">
      <c r="AX428" s="197"/>
      <c r="AY428" s="197"/>
    </row>
    <row r="429" spans="50:51" x14ac:dyDescent="0.25">
      <c r="AX429" s="197"/>
      <c r="AY429" s="197"/>
    </row>
    <row r="430" spans="50:51" x14ac:dyDescent="0.25">
      <c r="AX430" s="197"/>
      <c r="AY430" s="197"/>
    </row>
    <row r="431" spans="50:51" x14ac:dyDescent="0.25">
      <c r="AX431" s="197"/>
      <c r="AY431" s="197"/>
    </row>
    <row r="432" spans="50:51" x14ac:dyDescent="0.25">
      <c r="AX432" s="197"/>
      <c r="AY432" s="197"/>
    </row>
    <row r="433" spans="50:51" x14ac:dyDescent="0.25">
      <c r="AX433" s="197"/>
      <c r="AY433" s="197"/>
    </row>
    <row r="434" spans="50:51" x14ac:dyDescent="0.25">
      <c r="AX434" s="197"/>
      <c r="AY434" s="197"/>
    </row>
    <row r="435" spans="50:51" x14ac:dyDescent="0.25">
      <c r="AX435" s="197"/>
      <c r="AY435" s="197"/>
    </row>
    <row r="436" spans="50:51" x14ac:dyDescent="0.25">
      <c r="AX436" s="197"/>
      <c r="AY436" s="197"/>
    </row>
    <row r="437" spans="50:51" x14ac:dyDescent="0.25">
      <c r="AX437" s="197"/>
      <c r="AY437" s="197"/>
    </row>
    <row r="438" spans="50:51" x14ac:dyDescent="0.25">
      <c r="AX438" s="197"/>
      <c r="AY438" s="197"/>
    </row>
    <row r="439" spans="50:51" x14ac:dyDescent="0.25">
      <c r="AX439" s="197"/>
      <c r="AY439" s="197"/>
    </row>
    <row r="440" spans="50:51" x14ac:dyDescent="0.25">
      <c r="AX440" s="197"/>
      <c r="AY440" s="197"/>
    </row>
    <row r="441" spans="50:51" x14ac:dyDescent="0.25">
      <c r="AX441" s="197"/>
      <c r="AY441" s="197"/>
    </row>
    <row r="442" spans="50:51" x14ac:dyDescent="0.25">
      <c r="AX442" s="197"/>
      <c r="AY442" s="197"/>
    </row>
    <row r="443" spans="50:51" x14ac:dyDescent="0.25">
      <c r="AX443" s="197"/>
      <c r="AY443" s="197"/>
    </row>
    <row r="444" spans="50:51" x14ac:dyDescent="0.25">
      <c r="AX444" s="197"/>
      <c r="AY444" s="197"/>
    </row>
    <row r="445" spans="50:51" x14ac:dyDescent="0.25">
      <c r="AX445" s="197"/>
      <c r="AY445" s="197"/>
    </row>
    <row r="446" spans="50:51" x14ac:dyDescent="0.25">
      <c r="AX446" s="197"/>
      <c r="AY446" s="197"/>
    </row>
    <row r="447" spans="50:51" x14ac:dyDescent="0.25">
      <c r="AX447" s="197"/>
      <c r="AY447" s="197"/>
    </row>
    <row r="448" spans="50:51" x14ac:dyDescent="0.25">
      <c r="AX448" s="197"/>
      <c r="AY448" s="197"/>
    </row>
    <row r="449" spans="50:51" x14ac:dyDescent="0.25">
      <c r="AX449" s="197"/>
      <c r="AY449" s="197"/>
    </row>
    <row r="450" spans="50:51" x14ac:dyDescent="0.25">
      <c r="AX450" s="197"/>
      <c r="AY450" s="197"/>
    </row>
    <row r="451" spans="50:51" x14ac:dyDescent="0.25">
      <c r="AX451" s="197"/>
      <c r="AY451" s="197"/>
    </row>
    <row r="452" spans="50:51" x14ac:dyDescent="0.25">
      <c r="AX452" s="197"/>
      <c r="AY452" s="197"/>
    </row>
    <row r="453" spans="50:51" x14ac:dyDescent="0.25">
      <c r="AX453" s="197"/>
      <c r="AY453" s="197"/>
    </row>
    <row r="454" spans="50:51" x14ac:dyDescent="0.25">
      <c r="AX454" s="197"/>
      <c r="AY454" s="197"/>
    </row>
    <row r="455" spans="50:51" x14ac:dyDescent="0.25">
      <c r="AX455" s="197"/>
      <c r="AY455" s="197"/>
    </row>
    <row r="456" spans="50:51" x14ac:dyDescent="0.25">
      <c r="AX456" s="197"/>
      <c r="AY456" s="197"/>
    </row>
    <row r="457" spans="50:51" x14ac:dyDescent="0.25">
      <c r="AX457" s="197"/>
      <c r="AY457" s="197"/>
    </row>
    <row r="458" spans="50:51" x14ac:dyDescent="0.25">
      <c r="AX458" s="197"/>
      <c r="AY458" s="197"/>
    </row>
    <row r="459" spans="50:51" x14ac:dyDescent="0.25">
      <c r="AX459" s="197"/>
      <c r="AY459" s="197"/>
    </row>
    <row r="460" spans="50:51" x14ac:dyDescent="0.25">
      <c r="AX460" s="197"/>
      <c r="AY460" s="197"/>
    </row>
    <row r="461" spans="50:51" x14ac:dyDescent="0.25">
      <c r="AX461" s="197"/>
      <c r="AY461" s="197"/>
    </row>
    <row r="462" spans="50:51" x14ac:dyDescent="0.25">
      <c r="AX462" s="197"/>
      <c r="AY462" s="197"/>
    </row>
    <row r="463" spans="50:51" x14ac:dyDescent="0.25">
      <c r="AX463" s="197"/>
      <c r="AY463" s="197"/>
    </row>
    <row r="464" spans="50:51" x14ac:dyDescent="0.25">
      <c r="AX464" s="197"/>
      <c r="AY464" s="197"/>
    </row>
    <row r="465" spans="50:51" x14ac:dyDescent="0.25">
      <c r="AX465" s="197"/>
      <c r="AY465" s="197"/>
    </row>
    <row r="466" spans="50:51" x14ac:dyDescent="0.25">
      <c r="AX466" s="197"/>
      <c r="AY466" s="197"/>
    </row>
    <row r="467" spans="50:51" x14ac:dyDescent="0.25">
      <c r="AX467" s="197"/>
      <c r="AY467" s="197"/>
    </row>
    <row r="468" spans="50:51" x14ac:dyDescent="0.25">
      <c r="AX468" s="197"/>
      <c r="AY468" s="197"/>
    </row>
    <row r="469" spans="50:51" x14ac:dyDescent="0.25">
      <c r="AX469" s="197"/>
      <c r="AY469" s="197"/>
    </row>
    <row r="470" spans="50:51" x14ac:dyDescent="0.25">
      <c r="AX470" s="197"/>
      <c r="AY470" s="197"/>
    </row>
    <row r="471" spans="50:51" x14ac:dyDescent="0.25">
      <c r="AX471" s="197"/>
      <c r="AY471" s="197"/>
    </row>
    <row r="472" spans="50:51" x14ac:dyDescent="0.25">
      <c r="AX472" s="197"/>
      <c r="AY472" s="197"/>
    </row>
    <row r="473" spans="50:51" x14ac:dyDescent="0.25">
      <c r="AX473" s="197"/>
      <c r="AY473" s="197"/>
    </row>
    <row r="474" spans="50:51" x14ac:dyDescent="0.25">
      <c r="AX474" s="197"/>
      <c r="AY474" s="197"/>
    </row>
    <row r="475" spans="50:51" x14ac:dyDescent="0.25">
      <c r="AX475" s="197"/>
      <c r="AY475" s="197"/>
    </row>
    <row r="476" spans="50:51" x14ac:dyDescent="0.25">
      <c r="AX476" s="197"/>
      <c r="AY476" s="197"/>
    </row>
    <row r="477" spans="50:51" x14ac:dyDescent="0.25">
      <c r="AX477" s="197"/>
      <c r="AY477" s="197"/>
    </row>
    <row r="478" spans="50:51" x14ac:dyDescent="0.25">
      <c r="AX478" s="197"/>
      <c r="AY478" s="197"/>
    </row>
    <row r="479" spans="50:51" x14ac:dyDescent="0.25">
      <c r="AX479" s="197"/>
      <c r="AY479" s="197"/>
    </row>
    <row r="480" spans="50:51" x14ac:dyDescent="0.25">
      <c r="AX480" s="197"/>
      <c r="AY480" s="197"/>
    </row>
    <row r="481" spans="50:51" x14ac:dyDescent="0.25">
      <c r="AX481" s="197"/>
      <c r="AY481" s="197"/>
    </row>
    <row r="482" spans="50:51" x14ac:dyDescent="0.25">
      <c r="AX482" s="197"/>
      <c r="AY482" s="197"/>
    </row>
    <row r="483" spans="50:51" x14ac:dyDescent="0.25">
      <c r="AX483" s="197"/>
      <c r="AY483" s="197"/>
    </row>
    <row r="484" spans="50:51" x14ac:dyDescent="0.25">
      <c r="AX484" s="197"/>
      <c r="AY484" s="197"/>
    </row>
    <row r="485" spans="50:51" x14ac:dyDescent="0.25">
      <c r="AX485" s="197"/>
      <c r="AY485" s="197"/>
    </row>
    <row r="486" spans="50:51" x14ac:dyDescent="0.25">
      <c r="AX486" s="197"/>
      <c r="AY486" s="197"/>
    </row>
    <row r="487" spans="50:51" x14ac:dyDescent="0.25">
      <c r="AX487" s="197"/>
      <c r="AY487" s="197"/>
    </row>
    <row r="488" spans="50:51" x14ac:dyDescent="0.25">
      <c r="AX488" s="197"/>
      <c r="AY488" s="197"/>
    </row>
    <row r="489" spans="50:51" x14ac:dyDescent="0.25">
      <c r="AX489" s="197"/>
      <c r="AY489" s="197"/>
    </row>
    <row r="490" spans="50:51" x14ac:dyDescent="0.25">
      <c r="AX490" s="197"/>
      <c r="AY490" s="197"/>
    </row>
    <row r="491" spans="50:51" x14ac:dyDescent="0.25">
      <c r="AX491" s="197"/>
      <c r="AY491" s="197"/>
    </row>
    <row r="492" spans="50:51" x14ac:dyDescent="0.25">
      <c r="AX492" s="197"/>
      <c r="AY492" s="197"/>
    </row>
    <row r="493" spans="50:51" x14ac:dyDescent="0.25">
      <c r="AX493" s="197"/>
      <c r="AY493" s="197"/>
    </row>
    <row r="494" spans="50:51" x14ac:dyDescent="0.25">
      <c r="AX494" s="197"/>
      <c r="AY494" s="197"/>
    </row>
    <row r="495" spans="50:51" x14ac:dyDescent="0.25">
      <c r="AX495" s="197"/>
      <c r="AY495" s="197"/>
    </row>
    <row r="496" spans="50:51" x14ac:dyDescent="0.25">
      <c r="AX496" s="197"/>
      <c r="AY496" s="197"/>
    </row>
    <row r="497" spans="50:51" x14ac:dyDescent="0.25">
      <c r="AX497" s="197"/>
      <c r="AY497" s="197"/>
    </row>
    <row r="498" spans="50:51" x14ac:dyDescent="0.25">
      <c r="AX498" s="197"/>
      <c r="AY498" s="197"/>
    </row>
    <row r="499" spans="50:51" x14ac:dyDescent="0.25">
      <c r="AX499" s="197"/>
      <c r="AY499" s="197"/>
    </row>
    <row r="500" spans="50:51" x14ac:dyDescent="0.25">
      <c r="AX500" s="197"/>
      <c r="AY500" s="197"/>
    </row>
    <row r="501" spans="50:51" x14ac:dyDescent="0.25">
      <c r="AX501" s="197"/>
      <c r="AY501" s="197"/>
    </row>
    <row r="502" spans="50:51" x14ac:dyDescent="0.25">
      <c r="AX502" s="197"/>
      <c r="AY502" s="197"/>
    </row>
    <row r="503" spans="50:51" x14ac:dyDescent="0.25">
      <c r="AX503" s="197"/>
      <c r="AY503" s="197"/>
    </row>
    <row r="504" spans="50:51" x14ac:dyDescent="0.25">
      <c r="AX504" s="197"/>
      <c r="AY504" s="197"/>
    </row>
    <row r="505" spans="50:51" x14ac:dyDescent="0.25">
      <c r="AX505" s="197"/>
      <c r="AY505" s="197"/>
    </row>
    <row r="506" spans="50:51" x14ac:dyDescent="0.25">
      <c r="AX506" s="197"/>
      <c r="AY506" s="197"/>
    </row>
    <row r="507" spans="50:51" x14ac:dyDescent="0.25">
      <c r="AX507" s="197"/>
      <c r="AY507" s="197"/>
    </row>
    <row r="508" spans="50:51" x14ac:dyDescent="0.25">
      <c r="AX508" s="197"/>
      <c r="AY508" s="197"/>
    </row>
    <row r="509" spans="50:51" x14ac:dyDescent="0.25">
      <c r="AX509" s="197"/>
      <c r="AY509" s="197"/>
    </row>
    <row r="510" spans="50:51" x14ac:dyDescent="0.25">
      <c r="AX510" s="197"/>
      <c r="AY510" s="197"/>
    </row>
    <row r="511" spans="50:51" x14ac:dyDescent="0.25">
      <c r="AX511" s="197"/>
      <c r="AY511" s="197"/>
    </row>
    <row r="512" spans="50:51" x14ac:dyDescent="0.25">
      <c r="AX512" s="197"/>
      <c r="AY512" s="197"/>
    </row>
    <row r="513" spans="50:51" x14ac:dyDescent="0.25">
      <c r="AX513" s="197"/>
      <c r="AY513" s="197"/>
    </row>
    <row r="514" spans="50:51" x14ac:dyDescent="0.25">
      <c r="AX514" s="197"/>
      <c r="AY514" s="197"/>
    </row>
    <row r="515" spans="50:51" x14ac:dyDescent="0.25">
      <c r="AX515" s="197"/>
      <c r="AY515" s="197"/>
    </row>
    <row r="516" spans="50:51" x14ac:dyDescent="0.25">
      <c r="AX516" s="197"/>
      <c r="AY516" s="197"/>
    </row>
    <row r="517" spans="50:51" x14ac:dyDescent="0.25">
      <c r="AX517" s="197"/>
      <c r="AY517" s="197"/>
    </row>
    <row r="518" spans="50:51" x14ac:dyDescent="0.25">
      <c r="AX518" s="197"/>
      <c r="AY518" s="197"/>
    </row>
    <row r="519" spans="50:51" x14ac:dyDescent="0.25">
      <c r="AX519" s="197"/>
      <c r="AY519" s="197"/>
    </row>
    <row r="520" spans="50:51" x14ac:dyDescent="0.25">
      <c r="AX520" s="197"/>
      <c r="AY520" s="197"/>
    </row>
    <row r="521" spans="50:51" x14ac:dyDescent="0.25">
      <c r="AX521" s="197"/>
      <c r="AY521" s="197"/>
    </row>
    <row r="522" spans="50:51" x14ac:dyDescent="0.25">
      <c r="AX522" s="197"/>
      <c r="AY522" s="197"/>
    </row>
    <row r="523" spans="50:51" x14ac:dyDescent="0.25">
      <c r="AX523" s="197"/>
      <c r="AY523" s="197"/>
    </row>
    <row r="524" spans="50:51" x14ac:dyDescent="0.25">
      <c r="AX524" s="197"/>
      <c r="AY524" s="197"/>
    </row>
    <row r="525" spans="50:51" x14ac:dyDescent="0.25">
      <c r="AX525" s="197"/>
      <c r="AY525" s="197"/>
    </row>
    <row r="526" spans="50:51" x14ac:dyDescent="0.25">
      <c r="AX526" s="197"/>
      <c r="AY526" s="197"/>
    </row>
    <row r="527" spans="50:51" x14ac:dyDescent="0.25">
      <c r="AX527" s="197"/>
      <c r="AY527" s="197"/>
    </row>
    <row r="528" spans="50:51" x14ac:dyDescent="0.25">
      <c r="AX528" s="197"/>
      <c r="AY528" s="197"/>
    </row>
    <row r="529" spans="50:51" x14ac:dyDescent="0.25">
      <c r="AX529" s="197"/>
      <c r="AY529" s="197"/>
    </row>
    <row r="530" spans="50:51" x14ac:dyDescent="0.25">
      <c r="AX530" s="197"/>
      <c r="AY530" s="197"/>
    </row>
    <row r="531" spans="50:51" x14ac:dyDescent="0.25">
      <c r="AX531" s="197"/>
      <c r="AY531" s="197"/>
    </row>
    <row r="532" spans="50:51" x14ac:dyDescent="0.25">
      <c r="AX532" s="197"/>
      <c r="AY532" s="197"/>
    </row>
    <row r="533" spans="50:51" x14ac:dyDescent="0.25">
      <c r="AX533" s="197"/>
      <c r="AY533" s="197"/>
    </row>
    <row r="534" spans="50:51" x14ac:dyDescent="0.25">
      <c r="AX534" s="197"/>
      <c r="AY534" s="197"/>
    </row>
    <row r="535" spans="50:51" x14ac:dyDescent="0.25">
      <c r="AX535" s="197"/>
      <c r="AY535" s="197"/>
    </row>
    <row r="536" spans="50:51" x14ac:dyDescent="0.25">
      <c r="AX536" s="197"/>
      <c r="AY536" s="197"/>
    </row>
    <row r="537" spans="50:51" x14ac:dyDescent="0.25">
      <c r="AX537" s="197"/>
      <c r="AY537" s="197"/>
    </row>
    <row r="538" spans="50:51" x14ac:dyDescent="0.25">
      <c r="AX538" s="197"/>
      <c r="AY538" s="197"/>
    </row>
    <row r="539" spans="50:51" x14ac:dyDescent="0.25">
      <c r="AX539" s="197"/>
      <c r="AY539" s="197"/>
    </row>
    <row r="540" spans="50:51" x14ac:dyDescent="0.25">
      <c r="AX540" s="197"/>
      <c r="AY540" s="197"/>
    </row>
    <row r="541" spans="50:51" x14ac:dyDescent="0.25">
      <c r="AX541" s="197"/>
      <c r="AY541" s="197"/>
    </row>
    <row r="542" spans="50:51" x14ac:dyDescent="0.25">
      <c r="AX542" s="197"/>
      <c r="AY542" s="197"/>
    </row>
    <row r="543" spans="50:51" x14ac:dyDescent="0.25">
      <c r="AX543" s="197"/>
      <c r="AY543" s="197"/>
    </row>
    <row r="544" spans="50:51" x14ac:dyDescent="0.25">
      <c r="AX544" s="197"/>
      <c r="AY544" s="197"/>
    </row>
    <row r="545" spans="50:51" x14ac:dyDescent="0.25">
      <c r="AX545" s="197"/>
      <c r="AY545" s="197"/>
    </row>
    <row r="546" spans="50:51" x14ac:dyDescent="0.25">
      <c r="AX546" s="197"/>
      <c r="AY546" s="197"/>
    </row>
    <row r="547" spans="50:51" x14ac:dyDescent="0.25">
      <c r="AX547" s="197"/>
      <c r="AY547" s="197"/>
    </row>
    <row r="548" spans="50:51" x14ac:dyDescent="0.25">
      <c r="AX548" s="197"/>
      <c r="AY548" s="197"/>
    </row>
    <row r="549" spans="50:51" x14ac:dyDescent="0.25">
      <c r="AX549" s="197"/>
      <c r="AY549" s="197"/>
    </row>
    <row r="550" spans="50:51" x14ac:dyDescent="0.25">
      <c r="AX550" s="197"/>
      <c r="AY550" s="197"/>
    </row>
    <row r="551" spans="50:51" x14ac:dyDescent="0.25">
      <c r="AX551" s="197"/>
      <c r="AY551" s="197"/>
    </row>
    <row r="552" spans="50:51" x14ac:dyDescent="0.25">
      <c r="AX552" s="197"/>
      <c r="AY552" s="197"/>
    </row>
    <row r="553" spans="50:51" x14ac:dyDescent="0.25">
      <c r="AX553" s="197"/>
      <c r="AY553" s="197"/>
    </row>
    <row r="554" spans="50:51" x14ac:dyDescent="0.25">
      <c r="AX554" s="197"/>
      <c r="AY554" s="197"/>
    </row>
    <row r="555" spans="50:51" x14ac:dyDescent="0.25">
      <c r="AX555" s="197"/>
      <c r="AY555" s="197"/>
    </row>
    <row r="556" spans="50:51" x14ac:dyDescent="0.25">
      <c r="AX556" s="197"/>
      <c r="AY556" s="197"/>
    </row>
    <row r="557" spans="50:51" x14ac:dyDescent="0.25">
      <c r="AX557" s="197"/>
      <c r="AY557" s="197"/>
    </row>
    <row r="558" spans="50:51" x14ac:dyDescent="0.25">
      <c r="AX558" s="197"/>
      <c r="AY558" s="197"/>
    </row>
    <row r="559" spans="50:51" x14ac:dyDescent="0.25">
      <c r="AX559" s="197"/>
      <c r="AY559" s="197"/>
    </row>
    <row r="560" spans="50:51" x14ac:dyDescent="0.25">
      <c r="AX560" s="197"/>
      <c r="AY560" s="197"/>
    </row>
    <row r="561" spans="50:51" x14ac:dyDescent="0.25">
      <c r="AX561" s="197"/>
      <c r="AY561" s="197"/>
    </row>
    <row r="562" spans="50:51" x14ac:dyDescent="0.25">
      <c r="AX562" s="197"/>
      <c r="AY562" s="197"/>
    </row>
    <row r="563" spans="50:51" x14ac:dyDescent="0.25">
      <c r="AX563" s="197"/>
      <c r="AY563" s="197"/>
    </row>
    <row r="564" spans="50:51" x14ac:dyDescent="0.25">
      <c r="AX564" s="197"/>
      <c r="AY564" s="197"/>
    </row>
    <row r="565" spans="50:51" x14ac:dyDescent="0.25">
      <c r="AX565" s="197"/>
      <c r="AY565" s="197"/>
    </row>
    <row r="566" spans="50:51" x14ac:dyDescent="0.25">
      <c r="AX566" s="197"/>
      <c r="AY566" s="197"/>
    </row>
    <row r="567" spans="50:51" x14ac:dyDescent="0.25">
      <c r="AX567" s="197"/>
      <c r="AY567" s="197"/>
    </row>
    <row r="568" spans="50:51" x14ac:dyDescent="0.25">
      <c r="AX568" s="197"/>
      <c r="AY568" s="197"/>
    </row>
    <row r="569" spans="50:51" x14ac:dyDescent="0.25">
      <c r="AX569" s="197"/>
      <c r="AY569" s="197"/>
    </row>
    <row r="570" spans="50:51" x14ac:dyDescent="0.25">
      <c r="AX570" s="197"/>
      <c r="AY570" s="197"/>
    </row>
    <row r="571" spans="50:51" x14ac:dyDescent="0.25">
      <c r="AX571" s="197"/>
      <c r="AY571" s="197"/>
    </row>
    <row r="572" spans="50:51" x14ac:dyDescent="0.25">
      <c r="AX572" s="197"/>
      <c r="AY572" s="197"/>
    </row>
    <row r="573" spans="50:51" x14ac:dyDescent="0.25">
      <c r="AX573" s="197"/>
      <c r="AY573" s="197"/>
    </row>
    <row r="574" spans="50:51" x14ac:dyDescent="0.25">
      <c r="AX574" s="197"/>
      <c r="AY574" s="197"/>
    </row>
    <row r="575" spans="50:51" x14ac:dyDescent="0.25">
      <c r="AX575" s="197"/>
      <c r="AY575" s="197"/>
    </row>
    <row r="576" spans="50:51" x14ac:dyDescent="0.25">
      <c r="AX576" s="197"/>
      <c r="AY576" s="197"/>
    </row>
    <row r="577" spans="50:51" x14ac:dyDescent="0.25">
      <c r="AX577" s="197"/>
      <c r="AY577" s="197"/>
    </row>
    <row r="578" spans="50:51" x14ac:dyDescent="0.25">
      <c r="AX578" s="197"/>
      <c r="AY578" s="197"/>
    </row>
    <row r="579" spans="50:51" x14ac:dyDescent="0.25">
      <c r="AX579" s="197"/>
      <c r="AY579" s="197"/>
    </row>
    <row r="580" spans="50:51" x14ac:dyDescent="0.25">
      <c r="AX580" s="197"/>
      <c r="AY580" s="197"/>
    </row>
    <row r="581" spans="50:51" x14ac:dyDescent="0.25">
      <c r="AX581" s="197"/>
      <c r="AY581" s="197"/>
    </row>
    <row r="582" spans="50:51" x14ac:dyDescent="0.25">
      <c r="AX582" s="197"/>
      <c r="AY582" s="197"/>
    </row>
    <row r="583" spans="50:51" x14ac:dyDescent="0.25">
      <c r="AX583" s="197"/>
      <c r="AY583" s="197"/>
    </row>
    <row r="584" spans="50:51" x14ac:dyDescent="0.25">
      <c r="AX584" s="197"/>
      <c r="AY584" s="197"/>
    </row>
    <row r="585" spans="50:51" x14ac:dyDescent="0.25">
      <c r="AX585" s="197"/>
      <c r="AY585" s="197"/>
    </row>
    <row r="586" spans="50:51" x14ac:dyDescent="0.25">
      <c r="AX586" s="197"/>
      <c r="AY586" s="197"/>
    </row>
    <row r="587" spans="50:51" x14ac:dyDescent="0.25">
      <c r="AX587" s="197"/>
      <c r="AY587" s="197"/>
    </row>
    <row r="588" spans="50:51" x14ac:dyDescent="0.25">
      <c r="AX588" s="197"/>
      <c r="AY588" s="197"/>
    </row>
    <row r="589" spans="50:51" x14ac:dyDescent="0.25">
      <c r="AX589" s="197"/>
      <c r="AY589" s="197"/>
    </row>
    <row r="590" spans="50:51" x14ac:dyDescent="0.25">
      <c r="AX590" s="197"/>
      <c r="AY590" s="197"/>
    </row>
    <row r="591" spans="50:51" x14ac:dyDescent="0.25">
      <c r="AX591" s="197"/>
      <c r="AY591" s="197"/>
    </row>
    <row r="592" spans="50:51" x14ac:dyDescent="0.25">
      <c r="AX592" s="197"/>
      <c r="AY592" s="197"/>
    </row>
    <row r="593" spans="50:51" x14ac:dyDescent="0.25">
      <c r="AX593" s="197"/>
      <c r="AY593" s="197"/>
    </row>
    <row r="594" spans="50:51" x14ac:dyDescent="0.25">
      <c r="AX594" s="197"/>
      <c r="AY594" s="197"/>
    </row>
    <row r="595" spans="50:51" x14ac:dyDescent="0.25">
      <c r="AX595" s="197"/>
      <c r="AY595" s="197"/>
    </row>
    <row r="596" spans="50:51" x14ac:dyDescent="0.25">
      <c r="AX596" s="197"/>
      <c r="AY596" s="197"/>
    </row>
    <row r="597" spans="50:51" x14ac:dyDescent="0.25">
      <c r="AX597" s="197"/>
      <c r="AY597" s="197"/>
    </row>
    <row r="598" spans="50:51" x14ac:dyDescent="0.25">
      <c r="AX598" s="197"/>
      <c r="AY598" s="197"/>
    </row>
    <row r="599" spans="50:51" x14ac:dyDescent="0.25">
      <c r="AX599" s="197"/>
      <c r="AY599" s="197"/>
    </row>
    <row r="600" spans="50:51" x14ac:dyDescent="0.25">
      <c r="AX600" s="197"/>
      <c r="AY600" s="197"/>
    </row>
    <row r="601" spans="50:51" x14ac:dyDescent="0.25">
      <c r="AX601" s="197"/>
      <c r="AY601" s="197"/>
    </row>
    <row r="602" spans="50:51" x14ac:dyDescent="0.25">
      <c r="AX602" s="197"/>
      <c r="AY602" s="197"/>
    </row>
    <row r="603" spans="50:51" x14ac:dyDescent="0.25">
      <c r="AX603" s="197"/>
      <c r="AY603" s="197"/>
    </row>
    <row r="604" spans="50:51" x14ac:dyDescent="0.25">
      <c r="AX604" s="197"/>
      <c r="AY604" s="197"/>
    </row>
    <row r="605" spans="50:51" x14ac:dyDescent="0.25">
      <c r="AX605" s="197"/>
      <c r="AY605" s="197"/>
    </row>
    <row r="606" spans="50:51" x14ac:dyDescent="0.25">
      <c r="AX606" s="197"/>
      <c r="AY606" s="197"/>
    </row>
    <row r="607" spans="50:51" x14ac:dyDescent="0.25">
      <c r="AX607" s="197"/>
      <c r="AY607" s="197"/>
    </row>
    <row r="608" spans="50:51" x14ac:dyDescent="0.25">
      <c r="AX608" s="197"/>
      <c r="AY608" s="197"/>
    </row>
    <row r="609" spans="50:51" x14ac:dyDescent="0.25">
      <c r="AX609" s="197"/>
      <c r="AY609" s="197"/>
    </row>
    <row r="610" spans="50:51" x14ac:dyDescent="0.25">
      <c r="AX610" s="197"/>
      <c r="AY610" s="197"/>
    </row>
    <row r="611" spans="50:51" x14ac:dyDescent="0.25">
      <c r="AX611" s="197"/>
      <c r="AY611" s="197"/>
    </row>
    <row r="612" spans="50:51" x14ac:dyDescent="0.25">
      <c r="AX612" s="197"/>
      <c r="AY612" s="197"/>
    </row>
    <row r="613" spans="50:51" x14ac:dyDescent="0.25">
      <c r="AX613" s="197"/>
      <c r="AY613" s="197"/>
    </row>
    <row r="614" spans="50:51" x14ac:dyDescent="0.25">
      <c r="AX614" s="197"/>
      <c r="AY614" s="197"/>
    </row>
    <row r="615" spans="50:51" x14ac:dyDescent="0.25">
      <c r="AX615" s="197"/>
      <c r="AY615" s="197"/>
    </row>
    <row r="616" spans="50:51" x14ac:dyDescent="0.25">
      <c r="AX616" s="197"/>
      <c r="AY616" s="197"/>
    </row>
    <row r="617" spans="50:51" x14ac:dyDescent="0.25">
      <c r="AX617" s="197"/>
      <c r="AY617" s="197"/>
    </row>
    <row r="618" spans="50:51" x14ac:dyDescent="0.25">
      <c r="AX618" s="197"/>
      <c r="AY618" s="197"/>
    </row>
    <row r="619" spans="50:51" x14ac:dyDescent="0.25">
      <c r="AX619" s="197"/>
      <c r="AY619" s="197"/>
    </row>
    <row r="620" spans="50:51" x14ac:dyDescent="0.25">
      <c r="AX620" s="197"/>
      <c r="AY620" s="197"/>
    </row>
    <row r="621" spans="50:51" x14ac:dyDescent="0.25">
      <c r="AX621" s="197"/>
      <c r="AY621" s="197"/>
    </row>
    <row r="622" spans="50:51" x14ac:dyDescent="0.25">
      <c r="AX622" s="197"/>
      <c r="AY622" s="197"/>
    </row>
    <row r="623" spans="50:51" x14ac:dyDescent="0.25">
      <c r="AX623" s="197"/>
      <c r="AY623" s="197"/>
    </row>
    <row r="624" spans="50:51" x14ac:dyDescent="0.25">
      <c r="AX624" s="197"/>
      <c r="AY624" s="197"/>
    </row>
    <row r="625" spans="50:51" x14ac:dyDescent="0.25">
      <c r="AX625" s="197"/>
      <c r="AY625" s="197"/>
    </row>
    <row r="626" spans="50:51" x14ac:dyDescent="0.25">
      <c r="AX626" s="197"/>
      <c r="AY626" s="197"/>
    </row>
    <row r="627" spans="50:51" x14ac:dyDescent="0.25">
      <c r="AX627" s="197"/>
      <c r="AY627" s="197"/>
    </row>
    <row r="628" spans="50:51" x14ac:dyDescent="0.25">
      <c r="AX628" s="197"/>
      <c r="AY628" s="197"/>
    </row>
    <row r="629" spans="50:51" x14ac:dyDescent="0.25">
      <c r="AX629" s="197"/>
      <c r="AY629" s="197"/>
    </row>
    <row r="630" spans="50:51" x14ac:dyDescent="0.25">
      <c r="AX630" s="197"/>
      <c r="AY630" s="197"/>
    </row>
    <row r="631" spans="50:51" x14ac:dyDescent="0.25">
      <c r="AX631" s="197"/>
      <c r="AY631" s="197"/>
    </row>
    <row r="632" spans="50:51" x14ac:dyDescent="0.25">
      <c r="AX632" s="197"/>
      <c r="AY632" s="197"/>
    </row>
    <row r="633" spans="50:51" x14ac:dyDescent="0.25">
      <c r="AX633" s="197"/>
      <c r="AY633" s="197"/>
    </row>
    <row r="634" spans="50:51" x14ac:dyDescent="0.25">
      <c r="AX634" s="197"/>
      <c r="AY634" s="197"/>
    </row>
    <row r="635" spans="50:51" x14ac:dyDescent="0.25">
      <c r="AX635" s="197"/>
      <c r="AY635" s="197"/>
    </row>
    <row r="636" spans="50:51" x14ac:dyDescent="0.25">
      <c r="AX636" s="197"/>
      <c r="AY636" s="197"/>
    </row>
    <row r="637" spans="50:51" x14ac:dyDescent="0.25">
      <c r="AX637" s="197"/>
      <c r="AY637" s="197"/>
    </row>
    <row r="638" spans="50:51" x14ac:dyDescent="0.25">
      <c r="AX638" s="197"/>
      <c r="AY638" s="197"/>
    </row>
    <row r="639" spans="50:51" x14ac:dyDescent="0.25">
      <c r="AX639" s="197"/>
      <c r="AY639" s="197"/>
    </row>
    <row r="640" spans="50:51" x14ac:dyDescent="0.25">
      <c r="AX640" s="197"/>
      <c r="AY640" s="197"/>
    </row>
    <row r="641" spans="50:51" x14ac:dyDescent="0.25">
      <c r="AX641" s="197"/>
      <c r="AY641" s="197"/>
    </row>
    <row r="642" spans="50:51" x14ac:dyDescent="0.25">
      <c r="AX642" s="197"/>
      <c r="AY642" s="197"/>
    </row>
    <row r="643" spans="50:51" x14ac:dyDescent="0.25">
      <c r="AX643" s="197"/>
      <c r="AY643" s="197"/>
    </row>
    <row r="644" spans="50:51" x14ac:dyDescent="0.25">
      <c r="AX644" s="197"/>
      <c r="AY644" s="197"/>
    </row>
    <row r="645" spans="50:51" x14ac:dyDescent="0.25">
      <c r="AX645" s="197"/>
      <c r="AY645" s="197"/>
    </row>
    <row r="646" spans="50:51" x14ac:dyDescent="0.25">
      <c r="AX646" s="197"/>
      <c r="AY646" s="197"/>
    </row>
    <row r="647" spans="50:51" x14ac:dyDescent="0.25">
      <c r="AX647" s="197"/>
      <c r="AY647" s="197"/>
    </row>
    <row r="648" spans="50:51" x14ac:dyDescent="0.25">
      <c r="AX648" s="197"/>
      <c r="AY648" s="197"/>
    </row>
    <row r="649" spans="50:51" x14ac:dyDescent="0.25">
      <c r="AX649" s="197"/>
      <c r="AY649" s="197"/>
    </row>
    <row r="650" spans="50:51" x14ac:dyDescent="0.25">
      <c r="AX650" s="197"/>
      <c r="AY650" s="197"/>
    </row>
    <row r="651" spans="50:51" x14ac:dyDescent="0.25">
      <c r="AX651" s="197"/>
      <c r="AY651" s="197"/>
    </row>
    <row r="652" spans="50:51" x14ac:dyDescent="0.25">
      <c r="AX652" s="197"/>
      <c r="AY652" s="197"/>
    </row>
    <row r="653" spans="50:51" x14ac:dyDescent="0.25">
      <c r="AX653" s="197"/>
      <c r="AY653" s="197"/>
    </row>
    <row r="654" spans="50:51" x14ac:dyDescent="0.25">
      <c r="AX654" s="197"/>
      <c r="AY654" s="197"/>
    </row>
    <row r="655" spans="50:51" x14ac:dyDescent="0.25">
      <c r="AX655" s="197"/>
      <c r="AY655" s="197"/>
    </row>
    <row r="656" spans="50:51" x14ac:dyDescent="0.25">
      <c r="AX656" s="197"/>
      <c r="AY656" s="197"/>
    </row>
    <row r="657" spans="50:51" x14ac:dyDescent="0.25">
      <c r="AX657" s="197"/>
      <c r="AY657" s="197"/>
    </row>
    <row r="658" spans="50:51" x14ac:dyDescent="0.25">
      <c r="AX658" s="197"/>
      <c r="AY658" s="197"/>
    </row>
    <row r="659" spans="50:51" x14ac:dyDescent="0.25">
      <c r="AX659" s="197"/>
      <c r="AY659" s="197"/>
    </row>
    <row r="660" spans="50:51" x14ac:dyDescent="0.25">
      <c r="AX660" s="197"/>
      <c r="AY660" s="197"/>
    </row>
    <row r="661" spans="50:51" x14ac:dyDescent="0.25">
      <c r="AX661" s="197"/>
      <c r="AY661" s="197"/>
    </row>
    <row r="662" spans="50:51" x14ac:dyDescent="0.25">
      <c r="AX662" s="197"/>
      <c r="AY662" s="197"/>
    </row>
    <row r="663" spans="50:51" x14ac:dyDescent="0.25">
      <c r="AX663" s="197"/>
      <c r="AY663" s="197"/>
    </row>
    <row r="664" spans="50:51" x14ac:dyDescent="0.25">
      <c r="AX664" s="197"/>
      <c r="AY664" s="197"/>
    </row>
    <row r="665" spans="50:51" x14ac:dyDescent="0.25">
      <c r="AX665" s="197"/>
      <c r="AY665" s="197"/>
    </row>
    <row r="666" spans="50:51" x14ac:dyDescent="0.25">
      <c r="AX666" s="197"/>
      <c r="AY666" s="197"/>
    </row>
    <row r="667" spans="50:51" x14ac:dyDescent="0.25">
      <c r="AX667" s="197"/>
      <c r="AY667" s="197"/>
    </row>
    <row r="668" spans="50:51" x14ac:dyDescent="0.25">
      <c r="AX668" s="197"/>
      <c r="AY668" s="197"/>
    </row>
    <row r="669" spans="50:51" x14ac:dyDescent="0.25">
      <c r="AX669" s="197"/>
      <c r="AY669" s="197"/>
    </row>
    <row r="670" spans="50:51" x14ac:dyDescent="0.25">
      <c r="AX670" s="197"/>
      <c r="AY670" s="197"/>
    </row>
    <row r="671" spans="50:51" x14ac:dyDescent="0.25">
      <c r="AX671" s="197"/>
      <c r="AY671" s="197"/>
    </row>
    <row r="672" spans="50:51" x14ac:dyDescent="0.25">
      <c r="AX672" s="197"/>
      <c r="AY672" s="197"/>
    </row>
    <row r="673" spans="50:51" x14ac:dyDescent="0.25">
      <c r="AX673" s="197"/>
      <c r="AY673" s="197"/>
    </row>
    <row r="674" spans="50:51" x14ac:dyDescent="0.25">
      <c r="AX674" s="197"/>
      <c r="AY674" s="197"/>
    </row>
    <row r="675" spans="50:51" x14ac:dyDescent="0.25">
      <c r="AX675" s="197"/>
      <c r="AY675" s="197"/>
    </row>
    <row r="676" spans="50:51" x14ac:dyDescent="0.25">
      <c r="AX676" s="197"/>
      <c r="AY676" s="197"/>
    </row>
    <row r="677" spans="50:51" x14ac:dyDescent="0.25">
      <c r="AX677" s="197"/>
      <c r="AY677" s="197"/>
    </row>
    <row r="678" spans="50:51" x14ac:dyDescent="0.25">
      <c r="AX678" s="197"/>
      <c r="AY678" s="197"/>
    </row>
    <row r="679" spans="50:51" x14ac:dyDescent="0.25">
      <c r="AX679" s="197"/>
      <c r="AY679" s="197"/>
    </row>
    <row r="680" spans="50:51" x14ac:dyDescent="0.25">
      <c r="AX680" s="197"/>
      <c r="AY680" s="197"/>
    </row>
    <row r="681" spans="50:51" x14ac:dyDescent="0.25">
      <c r="AX681" s="197"/>
      <c r="AY681" s="197"/>
    </row>
    <row r="682" spans="50:51" x14ac:dyDescent="0.25">
      <c r="AX682" s="197"/>
      <c r="AY682" s="197"/>
    </row>
    <row r="683" spans="50:51" x14ac:dyDescent="0.25">
      <c r="AX683" s="197"/>
      <c r="AY683" s="197"/>
    </row>
    <row r="684" spans="50:51" x14ac:dyDescent="0.25">
      <c r="AX684" s="197"/>
      <c r="AY684" s="197"/>
    </row>
    <row r="685" spans="50:51" x14ac:dyDescent="0.25">
      <c r="AX685" s="197"/>
      <c r="AY685" s="197"/>
    </row>
    <row r="686" spans="50:51" x14ac:dyDescent="0.25">
      <c r="AX686" s="197"/>
      <c r="AY686" s="197"/>
    </row>
    <row r="687" spans="50:51" x14ac:dyDescent="0.25">
      <c r="AX687" s="197"/>
      <c r="AY687" s="197"/>
    </row>
    <row r="688" spans="50:51" x14ac:dyDescent="0.25">
      <c r="AX688" s="197"/>
      <c r="AY688" s="197"/>
    </row>
    <row r="689" spans="50:51" x14ac:dyDescent="0.25">
      <c r="AX689" s="197"/>
      <c r="AY689" s="197"/>
    </row>
    <row r="690" spans="50:51" x14ac:dyDescent="0.25">
      <c r="AX690" s="197"/>
      <c r="AY690" s="197"/>
    </row>
    <row r="691" spans="50:51" x14ac:dyDescent="0.25">
      <c r="AX691" s="197"/>
      <c r="AY691" s="197"/>
    </row>
    <row r="692" spans="50:51" x14ac:dyDescent="0.25">
      <c r="AX692" s="197"/>
      <c r="AY692" s="197"/>
    </row>
    <row r="693" spans="50:51" x14ac:dyDescent="0.25">
      <c r="AX693" s="197"/>
      <c r="AY693" s="197"/>
    </row>
    <row r="694" spans="50:51" x14ac:dyDescent="0.25">
      <c r="AX694" s="197"/>
      <c r="AY694" s="197"/>
    </row>
    <row r="695" spans="50:51" x14ac:dyDescent="0.25">
      <c r="AX695" s="197"/>
      <c r="AY695" s="197"/>
    </row>
    <row r="696" spans="50:51" x14ac:dyDescent="0.25">
      <c r="AX696" s="197"/>
      <c r="AY696" s="197"/>
    </row>
    <row r="697" spans="50:51" x14ac:dyDescent="0.25">
      <c r="AX697" s="197"/>
      <c r="AY697" s="197"/>
    </row>
    <row r="698" spans="50:51" x14ac:dyDescent="0.25">
      <c r="AX698" s="197"/>
      <c r="AY698" s="197"/>
    </row>
    <row r="699" spans="50:51" x14ac:dyDescent="0.25">
      <c r="AX699" s="197"/>
      <c r="AY699" s="197"/>
    </row>
    <row r="700" spans="50:51" x14ac:dyDescent="0.25">
      <c r="AX700" s="197"/>
      <c r="AY700" s="197"/>
    </row>
    <row r="701" spans="50:51" x14ac:dyDescent="0.25">
      <c r="AX701" s="197"/>
      <c r="AY701" s="197"/>
    </row>
    <row r="702" spans="50:51" x14ac:dyDescent="0.25">
      <c r="AX702" s="197"/>
      <c r="AY702" s="197"/>
    </row>
    <row r="703" spans="50:51" x14ac:dyDescent="0.25">
      <c r="AX703" s="197"/>
      <c r="AY703" s="197"/>
    </row>
    <row r="704" spans="50:51" x14ac:dyDescent="0.25">
      <c r="AX704" s="197"/>
      <c r="AY704" s="197"/>
    </row>
    <row r="705" spans="50:51" x14ac:dyDescent="0.25">
      <c r="AX705" s="197"/>
      <c r="AY705" s="197"/>
    </row>
    <row r="706" spans="50:51" x14ac:dyDescent="0.25">
      <c r="AX706" s="197"/>
      <c r="AY706" s="197"/>
    </row>
    <row r="707" spans="50:51" x14ac:dyDescent="0.25">
      <c r="AX707" s="197"/>
      <c r="AY707" s="197"/>
    </row>
    <row r="708" spans="50:51" x14ac:dyDescent="0.25">
      <c r="AX708" s="197"/>
      <c r="AY708" s="197"/>
    </row>
    <row r="709" spans="50:51" x14ac:dyDescent="0.25">
      <c r="AX709" s="197"/>
      <c r="AY709" s="197"/>
    </row>
    <row r="710" spans="50:51" x14ac:dyDescent="0.25">
      <c r="AX710" s="197"/>
      <c r="AY710" s="197"/>
    </row>
    <row r="711" spans="50:51" x14ac:dyDescent="0.25">
      <c r="AX711" s="197"/>
      <c r="AY711" s="197"/>
    </row>
    <row r="712" spans="50:51" x14ac:dyDescent="0.25">
      <c r="AX712" s="197"/>
      <c r="AY712" s="197"/>
    </row>
    <row r="713" spans="50:51" x14ac:dyDescent="0.25">
      <c r="AX713" s="197"/>
      <c r="AY713" s="197"/>
    </row>
    <row r="714" spans="50:51" x14ac:dyDescent="0.25">
      <c r="AX714" s="197"/>
      <c r="AY714" s="197"/>
    </row>
    <row r="715" spans="50:51" x14ac:dyDescent="0.25">
      <c r="AX715" s="197"/>
      <c r="AY715" s="197"/>
    </row>
    <row r="716" spans="50:51" x14ac:dyDescent="0.25">
      <c r="AX716" s="197"/>
      <c r="AY716" s="197"/>
    </row>
    <row r="717" spans="50:51" x14ac:dyDescent="0.25">
      <c r="AX717" s="197"/>
      <c r="AY717" s="197"/>
    </row>
    <row r="718" spans="50:51" x14ac:dyDescent="0.25">
      <c r="AX718" s="197"/>
      <c r="AY718" s="197"/>
    </row>
    <row r="719" spans="50:51" x14ac:dyDescent="0.25">
      <c r="AX719" s="197"/>
      <c r="AY719" s="197"/>
    </row>
    <row r="720" spans="50:51" x14ac:dyDescent="0.25">
      <c r="AX720" s="197"/>
      <c r="AY720" s="197"/>
    </row>
    <row r="721" spans="50:51" x14ac:dyDescent="0.25">
      <c r="AX721" s="197"/>
      <c r="AY721" s="197"/>
    </row>
    <row r="722" spans="50:51" x14ac:dyDescent="0.25">
      <c r="AX722" s="197"/>
      <c r="AY722" s="197"/>
    </row>
    <row r="723" spans="50:51" x14ac:dyDescent="0.25">
      <c r="AX723" s="197"/>
      <c r="AY723" s="197"/>
    </row>
    <row r="724" spans="50:51" x14ac:dyDescent="0.25">
      <c r="AX724" s="197"/>
      <c r="AY724" s="197"/>
    </row>
    <row r="725" spans="50:51" x14ac:dyDescent="0.25">
      <c r="AX725" s="197"/>
      <c r="AY725" s="197"/>
    </row>
    <row r="726" spans="50:51" x14ac:dyDescent="0.25">
      <c r="AX726" s="197"/>
      <c r="AY726" s="197"/>
    </row>
    <row r="727" spans="50:51" x14ac:dyDescent="0.25">
      <c r="AX727" s="197"/>
      <c r="AY727" s="197"/>
    </row>
    <row r="728" spans="50:51" x14ac:dyDescent="0.25">
      <c r="AX728" s="197"/>
      <c r="AY728" s="197"/>
    </row>
    <row r="729" spans="50:51" x14ac:dyDescent="0.25">
      <c r="AX729" s="197"/>
      <c r="AY729" s="197"/>
    </row>
    <row r="730" spans="50:51" x14ac:dyDescent="0.25">
      <c r="AX730" s="197"/>
      <c r="AY730" s="197"/>
    </row>
    <row r="731" spans="50:51" x14ac:dyDescent="0.25">
      <c r="AX731" s="197"/>
      <c r="AY731" s="197"/>
    </row>
    <row r="732" spans="50:51" x14ac:dyDescent="0.25">
      <c r="AX732" s="197"/>
      <c r="AY732" s="197"/>
    </row>
    <row r="733" spans="50:51" x14ac:dyDescent="0.25">
      <c r="AX733" s="197"/>
      <c r="AY733" s="197"/>
    </row>
    <row r="734" spans="50:51" x14ac:dyDescent="0.25">
      <c r="AX734" s="197"/>
      <c r="AY734" s="197"/>
    </row>
    <row r="735" spans="50:51" x14ac:dyDescent="0.25">
      <c r="AX735" s="197"/>
      <c r="AY735" s="197"/>
    </row>
    <row r="736" spans="50:51" x14ac:dyDescent="0.25">
      <c r="AX736" s="197"/>
      <c r="AY736" s="197"/>
    </row>
    <row r="737" spans="50:51" x14ac:dyDescent="0.25">
      <c r="AX737" s="197"/>
      <c r="AY737" s="197"/>
    </row>
    <row r="738" spans="50:51" x14ac:dyDescent="0.25">
      <c r="AX738" s="197"/>
      <c r="AY738" s="197"/>
    </row>
    <row r="739" spans="50:51" x14ac:dyDescent="0.25">
      <c r="AX739" s="197"/>
      <c r="AY739" s="197"/>
    </row>
    <row r="740" spans="50:51" x14ac:dyDescent="0.25">
      <c r="AX740" s="197"/>
      <c r="AY740" s="197"/>
    </row>
    <row r="741" spans="50:51" x14ac:dyDescent="0.25">
      <c r="AX741" s="197"/>
      <c r="AY741" s="197"/>
    </row>
    <row r="742" spans="50:51" x14ac:dyDescent="0.25">
      <c r="AX742" s="197"/>
      <c r="AY742" s="197"/>
    </row>
    <row r="743" spans="50:51" x14ac:dyDescent="0.25">
      <c r="AX743" s="197"/>
      <c r="AY743" s="197"/>
    </row>
    <row r="744" spans="50:51" x14ac:dyDescent="0.25">
      <c r="AX744" s="197"/>
      <c r="AY744" s="197"/>
    </row>
    <row r="745" spans="50:51" x14ac:dyDescent="0.25">
      <c r="AX745" s="197"/>
      <c r="AY745" s="197"/>
    </row>
    <row r="746" spans="50:51" x14ac:dyDescent="0.25">
      <c r="AX746" s="197"/>
      <c r="AY746" s="197"/>
    </row>
    <row r="747" spans="50:51" x14ac:dyDescent="0.25">
      <c r="AX747" s="197"/>
      <c r="AY747" s="197"/>
    </row>
    <row r="748" spans="50:51" x14ac:dyDescent="0.25">
      <c r="AX748" s="197"/>
      <c r="AY748" s="197"/>
    </row>
    <row r="749" spans="50:51" x14ac:dyDescent="0.25">
      <c r="AX749" s="197"/>
      <c r="AY749" s="197"/>
    </row>
    <row r="750" spans="50:51" x14ac:dyDescent="0.25">
      <c r="AX750" s="197"/>
      <c r="AY750" s="197"/>
    </row>
    <row r="751" spans="50:51" x14ac:dyDescent="0.25">
      <c r="AX751" s="197"/>
      <c r="AY751" s="197"/>
    </row>
    <row r="752" spans="50:51" x14ac:dyDescent="0.25">
      <c r="AX752" s="197"/>
      <c r="AY752" s="197"/>
    </row>
    <row r="753" spans="50:51" x14ac:dyDescent="0.25">
      <c r="AX753" s="197"/>
      <c r="AY753" s="197"/>
    </row>
    <row r="754" spans="50:51" x14ac:dyDescent="0.25">
      <c r="AX754" s="197"/>
      <c r="AY754" s="197"/>
    </row>
    <row r="755" spans="50:51" x14ac:dyDescent="0.25">
      <c r="AX755" s="197"/>
      <c r="AY755" s="197"/>
    </row>
    <row r="756" spans="50:51" x14ac:dyDescent="0.25">
      <c r="AX756" s="197"/>
      <c r="AY756" s="197"/>
    </row>
    <row r="757" spans="50:51" x14ac:dyDescent="0.25">
      <c r="AX757" s="197"/>
      <c r="AY757" s="197"/>
    </row>
    <row r="758" spans="50:51" x14ac:dyDescent="0.25">
      <c r="AX758" s="197"/>
      <c r="AY758" s="197"/>
    </row>
    <row r="759" spans="50:51" x14ac:dyDescent="0.25">
      <c r="AX759" s="197"/>
      <c r="AY759" s="197"/>
    </row>
    <row r="760" spans="50:51" x14ac:dyDescent="0.25">
      <c r="AX760" s="197"/>
      <c r="AY760" s="197"/>
    </row>
    <row r="761" spans="50:51" x14ac:dyDescent="0.25">
      <c r="AX761" s="197"/>
      <c r="AY761" s="197"/>
    </row>
    <row r="762" spans="50:51" x14ac:dyDescent="0.25">
      <c r="AX762" s="197"/>
      <c r="AY762" s="197"/>
    </row>
    <row r="763" spans="50:51" x14ac:dyDescent="0.25">
      <c r="AX763" s="197"/>
      <c r="AY763" s="197"/>
    </row>
    <row r="764" spans="50:51" x14ac:dyDescent="0.25">
      <c r="AX764" s="197"/>
      <c r="AY764" s="197"/>
    </row>
    <row r="765" spans="50:51" x14ac:dyDescent="0.25">
      <c r="AX765" s="197"/>
      <c r="AY765" s="197"/>
    </row>
    <row r="766" spans="50:51" x14ac:dyDescent="0.25">
      <c r="AX766" s="197"/>
      <c r="AY766" s="197"/>
    </row>
    <row r="767" spans="50:51" x14ac:dyDescent="0.25">
      <c r="AX767" s="197"/>
      <c r="AY767" s="197"/>
    </row>
    <row r="768" spans="50:51" x14ac:dyDescent="0.25">
      <c r="AX768" s="197"/>
      <c r="AY768" s="197"/>
    </row>
    <row r="769" spans="50:51" x14ac:dyDescent="0.25">
      <c r="AX769" s="197"/>
      <c r="AY769" s="197"/>
    </row>
    <row r="770" spans="50:51" x14ac:dyDescent="0.25">
      <c r="AX770" s="197"/>
      <c r="AY770" s="197"/>
    </row>
    <row r="771" spans="50:51" x14ac:dyDescent="0.25">
      <c r="AX771" s="197"/>
      <c r="AY771" s="197"/>
    </row>
    <row r="772" spans="50:51" x14ac:dyDescent="0.25">
      <c r="AX772" s="197"/>
      <c r="AY772" s="197"/>
    </row>
    <row r="773" spans="50:51" x14ac:dyDescent="0.25">
      <c r="AX773" s="197"/>
      <c r="AY773" s="197"/>
    </row>
    <row r="774" spans="50:51" x14ac:dyDescent="0.25">
      <c r="AX774" s="197"/>
      <c r="AY774" s="197"/>
    </row>
    <row r="775" spans="50:51" x14ac:dyDescent="0.25">
      <c r="AX775" s="197"/>
      <c r="AY775" s="197"/>
    </row>
    <row r="776" spans="50:51" x14ac:dyDescent="0.25">
      <c r="AX776" s="197"/>
      <c r="AY776" s="197"/>
    </row>
    <row r="777" spans="50:51" x14ac:dyDescent="0.25">
      <c r="AX777" s="197"/>
      <c r="AY777" s="197"/>
    </row>
    <row r="778" spans="50:51" x14ac:dyDescent="0.25">
      <c r="AX778" s="197"/>
      <c r="AY778" s="197"/>
    </row>
    <row r="779" spans="50:51" x14ac:dyDescent="0.25">
      <c r="AX779" s="197"/>
      <c r="AY779" s="197"/>
    </row>
    <row r="780" spans="50:51" x14ac:dyDescent="0.25">
      <c r="AX780" s="197"/>
      <c r="AY780" s="197"/>
    </row>
    <row r="781" spans="50:51" x14ac:dyDescent="0.25">
      <c r="AX781" s="197"/>
      <c r="AY781" s="197"/>
    </row>
    <row r="782" spans="50:51" x14ac:dyDescent="0.25">
      <c r="AX782" s="197"/>
      <c r="AY782" s="197"/>
    </row>
    <row r="783" spans="50:51" x14ac:dyDescent="0.25">
      <c r="AX783" s="197"/>
      <c r="AY783" s="197"/>
    </row>
    <row r="784" spans="50:51" x14ac:dyDescent="0.25">
      <c r="AX784" s="197"/>
      <c r="AY784" s="197"/>
    </row>
    <row r="785" spans="50:51" x14ac:dyDescent="0.25">
      <c r="AX785" s="197"/>
      <c r="AY785" s="197"/>
    </row>
    <row r="786" spans="50:51" x14ac:dyDescent="0.25">
      <c r="AX786" s="197"/>
      <c r="AY786" s="197"/>
    </row>
    <row r="787" spans="50:51" x14ac:dyDescent="0.25">
      <c r="AX787" s="197"/>
      <c r="AY787" s="197"/>
    </row>
    <row r="788" spans="50:51" x14ac:dyDescent="0.25">
      <c r="AX788" s="197"/>
      <c r="AY788" s="197"/>
    </row>
    <row r="789" spans="50:51" x14ac:dyDescent="0.25">
      <c r="AX789" s="197"/>
      <c r="AY789" s="197"/>
    </row>
    <row r="790" spans="50:51" x14ac:dyDescent="0.25">
      <c r="AX790" s="197"/>
      <c r="AY790" s="197"/>
    </row>
    <row r="791" spans="50:51" x14ac:dyDescent="0.25">
      <c r="AX791" s="197"/>
      <c r="AY791" s="197"/>
    </row>
    <row r="792" spans="50:51" x14ac:dyDescent="0.25">
      <c r="AX792" s="197"/>
      <c r="AY792" s="197"/>
    </row>
    <row r="793" spans="50:51" x14ac:dyDescent="0.25">
      <c r="AX793" s="197"/>
      <c r="AY793" s="197"/>
    </row>
    <row r="794" spans="50:51" x14ac:dyDescent="0.25">
      <c r="AX794" s="197"/>
      <c r="AY794" s="197"/>
    </row>
    <row r="795" spans="50:51" x14ac:dyDescent="0.25">
      <c r="AX795" s="197"/>
      <c r="AY795" s="197"/>
    </row>
    <row r="796" spans="50:51" x14ac:dyDescent="0.25">
      <c r="AX796" s="197"/>
      <c r="AY796" s="197"/>
    </row>
    <row r="797" spans="50:51" x14ac:dyDescent="0.25">
      <c r="AX797" s="197"/>
      <c r="AY797" s="197"/>
    </row>
    <row r="798" spans="50:51" x14ac:dyDescent="0.25">
      <c r="AX798" s="197"/>
      <c r="AY798" s="197"/>
    </row>
    <row r="799" spans="50:51" x14ac:dyDescent="0.25">
      <c r="AX799" s="197"/>
      <c r="AY799" s="197"/>
    </row>
    <row r="800" spans="50:51" x14ac:dyDescent="0.25">
      <c r="AX800" s="197"/>
      <c r="AY800" s="197"/>
    </row>
    <row r="801" spans="50:51" x14ac:dyDescent="0.25">
      <c r="AX801" s="197"/>
      <c r="AY801" s="197"/>
    </row>
    <row r="802" spans="50:51" x14ac:dyDescent="0.25">
      <c r="AX802" s="197"/>
      <c r="AY802" s="197"/>
    </row>
    <row r="803" spans="50:51" x14ac:dyDescent="0.25">
      <c r="AX803" s="197"/>
      <c r="AY803" s="197"/>
    </row>
    <row r="804" spans="50:51" x14ac:dyDescent="0.25">
      <c r="AX804" s="197"/>
      <c r="AY804" s="197"/>
    </row>
    <row r="805" spans="50:51" x14ac:dyDescent="0.25">
      <c r="AX805" s="197"/>
      <c r="AY805" s="197"/>
    </row>
    <row r="806" spans="50:51" x14ac:dyDescent="0.25">
      <c r="AX806" s="197"/>
      <c r="AY806" s="197"/>
    </row>
    <row r="807" spans="50:51" x14ac:dyDescent="0.25">
      <c r="AX807" s="197"/>
      <c r="AY807" s="197"/>
    </row>
    <row r="808" spans="50:51" x14ac:dyDescent="0.25">
      <c r="AX808" s="197"/>
      <c r="AY808" s="197"/>
    </row>
    <row r="809" spans="50:51" x14ac:dyDescent="0.25">
      <c r="AX809" s="197"/>
      <c r="AY809" s="197"/>
    </row>
    <row r="810" spans="50:51" x14ac:dyDescent="0.25">
      <c r="AX810" s="197"/>
      <c r="AY810" s="197"/>
    </row>
    <row r="811" spans="50:51" x14ac:dyDescent="0.25">
      <c r="AX811" s="197"/>
      <c r="AY811" s="197"/>
    </row>
    <row r="812" spans="50:51" x14ac:dyDescent="0.25">
      <c r="AX812" s="197"/>
      <c r="AY812" s="197"/>
    </row>
    <row r="813" spans="50:51" x14ac:dyDescent="0.25">
      <c r="AX813" s="197"/>
      <c r="AY813" s="197"/>
    </row>
    <row r="814" spans="50:51" x14ac:dyDescent="0.25">
      <c r="AX814" s="197"/>
      <c r="AY814" s="197"/>
    </row>
    <row r="815" spans="50:51" x14ac:dyDescent="0.25">
      <c r="AX815" s="197"/>
      <c r="AY815" s="197"/>
    </row>
    <row r="816" spans="50:51" x14ac:dyDescent="0.25">
      <c r="AX816" s="197"/>
      <c r="AY816" s="197"/>
    </row>
    <row r="817" spans="50:51" x14ac:dyDescent="0.25">
      <c r="AX817" s="197"/>
      <c r="AY817" s="197"/>
    </row>
    <row r="818" spans="50:51" x14ac:dyDescent="0.25">
      <c r="AX818" s="197"/>
      <c r="AY818" s="197"/>
    </row>
    <row r="819" spans="50:51" x14ac:dyDescent="0.25">
      <c r="AX819" s="197"/>
      <c r="AY819" s="197"/>
    </row>
    <row r="820" spans="50:51" x14ac:dyDescent="0.25">
      <c r="AX820" s="197"/>
      <c r="AY820" s="197"/>
    </row>
    <row r="821" spans="50:51" x14ac:dyDescent="0.25">
      <c r="AX821" s="197"/>
      <c r="AY821" s="197"/>
    </row>
    <row r="822" spans="50:51" x14ac:dyDescent="0.25">
      <c r="AX822" s="197"/>
      <c r="AY822" s="197"/>
    </row>
    <row r="823" spans="50:51" x14ac:dyDescent="0.25">
      <c r="AX823" s="197"/>
      <c r="AY823" s="197"/>
    </row>
    <row r="824" spans="50:51" x14ac:dyDescent="0.25">
      <c r="AX824" s="197"/>
      <c r="AY824" s="197"/>
    </row>
    <row r="825" spans="50:51" x14ac:dyDescent="0.25">
      <c r="AX825" s="197"/>
      <c r="AY825" s="197"/>
    </row>
    <row r="826" spans="50:51" x14ac:dyDescent="0.25">
      <c r="AX826" s="197"/>
      <c r="AY826" s="197"/>
    </row>
    <row r="827" spans="50:51" x14ac:dyDescent="0.25">
      <c r="AX827" s="197"/>
      <c r="AY827" s="197"/>
    </row>
    <row r="828" spans="50:51" x14ac:dyDescent="0.25">
      <c r="AX828" s="197"/>
      <c r="AY828" s="197"/>
    </row>
    <row r="829" spans="50:51" x14ac:dyDescent="0.25">
      <c r="AX829" s="197"/>
      <c r="AY829" s="197"/>
    </row>
    <row r="830" spans="50:51" x14ac:dyDescent="0.25">
      <c r="AX830" s="197"/>
      <c r="AY830" s="197"/>
    </row>
    <row r="831" spans="50:51" x14ac:dyDescent="0.25">
      <c r="AX831" s="197"/>
      <c r="AY831" s="197"/>
    </row>
    <row r="832" spans="50:51" x14ac:dyDescent="0.25">
      <c r="AX832" s="197"/>
      <c r="AY832" s="197"/>
    </row>
    <row r="833" spans="50:51" x14ac:dyDescent="0.25">
      <c r="AX833" s="197"/>
      <c r="AY833" s="197"/>
    </row>
    <row r="834" spans="50:51" x14ac:dyDescent="0.25">
      <c r="AX834" s="197"/>
      <c r="AY834" s="197"/>
    </row>
    <row r="835" spans="50:51" x14ac:dyDescent="0.25">
      <c r="AX835" s="197"/>
      <c r="AY835" s="197"/>
    </row>
    <row r="836" spans="50:51" x14ac:dyDescent="0.25">
      <c r="AX836" s="197"/>
      <c r="AY836" s="197"/>
    </row>
    <row r="837" spans="50:51" x14ac:dyDescent="0.25">
      <c r="AX837" s="197"/>
      <c r="AY837" s="197"/>
    </row>
    <row r="838" spans="50:51" x14ac:dyDescent="0.25">
      <c r="AX838" s="197"/>
      <c r="AY838" s="197"/>
    </row>
    <row r="839" spans="50:51" x14ac:dyDescent="0.25">
      <c r="AX839" s="197"/>
      <c r="AY839" s="197"/>
    </row>
    <row r="840" spans="50:51" x14ac:dyDescent="0.25">
      <c r="AX840" s="197"/>
      <c r="AY840" s="197"/>
    </row>
    <row r="841" spans="50:51" x14ac:dyDescent="0.25">
      <c r="AX841" s="197"/>
      <c r="AY841" s="197"/>
    </row>
    <row r="842" spans="50:51" x14ac:dyDescent="0.25">
      <c r="AX842" s="197"/>
      <c r="AY842" s="197"/>
    </row>
    <row r="843" spans="50:51" x14ac:dyDescent="0.25">
      <c r="AX843" s="197"/>
      <c r="AY843" s="197"/>
    </row>
    <row r="844" spans="50:51" x14ac:dyDescent="0.25">
      <c r="AX844" s="197"/>
      <c r="AY844" s="197"/>
    </row>
    <row r="845" spans="50:51" x14ac:dyDescent="0.25">
      <c r="AX845" s="197"/>
      <c r="AY845" s="197"/>
    </row>
    <row r="846" spans="50:51" x14ac:dyDescent="0.25">
      <c r="AX846" s="197"/>
      <c r="AY846" s="197"/>
    </row>
    <row r="847" spans="50:51" x14ac:dyDescent="0.25">
      <c r="AX847" s="197"/>
      <c r="AY847" s="197"/>
    </row>
    <row r="848" spans="50:51" x14ac:dyDescent="0.25">
      <c r="AX848" s="197"/>
      <c r="AY848" s="197"/>
    </row>
    <row r="849" spans="50:51" x14ac:dyDescent="0.25">
      <c r="AX849" s="197"/>
      <c r="AY849" s="197"/>
    </row>
    <row r="850" spans="50:51" x14ac:dyDescent="0.25">
      <c r="AX850" s="197"/>
      <c r="AY850" s="197"/>
    </row>
    <row r="851" spans="50:51" x14ac:dyDescent="0.25">
      <c r="AX851" s="197"/>
      <c r="AY851" s="197"/>
    </row>
    <row r="852" spans="50:51" x14ac:dyDescent="0.25">
      <c r="AX852" s="197"/>
      <c r="AY852" s="197"/>
    </row>
    <row r="853" spans="50:51" x14ac:dyDescent="0.25">
      <c r="AX853" s="197"/>
      <c r="AY853" s="197"/>
    </row>
    <row r="854" spans="50:51" x14ac:dyDescent="0.25">
      <c r="AX854" s="197"/>
      <c r="AY854" s="197"/>
    </row>
    <row r="855" spans="50:51" x14ac:dyDescent="0.25">
      <c r="AX855" s="197"/>
      <c r="AY855" s="197"/>
    </row>
    <row r="856" spans="50:51" x14ac:dyDescent="0.25">
      <c r="AX856" s="197"/>
      <c r="AY856" s="197"/>
    </row>
    <row r="857" spans="50:51" x14ac:dyDescent="0.25">
      <c r="AX857" s="197"/>
      <c r="AY857" s="197"/>
    </row>
    <row r="858" spans="50:51" x14ac:dyDescent="0.25">
      <c r="AX858" s="197"/>
      <c r="AY858" s="197"/>
    </row>
    <row r="859" spans="50:51" x14ac:dyDescent="0.25">
      <c r="AX859" s="197"/>
      <c r="AY859" s="197"/>
    </row>
    <row r="860" spans="50:51" x14ac:dyDescent="0.25">
      <c r="AX860" s="197"/>
      <c r="AY860" s="197"/>
    </row>
    <row r="861" spans="50:51" x14ac:dyDescent="0.25">
      <c r="AX861" s="197"/>
      <c r="AY861" s="197"/>
    </row>
    <row r="862" spans="50:51" x14ac:dyDescent="0.25">
      <c r="AX862" s="197"/>
      <c r="AY862" s="197"/>
    </row>
    <row r="863" spans="50:51" x14ac:dyDescent="0.25">
      <c r="AX863" s="197"/>
      <c r="AY863" s="197"/>
    </row>
    <row r="864" spans="50:51" x14ac:dyDescent="0.25">
      <c r="AX864" s="197"/>
      <c r="AY864" s="197"/>
    </row>
    <row r="865" spans="50:51" x14ac:dyDescent="0.25">
      <c r="AX865" s="197"/>
      <c r="AY865" s="197"/>
    </row>
    <row r="866" spans="50:51" x14ac:dyDescent="0.25">
      <c r="AX866" s="197"/>
      <c r="AY866" s="197"/>
    </row>
    <row r="867" spans="50:51" x14ac:dyDescent="0.25">
      <c r="AX867" s="197"/>
      <c r="AY867" s="197"/>
    </row>
    <row r="868" spans="50:51" x14ac:dyDescent="0.25">
      <c r="AX868" s="197"/>
      <c r="AY868" s="197"/>
    </row>
    <row r="869" spans="50:51" x14ac:dyDescent="0.25">
      <c r="AX869" s="197"/>
      <c r="AY869" s="197"/>
    </row>
    <row r="870" spans="50:51" x14ac:dyDescent="0.25">
      <c r="AX870" s="197"/>
      <c r="AY870" s="197"/>
    </row>
    <row r="871" spans="50:51" x14ac:dyDescent="0.25">
      <c r="AX871" s="197"/>
      <c r="AY871" s="197"/>
    </row>
    <row r="872" spans="50:51" x14ac:dyDescent="0.25">
      <c r="AX872" s="197"/>
      <c r="AY872" s="197"/>
    </row>
    <row r="873" spans="50:51" x14ac:dyDescent="0.25">
      <c r="AX873" s="197"/>
      <c r="AY873" s="197"/>
    </row>
    <row r="874" spans="50:51" x14ac:dyDescent="0.25">
      <c r="AX874" s="197"/>
      <c r="AY874" s="197"/>
    </row>
    <row r="875" spans="50:51" x14ac:dyDescent="0.25">
      <c r="AX875" s="197"/>
      <c r="AY875" s="197"/>
    </row>
    <row r="876" spans="50:51" x14ac:dyDescent="0.25">
      <c r="AX876" s="197"/>
      <c r="AY876" s="197"/>
    </row>
    <row r="877" spans="50:51" x14ac:dyDescent="0.25">
      <c r="AX877" s="197"/>
      <c r="AY877" s="197"/>
    </row>
    <row r="878" spans="50:51" x14ac:dyDescent="0.25">
      <c r="AX878" s="197"/>
      <c r="AY878" s="197"/>
    </row>
    <row r="879" spans="50:51" x14ac:dyDescent="0.25">
      <c r="AX879" s="197"/>
      <c r="AY879" s="197"/>
    </row>
    <row r="880" spans="50:51" x14ac:dyDescent="0.25">
      <c r="AX880" s="197"/>
      <c r="AY880" s="197"/>
    </row>
    <row r="881" spans="50:51" x14ac:dyDescent="0.25">
      <c r="AX881" s="197"/>
      <c r="AY881" s="197"/>
    </row>
    <row r="882" spans="50:51" x14ac:dyDescent="0.25">
      <c r="AX882" s="197"/>
      <c r="AY882" s="197"/>
    </row>
    <row r="883" spans="50:51" x14ac:dyDescent="0.25">
      <c r="AX883" s="197"/>
      <c r="AY883" s="197"/>
    </row>
    <row r="884" spans="50:51" x14ac:dyDescent="0.25">
      <c r="AX884" s="197"/>
      <c r="AY884" s="197"/>
    </row>
    <row r="885" spans="50:51" x14ac:dyDescent="0.25">
      <c r="AX885" s="197"/>
      <c r="AY885" s="197"/>
    </row>
    <row r="886" spans="50:51" x14ac:dyDescent="0.25">
      <c r="AX886" s="197"/>
      <c r="AY886" s="197"/>
    </row>
    <row r="887" spans="50:51" x14ac:dyDescent="0.25">
      <c r="AX887" s="197"/>
      <c r="AY887" s="197"/>
    </row>
    <row r="888" spans="50:51" x14ac:dyDescent="0.25">
      <c r="AX888" s="197"/>
      <c r="AY888" s="197"/>
    </row>
    <row r="889" spans="50:51" x14ac:dyDescent="0.25">
      <c r="AX889" s="197"/>
      <c r="AY889" s="197"/>
    </row>
    <row r="890" spans="50:51" x14ac:dyDescent="0.25">
      <c r="AX890" s="197"/>
      <c r="AY890" s="197"/>
    </row>
    <row r="891" spans="50:51" x14ac:dyDescent="0.25">
      <c r="AX891" s="197"/>
      <c r="AY891" s="197"/>
    </row>
    <row r="892" spans="50:51" x14ac:dyDescent="0.25">
      <c r="AX892" s="197"/>
      <c r="AY892" s="197"/>
    </row>
    <row r="893" spans="50:51" x14ac:dyDescent="0.25">
      <c r="AX893" s="197"/>
      <c r="AY893" s="197"/>
    </row>
    <row r="894" spans="50:51" x14ac:dyDescent="0.25">
      <c r="AX894" s="197"/>
      <c r="AY894" s="197"/>
    </row>
    <row r="895" spans="50:51" x14ac:dyDescent="0.25">
      <c r="AX895" s="197"/>
      <c r="AY895" s="197"/>
    </row>
    <row r="896" spans="50:51" x14ac:dyDescent="0.25">
      <c r="AX896" s="197"/>
      <c r="AY896" s="197"/>
    </row>
    <row r="897" spans="50:51" x14ac:dyDescent="0.25">
      <c r="AX897" s="197"/>
      <c r="AY897" s="197"/>
    </row>
    <row r="898" spans="50:51" x14ac:dyDescent="0.25">
      <c r="AX898" s="197"/>
      <c r="AY898" s="197"/>
    </row>
    <row r="899" spans="50:51" x14ac:dyDescent="0.25">
      <c r="AX899" s="197"/>
      <c r="AY899" s="197"/>
    </row>
    <row r="900" spans="50:51" x14ac:dyDescent="0.25">
      <c r="AX900" s="197"/>
      <c r="AY900" s="197"/>
    </row>
    <row r="901" spans="50:51" x14ac:dyDescent="0.25">
      <c r="AX901" s="197"/>
      <c r="AY901" s="197"/>
    </row>
    <row r="902" spans="50:51" x14ac:dyDescent="0.25">
      <c r="AX902" s="197"/>
      <c r="AY902" s="197"/>
    </row>
    <row r="903" spans="50:51" x14ac:dyDescent="0.25">
      <c r="AX903" s="197"/>
      <c r="AY903" s="197"/>
    </row>
    <row r="904" spans="50:51" x14ac:dyDescent="0.25">
      <c r="AX904" s="197"/>
      <c r="AY904" s="197"/>
    </row>
    <row r="905" spans="50:51" x14ac:dyDescent="0.25">
      <c r="AX905" s="197"/>
      <c r="AY905" s="197"/>
    </row>
    <row r="906" spans="50:51" x14ac:dyDescent="0.25">
      <c r="AX906" s="197"/>
      <c r="AY906" s="197"/>
    </row>
    <row r="907" spans="50:51" x14ac:dyDescent="0.25">
      <c r="AX907" s="197"/>
      <c r="AY907" s="197"/>
    </row>
    <row r="908" spans="50:51" x14ac:dyDescent="0.25">
      <c r="AX908" s="197"/>
      <c r="AY908" s="197"/>
    </row>
    <row r="909" spans="50:51" x14ac:dyDescent="0.25">
      <c r="AX909" s="197"/>
      <c r="AY909" s="197"/>
    </row>
    <row r="910" spans="50:51" x14ac:dyDescent="0.25">
      <c r="AX910" s="197"/>
      <c r="AY910" s="197"/>
    </row>
    <row r="911" spans="50:51" x14ac:dyDescent="0.25">
      <c r="AX911" s="197"/>
      <c r="AY911" s="197"/>
    </row>
    <row r="912" spans="50:51" x14ac:dyDescent="0.25">
      <c r="AX912" s="197"/>
      <c r="AY912" s="197"/>
    </row>
    <row r="913" spans="50:51" x14ac:dyDescent="0.25">
      <c r="AX913" s="197"/>
      <c r="AY913" s="197"/>
    </row>
    <row r="914" spans="50:51" x14ac:dyDescent="0.25">
      <c r="AX914" s="197"/>
      <c r="AY914" s="197"/>
    </row>
    <row r="915" spans="50:51" x14ac:dyDescent="0.25">
      <c r="AX915" s="197"/>
      <c r="AY915" s="197"/>
    </row>
    <row r="916" spans="50:51" x14ac:dyDescent="0.25">
      <c r="AX916" s="197"/>
      <c r="AY916" s="197"/>
    </row>
    <row r="917" spans="50:51" x14ac:dyDescent="0.25">
      <c r="AX917" s="197"/>
      <c r="AY917" s="197"/>
    </row>
    <row r="918" spans="50:51" x14ac:dyDescent="0.25">
      <c r="AX918" s="197"/>
      <c r="AY918" s="197"/>
    </row>
    <row r="919" spans="50:51" x14ac:dyDescent="0.25">
      <c r="AX919" s="197"/>
      <c r="AY919" s="197"/>
    </row>
    <row r="920" spans="50:51" x14ac:dyDescent="0.25">
      <c r="AX920" s="197"/>
      <c r="AY920" s="197"/>
    </row>
    <row r="921" spans="50:51" x14ac:dyDescent="0.25">
      <c r="AX921" s="197"/>
      <c r="AY921" s="197"/>
    </row>
    <row r="922" spans="50:51" x14ac:dyDescent="0.25">
      <c r="AX922" s="197"/>
      <c r="AY922" s="197"/>
    </row>
    <row r="923" spans="50:51" x14ac:dyDescent="0.25">
      <c r="AX923" s="197"/>
      <c r="AY923" s="197"/>
    </row>
    <row r="924" spans="50:51" x14ac:dyDescent="0.25">
      <c r="AX924" s="197"/>
      <c r="AY924" s="197"/>
    </row>
    <row r="925" spans="50:51" x14ac:dyDescent="0.25">
      <c r="AX925" s="197"/>
      <c r="AY925" s="197"/>
    </row>
    <row r="926" spans="50:51" x14ac:dyDescent="0.25">
      <c r="AX926" s="197"/>
      <c r="AY926" s="197"/>
    </row>
    <row r="927" spans="50:51" x14ac:dyDescent="0.25">
      <c r="AX927" s="197"/>
      <c r="AY927" s="197"/>
    </row>
    <row r="928" spans="50:51" x14ac:dyDescent="0.25">
      <c r="AX928" s="197"/>
      <c r="AY928" s="197"/>
    </row>
    <row r="929" spans="50:51" x14ac:dyDescent="0.25">
      <c r="AX929" s="197"/>
      <c r="AY929" s="197"/>
    </row>
    <row r="930" spans="50:51" x14ac:dyDescent="0.25">
      <c r="AX930" s="197"/>
      <c r="AY930" s="197"/>
    </row>
    <row r="931" spans="50:51" x14ac:dyDescent="0.25">
      <c r="AX931" s="197"/>
      <c r="AY931" s="197"/>
    </row>
    <row r="932" spans="50:51" x14ac:dyDescent="0.25">
      <c r="AX932" s="197"/>
      <c r="AY932" s="197"/>
    </row>
    <row r="933" spans="50:51" x14ac:dyDescent="0.25">
      <c r="AX933" s="197"/>
      <c r="AY933" s="197"/>
    </row>
    <row r="934" spans="50:51" x14ac:dyDescent="0.25">
      <c r="AX934" s="197"/>
      <c r="AY934" s="197"/>
    </row>
    <row r="935" spans="50:51" x14ac:dyDescent="0.25">
      <c r="AX935" s="197"/>
      <c r="AY935" s="197"/>
    </row>
    <row r="936" spans="50:51" x14ac:dyDescent="0.25">
      <c r="AX936" s="197"/>
      <c r="AY936" s="197"/>
    </row>
    <row r="937" spans="50:51" x14ac:dyDescent="0.25">
      <c r="AX937" s="197"/>
      <c r="AY937" s="197"/>
    </row>
    <row r="938" spans="50:51" x14ac:dyDescent="0.25">
      <c r="AX938" s="197"/>
      <c r="AY938" s="197"/>
    </row>
    <row r="939" spans="50:51" x14ac:dyDescent="0.25">
      <c r="AX939" s="197"/>
      <c r="AY939" s="197"/>
    </row>
    <row r="940" spans="50:51" x14ac:dyDescent="0.25">
      <c r="AX940" s="197"/>
      <c r="AY940" s="197"/>
    </row>
    <row r="941" spans="50:51" x14ac:dyDescent="0.25">
      <c r="AX941" s="197"/>
      <c r="AY941" s="197"/>
    </row>
    <row r="942" spans="50:51" x14ac:dyDescent="0.25">
      <c r="AX942" s="197"/>
      <c r="AY942" s="197"/>
    </row>
    <row r="943" spans="50:51" x14ac:dyDescent="0.25">
      <c r="AX943" s="197"/>
      <c r="AY943" s="197"/>
    </row>
    <row r="944" spans="50:51" x14ac:dyDescent="0.25">
      <c r="AX944" s="197"/>
      <c r="AY944" s="197"/>
    </row>
    <row r="945" spans="50:51" x14ac:dyDescent="0.25">
      <c r="AX945" s="197"/>
      <c r="AY945" s="197"/>
    </row>
    <row r="946" spans="50:51" x14ac:dyDescent="0.25">
      <c r="AX946" s="197"/>
      <c r="AY946" s="197"/>
    </row>
    <row r="947" spans="50:51" x14ac:dyDescent="0.25">
      <c r="AX947" s="197"/>
      <c r="AY947" s="197"/>
    </row>
    <row r="948" spans="50:51" x14ac:dyDescent="0.25">
      <c r="AX948" s="197"/>
      <c r="AY948" s="197"/>
    </row>
    <row r="949" spans="50:51" x14ac:dyDescent="0.25">
      <c r="AX949" s="197"/>
      <c r="AY949" s="197"/>
    </row>
    <row r="950" spans="50:51" x14ac:dyDescent="0.25">
      <c r="AX950" s="197"/>
      <c r="AY950" s="197"/>
    </row>
    <row r="951" spans="50:51" x14ac:dyDescent="0.25">
      <c r="AX951" s="197"/>
      <c r="AY951" s="197"/>
    </row>
    <row r="952" spans="50:51" x14ac:dyDescent="0.25">
      <c r="AX952" s="197"/>
      <c r="AY952" s="197"/>
    </row>
    <row r="953" spans="50:51" x14ac:dyDescent="0.25">
      <c r="AX953" s="197"/>
      <c r="AY953" s="197"/>
    </row>
    <row r="954" spans="50:51" x14ac:dyDescent="0.25">
      <c r="AX954" s="197"/>
      <c r="AY954" s="197"/>
    </row>
    <row r="955" spans="50:51" x14ac:dyDescent="0.25">
      <c r="AX955" s="197"/>
      <c r="AY955" s="197"/>
    </row>
    <row r="956" spans="50:51" x14ac:dyDescent="0.25">
      <c r="AX956" s="197"/>
      <c r="AY956" s="197"/>
    </row>
    <row r="957" spans="50:51" x14ac:dyDescent="0.25">
      <c r="AX957" s="197"/>
      <c r="AY957" s="197"/>
    </row>
    <row r="958" spans="50:51" x14ac:dyDescent="0.25">
      <c r="AX958" s="197"/>
      <c r="AY958" s="197"/>
    </row>
    <row r="959" spans="50:51" x14ac:dyDescent="0.25">
      <c r="AX959" s="197"/>
      <c r="AY959" s="197"/>
    </row>
    <row r="960" spans="50:51" x14ac:dyDescent="0.25">
      <c r="AX960" s="197"/>
      <c r="AY960" s="197"/>
    </row>
    <row r="961" spans="50:51" x14ac:dyDescent="0.25">
      <c r="AX961" s="197"/>
      <c r="AY961" s="197"/>
    </row>
    <row r="962" spans="50:51" x14ac:dyDescent="0.25">
      <c r="AX962" s="197"/>
      <c r="AY962" s="197"/>
    </row>
    <row r="963" spans="50:51" x14ac:dyDescent="0.25">
      <c r="AX963" s="197"/>
      <c r="AY963" s="197"/>
    </row>
    <row r="964" spans="50:51" x14ac:dyDescent="0.25">
      <c r="AX964" s="197"/>
      <c r="AY964" s="197"/>
    </row>
    <row r="965" spans="50:51" x14ac:dyDescent="0.25">
      <c r="AX965" s="197"/>
      <c r="AY965" s="197"/>
    </row>
    <row r="966" spans="50:51" x14ac:dyDescent="0.25">
      <c r="AX966" s="197"/>
      <c r="AY966" s="197"/>
    </row>
    <row r="967" spans="50:51" x14ac:dyDescent="0.25">
      <c r="AX967" s="197"/>
      <c r="AY967" s="197"/>
    </row>
    <row r="968" spans="50:51" x14ac:dyDescent="0.25">
      <c r="AX968" s="197"/>
      <c r="AY968" s="197"/>
    </row>
    <row r="969" spans="50:51" x14ac:dyDescent="0.25">
      <c r="AX969" s="197"/>
      <c r="AY969" s="197"/>
    </row>
    <row r="970" spans="50:51" x14ac:dyDescent="0.25">
      <c r="AX970" s="197"/>
      <c r="AY970" s="197"/>
    </row>
    <row r="971" spans="50:51" x14ac:dyDescent="0.25">
      <c r="AX971" s="197"/>
      <c r="AY971" s="197"/>
    </row>
    <row r="972" spans="50:51" x14ac:dyDescent="0.25">
      <c r="AX972" s="197"/>
      <c r="AY972" s="197"/>
    </row>
    <row r="973" spans="50:51" x14ac:dyDescent="0.25">
      <c r="AX973" s="197"/>
      <c r="AY973" s="197"/>
    </row>
    <row r="974" spans="50:51" x14ac:dyDescent="0.25">
      <c r="AX974" s="197"/>
      <c r="AY974" s="197"/>
    </row>
    <row r="975" spans="50:51" x14ac:dyDescent="0.25">
      <c r="AX975" s="197"/>
      <c r="AY975" s="197"/>
    </row>
    <row r="976" spans="50:51" x14ac:dyDescent="0.25">
      <c r="AX976" s="197"/>
      <c r="AY976" s="197"/>
    </row>
    <row r="977" spans="50:51" x14ac:dyDescent="0.25">
      <c r="AX977" s="197"/>
      <c r="AY977" s="197"/>
    </row>
    <row r="978" spans="50:51" x14ac:dyDescent="0.25">
      <c r="AX978" s="197"/>
      <c r="AY978" s="197"/>
    </row>
    <row r="979" spans="50:51" x14ac:dyDescent="0.25">
      <c r="AX979" s="197"/>
      <c r="AY979" s="197"/>
    </row>
    <row r="980" spans="50:51" x14ac:dyDescent="0.25">
      <c r="AX980" s="197"/>
      <c r="AY980" s="197"/>
    </row>
    <row r="981" spans="50:51" x14ac:dyDescent="0.25">
      <c r="AX981" s="197"/>
      <c r="AY981" s="197"/>
    </row>
    <row r="982" spans="50:51" x14ac:dyDescent="0.25">
      <c r="AX982" s="197"/>
      <c r="AY982" s="197"/>
    </row>
    <row r="983" spans="50:51" x14ac:dyDescent="0.25">
      <c r="AX983" s="197"/>
      <c r="AY983" s="197"/>
    </row>
    <row r="984" spans="50:51" x14ac:dyDescent="0.25">
      <c r="AX984" s="197"/>
      <c r="AY984" s="197"/>
    </row>
    <row r="985" spans="50:51" x14ac:dyDescent="0.25">
      <c r="AX985" s="197"/>
      <c r="AY985" s="197"/>
    </row>
    <row r="986" spans="50:51" x14ac:dyDescent="0.25">
      <c r="AX986" s="197"/>
      <c r="AY986" s="197"/>
    </row>
    <row r="987" spans="50:51" x14ac:dyDescent="0.25">
      <c r="AX987" s="197"/>
      <c r="AY987" s="197"/>
    </row>
    <row r="988" spans="50:51" x14ac:dyDescent="0.25">
      <c r="AX988" s="197"/>
      <c r="AY988" s="197"/>
    </row>
    <row r="989" spans="50:51" x14ac:dyDescent="0.25">
      <c r="AX989" s="197"/>
      <c r="AY989" s="197"/>
    </row>
    <row r="990" spans="50:51" x14ac:dyDescent="0.25">
      <c r="AX990" s="197"/>
      <c r="AY990" s="197"/>
    </row>
    <row r="991" spans="50:51" x14ac:dyDescent="0.25">
      <c r="AX991" s="197"/>
      <c r="AY991" s="197"/>
    </row>
    <row r="992" spans="50:51" x14ac:dyDescent="0.25">
      <c r="AX992" s="197"/>
      <c r="AY992" s="197"/>
    </row>
    <row r="993" spans="50:51" x14ac:dyDescent="0.25">
      <c r="AX993" s="197"/>
      <c r="AY993" s="197"/>
    </row>
    <row r="994" spans="50:51" x14ac:dyDescent="0.25">
      <c r="AX994" s="197"/>
      <c r="AY994" s="197"/>
    </row>
    <row r="995" spans="50:51" x14ac:dyDescent="0.25">
      <c r="AX995" s="197"/>
      <c r="AY995" s="197"/>
    </row>
    <row r="996" spans="50:51" x14ac:dyDescent="0.25">
      <c r="AX996" s="197"/>
      <c r="AY996" s="197"/>
    </row>
    <row r="997" spans="50:51" x14ac:dyDescent="0.25">
      <c r="AX997" s="197"/>
      <c r="AY997" s="197"/>
    </row>
    <row r="998" spans="50:51" x14ac:dyDescent="0.25">
      <c r="AX998" s="197"/>
      <c r="AY998" s="197"/>
    </row>
    <row r="999" spans="50:51" x14ac:dyDescent="0.25">
      <c r="AX999" s="197"/>
      <c r="AY999" s="197"/>
    </row>
    <row r="1000" spans="50:51" x14ac:dyDescent="0.25">
      <c r="AX1000" s="197"/>
      <c r="AY1000" s="197"/>
    </row>
    <row r="1001" spans="50:51" x14ac:dyDescent="0.25">
      <c r="AX1001" s="197"/>
      <c r="AY1001" s="197"/>
    </row>
    <row r="1002" spans="50:51" x14ac:dyDescent="0.25">
      <c r="AX1002" s="197"/>
      <c r="AY1002" s="197"/>
    </row>
    <row r="1003" spans="50:51" x14ac:dyDescent="0.25">
      <c r="AX1003" s="197"/>
      <c r="AY1003" s="197"/>
    </row>
    <row r="1004" spans="50:51" x14ac:dyDescent="0.25">
      <c r="AX1004" s="197"/>
      <c r="AY1004" s="197"/>
    </row>
    <row r="1005" spans="50:51" x14ac:dyDescent="0.25">
      <c r="AX1005" s="197"/>
      <c r="AY1005" s="197"/>
    </row>
    <row r="1006" spans="50:51" x14ac:dyDescent="0.25">
      <c r="AX1006" s="197"/>
      <c r="AY1006" s="197"/>
    </row>
    <row r="1007" spans="50:51" x14ac:dyDescent="0.25">
      <c r="AX1007" s="197"/>
      <c r="AY1007" s="197"/>
    </row>
    <row r="1008" spans="50:51" x14ac:dyDescent="0.25">
      <c r="AX1008" s="197"/>
      <c r="AY1008" s="197"/>
    </row>
    <row r="1009" spans="50:51" x14ac:dyDescent="0.25">
      <c r="AX1009" s="197"/>
      <c r="AY1009" s="197"/>
    </row>
    <row r="1010" spans="50:51" x14ac:dyDescent="0.25">
      <c r="AX1010" s="197"/>
      <c r="AY1010" s="197"/>
    </row>
    <row r="1011" spans="50:51" x14ac:dyDescent="0.25">
      <c r="AX1011" s="197"/>
      <c r="AY1011" s="197"/>
    </row>
    <row r="1012" spans="50:51" x14ac:dyDescent="0.25">
      <c r="AX1012" s="197"/>
      <c r="AY1012" s="197"/>
    </row>
    <row r="1013" spans="50:51" x14ac:dyDescent="0.25">
      <c r="AX1013" s="197"/>
      <c r="AY1013" s="197"/>
    </row>
    <row r="1014" spans="50:51" x14ac:dyDescent="0.25">
      <c r="AX1014" s="197"/>
      <c r="AY1014" s="197"/>
    </row>
    <row r="1015" spans="50:51" x14ac:dyDescent="0.25">
      <c r="AX1015" s="197"/>
      <c r="AY1015" s="197"/>
    </row>
    <row r="1016" spans="50:51" x14ac:dyDescent="0.25">
      <c r="AX1016" s="197"/>
      <c r="AY1016" s="197"/>
    </row>
    <row r="1017" spans="50:51" x14ac:dyDescent="0.25">
      <c r="AX1017" s="197"/>
      <c r="AY1017" s="197"/>
    </row>
    <row r="1018" spans="50:51" x14ac:dyDescent="0.25">
      <c r="AX1018" s="197"/>
      <c r="AY1018" s="197"/>
    </row>
    <row r="1019" spans="50:51" x14ac:dyDescent="0.25">
      <c r="AX1019" s="197"/>
      <c r="AY1019" s="197"/>
    </row>
    <row r="1020" spans="50:51" x14ac:dyDescent="0.25">
      <c r="AX1020" s="197"/>
      <c r="AY1020" s="197"/>
    </row>
    <row r="1021" spans="50:51" x14ac:dyDescent="0.25">
      <c r="AX1021" s="197"/>
      <c r="AY1021" s="197"/>
    </row>
    <row r="1022" spans="50:51" x14ac:dyDescent="0.25">
      <c r="AX1022" s="197"/>
      <c r="AY1022" s="197"/>
    </row>
    <row r="1023" spans="50:51" x14ac:dyDescent="0.25">
      <c r="AX1023" s="197"/>
      <c r="AY1023" s="197"/>
    </row>
    <row r="1024" spans="50:51" x14ac:dyDescent="0.25">
      <c r="AX1024" s="197"/>
      <c r="AY1024" s="197"/>
    </row>
    <row r="1025" spans="50:51" x14ac:dyDescent="0.25">
      <c r="AX1025" s="197"/>
      <c r="AY1025" s="197"/>
    </row>
    <row r="1026" spans="50:51" x14ac:dyDescent="0.25">
      <c r="AX1026" s="197"/>
      <c r="AY1026" s="197"/>
    </row>
    <row r="1027" spans="50:51" x14ac:dyDescent="0.25">
      <c r="AX1027" s="197"/>
      <c r="AY1027" s="197"/>
    </row>
    <row r="1028" spans="50:51" x14ac:dyDescent="0.25">
      <c r="AX1028" s="197"/>
      <c r="AY1028" s="197"/>
    </row>
    <row r="1029" spans="50:51" x14ac:dyDescent="0.25">
      <c r="AX1029" s="197"/>
      <c r="AY1029" s="197"/>
    </row>
    <row r="1030" spans="50:51" x14ac:dyDescent="0.25">
      <c r="AX1030" s="197"/>
      <c r="AY1030" s="197"/>
    </row>
    <row r="1031" spans="50:51" x14ac:dyDescent="0.25">
      <c r="AX1031" s="197"/>
      <c r="AY1031" s="197"/>
    </row>
    <row r="1032" spans="50:51" x14ac:dyDescent="0.25">
      <c r="AX1032" s="197"/>
      <c r="AY1032" s="197"/>
    </row>
    <row r="1033" spans="50:51" x14ac:dyDescent="0.25">
      <c r="AX1033" s="197"/>
      <c r="AY1033" s="197"/>
    </row>
    <row r="1034" spans="50:51" x14ac:dyDescent="0.25">
      <c r="AX1034" s="197"/>
      <c r="AY1034" s="197"/>
    </row>
    <row r="1035" spans="50:51" x14ac:dyDescent="0.25">
      <c r="AX1035" s="197"/>
      <c r="AY1035" s="197"/>
    </row>
    <row r="1036" spans="50:51" x14ac:dyDescent="0.25">
      <c r="AX1036" s="197"/>
      <c r="AY1036" s="197"/>
    </row>
    <row r="1037" spans="50:51" x14ac:dyDescent="0.25">
      <c r="AX1037" s="197"/>
      <c r="AY1037" s="197"/>
    </row>
    <row r="1038" spans="50:51" x14ac:dyDescent="0.25">
      <c r="AX1038" s="197"/>
      <c r="AY1038" s="197"/>
    </row>
    <row r="1039" spans="50:51" x14ac:dyDescent="0.25">
      <c r="AX1039" s="197"/>
      <c r="AY1039" s="197"/>
    </row>
    <row r="1040" spans="50:51" x14ac:dyDescent="0.25">
      <c r="AX1040" s="197"/>
      <c r="AY1040" s="197"/>
    </row>
    <row r="1041" spans="50:51" x14ac:dyDescent="0.25">
      <c r="AX1041" s="197"/>
      <c r="AY1041" s="197"/>
    </row>
    <row r="1042" spans="50:51" x14ac:dyDescent="0.25">
      <c r="AX1042" s="197"/>
      <c r="AY1042" s="197"/>
    </row>
    <row r="1043" spans="50:51" x14ac:dyDescent="0.25">
      <c r="AX1043" s="197"/>
      <c r="AY1043" s="197"/>
    </row>
    <row r="1044" spans="50:51" x14ac:dyDescent="0.25">
      <c r="AX1044" s="197"/>
      <c r="AY1044" s="197"/>
    </row>
    <row r="1045" spans="50:51" x14ac:dyDescent="0.25">
      <c r="AX1045" s="197"/>
      <c r="AY1045" s="197"/>
    </row>
    <row r="1046" spans="50:51" x14ac:dyDescent="0.25">
      <c r="AX1046" s="197"/>
      <c r="AY1046" s="197"/>
    </row>
    <row r="1047" spans="50:51" x14ac:dyDescent="0.25">
      <c r="AX1047" s="197"/>
      <c r="AY1047" s="197"/>
    </row>
    <row r="1048" spans="50:51" x14ac:dyDescent="0.25">
      <c r="AX1048" s="197"/>
      <c r="AY1048" s="197"/>
    </row>
    <row r="1049" spans="50:51" x14ac:dyDescent="0.25">
      <c r="AX1049" s="197"/>
      <c r="AY1049" s="197"/>
    </row>
    <row r="1050" spans="50:51" x14ac:dyDescent="0.25">
      <c r="AX1050" s="197"/>
      <c r="AY1050" s="197"/>
    </row>
    <row r="1051" spans="50:51" x14ac:dyDescent="0.25">
      <c r="AX1051" s="197"/>
      <c r="AY1051" s="197"/>
    </row>
    <row r="1052" spans="50:51" x14ac:dyDescent="0.25">
      <c r="AX1052" s="197"/>
      <c r="AY1052" s="197"/>
    </row>
    <row r="1053" spans="50:51" x14ac:dyDescent="0.25">
      <c r="AX1053" s="197"/>
      <c r="AY1053" s="197"/>
    </row>
    <row r="1054" spans="50:51" x14ac:dyDescent="0.25">
      <c r="AX1054" s="197"/>
      <c r="AY1054" s="197"/>
    </row>
    <row r="1055" spans="50:51" x14ac:dyDescent="0.25">
      <c r="AX1055" s="197"/>
      <c r="AY1055" s="197"/>
    </row>
    <row r="1056" spans="50:51" x14ac:dyDescent="0.25">
      <c r="AX1056" s="197"/>
      <c r="AY1056" s="197"/>
    </row>
    <row r="1057" spans="50:51" x14ac:dyDescent="0.25">
      <c r="AX1057" s="197"/>
      <c r="AY1057" s="197"/>
    </row>
    <row r="1058" spans="50:51" x14ac:dyDescent="0.25">
      <c r="AX1058" s="197"/>
      <c r="AY1058" s="197"/>
    </row>
    <row r="1059" spans="50:51" x14ac:dyDescent="0.25">
      <c r="AX1059" s="197"/>
      <c r="AY1059" s="197"/>
    </row>
    <row r="1060" spans="50:51" x14ac:dyDescent="0.25">
      <c r="AX1060" s="197"/>
      <c r="AY1060" s="197"/>
    </row>
    <row r="1061" spans="50:51" x14ac:dyDescent="0.25">
      <c r="AX1061" s="197"/>
      <c r="AY1061" s="197"/>
    </row>
    <row r="1062" spans="50:51" x14ac:dyDescent="0.25">
      <c r="AX1062" s="197"/>
      <c r="AY1062" s="197"/>
    </row>
    <row r="1063" spans="50:51" x14ac:dyDescent="0.25">
      <c r="AX1063" s="197"/>
      <c r="AY1063" s="197"/>
    </row>
    <row r="1064" spans="50:51" x14ac:dyDescent="0.25">
      <c r="AX1064" s="197"/>
      <c r="AY1064" s="197"/>
    </row>
    <row r="1065" spans="50:51" x14ac:dyDescent="0.25">
      <c r="AX1065" s="197"/>
      <c r="AY1065" s="197"/>
    </row>
    <row r="1066" spans="50:51" x14ac:dyDescent="0.25">
      <c r="AX1066" s="197"/>
      <c r="AY1066" s="197"/>
    </row>
    <row r="1067" spans="50:51" x14ac:dyDescent="0.25">
      <c r="AX1067" s="197"/>
      <c r="AY1067" s="197"/>
    </row>
    <row r="1068" spans="50:51" x14ac:dyDescent="0.25">
      <c r="AX1068" s="197"/>
      <c r="AY1068" s="197"/>
    </row>
    <row r="1069" spans="50:51" x14ac:dyDescent="0.25">
      <c r="AX1069" s="197"/>
      <c r="AY1069" s="197"/>
    </row>
    <row r="1070" spans="50:51" x14ac:dyDescent="0.25">
      <c r="AX1070" s="197"/>
      <c r="AY1070" s="197"/>
    </row>
    <row r="1071" spans="50:51" x14ac:dyDescent="0.25">
      <c r="AX1071" s="197"/>
      <c r="AY1071" s="197"/>
    </row>
    <row r="1072" spans="50:51" x14ac:dyDescent="0.25">
      <c r="AX1072" s="197"/>
      <c r="AY1072" s="197"/>
    </row>
    <row r="1073" spans="50:51" x14ac:dyDescent="0.25">
      <c r="AX1073" s="197"/>
      <c r="AY1073" s="197"/>
    </row>
    <row r="1074" spans="50:51" x14ac:dyDescent="0.25">
      <c r="AX1074" s="197"/>
      <c r="AY1074" s="197"/>
    </row>
    <row r="1075" spans="50:51" x14ac:dyDescent="0.25">
      <c r="AX1075" s="197"/>
      <c r="AY1075" s="197"/>
    </row>
    <row r="1076" spans="50:51" x14ac:dyDescent="0.25">
      <c r="AX1076" s="197"/>
      <c r="AY1076" s="197"/>
    </row>
    <row r="1077" spans="50:51" x14ac:dyDescent="0.25">
      <c r="AX1077" s="197"/>
      <c r="AY1077" s="197"/>
    </row>
    <row r="1078" spans="50:51" x14ac:dyDescent="0.25">
      <c r="AX1078" s="197"/>
      <c r="AY1078" s="197"/>
    </row>
    <row r="1079" spans="50:51" x14ac:dyDescent="0.25">
      <c r="AX1079" s="197"/>
      <c r="AY1079" s="197"/>
    </row>
    <row r="1080" spans="50:51" x14ac:dyDescent="0.25">
      <c r="AX1080" s="197"/>
      <c r="AY1080" s="197"/>
    </row>
    <row r="1081" spans="50:51" x14ac:dyDescent="0.25">
      <c r="AX1081" s="197"/>
      <c r="AY1081" s="197"/>
    </row>
    <row r="1082" spans="50:51" x14ac:dyDescent="0.25">
      <c r="AX1082" s="197"/>
      <c r="AY1082" s="197"/>
    </row>
    <row r="1083" spans="50:51" x14ac:dyDescent="0.25">
      <c r="AX1083" s="197"/>
      <c r="AY1083" s="197"/>
    </row>
    <row r="1084" spans="50:51" x14ac:dyDescent="0.25">
      <c r="AX1084" s="197"/>
      <c r="AY1084" s="197"/>
    </row>
    <row r="1085" spans="50:51" x14ac:dyDescent="0.25">
      <c r="AX1085" s="197"/>
      <c r="AY1085" s="197"/>
    </row>
    <row r="1086" spans="50:51" x14ac:dyDescent="0.25">
      <c r="AX1086" s="197"/>
      <c r="AY1086" s="197"/>
    </row>
    <row r="1087" spans="50:51" x14ac:dyDescent="0.25">
      <c r="AX1087" s="197"/>
      <c r="AY1087" s="197"/>
    </row>
    <row r="1088" spans="50:51" x14ac:dyDescent="0.25">
      <c r="AX1088" s="197"/>
      <c r="AY1088" s="197"/>
    </row>
    <row r="1089" spans="50:51" x14ac:dyDescent="0.25">
      <c r="AX1089" s="197"/>
      <c r="AY1089" s="197"/>
    </row>
    <row r="1090" spans="50:51" x14ac:dyDescent="0.25">
      <c r="AX1090" s="197"/>
      <c r="AY1090" s="197"/>
    </row>
    <row r="1091" spans="50:51" x14ac:dyDescent="0.25">
      <c r="AX1091" s="197"/>
      <c r="AY1091" s="197"/>
    </row>
    <row r="1092" spans="50:51" x14ac:dyDescent="0.25">
      <c r="AX1092" s="197"/>
      <c r="AY1092" s="197"/>
    </row>
    <row r="1093" spans="50:51" x14ac:dyDescent="0.25">
      <c r="AX1093" s="197"/>
      <c r="AY1093" s="197"/>
    </row>
    <row r="1094" spans="50:51" x14ac:dyDescent="0.25">
      <c r="AX1094" s="197"/>
      <c r="AY1094" s="197"/>
    </row>
    <row r="1095" spans="50:51" x14ac:dyDescent="0.25">
      <c r="AX1095" s="197"/>
      <c r="AY1095" s="197"/>
    </row>
    <row r="1096" spans="50:51" x14ac:dyDescent="0.25">
      <c r="AX1096" s="197"/>
      <c r="AY1096" s="197"/>
    </row>
    <row r="1097" spans="50:51" x14ac:dyDescent="0.25">
      <c r="AX1097" s="197"/>
      <c r="AY1097" s="197"/>
    </row>
    <row r="1098" spans="50:51" x14ac:dyDescent="0.25">
      <c r="AX1098" s="197"/>
      <c r="AY1098" s="197"/>
    </row>
    <row r="1099" spans="50:51" x14ac:dyDescent="0.25">
      <c r="AX1099" s="197"/>
      <c r="AY1099" s="197"/>
    </row>
    <row r="1100" spans="50:51" x14ac:dyDescent="0.25">
      <c r="AX1100" s="197"/>
      <c r="AY1100" s="197"/>
    </row>
    <row r="1101" spans="50:51" x14ac:dyDescent="0.25">
      <c r="AX1101" s="197"/>
      <c r="AY1101" s="197"/>
    </row>
    <row r="1102" spans="50:51" x14ac:dyDescent="0.25">
      <c r="AX1102" s="197"/>
      <c r="AY1102" s="197"/>
    </row>
    <row r="1103" spans="50:51" x14ac:dyDescent="0.25">
      <c r="AX1103" s="197"/>
      <c r="AY1103" s="197"/>
    </row>
    <row r="1104" spans="50:51" x14ac:dyDescent="0.25">
      <c r="AX1104" s="197"/>
      <c r="AY1104" s="197"/>
    </row>
    <row r="1105" spans="50:51" x14ac:dyDescent="0.25">
      <c r="AX1105" s="197"/>
      <c r="AY1105" s="197"/>
    </row>
    <row r="1106" spans="50:51" x14ac:dyDescent="0.25">
      <c r="AX1106" s="197"/>
      <c r="AY1106" s="197"/>
    </row>
    <row r="1107" spans="50:51" x14ac:dyDescent="0.25">
      <c r="AX1107" s="197"/>
      <c r="AY1107" s="197"/>
    </row>
    <row r="1108" spans="50:51" x14ac:dyDescent="0.25">
      <c r="AX1108" s="197"/>
      <c r="AY1108" s="197"/>
    </row>
    <row r="1109" spans="50:51" x14ac:dyDescent="0.25">
      <c r="AX1109" s="197"/>
      <c r="AY1109" s="197"/>
    </row>
    <row r="1110" spans="50:51" x14ac:dyDescent="0.25">
      <c r="AX1110" s="197"/>
      <c r="AY1110" s="197"/>
    </row>
    <row r="1111" spans="50:51" x14ac:dyDescent="0.25">
      <c r="AX1111" s="197"/>
      <c r="AY1111" s="197"/>
    </row>
    <row r="1112" spans="50:51" x14ac:dyDescent="0.25">
      <c r="AX1112" s="197"/>
      <c r="AY1112" s="197"/>
    </row>
    <row r="1113" spans="50:51" x14ac:dyDescent="0.25">
      <c r="AX1113" s="197"/>
      <c r="AY1113" s="197"/>
    </row>
    <row r="1114" spans="50:51" x14ac:dyDescent="0.25">
      <c r="AX1114" s="197"/>
      <c r="AY1114" s="197"/>
    </row>
    <row r="1115" spans="50:51" x14ac:dyDescent="0.25">
      <c r="AX1115" s="197"/>
      <c r="AY1115" s="197"/>
    </row>
    <row r="1116" spans="50:51" x14ac:dyDescent="0.25">
      <c r="AX1116" s="197"/>
      <c r="AY1116" s="197"/>
    </row>
    <row r="1117" spans="50:51" x14ac:dyDescent="0.25">
      <c r="AX1117" s="197"/>
      <c r="AY1117" s="197"/>
    </row>
    <row r="1118" spans="50:51" x14ac:dyDescent="0.25">
      <c r="AX1118" s="197"/>
      <c r="AY1118" s="197"/>
    </row>
    <row r="1119" spans="50:51" x14ac:dyDescent="0.25">
      <c r="AX1119" s="197"/>
      <c r="AY1119" s="197"/>
    </row>
    <row r="1120" spans="50:51" x14ac:dyDescent="0.25">
      <c r="AX1120" s="197"/>
      <c r="AY1120" s="197"/>
    </row>
    <row r="1121" spans="50:51" x14ac:dyDescent="0.25">
      <c r="AX1121" s="197"/>
      <c r="AY1121" s="197"/>
    </row>
    <row r="1122" spans="50:51" x14ac:dyDescent="0.25">
      <c r="AX1122" s="197"/>
      <c r="AY1122" s="197"/>
    </row>
    <row r="1123" spans="50:51" x14ac:dyDescent="0.25">
      <c r="AX1123" s="197"/>
      <c r="AY1123" s="197"/>
    </row>
    <row r="1124" spans="50:51" x14ac:dyDescent="0.25">
      <c r="AX1124" s="197"/>
      <c r="AY1124" s="197"/>
    </row>
    <row r="1125" spans="50:51" x14ac:dyDescent="0.25">
      <c r="AX1125" s="197"/>
      <c r="AY1125" s="197"/>
    </row>
    <row r="1126" spans="50:51" x14ac:dyDescent="0.25">
      <c r="AX1126" s="197"/>
      <c r="AY1126" s="197"/>
    </row>
    <row r="1127" spans="50:51" x14ac:dyDescent="0.25">
      <c r="AX1127" s="197"/>
      <c r="AY1127" s="197"/>
    </row>
    <row r="1128" spans="50:51" x14ac:dyDescent="0.25">
      <c r="AX1128" s="197"/>
      <c r="AY1128" s="197"/>
    </row>
    <row r="1129" spans="50:51" x14ac:dyDescent="0.25">
      <c r="AX1129" s="197"/>
      <c r="AY1129" s="197"/>
    </row>
    <row r="1130" spans="50:51" x14ac:dyDescent="0.25">
      <c r="AX1130" s="197"/>
      <c r="AY1130" s="197"/>
    </row>
    <row r="1131" spans="50:51" x14ac:dyDescent="0.25">
      <c r="AX1131" s="197"/>
      <c r="AY1131" s="197"/>
    </row>
    <row r="1132" spans="50:51" x14ac:dyDescent="0.25">
      <c r="AX1132" s="197"/>
      <c r="AY1132" s="197"/>
    </row>
    <row r="1133" spans="50:51" x14ac:dyDescent="0.25">
      <c r="AX1133" s="197"/>
      <c r="AY1133" s="197"/>
    </row>
    <row r="1134" spans="50:51" x14ac:dyDescent="0.25">
      <c r="AX1134" s="197"/>
      <c r="AY1134" s="197"/>
    </row>
    <row r="1135" spans="50:51" x14ac:dyDescent="0.25">
      <c r="AX1135" s="197"/>
      <c r="AY1135" s="197"/>
    </row>
    <row r="1136" spans="50:51" x14ac:dyDescent="0.25">
      <c r="AX1136" s="197"/>
      <c r="AY1136" s="197"/>
    </row>
    <row r="1137" spans="50:51" x14ac:dyDescent="0.25">
      <c r="AX1137" s="197"/>
      <c r="AY1137" s="197"/>
    </row>
    <row r="1138" spans="50:51" x14ac:dyDescent="0.25">
      <c r="AX1138" s="197"/>
      <c r="AY1138" s="197"/>
    </row>
    <row r="1139" spans="50:51" x14ac:dyDescent="0.25">
      <c r="AX1139" s="197"/>
      <c r="AY1139" s="197"/>
    </row>
    <row r="1140" spans="50:51" x14ac:dyDescent="0.25">
      <c r="AX1140" s="197"/>
      <c r="AY1140" s="197"/>
    </row>
    <row r="1141" spans="50:51" x14ac:dyDescent="0.25">
      <c r="AX1141" s="197"/>
      <c r="AY1141" s="197"/>
    </row>
    <row r="1142" spans="50:51" x14ac:dyDescent="0.25">
      <c r="AX1142" s="197"/>
      <c r="AY1142" s="197"/>
    </row>
    <row r="1143" spans="50:51" x14ac:dyDescent="0.25">
      <c r="AX1143" s="197"/>
      <c r="AY1143" s="197"/>
    </row>
    <row r="1144" spans="50:51" x14ac:dyDescent="0.25">
      <c r="AX1144" s="197"/>
      <c r="AY1144" s="197"/>
    </row>
    <row r="1145" spans="50:51" x14ac:dyDescent="0.25">
      <c r="AX1145" s="197"/>
      <c r="AY1145" s="197"/>
    </row>
    <row r="1146" spans="50:51" x14ac:dyDescent="0.25">
      <c r="AX1146" s="197"/>
      <c r="AY1146" s="197"/>
    </row>
    <row r="1147" spans="50:51" x14ac:dyDescent="0.25">
      <c r="AX1147" s="197"/>
      <c r="AY1147" s="197"/>
    </row>
    <row r="1148" spans="50:51" x14ac:dyDescent="0.25">
      <c r="AX1148" s="197"/>
      <c r="AY1148" s="197"/>
    </row>
    <row r="1149" spans="50:51" x14ac:dyDescent="0.25">
      <c r="AX1149" s="197"/>
      <c r="AY1149" s="197"/>
    </row>
    <row r="1150" spans="50:51" x14ac:dyDescent="0.25">
      <c r="AX1150" s="197"/>
      <c r="AY1150" s="197"/>
    </row>
    <row r="1151" spans="50:51" x14ac:dyDescent="0.25">
      <c r="AX1151" s="197"/>
      <c r="AY1151" s="197"/>
    </row>
    <row r="1152" spans="50:51" x14ac:dyDescent="0.25">
      <c r="AX1152" s="197"/>
      <c r="AY1152" s="197"/>
    </row>
    <row r="1153" spans="50:51" x14ac:dyDescent="0.25">
      <c r="AX1153" s="197"/>
      <c r="AY1153" s="197"/>
    </row>
    <row r="1154" spans="50:51" x14ac:dyDescent="0.25">
      <c r="AX1154" s="197"/>
      <c r="AY1154" s="197"/>
    </row>
    <row r="1155" spans="50:51" x14ac:dyDescent="0.25">
      <c r="AX1155" s="197"/>
      <c r="AY1155" s="197"/>
    </row>
    <row r="1156" spans="50:51" x14ac:dyDescent="0.25">
      <c r="AX1156" s="197"/>
      <c r="AY1156" s="197"/>
    </row>
    <row r="1157" spans="50:51" x14ac:dyDescent="0.25">
      <c r="AX1157" s="197"/>
      <c r="AY1157" s="197"/>
    </row>
    <row r="1158" spans="50:51" x14ac:dyDescent="0.25">
      <c r="AX1158" s="197"/>
      <c r="AY1158" s="197"/>
    </row>
    <row r="1159" spans="50:51" x14ac:dyDescent="0.25">
      <c r="AX1159" s="197"/>
      <c r="AY1159" s="197"/>
    </row>
    <row r="1160" spans="50:51" x14ac:dyDescent="0.25">
      <c r="AX1160" s="197"/>
      <c r="AY1160" s="197"/>
    </row>
    <row r="1161" spans="50:51" x14ac:dyDescent="0.25">
      <c r="AX1161" s="197"/>
      <c r="AY1161" s="197"/>
    </row>
    <row r="1162" spans="50:51" x14ac:dyDescent="0.25">
      <c r="AX1162" s="197"/>
      <c r="AY1162" s="197"/>
    </row>
    <row r="1163" spans="50:51" x14ac:dyDescent="0.25">
      <c r="AX1163" s="197"/>
      <c r="AY1163" s="197"/>
    </row>
    <row r="1164" spans="50:51" x14ac:dyDescent="0.25">
      <c r="AX1164" s="197"/>
      <c r="AY1164" s="197"/>
    </row>
    <row r="1165" spans="50:51" x14ac:dyDescent="0.25">
      <c r="AX1165" s="197"/>
      <c r="AY1165" s="197"/>
    </row>
    <row r="1166" spans="50:51" x14ac:dyDescent="0.25">
      <c r="AX1166" s="197"/>
      <c r="AY1166" s="197"/>
    </row>
    <row r="1167" spans="50:51" x14ac:dyDescent="0.25">
      <c r="AX1167" s="197"/>
      <c r="AY1167" s="197"/>
    </row>
    <row r="1168" spans="50:51" x14ac:dyDescent="0.25">
      <c r="AX1168" s="197"/>
      <c r="AY1168" s="197"/>
    </row>
    <row r="1169" spans="50:51" x14ac:dyDescent="0.25">
      <c r="AX1169" s="197"/>
      <c r="AY1169" s="197"/>
    </row>
    <row r="1170" spans="50:51" x14ac:dyDescent="0.25">
      <c r="AX1170" s="197"/>
      <c r="AY1170" s="197"/>
    </row>
    <row r="1171" spans="50:51" x14ac:dyDescent="0.25">
      <c r="AX1171" s="197"/>
      <c r="AY1171" s="197"/>
    </row>
    <row r="1172" spans="50:51" x14ac:dyDescent="0.25">
      <c r="AX1172" s="197"/>
      <c r="AY1172" s="197"/>
    </row>
    <row r="1173" spans="50:51" x14ac:dyDescent="0.25">
      <c r="AX1173" s="197"/>
      <c r="AY1173" s="197"/>
    </row>
    <row r="1174" spans="50:51" x14ac:dyDescent="0.25">
      <c r="AX1174" s="197"/>
      <c r="AY1174" s="197"/>
    </row>
    <row r="1175" spans="50:51" x14ac:dyDescent="0.25">
      <c r="AX1175" s="197"/>
      <c r="AY1175" s="197"/>
    </row>
    <row r="1176" spans="50:51" x14ac:dyDescent="0.25">
      <c r="AX1176" s="197"/>
      <c r="AY1176" s="197"/>
    </row>
    <row r="1177" spans="50:51" x14ac:dyDescent="0.25">
      <c r="AX1177" s="197"/>
      <c r="AY1177" s="197"/>
    </row>
    <row r="1178" spans="50:51" x14ac:dyDescent="0.25">
      <c r="AX1178" s="197"/>
      <c r="AY1178" s="197"/>
    </row>
    <row r="1179" spans="50:51" x14ac:dyDescent="0.25">
      <c r="AX1179" s="197"/>
      <c r="AY1179" s="197"/>
    </row>
    <row r="1180" spans="50:51" x14ac:dyDescent="0.25">
      <c r="AX1180" s="197"/>
      <c r="AY1180" s="197"/>
    </row>
    <row r="1181" spans="50:51" x14ac:dyDescent="0.25">
      <c r="AX1181" s="197"/>
      <c r="AY1181" s="197"/>
    </row>
    <row r="1182" spans="50:51" x14ac:dyDescent="0.25">
      <c r="AX1182" s="197"/>
      <c r="AY1182" s="197"/>
    </row>
    <row r="1183" spans="50:51" x14ac:dyDescent="0.25">
      <c r="AX1183" s="197"/>
      <c r="AY1183" s="197"/>
    </row>
    <row r="1184" spans="50:51" x14ac:dyDescent="0.25">
      <c r="AX1184" s="197"/>
      <c r="AY1184" s="197"/>
    </row>
    <row r="1185" spans="50:51" x14ac:dyDescent="0.25">
      <c r="AX1185" s="197"/>
      <c r="AY1185" s="197"/>
    </row>
    <row r="1186" spans="50:51" x14ac:dyDescent="0.25">
      <c r="AX1186" s="197"/>
      <c r="AY1186" s="197"/>
    </row>
    <row r="1187" spans="50:51" x14ac:dyDescent="0.25">
      <c r="AX1187" s="197"/>
      <c r="AY1187" s="197"/>
    </row>
    <row r="1188" spans="50:51" x14ac:dyDescent="0.25">
      <c r="AX1188" s="197"/>
      <c r="AY1188" s="197"/>
    </row>
    <row r="1189" spans="50:51" x14ac:dyDescent="0.25">
      <c r="AX1189" s="197"/>
      <c r="AY1189" s="197"/>
    </row>
    <row r="1190" spans="50:51" x14ac:dyDescent="0.25">
      <c r="AX1190" s="197"/>
      <c r="AY1190" s="197"/>
    </row>
    <row r="1191" spans="50:51" x14ac:dyDescent="0.25">
      <c r="AX1191" s="197"/>
      <c r="AY1191" s="197"/>
    </row>
    <row r="1192" spans="50:51" x14ac:dyDescent="0.25">
      <c r="AX1192" s="197"/>
      <c r="AY1192" s="197"/>
    </row>
    <row r="1193" spans="50:51" x14ac:dyDescent="0.25">
      <c r="AX1193" s="197"/>
      <c r="AY1193" s="197"/>
    </row>
    <row r="1194" spans="50:51" x14ac:dyDescent="0.25">
      <c r="AX1194" s="197"/>
      <c r="AY1194" s="197"/>
    </row>
    <row r="1195" spans="50:51" x14ac:dyDescent="0.25">
      <c r="AX1195" s="197"/>
      <c r="AY1195" s="197"/>
    </row>
    <row r="1196" spans="50:51" x14ac:dyDescent="0.25">
      <c r="AX1196" s="197"/>
      <c r="AY1196" s="197"/>
    </row>
    <row r="1197" spans="50:51" x14ac:dyDescent="0.25">
      <c r="AX1197" s="197"/>
      <c r="AY1197" s="197"/>
    </row>
    <row r="1198" spans="50:51" x14ac:dyDescent="0.25">
      <c r="AX1198" s="197"/>
      <c r="AY1198" s="197"/>
    </row>
    <row r="1199" spans="50:51" x14ac:dyDescent="0.25">
      <c r="AX1199" s="197"/>
      <c r="AY1199" s="197"/>
    </row>
    <row r="1200" spans="50:51" x14ac:dyDescent="0.25">
      <c r="AX1200" s="197"/>
      <c r="AY1200" s="197"/>
    </row>
    <row r="1201" spans="50:51" x14ac:dyDescent="0.25">
      <c r="AX1201" s="197"/>
      <c r="AY1201" s="197"/>
    </row>
    <row r="1202" spans="50:51" x14ac:dyDescent="0.25">
      <c r="AX1202" s="197"/>
      <c r="AY1202" s="197"/>
    </row>
    <row r="1203" spans="50:51" x14ac:dyDescent="0.25">
      <c r="AX1203" s="197"/>
      <c r="AY1203" s="197"/>
    </row>
    <row r="1204" spans="50:51" x14ac:dyDescent="0.25">
      <c r="AX1204" s="197"/>
      <c r="AY1204" s="197"/>
    </row>
    <row r="1205" spans="50:51" x14ac:dyDescent="0.25">
      <c r="AX1205" s="197"/>
      <c r="AY1205" s="197"/>
    </row>
    <row r="1206" spans="50:51" x14ac:dyDescent="0.25">
      <c r="AX1206" s="197"/>
      <c r="AY1206" s="197"/>
    </row>
    <row r="1207" spans="50:51" x14ac:dyDescent="0.25">
      <c r="AX1207" s="197"/>
      <c r="AY1207" s="197"/>
    </row>
    <row r="1208" spans="50:51" x14ac:dyDescent="0.25">
      <c r="AX1208" s="197"/>
      <c r="AY1208" s="197"/>
    </row>
    <row r="1209" spans="50:51" x14ac:dyDescent="0.25">
      <c r="AX1209" s="197"/>
      <c r="AY1209" s="197"/>
    </row>
    <row r="1210" spans="50:51" x14ac:dyDescent="0.25">
      <c r="AX1210" s="197"/>
      <c r="AY1210" s="197"/>
    </row>
    <row r="1211" spans="50:51" x14ac:dyDescent="0.25">
      <c r="AX1211" s="197"/>
      <c r="AY1211" s="197"/>
    </row>
    <row r="1212" spans="50:51" x14ac:dyDescent="0.25">
      <c r="AX1212" s="197"/>
      <c r="AY1212" s="197"/>
    </row>
    <row r="1213" spans="50:51" x14ac:dyDescent="0.25">
      <c r="AX1213" s="197"/>
      <c r="AY1213" s="197"/>
    </row>
    <row r="1214" spans="50:51" x14ac:dyDescent="0.25">
      <c r="AX1214" s="197"/>
      <c r="AY1214" s="197"/>
    </row>
    <row r="1215" spans="50:51" x14ac:dyDescent="0.25">
      <c r="AX1215" s="197"/>
      <c r="AY1215" s="197"/>
    </row>
    <row r="1216" spans="50:51" x14ac:dyDescent="0.25">
      <c r="AX1216" s="197"/>
      <c r="AY1216" s="197"/>
    </row>
    <row r="1217" spans="50:51" x14ac:dyDescent="0.25">
      <c r="AX1217" s="197"/>
      <c r="AY1217" s="197"/>
    </row>
    <row r="1218" spans="50:51" x14ac:dyDescent="0.25">
      <c r="AX1218" s="197"/>
      <c r="AY1218" s="197"/>
    </row>
    <row r="1219" spans="50:51" x14ac:dyDescent="0.25">
      <c r="AX1219" s="197"/>
      <c r="AY1219" s="197"/>
    </row>
    <row r="1220" spans="50:51" x14ac:dyDescent="0.25">
      <c r="AX1220" s="197"/>
      <c r="AY1220" s="197"/>
    </row>
    <row r="1221" spans="50:51" x14ac:dyDescent="0.25">
      <c r="AX1221" s="197"/>
      <c r="AY1221" s="197"/>
    </row>
    <row r="1222" spans="50:51" x14ac:dyDescent="0.25">
      <c r="AX1222" s="197"/>
      <c r="AY1222" s="197"/>
    </row>
    <row r="1223" spans="50:51" x14ac:dyDescent="0.25">
      <c r="AX1223" s="197"/>
      <c r="AY1223" s="197"/>
    </row>
    <row r="1224" spans="50:51" x14ac:dyDescent="0.25">
      <c r="AX1224" s="197"/>
      <c r="AY1224" s="197"/>
    </row>
    <row r="1225" spans="50:51" x14ac:dyDescent="0.25">
      <c r="AX1225" s="197"/>
      <c r="AY1225" s="197"/>
    </row>
    <row r="1226" spans="50:51" x14ac:dyDescent="0.25">
      <c r="AX1226" s="197"/>
      <c r="AY1226" s="197"/>
    </row>
    <row r="1227" spans="50:51" x14ac:dyDescent="0.25">
      <c r="AX1227" s="197"/>
      <c r="AY1227" s="197"/>
    </row>
    <row r="1228" spans="50:51" x14ac:dyDescent="0.25">
      <c r="AX1228" s="197"/>
      <c r="AY1228" s="197"/>
    </row>
    <row r="1229" spans="50:51" x14ac:dyDescent="0.25">
      <c r="AX1229" s="197"/>
      <c r="AY1229" s="197"/>
    </row>
    <row r="1230" spans="50:51" x14ac:dyDescent="0.25">
      <c r="AX1230" s="197"/>
      <c r="AY1230" s="197"/>
    </row>
    <row r="1231" spans="50:51" x14ac:dyDescent="0.25">
      <c r="AX1231" s="197"/>
      <c r="AY1231" s="197"/>
    </row>
    <row r="1232" spans="50:51" x14ac:dyDescent="0.25">
      <c r="AX1232" s="197"/>
      <c r="AY1232" s="197"/>
    </row>
    <row r="1233" spans="50:51" x14ac:dyDescent="0.25">
      <c r="AX1233" s="197"/>
      <c r="AY1233" s="197"/>
    </row>
    <row r="1234" spans="50:51" x14ac:dyDescent="0.25">
      <c r="AX1234" s="197"/>
      <c r="AY1234" s="197"/>
    </row>
    <row r="1235" spans="50:51" x14ac:dyDescent="0.25">
      <c r="AX1235" s="197"/>
      <c r="AY1235" s="197"/>
    </row>
    <row r="1236" spans="50:51" x14ac:dyDescent="0.25">
      <c r="AX1236" s="197"/>
      <c r="AY1236" s="197"/>
    </row>
    <row r="1237" spans="50:51" x14ac:dyDescent="0.25">
      <c r="AX1237" s="197"/>
      <c r="AY1237" s="197"/>
    </row>
    <row r="1238" spans="50:51" x14ac:dyDescent="0.25">
      <c r="AX1238" s="197"/>
      <c r="AY1238" s="197"/>
    </row>
    <row r="1239" spans="50:51" x14ac:dyDescent="0.25">
      <c r="AX1239" s="197"/>
      <c r="AY1239" s="197"/>
    </row>
    <row r="1240" spans="50:51" x14ac:dyDescent="0.25">
      <c r="AX1240" s="197"/>
      <c r="AY1240" s="197"/>
    </row>
    <row r="1241" spans="50:51" x14ac:dyDescent="0.25">
      <c r="AX1241" s="197"/>
      <c r="AY1241" s="197"/>
    </row>
    <row r="1242" spans="50:51" x14ac:dyDescent="0.25">
      <c r="AX1242" s="197"/>
      <c r="AY1242" s="197"/>
    </row>
    <row r="1243" spans="50:51" x14ac:dyDescent="0.25">
      <c r="AX1243" s="197"/>
      <c r="AY1243" s="197"/>
    </row>
    <row r="1244" spans="50:51" x14ac:dyDescent="0.25">
      <c r="AX1244" s="197"/>
      <c r="AY1244" s="197"/>
    </row>
    <row r="1245" spans="50:51" x14ac:dyDescent="0.25">
      <c r="AX1245" s="197"/>
      <c r="AY1245" s="197"/>
    </row>
    <row r="1246" spans="50:51" x14ac:dyDescent="0.25">
      <c r="AX1246" s="197"/>
      <c r="AY1246" s="197"/>
    </row>
    <row r="1247" spans="50:51" x14ac:dyDescent="0.25">
      <c r="AX1247" s="197"/>
      <c r="AY1247" s="197"/>
    </row>
    <row r="1248" spans="50:51" x14ac:dyDescent="0.25">
      <c r="AX1248" s="197"/>
      <c r="AY1248" s="197"/>
    </row>
    <row r="1249" spans="50:51" x14ac:dyDescent="0.25">
      <c r="AX1249" s="197"/>
      <c r="AY1249" s="197"/>
    </row>
    <row r="1250" spans="50:51" x14ac:dyDescent="0.25">
      <c r="AX1250" s="197"/>
      <c r="AY1250" s="197"/>
    </row>
    <row r="1251" spans="50:51" x14ac:dyDescent="0.25">
      <c r="AX1251" s="197"/>
      <c r="AY1251" s="197"/>
    </row>
    <row r="1252" spans="50:51" x14ac:dyDescent="0.25">
      <c r="AX1252" s="197"/>
      <c r="AY1252" s="197"/>
    </row>
    <row r="1253" spans="50:51" x14ac:dyDescent="0.25">
      <c r="AX1253" s="197"/>
      <c r="AY1253" s="197"/>
    </row>
    <row r="1254" spans="50:51" x14ac:dyDescent="0.25">
      <c r="AX1254" s="197"/>
      <c r="AY1254" s="197"/>
    </row>
    <row r="1255" spans="50:51" x14ac:dyDescent="0.25">
      <c r="AX1255" s="197"/>
      <c r="AY1255" s="197"/>
    </row>
    <row r="1256" spans="50:51" x14ac:dyDescent="0.25">
      <c r="AX1256" s="197"/>
      <c r="AY1256" s="197"/>
    </row>
    <row r="1257" spans="50:51" x14ac:dyDescent="0.25">
      <c r="AX1257" s="197"/>
      <c r="AY1257" s="197"/>
    </row>
    <row r="1258" spans="50:51" x14ac:dyDescent="0.25">
      <c r="AX1258" s="197"/>
      <c r="AY1258" s="197"/>
    </row>
    <row r="1259" spans="50:51" x14ac:dyDescent="0.25">
      <c r="AX1259" s="197"/>
      <c r="AY1259" s="197"/>
    </row>
    <row r="1260" spans="50:51" x14ac:dyDescent="0.25">
      <c r="AX1260" s="197"/>
      <c r="AY1260" s="197"/>
    </row>
    <row r="1261" spans="50:51" x14ac:dyDescent="0.25">
      <c r="AX1261" s="197"/>
      <c r="AY1261" s="197"/>
    </row>
    <row r="1262" spans="50:51" x14ac:dyDescent="0.25">
      <c r="AX1262" s="197"/>
      <c r="AY1262" s="197"/>
    </row>
    <row r="1263" spans="50:51" x14ac:dyDescent="0.25">
      <c r="AX1263" s="197"/>
      <c r="AY1263" s="197"/>
    </row>
    <row r="1264" spans="50:51" x14ac:dyDescent="0.25">
      <c r="AX1264" s="197"/>
      <c r="AY1264" s="197"/>
    </row>
    <row r="1265" spans="50:51" x14ac:dyDescent="0.25">
      <c r="AX1265" s="197"/>
      <c r="AY1265" s="197"/>
    </row>
    <row r="1266" spans="50:51" x14ac:dyDescent="0.25">
      <c r="AX1266" s="197"/>
      <c r="AY1266" s="197"/>
    </row>
    <row r="1267" spans="50:51" x14ac:dyDescent="0.25">
      <c r="AX1267" s="197"/>
      <c r="AY1267" s="197"/>
    </row>
    <row r="1268" spans="50:51" x14ac:dyDescent="0.25">
      <c r="AX1268" s="197"/>
      <c r="AY1268" s="197"/>
    </row>
    <row r="1269" spans="50:51" x14ac:dyDescent="0.25">
      <c r="AX1269" s="197"/>
      <c r="AY1269" s="197"/>
    </row>
    <row r="1270" spans="50:51" x14ac:dyDescent="0.25">
      <c r="AX1270" s="197"/>
      <c r="AY1270" s="197"/>
    </row>
    <row r="1271" spans="50:51" x14ac:dyDescent="0.25">
      <c r="AX1271" s="197"/>
      <c r="AY1271" s="197"/>
    </row>
    <row r="1272" spans="50:51" x14ac:dyDescent="0.25">
      <c r="AX1272" s="197"/>
      <c r="AY1272" s="197"/>
    </row>
    <row r="1273" spans="50:51" x14ac:dyDescent="0.25">
      <c r="AX1273" s="197"/>
      <c r="AY1273" s="197"/>
    </row>
    <row r="1274" spans="50:51" x14ac:dyDescent="0.25">
      <c r="AX1274" s="197"/>
      <c r="AY1274" s="197"/>
    </row>
    <row r="1275" spans="50:51" x14ac:dyDescent="0.25">
      <c r="AX1275" s="197"/>
      <c r="AY1275" s="197"/>
    </row>
    <row r="1276" spans="50:51" x14ac:dyDescent="0.25">
      <c r="AX1276" s="197"/>
      <c r="AY1276" s="197"/>
    </row>
    <row r="1277" spans="50:51" x14ac:dyDescent="0.25">
      <c r="AX1277" s="197"/>
      <c r="AY1277" s="197"/>
    </row>
    <row r="1278" spans="50:51" x14ac:dyDescent="0.25">
      <c r="AX1278" s="197"/>
      <c r="AY1278" s="197"/>
    </row>
    <row r="1279" spans="50:51" x14ac:dyDescent="0.25">
      <c r="AX1279" s="197"/>
      <c r="AY1279" s="197"/>
    </row>
    <row r="1280" spans="50:51" x14ac:dyDescent="0.25">
      <c r="AX1280" s="197"/>
      <c r="AY1280" s="197"/>
    </row>
    <row r="1281" spans="50:51" x14ac:dyDescent="0.25">
      <c r="AX1281" s="197"/>
      <c r="AY1281" s="197"/>
    </row>
    <row r="1282" spans="50:51" x14ac:dyDescent="0.25">
      <c r="AX1282" s="197"/>
      <c r="AY1282" s="197"/>
    </row>
    <row r="1283" spans="50:51" x14ac:dyDescent="0.25">
      <c r="AX1283" s="197"/>
      <c r="AY1283" s="197"/>
    </row>
    <row r="1284" spans="50:51" x14ac:dyDescent="0.25">
      <c r="AX1284" s="197"/>
      <c r="AY1284" s="197"/>
    </row>
    <row r="1285" spans="50:51" x14ac:dyDescent="0.25">
      <c r="AX1285" s="197"/>
      <c r="AY1285" s="197"/>
    </row>
    <row r="1286" spans="50:51" x14ac:dyDescent="0.25">
      <c r="AX1286" s="197"/>
      <c r="AY1286" s="197"/>
    </row>
    <row r="1287" spans="50:51" x14ac:dyDescent="0.25">
      <c r="AX1287" s="197"/>
      <c r="AY1287" s="197"/>
    </row>
    <row r="1288" spans="50:51" x14ac:dyDescent="0.25">
      <c r="AX1288" s="197"/>
      <c r="AY1288" s="197"/>
    </row>
    <row r="1289" spans="50:51" x14ac:dyDescent="0.25">
      <c r="AX1289" s="197"/>
      <c r="AY1289" s="197"/>
    </row>
    <row r="1290" spans="50:51" x14ac:dyDescent="0.25">
      <c r="AX1290" s="197"/>
      <c r="AY1290" s="197"/>
    </row>
    <row r="1291" spans="50:51" x14ac:dyDescent="0.25">
      <c r="AX1291" s="197"/>
      <c r="AY1291" s="197"/>
    </row>
    <row r="1292" spans="50:51" x14ac:dyDescent="0.25">
      <c r="AX1292" s="197"/>
      <c r="AY1292" s="197"/>
    </row>
    <row r="1293" spans="50:51" x14ac:dyDescent="0.25">
      <c r="AX1293" s="197"/>
      <c r="AY1293" s="197"/>
    </row>
    <row r="1294" spans="50:51" x14ac:dyDescent="0.25">
      <c r="AX1294" s="197"/>
      <c r="AY1294" s="197"/>
    </row>
    <row r="1295" spans="50:51" x14ac:dyDescent="0.25">
      <c r="AX1295" s="197"/>
      <c r="AY1295" s="197"/>
    </row>
    <row r="1296" spans="50:51" x14ac:dyDescent="0.25">
      <c r="AX1296" s="197"/>
      <c r="AY1296" s="197"/>
    </row>
    <row r="1297" spans="50:51" x14ac:dyDescent="0.25">
      <c r="AX1297" s="197"/>
      <c r="AY1297" s="197"/>
    </row>
    <row r="1298" spans="50:51" x14ac:dyDescent="0.25">
      <c r="AX1298" s="197"/>
      <c r="AY1298" s="197"/>
    </row>
    <row r="1299" spans="50:51" x14ac:dyDescent="0.25">
      <c r="AX1299" s="197"/>
      <c r="AY1299" s="197"/>
    </row>
    <row r="1300" spans="50:51" x14ac:dyDescent="0.25">
      <c r="AX1300" s="197"/>
      <c r="AY1300" s="197"/>
    </row>
    <row r="1301" spans="50:51" x14ac:dyDescent="0.25">
      <c r="AX1301" s="197"/>
      <c r="AY1301" s="197"/>
    </row>
    <row r="1302" spans="50:51" x14ac:dyDescent="0.25">
      <c r="AX1302" s="197"/>
      <c r="AY1302" s="197"/>
    </row>
    <row r="1303" spans="50:51" x14ac:dyDescent="0.25">
      <c r="AX1303" s="197"/>
      <c r="AY1303" s="197"/>
    </row>
    <row r="1304" spans="50:51" x14ac:dyDescent="0.25">
      <c r="AX1304" s="197"/>
      <c r="AY1304" s="197"/>
    </row>
    <row r="1305" spans="50:51" x14ac:dyDescent="0.25">
      <c r="AX1305" s="197"/>
      <c r="AY1305" s="197"/>
    </row>
    <row r="1306" spans="50:51" x14ac:dyDescent="0.25">
      <c r="AX1306" s="197"/>
      <c r="AY1306" s="197"/>
    </row>
    <row r="1307" spans="50:51" x14ac:dyDescent="0.25">
      <c r="AX1307" s="197"/>
      <c r="AY1307" s="197"/>
    </row>
    <row r="1308" spans="50:51" x14ac:dyDescent="0.25">
      <c r="AX1308" s="197"/>
      <c r="AY1308" s="197"/>
    </row>
    <row r="1309" spans="50:51" x14ac:dyDescent="0.25">
      <c r="AX1309" s="197"/>
      <c r="AY1309" s="197"/>
    </row>
    <row r="1310" spans="50:51" x14ac:dyDescent="0.25">
      <c r="AX1310" s="197"/>
      <c r="AY1310" s="197"/>
    </row>
    <row r="1311" spans="50:51" x14ac:dyDescent="0.25">
      <c r="AX1311" s="197"/>
      <c r="AY1311" s="197"/>
    </row>
    <row r="1312" spans="50:51" x14ac:dyDescent="0.25">
      <c r="AX1312" s="197"/>
      <c r="AY1312" s="197"/>
    </row>
    <row r="1313" spans="50:51" x14ac:dyDescent="0.25">
      <c r="AX1313" s="197"/>
      <c r="AY1313" s="197"/>
    </row>
    <row r="1314" spans="50:51" x14ac:dyDescent="0.25">
      <c r="AX1314" s="197"/>
      <c r="AY1314" s="197"/>
    </row>
    <row r="1315" spans="50:51" x14ac:dyDescent="0.25">
      <c r="AX1315" s="197"/>
      <c r="AY1315" s="197"/>
    </row>
    <row r="1316" spans="50:51" x14ac:dyDescent="0.25">
      <c r="AX1316" s="197"/>
      <c r="AY1316" s="197"/>
    </row>
    <row r="1317" spans="50:51" x14ac:dyDescent="0.25">
      <c r="AX1317" s="197"/>
      <c r="AY1317" s="197"/>
    </row>
    <row r="1318" spans="50:51" x14ac:dyDescent="0.25">
      <c r="AX1318" s="197"/>
      <c r="AY1318" s="197"/>
    </row>
    <row r="1319" spans="50:51" x14ac:dyDescent="0.25">
      <c r="AX1319" s="197"/>
      <c r="AY1319" s="197"/>
    </row>
    <row r="1320" spans="50:51" x14ac:dyDescent="0.25">
      <c r="AX1320" s="197"/>
      <c r="AY1320" s="197"/>
    </row>
    <row r="1321" spans="50:51" x14ac:dyDescent="0.25">
      <c r="AX1321" s="197"/>
      <c r="AY1321" s="197"/>
    </row>
    <row r="1322" spans="50:51" x14ac:dyDescent="0.25">
      <c r="AX1322" s="197"/>
      <c r="AY1322" s="197"/>
    </row>
    <row r="1323" spans="50:51" x14ac:dyDescent="0.25">
      <c r="AX1323" s="197"/>
      <c r="AY1323" s="197"/>
    </row>
    <row r="1324" spans="50:51" x14ac:dyDescent="0.25">
      <c r="AX1324" s="197"/>
      <c r="AY1324" s="197"/>
    </row>
    <row r="1325" spans="50:51" x14ac:dyDescent="0.25">
      <c r="AX1325" s="197"/>
      <c r="AY1325" s="197"/>
    </row>
    <row r="1326" spans="50:51" x14ac:dyDescent="0.25">
      <c r="AX1326" s="197"/>
      <c r="AY1326" s="197"/>
    </row>
    <row r="1327" spans="50:51" x14ac:dyDescent="0.25">
      <c r="AX1327" s="197"/>
      <c r="AY1327" s="197"/>
    </row>
    <row r="1328" spans="50:51" x14ac:dyDescent="0.25">
      <c r="AX1328" s="197"/>
      <c r="AY1328" s="197"/>
    </row>
    <row r="1329" spans="50:51" x14ac:dyDescent="0.25">
      <c r="AX1329" s="197"/>
      <c r="AY1329" s="197"/>
    </row>
    <row r="1330" spans="50:51" x14ac:dyDescent="0.25">
      <c r="AX1330" s="197"/>
      <c r="AY1330" s="197"/>
    </row>
    <row r="1331" spans="50:51" x14ac:dyDescent="0.25">
      <c r="AX1331" s="197"/>
      <c r="AY1331" s="197"/>
    </row>
    <row r="1332" spans="50:51" x14ac:dyDescent="0.25">
      <c r="AX1332" s="197"/>
      <c r="AY1332" s="197"/>
    </row>
    <row r="1333" spans="50:51" x14ac:dyDescent="0.25">
      <c r="AX1333" s="197"/>
      <c r="AY1333" s="197"/>
    </row>
    <row r="1334" spans="50:51" x14ac:dyDescent="0.25">
      <c r="AX1334" s="197"/>
      <c r="AY1334" s="197"/>
    </row>
    <row r="1335" spans="50:51" x14ac:dyDescent="0.25">
      <c r="AX1335" s="197"/>
      <c r="AY1335" s="197"/>
    </row>
    <row r="1336" spans="50:51" x14ac:dyDescent="0.25">
      <c r="AX1336" s="197"/>
      <c r="AY1336" s="197"/>
    </row>
    <row r="1337" spans="50:51" x14ac:dyDescent="0.25">
      <c r="AX1337" s="197"/>
      <c r="AY1337" s="197"/>
    </row>
    <row r="1338" spans="50:51" x14ac:dyDescent="0.25">
      <c r="AX1338" s="197"/>
      <c r="AY1338" s="197"/>
    </row>
    <row r="1339" spans="50:51" x14ac:dyDescent="0.25">
      <c r="AX1339" s="197"/>
      <c r="AY1339" s="197"/>
    </row>
    <row r="1340" spans="50:51" x14ac:dyDescent="0.25">
      <c r="AX1340" s="197"/>
      <c r="AY1340" s="197"/>
    </row>
    <row r="1341" spans="50:51" x14ac:dyDescent="0.25">
      <c r="AX1341" s="197"/>
      <c r="AY1341" s="197"/>
    </row>
    <row r="1342" spans="50:51" x14ac:dyDescent="0.25">
      <c r="AX1342" s="197"/>
      <c r="AY1342" s="197"/>
    </row>
    <row r="1343" spans="50:51" x14ac:dyDescent="0.25">
      <c r="AX1343" s="197"/>
      <c r="AY1343" s="197"/>
    </row>
    <row r="1344" spans="50:51" x14ac:dyDescent="0.25">
      <c r="AX1344" s="197"/>
      <c r="AY1344" s="197"/>
    </row>
    <row r="1345" spans="50:51" x14ac:dyDescent="0.25">
      <c r="AX1345" s="197"/>
      <c r="AY1345" s="197"/>
    </row>
    <row r="1346" spans="50:51" x14ac:dyDescent="0.25">
      <c r="AX1346" s="197"/>
      <c r="AY1346" s="197"/>
    </row>
    <row r="1347" spans="50:51" x14ac:dyDescent="0.25">
      <c r="AX1347" s="197"/>
      <c r="AY1347" s="197"/>
    </row>
    <row r="1348" spans="50:51" x14ac:dyDescent="0.25">
      <c r="AX1348" s="197"/>
      <c r="AY1348" s="197"/>
    </row>
    <row r="1349" spans="50:51" x14ac:dyDescent="0.25">
      <c r="AX1349" s="197"/>
      <c r="AY1349" s="197"/>
    </row>
    <row r="1350" spans="50:51" x14ac:dyDescent="0.25">
      <c r="AX1350" s="197"/>
      <c r="AY1350" s="197"/>
    </row>
    <row r="1351" spans="50:51" x14ac:dyDescent="0.25">
      <c r="AX1351" s="197"/>
      <c r="AY1351" s="197"/>
    </row>
    <row r="1352" spans="50:51" x14ac:dyDescent="0.25">
      <c r="AX1352" s="197"/>
      <c r="AY1352" s="197"/>
    </row>
    <row r="1353" spans="50:51" x14ac:dyDescent="0.25">
      <c r="AX1353" s="197"/>
      <c r="AY1353" s="197"/>
    </row>
    <row r="1354" spans="50:51" x14ac:dyDescent="0.25">
      <c r="AX1354" s="197"/>
      <c r="AY1354" s="197"/>
    </row>
    <row r="1355" spans="50:51" x14ac:dyDescent="0.25">
      <c r="AX1355" s="197"/>
      <c r="AY1355" s="197"/>
    </row>
    <row r="1356" spans="50:51" x14ac:dyDescent="0.25">
      <c r="AX1356" s="197"/>
      <c r="AY1356" s="197"/>
    </row>
    <row r="1357" spans="50:51" x14ac:dyDescent="0.25">
      <c r="AX1357" s="197"/>
      <c r="AY1357" s="197"/>
    </row>
    <row r="1358" spans="50:51" x14ac:dyDescent="0.25">
      <c r="AX1358" s="197"/>
      <c r="AY1358" s="197"/>
    </row>
    <row r="1359" spans="50:51" x14ac:dyDescent="0.25">
      <c r="AX1359" s="197"/>
      <c r="AY1359" s="197"/>
    </row>
    <row r="1360" spans="50:51" x14ac:dyDescent="0.25">
      <c r="AX1360" s="197"/>
      <c r="AY1360" s="197"/>
    </row>
    <row r="1361" spans="50:51" x14ac:dyDescent="0.25">
      <c r="AX1361" s="197"/>
      <c r="AY1361" s="197"/>
    </row>
    <row r="1362" spans="50:51" x14ac:dyDescent="0.25">
      <c r="AX1362" s="197"/>
      <c r="AY1362" s="197"/>
    </row>
    <row r="1363" spans="50:51" x14ac:dyDescent="0.25">
      <c r="AX1363" s="197"/>
      <c r="AY1363" s="197"/>
    </row>
    <row r="1364" spans="50:51" x14ac:dyDescent="0.25">
      <c r="AX1364" s="197"/>
      <c r="AY1364" s="197"/>
    </row>
    <row r="1365" spans="50:51" x14ac:dyDescent="0.25">
      <c r="AX1365" s="197"/>
      <c r="AY1365" s="197"/>
    </row>
    <row r="1366" spans="50:51" x14ac:dyDescent="0.25">
      <c r="AX1366" s="197"/>
      <c r="AY1366" s="197"/>
    </row>
    <row r="1367" spans="50:51" x14ac:dyDescent="0.25">
      <c r="AX1367" s="197"/>
      <c r="AY1367" s="197"/>
    </row>
    <row r="1368" spans="50:51" x14ac:dyDescent="0.25">
      <c r="AX1368" s="197"/>
      <c r="AY1368" s="197"/>
    </row>
    <row r="1369" spans="50:51" x14ac:dyDescent="0.25">
      <c r="AX1369" s="197"/>
      <c r="AY1369" s="197"/>
    </row>
    <row r="1370" spans="50:51" x14ac:dyDescent="0.25">
      <c r="AX1370" s="197"/>
      <c r="AY1370" s="197"/>
    </row>
    <row r="1371" spans="50:51" x14ac:dyDescent="0.25">
      <c r="AX1371" s="197"/>
      <c r="AY1371" s="197"/>
    </row>
    <row r="1372" spans="50:51" x14ac:dyDescent="0.25">
      <c r="AX1372" s="197"/>
      <c r="AY1372" s="197"/>
    </row>
    <row r="1373" spans="50:51" x14ac:dyDescent="0.25">
      <c r="AX1373" s="197"/>
      <c r="AY1373" s="197"/>
    </row>
    <row r="1374" spans="50:51" x14ac:dyDescent="0.25">
      <c r="AX1374" s="197"/>
      <c r="AY1374" s="197"/>
    </row>
    <row r="1375" spans="50:51" x14ac:dyDescent="0.25">
      <c r="AX1375" s="197"/>
      <c r="AY1375" s="197"/>
    </row>
    <row r="1376" spans="50:51" x14ac:dyDescent="0.25">
      <c r="AX1376" s="197"/>
      <c r="AY1376" s="197"/>
    </row>
    <row r="1377" spans="50:51" x14ac:dyDescent="0.25">
      <c r="AX1377" s="197"/>
      <c r="AY1377" s="197"/>
    </row>
    <row r="1378" spans="50:51" x14ac:dyDescent="0.25">
      <c r="AX1378" s="197"/>
      <c r="AY1378" s="197"/>
    </row>
    <row r="1379" spans="50:51" x14ac:dyDescent="0.25">
      <c r="AX1379" s="197"/>
      <c r="AY1379" s="197"/>
    </row>
    <row r="1380" spans="50:51" x14ac:dyDescent="0.25">
      <c r="AX1380" s="197"/>
      <c r="AY1380" s="197"/>
    </row>
    <row r="1381" spans="50:51" x14ac:dyDescent="0.25">
      <c r="AX1381" s="197"/>
      <c r="AY1381" s="197"/>
    </row>
    <row r="1382" spans="50:51" x14ac:dyDescent="0.25">
      <c r="AX1382" s="197"/>
      <c r="AY1382" s="197"/>
    </row>
    <row r="1383" spans="50:51" x14ac:dyDescent="0.25">
      <c r="AX1383" s="197"/>
      <c r="AY1383" s="197"/>
    </row>
    <row r="1384" spans="50:51" x14ac:dyDescent="0.25">
      <c r="AX1384" s="197"/>
      <c r="AY1384" s="197"/>
    </row>
    <row r="1385" spans="50:51" x14ac:dyDescent="0.25">
      <c r="AX1385" s="197"/>
      <c r="AY1385" s="197"/>
    </row>
    <row r="1386" spans="50:51" x14ac:dyDescent="0.25">
      <c r="AX1386" s="197"/>
      <c r="AY1386" s="197"/>
    </row>
    <row r="1387" spans="50:51" x14ac:dyDescent="0.25">
      <c r="AX1387" s="197"/>
      <c r="AY1387" s="197"/>
    </row>
    <row r="1388" spans="50:51" x14ac:dyDescent="0.25">
      <c r="AX1388" s="197"/>
      <c r="AY1388" s="197"/>
    </row>
    <row r="1389" spans="50:51" x14ac:dyDescent="0.25">
      <c r="AX1389" s="197"/>
      <c r="AY1389" s="197"/>
    </row>
    <row r="1390" spans="50:51" x14ac:dyDescent="0.25">
      <c r="AX1390" s="197"/>
      <c r="AY1390" s="197"/>
    </row>
    <row r="1391" spans="50:51" x14ac:dyDescent="0.25">
      <c r="AX1391" s="197"/>
      <c r="AY1391" s="197"/>
    </row>
    <row r="1392" spans="50:51" x14ac:dyDescent="0.25">
      <c r="AX1392" s="197"/>
      <c r="AY1392" s="197"/>
    </row>
    <row r="1393" spans="50:51" x14ac:dyDescent="0.25">
      <c r="AX1393" s="197"/>
      <c r="AY1393" s="197"/>
    </row>
    <row r="1394" spans="50:51" x14ac:dyDescent="0.25">
      <c r="AX1394" s="197"/>
      <c r="AY1394" s="197"/>
    </row>
    <row r="1395" spans="50:51" x14ac:dyDescent="0.25">
      <c r="AX1395" s="197"/>
      <c r="AY1395" s="197"/>
    </row>
    <row r="1396" spans="50:51" x14ac:dyDescent="0.25">
      <c r="AX1396" s="197"/>
      <c r="AY1396" s="197"/>
    </row>
    <row r="1397" spans="50:51" x14ac:dyDescent="0.25">
      <c r="AX1397" s="197"/>
      <c r="AY1397" s="197"/>
    </row>
    <row r="1398" spans="50:51" x14ac:dyDescent="0.25">
      <c r="AX1398" s="197"/>
      <c r="AY1398" s="197"/>
    </row>
    <row r="1399" spans="50:51" x14ac:dyDescent="0.25">
      <c r="AX1399" s="197"/>
      <c r="AY1399" s="197"/>
    </row>
    <row r="1400" spans="50:51" x14ac:dyDescent="0.25">
      <c r="AX1400" s="197"/>
      <c r="AY1400" s="197"/>
    </row>
    <row r="1401" spans="50:51" x14ac:dyDescent="0.25">
      <c r="AX1401" s="197"/>
      <c r="AY1401" s="197"/>
    </row>
    <row r="1402" spans="50:51" x14ac:dyDescent="0.25">
      <c r="AX1402" s="197"/>
      <c r="AY1402" s="197"/>
    </row>
    <row r="1403" spans="50:51" x14ac:dyDescent="0.25">
      <c r="AX1403" s="197"/>
      <c r="AY1403" s="197"/>
    </row>
    <row r="1404" spans="50:51" x14ac:dyDescent="0.25">
      <c r="AX1404" s="197"/>
      <c r="AY1404" s="197"/>
    </row>
    <row r="1405" spans="50:51" x14ac:dyDescent="0.25">
      <c r="AX1405" s="197"/>
      <c r="AY1405" s="197"/>
    </row>
    <row r="1406" spans="50:51" x14ac:dyDescent="0.25">
      <c r="AX1406" s="197"/>
      <c r="AY1406" s="197"/>
    </row>
    <row r="1407" spans="50:51" x14ac:dyDescent="0.25">
      <c r="AX1407" s="197"/>
      <c r="AY1407" s="197"/>
    </row>
    <row r="1408" spans="50:51" x14ac:dyDescent="0.25">
      <c r="AX1408" s="197"/>
      <c r="AY1408" s="197"/>
    </row>
    <row r="1409" spans="50:51" x14ac:dyDescent="0.25">
      <c r="AX1409" s="197"/>
      <c r="AY1409" s="197"/>
    </row>
    <row r="1410" spans="50:51" x14ac:dyDescent="0.25">
      <c r="AX1410" s="197"/>
      <c r="AY1410" s="197"/>
    </row>
    <row r="1411" spans="50:51" x14ac:dyDescent="0.25">
      <c r="AX1411" s="197"/>
      <c r="AY1411" s="197"/>
    </row>
    <row r="1412" spans="50:51" x14ac:dyDescent="0.25">
      <c r="AX1412" s="197"/>
      <c r="AY1412" s="197"/>
    </row>
    <row r="1413" spans="50:51" x14ac:dyDescent="0.25">
      <c r="AX1413" s="197"/>
      <c r="AY1413" s="197"/>
    </row>
    <row r="1414" spans="50:51" x14ac:dyDescent="0.25">
      <c r="AX1414" s="197"/>
      <c r="AY1414" s="197"/>
    </row>
    <row r="1415" spans="50:51" x14ac:dyDescent="0.25">
      <c r="AX1415" s="197"/>
      <c r="AY1415" s="197"/>
    </row>
    <row r="1416" spans="50:51" x14ac:dyDescent="0.25">
      <c r="AX1416" s="197"/>
      <c r="AY1416" s="197"/>
    </row>
    <row r="1417" spans="50:51" x14ac:dyDescent="0.25">
      <c r="AX1417" s="197"/>
      <c r="AY1417" s="197"/>
    </row>
    <row r="1418" spans="50:51" x14ac:dyDescent="0.25">
      <c r="AX1418" s="197"/>
      <c r="AY1418" s="197"/>
    </row>
    <row r="1419" spans="50:51" x14ac:dyDescent="0.25">
      <c r="AX1419" s="197"/>
      <c r="AY1419" s="197"/>
    </row>
    <row r="1420" spans="50:51" x14ac:dyDescent="0.25">
      <c r="AX1420" s="197"/>
      <c r="AY1420" s="197"/>
    </row>
    <row r="1421" spans="50:51" x14ac:dyDescent="0.25">
      <c r="AX1421" s="197"/>
      <c r="AY1421" s="197"/>
    </row>
    <row r="1422" spans="50:51" x14ac:dyDescent="0.25">
      <c r="AX1422" s="197"/>
      <c r="AY1422" s="197"/>
    </row>
    <row r="1423" spans="50:51" x14ac:dyDescent="0.25">
      <c r="AX1423" s="197"/>
      <c r="AY1423" s="197"/>
    </row>
    <row r="1424" spans="50:51" x14ac:dyDescent="0.25">
      <c r="AX1424" s="197"/>
      <c r="AY1424" s="197"/>
    </row>
    <row r="1425" spans="50:51" x14ac:dyDescent="0.25">
      <c r="AX1425" s="197"/>
      <c r="AY1425" s="197"/>
    </row>
    <row r="1426" spans="50:51" x14ac:dyDescent="0.25">
      <c r="AX1426" s="197"/>
      <c r="AY1426" s="197"/>
    </row>
    <row r="1427" spans="50:51" x14ac:dyDescent="0.25">
      <c r="AX1427" s="197"/>
      <c r="AY1427" s="197"/>
    </row>
    <row r="1428" spans="50:51" x14ac:dyDescent="0.25">
      <c r="AX1428" s="197"/>
      <c r="AY1428" s="197"/>
    </row>
    <row r="1429" spans="50:51" x14ac:dyDescent="0.25">
      <c r="AX1429" s="197"/>
      <c r="AY1429" s="197"/>
    </row>
    <row r="1430" spans="50:51" x14ac:dyDescent="0.25">
      <c r="AX1430" s="197"/>
      <c r="AY1430" s="197"/>
    </row>
    <row r="1431" spans="50:51" x14ac:dyDescent="0.25">
      <c r="AX1431" s="197"/>
      <c r="AY1431" s="197"/>
    </row>
    <row r="1432" spans="50:51" x14ac:dyDescent="0.25">
      <c r="AX1432" s="197"/>
      <c r="AY1432" s="197"/>
    </row>
    <row r="1433" spans="50:51" x14ac:dyDescent="0.25">
      <c r="AX1433" s="197"/>
      <c r="AY1433" s="197"/>
    </row>
    <row r="1434" spans="50:51" x14ac:dyDescent="0.25">
      <c r="AX1434" s="197"/>
      <c r="AY1434" s="197"/>
    </row>
    <row r="1435" spans="50:51" x14ac:dyDescent="0.25">
      <c r="AX1435" s="197"/>
      <c r="AY1435" s="197"/>
    </row>
    <row r="1436" spans="50:51" x14ac:dyDescent="0.25">
      <c r="AX1436" s="197"/>
      <c r="AY1436" s="197"/>
    </row>
    <row r="1437" spans="50:51" x14ac:dyDescent="0.25">
      <c r="AX1437" s="197"/>
      <c r="AY1437" s="197"/>
    </row>
    <row r="1438" spans="50:51" x14ac:dyDescent="0.25">
      <c r="AX1438" s="197"/>
      <c r="AY1438" s="197"/>
    </row>
    <row r="1439" spans="50:51" x14ac:dyDescent="0.25">
      <c r="AX1439" s="197"/>
      <c r="AY1439" s="197"/>
    </row>
    <row r="1440" spans="50:51" x14ac:dyDescent="0.25">
      <c r="AX1440" s="197"/>
      <c r="AY1440" s="197"/>
    </row>
    <row r="1441" spans="50:51" x14ac:dyDescent="0.25">
      <c r="AX1441" s="197"/>
      <c r="AY1441" s="197"/>
    </row>
    <row r="1442" spans="50:51" x14ac:dyDescent="0.25">
      <c r="AX1442" s="197"/>
      <c r="AY1442" s="197"/>
    </row>
    <row r="1443" spans="50:51" x14ac:dyDescent="0.25">
      <c r="AX1443" s="197"/>
      <c r="AY1443" s="197"/>
    </row>
    <row r="1444" spans="50:51" x14ac:dyDescent="0.25">
      <c r="AX1444" s="197"/>
      <c r="AY1444" s="197"/>
    </row>
    <row r="1445" spans="50:51" x14ac:dyDescent="0.25">
      <c r="AX1445" s="197"/>
      <c r="AY1445" s="197"/>
    </row>
    <row r="1446" spans="50:51" x14ac:dyDescent="0.25">
      <c r="AX1446" s="197"/>
      <c r="AY1446" s="197"/>
    </row>
    <row r="1447" spans="50:51" x14ac:dyDescent="0.25">
      <c r="AX1447" s="197"/>
      <c r="AY1447" s="197"/>
    </row>
    <row r="1448" spans="50:51" x14ac:dyDescent="0.25">
      <c r="AX1448" s="197"/>
      <c r="AY1448" s="197"/>
    </row>
    <row r="1449" spans="50:51" x14ac:dyDescent="0.25">
      <c r="AX1449" s="197"/>
      <c r="AY1449" s="197"/>
    </row>
    <row r="1450" spans="50:51" x14ac:dyDescent="0.25">
      <c r="AX1450" s="197"/>
      <c r="AY1450" s="197"/>
    </row>
    <row r="1451" spans="50:51" x14ac:dyDescent="0.25">
      <c r="AX1451" s="197"/>
      <c r="AY1451" s="197"/>
    </row>
    <row r="1452" spans="50:51" x14ac:dyDescent="0.25">
      <c r="AX1452" s="197"/>
      <c r="AY1452" s="197"/>
    </row>
    <row r="1453" spans="50:51" x14ac:dyDescent="0.25">
      <c r="AX1453" s="197"/>
      <c r="AY1453" s="197"/>
    </row>
    <row r="1454" spans="50:51" x14ac:dyDescent="0.25">
      <c r="AX1454" s="197"/>
      <c r="AY1454" s="197"/>
    </row>
    <row r="1455" spans="50:51" x14ac:dyDescent="0.25">
      <c r="AX1455" s="197"/>
      <c r="AY1455" s="197"/>
    </row>
    <row r="1456" spans="50:51" x14ac:dyDescent="0.25">
      <c r="AX1456" s="197"/>
      <c r="AY1456" s="197"/>
    </row>
    <row r="1457" spans="50:51" x14ac:dyDescent="0.25">
      <c r="AX1457" s="197"/>
      <c r="AY1457" s="197"/>
    </row>
    <row r="1458" spans="50:51" x14ac:dyDescent="0.25">
      <c r="AX1458" s="197"/>
      <c r="AY1458" s="197"/>
    </row>
    <row r="1459" spans="50:51" x14ac:dyDescent="0.25">
      <c r="AX1459" s="197"/>
      <c r="AY1459" s="197"/>
    </row>
    <row r="1460" spans="50:51" x14ac:dyDescent="0.25">
      <c r="AX1460" s="197"/>
      <c r="AY1460" s="197"/>
    </row>
    <row r="1461" spans="50:51" x14ac:dyDescent="0.25">
      <c r="AX1461" s="197"/>
      <c r="AY1461" s="197"/>
    </row>
    <row r="1462" spans="50:51" x14ac:dyDescent="0.25">
      <c r="AX1462" s="197"/>
      <c r="AY1462" s="197"/>
    </row>
    <row r="1463" spans="50:51" x14ac:dyDescent="0.25">
      <c r="AX1463" s="197"/>
      <c r="AY1463" s="197"/>
    </row>
    <row r="1464" spans="50:51" x14ac:dyDescent="0.25">
      <c r="AX1464" s="197"/>
      <c r="AY1464" s="197"/>
    </row>
    <row r="1465" spans="50:51" x14ac:dyDescent="0.25">
      <c r="AX1465" s="197"/>
      <c r="AY1465" s="197"/>
    </row>
    <row r="1466" spans="50:51" x14ac:dyDescent="0.25">
      <c r="AX1466" s="197"/>
      <c r="AY1466" s="197"/>
    </row>
    <row r="1467" spans="50:51" x14ac:dyDescent="0.25">
      <c r="AX1467" s="197"/>
      <c r="AY1467" s="197"/>
    </row>
    <row r="1468" spans="50:51" x14ac:dyDescent="0.25">
      <c r="AX1468" s="197"/>
      <c r="AY1468" s="197"/>
    </row>
    <row r="1469" spans="50:51" x14ac:dyDescent="0.25">
      <c r="AX1469" s="197"/>
      <c r="AY1469" s="197"/>
    </row>
    <row r="1470" spans="50:51" x14ac:dyDescent="0.25">
      <c r="AX1470" s="197"/>
      <c r="AY1470" s="197"/>
    </row>
    <row r="1471" spans="50:51" x14ac:dyDescent="0.25">
      <c r="AX1471" s="197"/>
      <c r="AY1471" s="197"/>
    </row>
    <row r="1472" spans="50:51" x14ac:dyDescent="0.25">
      <c r="AX1472" s="197"/>
      <c r="AY1472" s="197"/>
    </row>
    <row r="1473" spans="50:51" x14ac:dyDescent="0.25">
      <c r="AX1473" s="197"/>
      <c r="AY1473" s="197"/>
    </row>
    <row r="1474" spans="50:51" x14ac:dyDescent="0.25">
      <c r="AX1474" s="197"/>
      <c r="AY1474" s="197"/>
    </row>
    <row r="1475" spans="50:51" x14ac:dyDescent="0.25">
      <c r="AX1475" s="197"/>
      <c r="AY1475" s="197"/>
    </row>
    <row r="1476" spans="50:51" x14ac:dyDescent="0.25">
      <c r="AX1476" s="197"/>
      <c r="AY1476" s="197"/>
    </row>
    <row r="1477" spans="50:51" x14ac:dyDescent="0.25">
      <c r="AX1477" s="197"/>
      <c r="AY1477" s="197"/>
    </row>
    <row r="1478" spans="50:51" x14ac:dyDescent="0.25">
      <c r="AX1478" s="197"/>
      <c r="AY1478" s="197"/>
    </row>
    <row r="1479" spans="50:51" x14ac:dyDescent="0.25">
      <c r="AX1479" s="197"/>
      <c r="AY1479" s="197"/>
    </row>
    <row r="1480" spans="50:51" x14ac:dyDescent="0.25">
      <c r="AX1480" s="197"/>
      <c r="AY1480" s="197"/>
    </row>
    <row r="1481" spans="50:51" x14ac:dyDescent="0.25">
      <c r="AX1481" s="197"/>
      <c r="AY1481" s="197"/>
    </row>
    <row r="1482" spans="50:51" x14ac:dyDescent="0.25">
      <c r="AX1482" s="197"/>
      <c r="AY1482" s="197"/>
    </row>
    <row r="1483" spans="50:51" x14ac:dyDescent="0.25">
      <c r="AX1483" s="197"/>
      <c r="AY1483" s="197"/>
    </row>
    <row r="1484" spans="50:51" x14ac:dyDescent="0.25">
      <c r="AX1484" s="197"/>
      <c r="AY1484" s="197"/>
    </row>
    <row r="1485" spans="50:51" x14ac:dyDescent="0.25">
      <c r="AX1485" s="197"/>
      <c r="AY1485" s="197"/>
    </row>
    <row r="1486" spans="50:51" x14ac:dyDescent="0.25">
      <c r="AX1486" s="197"/>
      <c r="AY1486" s="197"/>
    </row>
    <row r="1487" spans="50:51" x14ac:dyDescent="0.25">
      <c r="AX1487" s="197"/>
      <c r="AY1487" s="197"/>
    </row>
    <row r="1488" spans="50:51" x14ac:dyDescent="0.25">
      <c r="AX1488" s="197"/>
      <c r="AY1488" s="197"/>
    </row>
    <row r="1489" spans="50:51" x14ac:dyDescent="0.25">
      <c r="AX1489" s="197"/>
      <c r="AY1489" s="197"/>
    </row>
    <row r="1490" spans="50:51" x14ac:dyDescent="0.25">
      <c r="AX1490" s="197"/>
      <c r="AY1490" s="197"/>
    </row>
    <row r="1491" spans="50:51" x14ac:dyDescent="0.25">
      <c r="AX1491" s="197"/>
      <c r="AY1491" s="197"/>
    </row>
    <row r="1492" spans="50:51" x14ac:dyDescent="0.25">
      <c r="AX1492" s="197"/>
      <c r="AY1492" s="197"/>
    </row>
    <row r="1493" spans="50:51" x14ac:dyDescent="0.25">
      <c r="AX1493" s="197"/>
      <c r="AY1493" s="197"/>
    </row>
    <row r="1494" spans="50:51" x14ac:dyDescent="0.25">
      <c r="AX1494" s="197"/>
      <c r="AY1494" s="197"/>
    </row>
    <row r="1495" spans="50:51" x14ac:dyDescent="0.25">
      <c r="AX1495" s="197"/>
      <c r="AY1495" s="197"/>
    </row>
    <row r="1496" spans="50:51" x14ac:dyDescent="0.25">
      <c r="AX1496" s="197"/>
      <c r="AY1496" s="197"/>
    </row>
    <row r="1497" spans="50:51" x14ac:dyDescent="0.25">
      <c r="AX1497" s="197"/>
      <c r="AY1497" s="197"/>
    </row>
    <row r="1498" spans="50:51" x14ac:dyDescent="0.25">
      <c r="AX1498" s="197"/>
      <c r="AY1498" s="197"/>
    </row>
    <row r="1499" spans="50:51" x14ac:dyDescent="0.25">
      <c r="AX1499" s="197"/>
      <c r="AY1499" s="197"/>
    </row>
    <row r="1500" spans="50:51" x14ac:dyDescent="0.25">
      <c r="AX1500" s="197"/>
      <c r="AY1500" s="197"/>
    </row>
    <row r="1501" spans="50:51" x14ac:dyDescent="0.25">
      <c r="AX1501" s="197"/>
      <c r="AY1501" s="197"/>
    </row>
    <row r="1502" spans="50:51" x14ac:dyDescent="0.25">
      <c r="AX1502" s="197"/>
      <c r="AY1502" s="197"/>
    </row>
    <row r="1503" spans="50:51" x14ac:dyDescent="0.25">
      <c r="AX1503" s="197"/>
      <c r="AY1503" s="197"/>
    </row>
    <row r="1504" spans="50:51" x14ac:dyDescent="0.25">
      <c r="AX1504" s="197"/>
      <c r="AY1504" s="197"/>
    </row>
    <row r="1505" spans="50:51" x14ac:dyDescent="0.25">
      <c r="AX1505" s="197"/>
      <c r="AY1505" s="197"/>
    </row>
    <row r="1506" spans="50:51" x14ac:dyDescent="0.25">
      <c r="AX1506" s="197"/>
      <c r="AY1506" s="197"/>
    </row>
    <row r="1507" spans="50:51" x14ac:dyDescent="0.25">
      <c r="AX1507" s="197"/>
      <c r="AY1507" s="197"/>
    </row>
    <row r="1508" spans="50:51" x14ac:dyDescent="0.25">
      <c r="AX1508" s="197"/>
      <c r="AY1508" s="197"/>
    </row>
    <row r="1509" spans="50:51" x14ac:dyDescent="0.25">
      <c r="AX1509" s="197"/>
      <c r="AY1509" s="197"/>
    </row>
    <row r="1510" spans="50:51" x14ac:dyDescent="0.25">
      <c r="AX1510" s="197"/>
      <c r="AY1510" s="197"/>
    </row>
    <row r="1511" spans="50:51" x14ac:dyDescent="0.25">
      <c r="AX1511" s="197"/>
      <c r="AY1511" s="197"/>
    </row>
    <row r="1512" spans="50:51" x14ac:dyDescent="0.25">
      <c r="AX1512" s="197"/>
      <c r="AY1512" s="197"/>
    </row>
    <row r="1513" spans="50:51" x14ac:dyDescent="0.25">
      <c r="AX1513" s="197"/>
      <c r="AY1513" s="197"/>
    </row>
    <row r="1514" spans="50:51" x14ac:dyDescent="0.25">
      <c r="AX1514" s="197"/>
      <c r="AY1514" s="197"/>
    </row>
    <row r="1515" spans="50:51" x14ac:dyDescent="0.25">
      <c r="AX1515" s="197"/>
      <c r="AY1515" s="197"/>
    </row>
    <row r="1516" spans="50:51" x14ac:dyDescent="0.25">
      <c r="AX1516" s="197"/>
      <c r="AY1516" s="197"/>
    </row>
    <row r="1517" spans="50:51" x14ac:dyDescent="0.25">
      <c r="AX1517" s="197"/>
      <c r="AY1517" s="197"/>
    </row>
    <row r="1518" spans="50:51" x14ac:dyDescent="0.25">
      <c r="AX1518" s="197"/>
      <c r="AY1518" s="197"/>
    </row>
    <row r="1519" spans="50:51" x14ac:dyDescent="0.25">
      <c r="AX1519" s="197"/>
      <c r="AY1519" s="197"/>
    </row>
    <row r="1520" spans="50:51" x14ac:dyDescent="0.25">
      <c r="AX1520" s="197"/>
      <c r="AY1520" s="197"/>
    </row>
    <row r="1521" spans="50:51" x14ac:dyDescent="0.25">
      <c r="AX1521" s="197"/>
      <c r="AY1521" s="197"/>
    </row>
    <row r="1522" spans="50:51" x14ac:dyDescent="0.25">
      <c r="AX1522" s="197"/>
      <c r="AY1522" s="197"/>
    </row>
    <row r="1523" spans="50:51" x14ac:dyDescent="0.25">
      <c r="AX1523" s="197"/>
      <c r="AY1523" s="197"/>
    </row>
    <row r="1524" spans="50:51" x14ac:dyDescent="0.25">
      <c r="AX1524" s="197"/>
      <c r="AY1524" s="197"/>
    </row>
    <row r="1525" spans="50:51" x14ac:dyDescent="0.25">
      <c r="AX1525" s="197"/>
      <c r="AY1525" s="197"/>
    </row>
    <row r="1526" spans="50:51" x14ac:dyDescent="0.25">
      <c r="AX1526" s="197"/>
      <c r="AY1526" s="197"/>
    </row>
    <row r="1527" spans="50:51" x14ac:dyDescent="0.25">
      <c r="AX1527" s="197"/>
      <c r="AY1527" s="197"/>
    </row>
    <row r="1528" spans="50:51" x14ac:dyDescent="0.25">
      <c r="AX1528" s="197"/>
      <c r="AY1528" s="197"/>
    </row>
    <row r="1529" spans="50:51" x14ac:dyDescent="0.25">
      <c r="AX1529" s="197"/>
      <c r="AY1529" s="197"/>
    </row>
    <row r="1530" spans="50:51" x14ac:dyDescent="0.25">
      <c r="AX1530" s="197"/>
      <c r="AY1530" s="197"/>
    </row>
    <row r="1531" spans="50:51" x14ac:dyDescent="0.25">
      <c r="AX1531" s="197"/>
      <c r="AY1531" s="197"/>
    </row>
    <row r="1532" spans="50:51" x14ac:dyDescent="0.25">
      <c r="AX1532" s="197"/>
      <c r="AY1532" s="197"/>
    </row>
    <row r="1533" spans="50:51" x14ac:dyDescent="0.25">
      <c r="AX1533" s="197"/>
      <c r="AY1533" s="197"/>
    </row>
    <row r="1534" spans="50:51" x14ac:dyDescent="0.25">
      <c r="AX1534" s="197"/>
      <c r="AY1534" s="197"/>
    </row>
    <row r="1535" spans="50:51" x14ac:dyDescent="0.25">
      <c r="AX1535" s="197"/>
      <c r="AY1535" s="197"/>
    </row>
    <row r="1536" spans="50:51" x14ac:dyDescent="0.25">
      <c r="AX1536" s="197"/>
      <c r="AY1536" s="197"/>
    </row>
    <row r="1537" spans="50:51" x14ac:dyDescent="0.25">
      <c r="AX1537" s="197"/>
      <c r="AY1537" s="197"/>
    </row>
    <row r="1538" spans="50:51" x14ac:dyDescent="0.25">
      <c r="AX1538" s="197"/>
      <c r="AY1538" s="197"/>
    </row>
    <row r="1539" spans="50:51" x14ac:dyDescent="0.25">
      <c r="AX1539" s="197"/>
      <c r="AY1539" s="197"/>
    </row>
    <row r="1540" spans="50:51" x14ac:dyDescent="0.25">
      <c r="AX1540" s="197"/>
      <c r="AY1540" s="197"/>
    </row>
    <row r="1541" spans="50:51" x14ac:dyDescent="0.25">
      <c r="AX1541" s="197"/>
      <c r="AY1541" s="197"/>
    </row>
    <row r="1542" spans="50:51" x14ac:dyDescent="0.25">
      <c r="AX1542" s="197"/>
      <c r="AY1542" s="197"/>
    </row>
    <row r="1543" spans="50:51" x14ac:dyDescent="0.25">
      <c r="AX1543" s="197"/>
      <c r="AY1543" s="197"/>
    </row>
    <row r="1544" spans="50:51" x14ac:dyDescent="0.25">
      <c r="AX1544" s="197"/>
      <c r="AY1544" s="197"/>
    </row>
    <row r="1545" spans="50:51" x14ac:dyDescent="0.25">
      <c r="AX1545" s="197"/>
      <c r="AY1545" s="197"/>
    </row>
    <row r="1546" spans="50:51" x14ac:dyDescent="0.25">
      <c r="AX1546" s="197"/>
      <c r="AY1546" s="197"/>
    </row>
    <row r="1547" spans="50:51" x14ac:dyDescent="0.25">
      <c r="AX1547" s="197"/>
      <c r="AY1547" s="197"/>
    </row>
    <row r="1548" spans="50:51" x14ac:dyDescent="0.25">
      <c r="AX1548" s="197"/>
      <c r="AY1548" s="197"/>
    </row>
    <row r="1549" spans="50:51" x14ac:dyDescent="0.25">
      <c r="AX1549" s="197"/>
      <c r="AY1549" s="197"/>
    </row>
    <row r="1550" spans="50:51" x14ac:dyDescent="0.25">
      <c r="AX1550" s="197"/>
      <c r="AY1550" s="197"/>
    </row>
    <row r="1551" spans="50:51" x14ac:dyDescent="0.25">
      <c r="AX1551" s="197"/>
      <c r="AY1551" s="197"/>
    </row>
    <row r="1552" spans="50:51" x14ac:dyDescent="0.25">
      <c r="AX1552" s="197"/>
      <c r="AY1552" s="197"/>
    </row>
    <row r="1553" spans="50:51" x14ac:dyDescent="0.25">
      <c r="AX1553" s="197"/>
      <c r="AY1553" s="197"/>
    </row>
    <row r="1554" spans="50:51" x14ac:dyDescent="0.25">
      <c r="AX1554" s="197"/>
      <c r="AY1554" s="197"/>
    </row>
    <row r="1555" spans="50:51" x14ac:dyDescent="0.25">
      <c r="AX1555" s="197"/>
      <c r="AY1555" s="197"/>
    </row>
    <row r="1556" spans="50:51" x14ac:dyDescent="0.25">
      <c r="AX1556" s="197"/>
      <c r="AY1556" s="197"/>
    </row>
    <row r="1557" spans="50:51" x14ac:dyDescent="0.25">
      <c r="AX1557" s="197"/>
      <c r="AY1557" s="197"/>
    </row>
    <row r="1558" spans="50:51" x14ac:dyDescent="0.25">
      <c r="AX1558" s="197"/>
      <c r="AY1558" s="197"/>
    </row>
    <row r="1559" spans="50:51" x14ac:dyDescent="0.25">
      <c r="AX1559" s="197"/>
      <c r="AY1559" s="197"/>
    </row>
    <row r="1560" spans="50:51" x14ac:dyDescent="0.25">
      <c r="AX1560" s="197"/>
      <c r="AY1560" s="197"/>
    </row>
    <row r="1561" spans="50:51" x14ac:dyDescent="0.25">
      <c r="AX1561" s="197"/>
      <c r="AY1561" s="197"/>
    </row>
    <row r="1562" spans="50:51" x14ac:dyDescent="0.25">
      <c r="AX1562" s="197"/>
      <c r="AY1562" s="197"/>
    </row>
    <row r="1563" spans="50:51" x14ac:dyDescent="0.25">
      <c r="AX1563" s="197"/>
      <c r="AY1563" s="197"/>
    </row>
    <row r="1564" spans="50:51" x14ac:dyDescent="0.25">
      <c r="AX1564" s="197"/>
      <c r="AY1564" s="197"/>
    </row>
    <row r="1565" spans="50:51" x14ac:dyDescent="0.25">
      <c r="AX1565" s="197"/>
      <c r="AY1565" s="197"/>
    </row>
    <row r="1566" spans="50:51" x14ac:dyDescent="0.25">
      <c r="AX1566" s="197"/>
      <c r="AY1566" s="197"/>
    </row>
    <row r="1567" spans="50:51" x14ac:dyDescent="0.25">
      <c r="AX1567" s="197"/>
      <c r="AY1567" s="197"/>
    </row>
    <row r="1568" spans="50:51" x14ac:dyDescent="0.25">
      <c r="AX1568" s="197"/>
      <c r="AY1568" s="197"/>
    </row>
    <row r="1569" spans="50:51" x14ac:dyDescent="0.25">
      <c r="AX1569" s="197"/>
      <c r="AY1569" s="197"/>
    </row>
    <row r="1570" spans="50:51" x14ac:dyDescent="0.25">
      <c r="AX1570" s="197"/>
      <c r="AY1570" s="197"/>
    </row>
    <row r="1571" spans="50:51" x14ac:dyDescent="0.25">
      <c r="AX1571" s="197"/>
      <c r="AY1571" s="197"/>
    </row>
    <row r="1572" spans="50:51" x14ac:dyDescent="0.25">
      <c r="AX1572" s="197"/>
      <c r="AY1572" s="197"/>
    </row>
    <row r="1573" spans="50:51" x14ac:dyDescent="0.25">
      <c r="AX1573" s="197"/>
      <c r="AY1573" s="197"/>
    </row>
    <row r="1574" spans="50:51" x14ac:dyDescent="0.25">
      <c r="AX1574" s="197"/>
      <c r="AY1574" s="197"/>
    </row>
    <row r="1575" spans="50:51" x14ac:dyDescent="0.25">
      <c r="AX1575" s="197"/>
      <c r="AY1575" s="197"/>
    </row>
    <row r="1576" spans="50:51" x14ac:dyDescent="0.25">
      <c r="AX1576" s="197"/>
      <c r="AY1576" s="197"/>
    </row>
    <row r="1577" spans="50:51" x14ac:dyDescent="0.25">
      <c r="AX1577" s="197"/>
      <c r="AY1577" s="197"/>
    </row>
    <row r="1578" spans="50:51" x14ac:dyDescent="0.25">
      <c r="AX1578" s="197"/>
      <c r="AY1578" s="197"/>
    </row>
    <row r="1579" spans="50:51" x14ac:dyDescent="0.25">
      <c r="AX1579" s="197"/>
      <c r="AY1579" s="197"/>
    </row>
    <row r="1580" spans="50:51" x14ac:dyDescent="0.25">
      <c r="AX1580" s="197"/>
      <c r="AY1580" s="197"/>
    </row>
    <row r="1581" spans="50:51" x14ac:dyDescent="0.25">
      <c r="AX1581" s="197"/>
      <c r="AY1581" s="197"/>
    </row>
    <row r="1582" spans="50:51" x14ac:dyDescent="0.25">
      <c r="AX1582" s="197"/>
      <c r="AY1582" s="197"/>
    </row>
    <row r="1583" spans="50:51" x14ac:dyDescent="0.25">
      <c r="AX1583" s="197"/>
      <c r="AY1583" s="197"/>
    </row>
    <row r="1584" spans="50:51" x14ac:dyDescent="0.25">
      <c r="AX1584" s="197"/>
      <c r="AY1584" s="197"/>
    </row>
    <row r="1585" spans="50:51" x14ac:dyDescent="0.25">
      <c r="AX1585" s="197"/>
      <c r="AY1585" s="197"/>
    </row>
    <row r="1586" spans="50:51" x14ac:dyDescent="0.25">
      <c r="AX1586" s="197"/>
      <c r="AY1586" s="197"/>
    </row>
    <row r="1587" spans="50:51" x14ac:dyDescent="0.25">
      <c r="AX1587" s="197"/>
      <c r="AY1587" s="197"/>
    </row>
    <row r="1588" spans="50:51" x14ac:dyDescent="0.25">
      <c r="AX1588" s="197"/>
      <c r="AY1588" s="197"/>
    </row>
    <row r="1589" spans="50:51" x14ac:dyDescent="0.25">
      <c r="AX1589" s="197"/>
      <c r="AY1589" s="197"/>
    </row>
    <row r="1590" spans="50:51" x14ac:dyDescent="0.25">
      <c r="AX1590" s="197"/>
      <c r="AY1590" s="197"/>
    </row>
    <row r="1591" spans="50:51" x14ac:dyDescent="0.25">
      <c r="AX1591" s="197"/>
      <c r="AY1591" s="197"/>
    </row>
    <row r="1592" spans="50:51" x14ac:dyDescent="0.25">
      <c r="AX1592" s="197"/>
      <c r="AY1592" s="197"/>
    </row>
    <row r="1593" spans="50:51" x14ac:dyDescent="0.25">
      <c r="AX1593" s="197"/>
      <c r="AY1593" s="197"/>
    </row>
    <row r="1594" spans="50:51" x14ac:dyDescent="0.25">
      <c r="AX1594" s="197"/>
      <c r="AY1594" s="197"/>
    </row>
    <row r="1595" spans="50:51" x14ac:dyDescent="0.25">
      <c r="AX1595" s="197"/>
      <c r="AY1595" s="197"/>
    </row>
    <row r="1596" spans="50:51" x14ac:dyDescent="0.25">
      <c r="AX1596" s="197"/>
      <c r="AY1596" s="197"/>
    </row>
    <row r="1597" spans="50:51" x14ac:dyDescent="0.25">
      <c r="AX1597" s="197"/>
      <c r="AY1597" s="197"/>
    </row>
    <row r="1598" spans="50:51" x14ac:dyDescent="0.25">
      <c r="AX1598" s="197"/>
      <c r="AY1598" s="197"/>
    </row>
    <row r="1599" spans="50:51" x14ac:dyDescent="0.25">
      <c r="AX1599" s="197"/>
      <c r="AY1599" s="197"/>
    </row>
    <row r="1600" spans="50:51" x14ac:dyDescent="0.25">
      <c r="AX1600" s="197"/>
      <c r="AY1600" s="197"/>
    </row>
    <row r="1601" spans="50:51" x14ac:dyDescent="0.25">
      <c r="AX1601" s="197"/>
      <c r="AY1601" s="197"/>
    </row>
    <row r="1602" spans="50:51" x14ac:dyDescent="0.25">
      <c r="AX1602" s="197"/>
      <c r="AY1602" s="197"/>
    </row>
    <row r="1603" spans="50:51" x14ac:dyDescent="0.25">
      <c r="AX1603" s="197"/>
      <c r="AY1603" s="197"/>
    </row>
    <row r="1604" spans="50:51" x14ac:dyDescent="0.25">
      <c r="AX1604" s="197"/>
      <c r="AY1604" s="197"/>
    </row>
    <row r="1605" spans="50:51" x14ac:dyDescent="0.25">
      <c r="AX1605" s="197"/>
      <c r="AY1605" s="197"/>
    </row>
    <row r="1606" spans="50:51" x14ac:dyDescent="0.25">
      <c r="AX1606" s="197"/>
      <c r="AY1606" s="197"/>
    </row>
    <row r="1607" spans="50:51" x14ac:dyDescent="0.25">
      <c r="AX1607" s="197"/>
      <c r="AY1607" s="197"/>
    </row>
    <row r="1608" spans="50:51" x14ac:dyDescent="0.25">
      <c r="AX1608" s="197"/>
      <c r="AY1608" s="197"/>
    </row>
    <row r="1609" spans="50:51" x14ac:dyDescent="0.25">
      <c r="AX1609" s="197"/>
      <c r="AY1609" s="197"/>
    </row>
    <row r="1610" spans="50:51" x14ac:dyDescent="0.25">
      <c r="AX1610" s="197"/>
      <c r="AY1610" s="197"/>
    </row>
    <row r="1611" spans="50:51" x14ac:dyDescent="0.25">
      <c r="AX1611" s="197"/>
      <c r="AY1611" s="197"/>
    </row>
    <row r="1612" spans="50:51" x14ac:dyDescent="0.25">
      <c r="AX1612" s="197"/>
      <c r="AY1612" s="197"/>
    </row>
    <row r="1613" spans="50:51" x14ac:dyDescent="0.25">
      <c r="AX1613" s="197"/>
      <c r="AY1613" s="197"/>
    </row>
    <row r="1614" spans="50:51" x14ac:dyDescent="0.25">
      <c r="AX1614" s="197"/>
      <c r="AY1614" s="197"/>
    </row>
    <row r="1615" spans="50:51" x14ac:dyDescent="0.25">
      <c r="AX1615" s="197"/>
      <c r="AY1615" s="197"/>
    </row>
    <row r="1616" spans="50:51" x14ac:dyDescent="0.25">
      <c r="AX1616" s="197"/>
      <c r="AY1616" s="197"/>
    </row>
    <row r="1617" spans="50:51" x14ac:dyDescent="0.25">
      <c r="AX1617" s="197"/>
      <c r="AY1617" s="197"/>
    </row>
    <row r="1618" spans="50:51" x14ac:dyDescent="0.25">
      <c r="AX1618" s="197"/>
      <c r="AY1618" s="197"/>
    </row>
    <row r="1619" spans="50:51" x14ac:dyDescent="0.25">
      <c r="AX1619" s="197"/>
      <c r="AY1619" s="197"/>
    </row>
    <row r="1620" spans="50:51" x14ac:dyDescent="0.25">
      <c r="AX1620" s="197"/>
      <c r="AY1620" s="197"/>
    </row>
    <row r="1621" spans="50:51" x14ac:dyDescent="0.25">
      <c r="AX1621" s="197"/>
      <c r="AY1621" s="197"/>
    </row>
    <row r="1622" spans="50:51" x14ac:dyDescent="0.25">
      <c r="AX1622" s="197"/>
      <c r="AY1622" s="197"/>
    </row>
    <row r="1623" spans="50:51" x14ac:dyDescent="0.25">
      <c r="AX1623" s="197"/>
      <c r="AY1623" s="197"/>
    </row>
    <row r="1624" spans="50:51" x14ac:dyDescent="0.25">
      <c r="AX1624" s="197"/>
      <c r="AY1624" s="197"/>
    </row>
    <row r="1625" spans="50:51" x14ac:dyDescent="0.25">
      <c r="AX1625" s="197"/>
      <c r="AY1625" s="197"/>
    </row>
    <row r="1626" spans="50:51" x14ac:dyDescent="0.25">
      <c r="AX1626" s="197"/>
      <c r="AY1626" s="197"/>
    </row>
    <row r="1627" spans="50:51" x14ac:dyDescent="0.25">
      <c r="AX1627" s="197"/>
      <c r="AY1627" s="197"/>
    </row>
    <row r="1628" spans="50:51" x14ac:dyDescent="0.25">
      <c r="AX1628" s="197"/>
      <c r="AY1628" s="197"/>
    </row>
    <row r="1629" spans="50:51" x14ac:dyDescent="0.25">
      <c r="AX1629" s="197"/>
      <c r="AY1629" s="197"/>
    </row>
    <row r="1630" spans="50:51" x14ac:dyDescent="0.25">
      <c r="AX1630" s="197"/>
      <c r="AY1630" s="197"/>
    </row>
    <row r="1631" spans="50:51" x14ac:dyDescent="0.25">
      <c r="AX1631" s="197"/>
      <c r="AY1631" s="197"/>
    </row>
    <row r="1632" spans="50:51" x14ac:dyDescent="0.25">
      <c r="AX1632" s="197"/>
      <c r="AY1632" s="197"/>
    </row>
    <row r="1633" spans="50:51" x14ac:dyDescent="0.25">
      <c r="AX1633" s="197"/>
      <c r="AY1633" s="197"/>
    </row>
    <row r="1634" spans="50:51" x14ac:dyDescent="0.25">
      <c r="AX1634" s="197"/>
      <c r="AY1634" s="197"/>
    </row>
    <row r="1635" spans="50:51" x14ac:dyDescent="0.25">
      <c r="AX1635" s="197"/>
      <c r="AY1635" s="197"/>
    </row>
    <row r="1636" spans="50:51" x14ac:dyDescent="0.25">
      <c r="AX1636" s="197"/>
      <c r="AY1636" s="197"/>
    </row>
    <row r="1637" spans="50:51" x14ac:dyDescent="0.25">
      <c r="AX1637" s="197"/>
      <c r="AY1637" s="197"/>
    </row>
    <row r="1638" spans="50:51" x14ac:dyDescent="0.25">
      <c r="AX1638" s="197"/>
      <c r="AY1638" s="197"/>
    </row>
    <row r="1639" spans="50:51" x14ac:dyDescent="0.25">
      <c r="AX1639" s="197"/>
      <c r="AY1639" s="197"/>
    </row>
    <row r="1640" spans="50:51" x14ac:dyDescent="0.25">
      <c r="AX1640" s="197"/>
      <c r="AY1640" s="197"/>
    </row>
    <row r="1641" spans="50:51" x14ac:dyDescent="0.25">
      <c r="AX1641" s="197"/>
      <c r="AY1641" s="197"/>
    </row>
    <row r="1642" spans="50:51" x14ac:dyDescent="0.25">
      <c r="AX1642" s="197"/>
      <c r="AY1642" s="197"/>
    </row>
    <row r="1643" spans="50:51" x14ac:dyDescent="0.25">
      <c r="AX1643" s="197"/>
      <c r="AY1643" s="197"/>
    </row>
    <row r="1644" spans="50:51" x14ac:dyDescent="0.25">
      <c r="AX1644" s="197"/>
      <c r="AY1644" s="197"/>
    </row>
    <row r="1645" spans="50:51" x14ac:dyDescent="0.25">
      <c r="AX1645" s="197"/>
      <c r="AY1645" s="197"/>
    </row>
    <row r="1646" spans="50:51" x14ac:dyDescent="0.25">
      <c r="AX1646" s="197"/>
      <c r="AY1646" s="197"/>
    </row>
    <row r="1647" spans="50:51" x14ac:dyDescent="0.25">
      <c r="AX1647" s="197"/>
      <c r="AY1647" s="197"/>
    </row>
    <row r="1648" spans="50:51" x14ac:dyDescent="0.25">
      <c r="AX1648" s="197"/>
      <c r="AY1648" s="197"/>
    </row>
    <row r="1649" spans="50:51" x14ac:dyDescent="0.25">
      <c r="AX1649" s="197"/>
      <c r="AY1649" s="197"/>
    </row>
    <row r="1650" spans="50:51" x14ac:dyDescent="0.25">
      <c r="AX1650" s="197"/>
      <c r="AY1650" s="197"/>
    </row>
    <row r="1651" spans="50:51" x14ac:dyDescent="0.25">
      <c r="AX1651" s="197"/>
      <c r="AY1651" s="197"/>
    </row>
    <row r="1652" spans="50:51" x14ac:dyDescent="0.25">
      <c r="AX1652" s="197"/>
      <c r="AY1652" s="197"/>
    </row>
    <row r="1653" spans="50:51" x14ac:dyDescent="0.25">
      <c r="AX1653" s="197"/>
      <c r="AY1653" s="197"/>
    </row>
    <row r="1654" spans="50:51" x14ac:dyDescent="0.25">
      <c r="AX1654" s="197"/>
      <c r="AY1654" s="197"/>
    </row>
    <row r="1655" spans="50:51" x14ac:dyDescent="0.25">
      <c r="AX1655" s="197"/>
      <c r="AY1655" s="197"/>
    </row>
    <row r="1656" spans="50:51" x14ac:dyDescent="0.25">
      <c r="AX1656" s="197"/>
      <c r="AY1656" s="197"/>
    </row>
    <row r="1657" spans="50:51" x14ac:dyDescent="0.25">
      <c r="AX1657" s="197"/>
      <c r="AY1657" s="197"/>
    </row>
    <row r="1658" spans="50:51" x14ac:dyDescent="0.25">
      <c r="AX1658" s="197"/>
      <c r="AY1658" s="197"/>
    </row>
    <row r="1659" spans="50:51" x14ac:dyDescent="0.25">
      <c r="AX1659" s="197"/>
      <c r="AY1659" s="197"/>
    </row>
    <row r="1660" spans="50:51" x14ac:dyDescent="0.25">
      <c r="AX1660" s="197"/>
      <c r="AY1660" s="197"/>
    </row>
    <row r="1661" spans="50:51" x14ac:dyDescent="0.25">
      <c r="AX1661" s="197"/>
      <c r="AY1661" s="197"/>
    </row>
    <row r="1662" spans="50:51" x14ac:dyDescent="0.25">
      <c r="AX1662" s="197"/>
      <c r="AY1662" s="197"/>
    </row>
    <row r="1663" spans="50:51" x14ac:dyDescent="0.25">
      <c r="AX1663" s="197"/>
      <c r="AY1663" s="197"/>
    </row>
    <row r="1664" spans="50:51" x14ac:dyDescent="0.25">
      <c r="AX1664" s="197"/>
      <c r="AY1664" s="197"/>
    </row>
    <row r="1665" spans="50:51" x14ac:dyDescent="0.25">
      <c r="AX1665" s="197"/>
      <c r="AY1665" s="197"/>
    </row>
    <row r="1666" spans="50:51" x14ac:dyDescent="0.25">
      <c r="AX1666" s="197"/>
      <c r="AY1666" s="197"/>
    </row>
    <row r="1667" spans="50:51" x14ac:dyDescent="0.25">
      <c r="AX1667" s="197"/>
      <c r="AY1667" s="197"/>
    </row>
    <row r="1668" spans="50:51" x14ac:dyDescent="0.25">
      <c r="AX1668" s="197"/>
      <c r="AY1668" s="197"/>
    </row>
    <row r="1669" spans="50:51" x14ac:dyDescent="0.25">
      <c r="AX1669" s="197"/>
      <c r="AY1669" s="197"/>
    </row>
    <row r="1670" spans="50:51" x14ac:dyDescent="0.25">
      <c r="AX1670" s="197"/>
      <c r="AY1670" s="197"/>
    </row>
    <row r="1671" spans="50:51" x14ac:dyDescent="0.25">
      <c r="AX1671" s="197"/>
      <c r="AY1671" s="197"/>
    </row>
    <row r="1672" spans="50:51" x14ac:dyDescent="0.25">
      <c r="AX1672" s="197"/>
      <c r="AY1672" s="197"/>
    </row>
    <row r="1673" spans="50:51" x14ac:dyDescent="0.25">
      <c r="AX1673" s="197"/>
      <c r="AY1673" s="197"/>
    </row>
    <row r="1674" spans="50:51" x14ac:dyDescent="0.25">
      <c r="AX1674" s="197"/>
      <c r="AY1674" s="197"/>
    </row>
    <row r="1675" spans="50:51" x14ac:dyDescent="0.25">
      <c r="AX1675" s="197"/>
      <c r="AY1675" s="197"/>
    </row>
    <row r="1676" spans="50:51" x14ac:dyDescent="0.25">
      <c r="AX1676" s="197"/>
      <c r="AY1676" s="197"/>
    </row>
    <row r="1677" spans="50:51" x14ac:dyDescent="0.25">
      <c r="AX1677" s="197"/>
      <c r="AY1677" s="197"/>
    </row>
    <row r="1678" spans="50:51" x14ac:dyDescent="0.25">
      <c r="AX1678" s="197"/>
      <c r="AY1678" s="197"/>
    </row>
    <row r="1679" spans="50:51" x14ac:dyDescent="0.25">
      <c r="AX1679" s="197"/>
      <c r="AY1679" s="197"/>
    </row>
    <row r="1680" spans="50:51" x14ac:dyDescent="0.25">
      <c r="AX1680" s="197"/>
      <c r="AY1680" s="197"/>
    </row>
    <row r="1681" spans="50:51" x14ac:dyDescent="0.25">
      <c r="AX1681" s="197"/>
      <c r="AY1681" s="197"/>
    </row>
    <row r="1682" spans="50:51" x14ac:dyDescent="0.25">
      <c r="AX1682" s="197"/>
      <c r="AY1682" s="197"/>
    </row>
    <row r="1683" spans="50:51" x14ac:dyDescent="0.25">
      <c r="AX1683" s="197"/>
      <c r="AY1683" s="197"/>
    </row>
    <row r="1684" spans="50:51" x14ac:dyDescent="0.25">
      <c r="AX1684" s="197"/>
      <c r="AY1684" s="197"/>
    </row>
    <row r="1685" spans="50:51" x14ac:dyDescent="0.25">
      <c r="AX1685" s="197"/>
      <c r="AY1685" s="197"/>
    </row>
    <row r="1686" spans="50:51" x14ac:dyDescent="0.25">
      <c r="AX1686" s="197"/>
      <c r="AY1686" s="197"/>
    </row>
    <row r="1687" spans="50:51" x14ac:dyDescent="0.25">
      <c r="AX1687" s="197"/>
      <c r="AY1687" s="197"/>
    </row>
    <row r="1688" spans="50:51" x14ac:dyDescent="0.25">
      <c r="AX1688" s="197"/>
      <c r="AY1688" s="197"/>
    </row>
    <row r="1689" spans="50:51" x14ac:dyDescent="0.25">
      <c r="AX1689" s="197"/>
      <c r="AY1689" s="197"/>
    </row>
    <row r="1690" spans="50:51" x14ac:dyDescent="0.25">
      <c r="AX1690" s="197"/>
      <c r="AY1690" s="197"/>
    </row>
    <row r="1691" spans="50:51" x14ac:dyDescent="0.25">
      <c r="AX1691" s="197"/>
      <c r="AY1691" s="197"/>
    </row>
    <row r="1692" spans="50:51" x14ac:dyDescent="0.25">
      <c r="AX1692" s="197"/>
      <c r="AY1692" s="197"/>
    </row>
    <row r="1693" spans="50:51" x14ac:dyDescent="0.25">
      <c r="AX1693" s="197"/>
      <c r="AY1693" s="197"/>
    </row>
    <row r="1694" spans="50:51" x14ac:dyDescent="0.25">
      <c r="AX1694" s="197"/>
      <c r="AY1694" s="197"/>
    </row>
    <row r="1695" spans="50:51" x14ac:dyDescent="0.25">
      <c r="AX1695" s="197"/>
      <c r="AY1695" s="197"/>
    </row>
    <row r="1696" spans="50:51" x14ac:dyDescent="0.25">
      <c r="AX1696" s="197"/>
      <c r="AY1696" s="197"/>
    </row>
    <row r="1697" spans="50:51" x14ac:dyDescent="0.25">
      <c r="AX1697" s="197"/>
      <c r="AY1697" s="197"/>
    </row>
    <row r="1698" spans="50:51" x14ac:dyDescent="0.25">
      <c r="AX1698" s="197"/>
      <c r="AY1698" s="197"/>
    </row>
    <row r="1699" spans="50:51" x14ac:dyDescent="0.25">
      <c r="AX1699" s="197"/>
      <c r="AY1699" s="197"/>
    </row>
    <row r="1700" spans="50:51" x14ac:dyDescent="0.25">
      <c r="AX1700" s="197"/>
      <c r="AY1700" s="197"/>
    </row>
    <row r="1701" spans="50:51" x14ac:dyDescent="0.25">
      <c r="AX1701" s="197"/>
      <c r="AY1701" s="197"/>
    </row>
    <row r="1702" spans="50:51" x14ac:dyDescent="0.25">
      <c r="AX1702" s="197"/>
      <c r="AY1702" s="197"/>
    </row>
    <row r="1703" spans="50:51" x14ac:dyDescent="0.25">
      <c r="AX1703" s="197"/>
      <c r="AY1703" s="197"/>
    </row>
    <row r="1704" spans="50:51" x14ac:dyDescent="0.25">
      <c r="AX1704" s="197"/>
      <c r="AY1704" s="197"/>
    </row>
    <row r="1705" spans="50:51" x14ac:dyDescent="0.25">
      <c r="AX1705" s="197"/>
      <c r="AY1705" s="197"/>
    </row>
    <row r="1706" spans="50:51" x14ac:dyDescent="0.25">
      <c r="AX1706" s="197"/>
      <c r="AY1706" s="197"/>
    </row>
    <row r="1707" spans="50:51" x14ac:dyDescent="0.25">
      <c r="AX1707" s="197"/>
      <c r="AY1707" s="197"/>
    </row>
    <row r="1708" spans="50:51" x14ac:dyDescent="0.25">
      <c r="AX1708" s="197"/>
      <c r="AY1708" s="197"/>
    </row>
    <row r="1709" spans="50:51" x14ac:dyDescent="0.25">
      <c r="AX1709" s="197"/>
      <c r="AY1709" s="197"/>
    </row>
    <row r="1710" spans="50:51" x14ac:dyDescent="0.25">
      <c r="AX1710" s="197"/>
      <c r="AY1710" s="197"/>
    </row>
    <row r="1711" spans="50:51" x14ac:dyDescent="0.25">
      <c r="AX1711" s="197"/>
      <c r="AY1711" s="197"/>
    </row>
    <row r="1712" spans="50:51" x14ac:dyDescent="0.25">
      <c r="AX1712" s="197"/>
      <c r="AY1712" s="197"/>
    </row>
    <row r="1713" spans="50:51" x14ac:dyDescent="0.25">
      <c r="AX1713" s="197"/>
      <c r="AY1713" s="197"/>
    </row>
    <row r="1714" spans="50:51" x14ac:dyDescent="0.25">
      <c r="AX1714" s="197"/>
      <c r="AY1714" s="197"/>
    </row>
    <row r="1715" spans="50:51" x14ac:dyDescent="0.25">
      <c r="AX1715" s="197"/>
      <c r="AY1715" s="197"/>
    </row>
    <row r="1716" spans="50:51" x14ac:dyDescent="0.25">
      <c r="AX1716" s="197"/>
      <c r="AY1716" s="197"/>
    </row>
    <row r="1717" spans="50:51" x14ac:dyDescent="0.25">
      <c r="AX1717" s="197"/>
      <c r="AY1717" s="197"/>
    </row>
    <row r="1718" spans="50:51" x14ac:dyDescent="0.25">
      <c r="AX1718" s="197"/>
      <c r="AY1718" s="197"/>
    </row>
    <row r="1719" spans="50:51" x14ac:dyDescent="0.25">
      <c r="AX1719" s="197"/>
      <c r="AY1719" s="197"/>
    </row>
    <row r="1720" spans="50:51" x14ac:dyDescent="0.25">
      <c r="AX1720" s="197"/>
      <c r="AY1720" s="197"/>
    </row>
    <row r="1721" spans="50:51" x14ac:dyDescent="0.25">
      <c r="AX1721" s="197"/>
      <c r="AY1721" s="197"/>
    </row>
    <row r="1722" spans="50:51" x14ac:dyDescent="0.25">
      <c r="AX1722" s="197"/>
      <c r="AY1722" s="197"/>
    </row>
    <row r="1723" spans="50:51" x14ac:dyDescent="0.25">
      <c r="AX1723" s="197"/>
      <c r="AY1723" s="197"/>
    </row>
    <row r="1724" spans="50:51" x14ac:dyDescent="0.25">
      <c r="AX1724" s="197"/>
      <c r="AY1724" s="197"/>
    </row>
    <row r="1725" spans="50:51" x14ac:dyDescent="0.25">
      <c r="AX1725" s="197"/>
      <c r="AY1725" s="197"/>
    </row>
    <row r="1726" spans="50:51" x14ac:dyDescent="0.25">
      <c r="AX1726" s="197"/>
      <c r="AY1726" s="197"/>
    </row>
    <row r="1727" spans="50:51" x14ac:dyDescent="0.25">
      <c r="AX1727" s="197"/>
      <c r="AY1727" s="197"/>
    </row>
    <row r="1728" spans="50:51" x14ac:dyDescent="0.25">
      <c r="AX1728" s="197"/>
      <c r="AY1728" s="197"/>
    </row>
    <row r="1729" spans="50:51" x14ac:dyDescent="0.25">
      <c r="AX1729" s="197"/>
      <c r="AY1729" s="197"/>
    </row>
    <row r="1730" spans="50:51" x14ac:dyDescent="0.25">
      <c r="AX1730" s="197"/>
      <c r="AY1730" s="197"/>
    </row>
    <row r="1731" spans="50:51" x14ac:dyDescent="0.25">
      <c r="AX1731" s="197"/>
      <c r="AY1731" s="197"/>
    </row>
    <row r="1732" spans="50:51" x14ac:dyDescent="0.25">
      <c r="AX1732" s="197"/>
      <c r="AY1732" s="197"/>
    </row>
    <row r="1733" spans="50:51" x14ac:dyDescent="0.25">
      <c r="AX1733" s="197"/>
      <c r="AY1733" s="197"/>
    </row>
    <row r="1734" spans="50:51" x14ac:dyDescent="0.25">
      <c r="AX1734" s="197"/>
      <c r="AY1734" s="197"/>
    </row>
    <row r="1735" spans="50:51" x14ac:dyDescent="0.25">
      <c r="AX1735" s="197"/>
      <c r="AY1735" s="197"/>
    </row>
    <row r="1736" spans="50:51" x14ac:dyDescent="0.25">
      <c r="AX1736" s="197"/>
      <c r="AY1736" s="197"/>
    </row>
    <row r="1737" spans="50:51" x14ac:dyDescent="0.25">
      <c r="AX1737" s="197"/>
      <c r="AY1737" s="197"/>
    </row>
    <row r="1738" spans="50:51" x14ac:dyDescent="0.25">
      <c r="AX1738" s="197"/>
      <c r="AY1738" s="197"/>
    </row>
    <row r="1739" spans="50:51" x14ac:dyDescent="0.25">
      <c r="AX1739" s="197"/>
      <c r="AY1739" s="197"/>
    </row>
    <row r="1740" spans="50:51" x14ac:dyDescent="0.25">
      <c r="AX1740" s="197"/>
      <c r="AY1740" s="197"/>
    </row>
    <row r="1741" spans="50:51" x14ac:dyDescent="0.25">
      <c r="AX1741" s="197"/>
      <c r="AY1741" s="197"/>
    </row>
    <row r="1742" spans="50:51" x14ac:dyDescent="0.25">
      <c r="AX1742" s="197"/>
      <c r="AY1742" s="197"/>
    </row>
    <row r="1743" spans="50:51" x14ac:dyDescent="0.25">
      <c r="AX1743" s="197"/>
      <c r="AY1743" s="197"/>
    </row>
    <row r="1744" spans="50:51" x14ac:dyDescent="0.25">
      <c r="AX1744" s="197"/>
      <c r="AY1744" s="197"/>
    </row>
    <row r="1745" spans="50:51" x14ac:dyDescent="0.25">
      <c r="AX1745" s="197"/>
      <c r="AY1745" s="197"/>
    </row>
    <row r="1746" spans="50:51" x14ac:dyDescent="0.25">
      <c r="AX1746" s="197"/>
      <c r="AY1746" s="197"/>
    </row>
    <row r="1747" spans="50:51" x14ac:dyDescent="0.25">
      <c r="AX1747" s="197"/>
      <c r="AY1747" s="197"/>
    </row>
    <row r="1748" spans="50:51" x14ac:dyDescent="0.25">
      <c r="AX1748" s="197"/>
      <c r="AY1748" s="197"/>
    </row>
    <row r="1749" spans="50:51" x14ac:dyDescent="0.25">
      <c r="AX1749" s="197"/>
      <c r="AY1749" s="197"/>
    </row>
    <row r="1750" spans="50:51" x14ac:dyDescent="0.25">
      <c r="AX1750" s="197"/>
      <c r="AY1750" s="197"/>
    </row>
    <row r="1751" spans="50:51" x14ac:dyDescent="0.25">
      <c r="AX1751" s="197"/>
      <c r="AY1751" s="197"/>
    </row>
    <row r="1752" spans="50:51" x14ac:dyDescent="0.25">
      <c r="AX1752" s="197"/>
      <c r="AY1752" s="197"/>
    </row>
    <row r="1753" spans="50:51" x14ac:dyDescent="0.25">
      <c r="AX1753" s="197"/>
      <c r="AY1753" s="197"/>
    </row>
    <row r="1754" spans="50:51" x14ac:dyDescent="0.25">
      <c r="AX1754" s="197"/>
      <c r="AY1754" s="197"/>
    </row>
    <row r="1755" spans="50:51" x14ac:dyDescent="0.25">
      <c r="AX1755" s="197"/>
      <c r="AY1755" s="197"/>
    </row>
    <row r="1756" spans="50:51" x14ac:dyDescent="0.25">
      <c r="AX1756" s="197"/>
      <c r="AY1756" s="197"/>
    </row>
    <row r="1757" spans="50:51" x14ac:dyDescent="0.25">
      <c r="AX1757" s="197"/>
      <c r="AY1757" s="197"/>
    </row>
    <row r="1758" spans="50:51" x14ac:dyDescent="0.25">
      <c r="AX1758" s="197"/>
      <c r="AY1758" s="197"/>
    </row>
    <row r="1759" spans="50:51" x14ac:dyDescent="0.25">
      <c r="AX1759" s="197"/>
      <c r="AY1759" s="197"/>
    </row>
    <row r="1760" spans="50:51" x14ac:dyDescent="0.25">
      <c r="AX1760" s="197"/>
      <c r="AY1760" s="197"/>
    </row>
    <row r="1761" spans="50:51" x14ac:dyDescent="0.25">
      <c r="AX1761" s="197"/>
      <c r="AY1761" s="197"/>
    </row>
    <row r="1762" spans="50:51" x14ac:dyDescent="0.25">
      <c r="AX1762" s="197"/>
      <c r="AY1762" s="197"/>
    </row>
    <row r="1763" spans="50:51" x14ac:dyDescent="0.25">
      <c r="AX1763" s="197"/>
      <c r="AY1763" s="197"/>
    </row>
    <row r="1764" spans="50:51" x14ac:dyDescent="0.25">
      <c r="AX1764" s="197"/>
      <c r="AY1764" s="197"/>
    </row>
    <row r="1765" spans="50:51" x14ac:dyDescent="0.25">
      <c r="AX1765" s="197"/>
      <c r="AY1765" s="197"/>
    </row>
    <row r="1766" spans="50:51" x14ac:dyDescent="0.25">
      <c r="AX1766" s="197"/>
      <c r="AY1766" s="197"/>
    </row>
    <row r="1767" spans="50:51" x14ac:dyDescent="0.25">
      <c r="AX1767" s="197"/>
      <c r="AY1767" s="197"/>
    </row>
    <row r="1768" spans="50:51" x14ac:dyDescent="0.25">
      <c r="AX1768" s="197"/>
      <c r="AY1768" s="197"/>
    </row>
    <row r="1769" spans="50:51" x14ac:dyDescent="0.25">
      <c r="AX1769" s="197"/>
      <c r="AY1769" s="197"/>
    </row>
    <row r="1770" spans="50:51" x14ac:dyDescent="0.25">
      <c r="AX1770" s="197"/>
      <c r="AY1770" s="197"/>
    </row>
    <row r="1771" spans="50:51" x14ac:dyDescent="0.25">
      <c r="AX1771" s="197"/>
      <c r="AY1771" s="197"/>
    </row>
    <row r="1772" spans="50:51" x14ac:dyDescent="0.25">
      <c r="AX1772" s="197"/>
      <c r="AY1772" s="197"/>
    </row>
    <row r="1773" spans="50:51" x14ac:dyDescent="0.25">
      <c r="AX1773" s="197"/>
      <c r="AY1773" s="197"/>
    </row>
    <row r="1774" spans="50:51" x14ac:dyDescent="0.25">
      <c r="AX1774" s="197"/>
      <c r="AY1774" s="197"/>
    </row>
    <row r="1775" spans="50:51" x14ac:dyDescent="0.25">
      <c r="AX1775" s="197"/>
      <c r="AY1775" s="197"/>
    </row>
    <row r="1776" spans="50:51" x14ac:dyDescent="0.25">
      <c r="AX1776" s="197"/>
      <c r="AY1776" s="197"/>
    </row>
    <row r="1777" spans="50:51" x14ac:dyDescent="0.25">
      <c r="AX1777" s="197"/>
      <c r="AY1777" s="197"/>
    </row>
    <row r="1778" spans="50:51" x14ac:dyDescent="0.25">
      <c r="AX1778" s="197"/>
      <c r="AY1778" s="197"/>
    </row>
    <row r="1779" spans="50:51" x14ac:dyDescent="0.25">
      <c r="AX1779" s="197"/>
      <c r="AY1779" s="197"/>
    </row>
    <row r="1780" spans="50:51" x14ac:dyDescent="0.25">
      <c r="AX1780" s="197"/>
      <c r="AY1780" s="197"/>
    </row>
    <row r="1781" spans="50:51" x14ac:dyDescent="0.25">
      <c r="AX1781" s="197"/>
      <c r="AY1781" s="197"/>
    </row>
    <row r="1782" spans="50:51" x14ac:dyDescent="0.25">
      <c r="AX1782" s="197"/>
      <c r="AY1782" s="197"/>
    </row>
    <row r="1783" spans="50:51" x14ac:dyDescent="0.25">
      <c r="AX1783" s="197"/>
      <c r="AY1783" s="197"/>
    </row>
    <row r="1784" spans="50:51" x14ac:dyDescent="0.25">
      <c r="AX1784" s="197"/>
      <c r="AY1784" s="197"/>
    </row>
    <row r="1785" spans="50:51" x14ac:dyDescent="0.25">
      <c r="AX1785" s="197"/>
      <c r="AY1785" s="197"/>
    </row>
    <row r="1786" spans="50:51" x14ac:dyDescent="0.25">
      <c r="AX1786" s="197"/>
      <c r="AY1786" s="197"/>
    </row>
    <row r="1787" spans="50:51" x14ac:dyDescent="0.25">
      <c r="AX1787" s="197"/>
      <c r="AY1787" s="197"/>
    </row>
    <row r="1788" spans="50:51" x14ac:dyDescent="0.25">
      <c r="AX1788" s="197"/>
      <c r="AY1788" s="197"/>
    </row>
    <row r="1789" spans="50:51" x14ac:dyDescent="0.25">
      <c r="AX1789" s="197"/>
      <c r="AY1789" s="197"/>
    </row>
    <row r="1790" spans="50:51" x14ac:dyDescent="0.25">
      <c r="AX1790" s="197"/>
      <c r="AY1790" s="197"/>
    </row>
    <row r="1791" spans="50:51" x14ac:dyDescent="0.25">
      <c r="AX1791" s="197"/>
      <c r="AY1791" s="197"/>
    </row>
    <row r="1792" spans="50:51" x14ac:dyDescent="0.25">
      <c r="AX1792" s="197"/>
      <c r="AY1792" s="197"/>
    </row>
    <row r="1793" spans="50:51" x14ac:dyDescent="0.25">
      <c r="AX1793" s="197"/>
      <c r="AY1793" s="197"/>
    </row>
    <row r="1794" spans="50:51" x14ac:dyDescent="0.25">
      <c r="AX1794" s="197"/>
      <c r="AY1794" s="197"/>
    </row>
    <row r="1795" spans="50:51" x14ac:dyDescent="0.25">
      <c r="AX1795" s="197"/>
      <c r="AY1795" s="197"/>
    </row>
    <row r="1796" spans="50:51" x14ac:dyDescent="0.25">
      <c r="AX1796" s="197"/>
      <c r="AY1796" s="197"/>
    </row>
    <row r="1797" spans="50:51" x14ac:dyDescent="0.25">
      <c r="AX1797" s="197"/>
      <c r="AY1797" s="197"/>
    </row>
    <row r="1798" spans="50:51" x14ac:dyDescent="0.25">
      <c r="AX1798" s="197"/>
      <c r="AY1798" s="197"/>
    </row>
    <row r="1799" spans="50:51" x14ac:dyDescent="0.25">
      <c r="AX1799" s="197"/>
      <c r="AY1799" s="197"/>
    </row>
    <row r="1800" spans="50:51" x14ac:dyDescent="0.25">
      <c r="AX1800" s="197"/>
      <c r="AY1800" s="197"/>
    </row>
    <row r="1801" spans="50:51" x14ac:dyDescent="0.25">
      <c r="AX1801" s="197"/>
      <c r="AY1801" s="197"/>
    </row>
    <row r="1802" spans="50:51" x14ac:dyDescent="0.25">
      <c r="AX1802" s="197"/>
      <c r="AY1802" s="197"/>
    </row>
    <row r="1803" spans="50:51" x14ac:dyDescent="0.25">
      <c r="AX1803" s="197"/>
      <c r="AY1803" s="197"/>
    </row>
    <row r="1804" spans="50:51" x14ac:dyDescent="0.25">
      <c r="AX1804" s="197"/>
      <c r="AY1804" s="197"/>
    </row>
    <row r="1805" spans="50:51" x14ac:dyDescent="0.25">
      <c r="AX1805" s="197"/>
      <c r="AY1805" s="197"/>
    </row>
    <row r="1806" spans="50:51" x14ac:dyDescent="0.25">
      <c r="AX1806" s="197"/>
      <c r="AY1806" s="197"/>
    </row>
    <row r="1807" spans="50:51" x14ac:dyDescent="0.25">
      <c r="AX1807" s="197"/>
      <c r="AY1807" s="197"/>
    </row>
    <row r="1808" spans="50:51" x14ac:dyDescent="0.25">
      <c r="AX1808" s="197"/>
      <c r="AY1808" s="197"/>
    </row>
    <row r="1809" spans="50:51" x14ac:dyDescent="0.25">
      <c r="AX1809" s="197"/>
      <c r="AY1809" s="197"/>
    </row>
    <row r="1810" spans="50:51" x14ac:dyDescent="0.25">
      <c r="AX1810" s="197"/>
      <c r="AY1810" s="197"/>
    </row>
    <row r="1811" spans="50:51" x14ac:dyDescent="0.25">
      <c r="AX1811" s="197"/>
      <c r="AY1811" s="197"/>
    </row>
    <row r="1812" spans="50:51" x14ac:dyDescent="0.25">
      <c r="AX1812" s="197"/>
      <c r="AY1812" s="197"/>
    </row>
    <row r="1813" spans="50:51" x14ac:dyDescent="0.25">
      <c r="AX1813" s="197"/>
      <c r="AY1813" s="197"/>
    </row>
    <row r="1814" spans="50:51" x14ac:dyDescent="0.25">
      <c r="AX1814" s="197"/>
      <c r="AY1814" s="197"/>
    </row>
    <row r="1815" spans="50:51" x14ac:dyDescent="0.25">
      <c r="AX1815" s="197"/>
      <c r="AY1815" s="197"/>
    </row>
    <row r="1816" spans="50:51" x14ac:dyDescent="0.25">
      <c r="AX1816" s="197"/>
      <c r="AY1816" s="197"/>
    </row>
    <row r="1817" spans="50:51" x14ac:dyDescent="0.25">
      <c r="AX1817" s="197"/>
      <c r="AY1817" s="197"/>
    </row>
    <row r="1818" spans="50:51" x14ac:dyDescent="0.25">
      <c r="AX1818" s="197"/>
      <c r="AY1818" s="197"/>
    </row>
    <row r="1819" spans="50:51" x14ac:dyDescent="0.25">
      <c r="AX1819" s="197"/>
      <c r="AY1819" s="197"/>
    </row>
    <row r="1820" spans="50:51" x14ac:dyDescent="0.25">
      <c r="AX1820" s="197"/>
      <c r="AY1820" s="197"/>
    </row>
    <row r="1821" spans="50:51" x14ac:dyDescent="0.25">
      <c r="AX1821" s="197"/>
      <c r="AY1821" s="197"/>
    </row>
    <row r="1822" spans="50:51" x14ac:dyDescent="0.25">
      <c r="AX1822" s="197"/>
      <c r="AY1822" s="197"/>
    </row>
    <row r="1823" spans="50:51" x14ac:dyDescent="0.25">
      <c r="AX1823" s="197"/>
      <c r="AY1823" s="197"/>
    </row>
    <row r="1824" spans="50:51" x14ac:dyDescent="0.25">
      <c r="AX1824" s="197"/>
      <c r="AY1824" s="197"/>
    </row>
    <row r="1825" spans="50:51" x14ac:dyDescent="0.25">
      <c r="AX1825" s="197"/>
      <c r="AY1825" s="197"/>
    </row>
    <row r="1826" spans="50:51" x14ac:dyDescent="0.25">
      <c r="AX1826" s="197"/>
      <c r="AY1826" s="197"/>
    </row>
    <row r="1827" spans="50:51" x14ac:dyDescent="0.25">
      <c r="AX1827" s="197"/>
      <c r="AY1827" s="197"/>
    </row>
    <row r="1828" spans="50:51" x14ac:dyDescent="0.25">
      <c r="AX1828" s="197"/>
      <c r="AY1828" s="197"/>
    </row>
    <row r="1829" spans="50:51" x14ac:dyDescent="0.25">
      <c r="AX1829" s="197"/>
      <c r="AY1829" s="197"/>
    </row>
    <row r="1830" spans="50:51" x14ac:dyDescent="0.25">
      <c r="AX1830" s="197"/>
      <c r="AY1830" s="197"/>
    </row>
    <row r="1831" spans="50:51" x14ac:dyDescent="0.25">
      <c r="AX1831" s="197"/>
      <c r="AY1831" s="197"/>
    </row>
    <row r="1832" spans="50:51" x14ac:dyDescent="0.25">
      <c r="AX1832" s="197"/>
      <c r="AY1832" s="197"/>
    </row>
    <row r="1833" spans="50:51" x14ac:dyDescent="0.25">
      <c r="AX1833" s="197"/>
      <c r="AY1833" s="197"/>
    </row>
    <row r="1834" spans="50:51" x14ac:dyDescent="0.25">
      <c r="AX1834" s="197"/>
      <c r="AY1834" s="197"/>
    </row>
    <row r="1835" spans="50:51" x14ac:dyDescent="0.25">
      <c r="AX1835" s="197"/>
      <c r="AY1835" s="197"/>
    </row>
    <row r="1836" spans="50:51" x14ac:dyDescent="0.25">
      <c r="AX1836" s="197"/>
      <c r="AY1836" s="197"/>
    </row>
    <row r="1837" spans="50:51" x14ac:dyDescent="0.25">
      <c r="AX1837" s="197"/>
      <c r="AY1837" s="197"/>
    </row>
    <row r="1838" spans="50:51" x14ac:dyDescent="0.25">
      <c r="AX1838" s="197"/>
      <c r="AY1838" s="197"/>
    </row>
    <row r="1839" spans="50:51" x14ac:dyDescent="0.25">
      <c r="AX1839" s="197"/>
      <c r="AY1839" s="197"/>
    </row>
    <row r="1840" spans="50:51" x14ac:dyDescent="0.25">
      <c r="AX1840" s="197"/>
      <c r="AY1840" s="197"/>
    </row>
    <row r="1841" spans="50:51" x14ac:dyDescent="0.25">
      <c r="AX1841" s="197"/>
      <c r="AY1841" s="197"/>
    </row>
    <row r="1842" spans="50:51" x14ac:dyDescent="0.25">
      <c r="AX1842" s="197"/>
      <c r="AY1842" s="197"/>
    </row>
    <row r="1843" spans="50:51" x14ac:dyDescent="0.25">
      <c r="AX1843" s="197"/>
      <c r="AY1843" s="197"/>
    </row>
    <row r="1844" spans="50:51" x14ac:dyDescent="0.25">
      <c r="AX1844" s="197"/>
      <c r="AY1844" s="197"/>
    </row>
    <row r="1845" spans="50:51" x14ac:dyDescent="0.25">
      <c r="AX1845" s="197"/>
      <c r="AY1845" s="197"/>
    </row>
    <row r="1846" spans="50:51" x14ac:dyDescent="0.25">
      <c r="AX1846" s="197"/>
      <c r="AY1846" s="197"/>
    </row>
    <row r="1847" spans="50:51" x14ac:dyDescent="0.25">
      <c r="AX1847" s="197"/>
      <c r="AY1847" s="197"/>
    </row>
    <row r="1848" spans="50:51" x14ac:dyDescent="0.25">
      <c r="AX1848" s="197"/>
      <c r="AY1848" s="197"/>
    </row>
    <row r="1849" spans="50:51" x14ac:dyDescent="0.25">
      <c r="AX1849" s="197"/>
      <c r="AY1849" s="197"/>
    </row>
    <row r="1850" spans="50:51" x14ac:dyDescent="0.25">
      <c r="AX1850" s="197"/>
      <c r="AY1850" s="197"/>
    </row>
    <row r="1851" spans="50:51" x14ac:dyDescent="0.25">
      <c r="AX1851" s="197"/>
      <c r="AY1851" s="197"/>
    </row>
    <row r="1852" spans="50:51" x14ac:dyDescent="0.25">
      <c r="AX1852" s="197"/>
      <c r="AY1852" s="197"/>
    </row>
    <row r="1853" spans="50:51" x14ac:dyDescent="0.25">
      <c r="AX1853" s="197"/>
      <c r="AY1853" s="197"/>
    </row>
    <row r="1854" spans="50:51" x14ac:dyDescent="0.25">
      <c r="AX1854" s="197"/>
      <c r="AY1854" s="197"/>
    </row>
    <row r="1855" spans="50:51" x14ac:dyDescent="0.25">
      <c r="AX1855" s="197"/>
      <c r="AY1855" s="197"/>
    </row>
    <row r="1856" spans="50:51" x14ac:dyDescent="0.25">
      <c r="AX1856" s="197"/>
      <c r="AY1856" s="197"/>
    </row>
    <row r="1857" spans="50:51" x14ac:dyDescent="0.25">
      <c r="AX1857" s="197"/>
      <c r="AY1857" s="197"/>
    </row>
    <row r="1858" spans="50:51" x14ac:dyDescent="0.25">
      <c r="AX1858" s="197"/>
      <c r="AY1858" s="197"/>
    </row>
    <row r="1859" spans="50:51" x14ac:dyDescent="0.25">
      <c r="AX1859" s="197"/>
      <c r="AY1859" s="197"/>
    </row>
    <row r="1860" spans="50:51" x14ac:dyDescent="0.25">
      <c r="AX1860" s="197"/>
      <c r="AY1860" s="197"/>
    </row>
    <row r="1861" spans="50:51" x14ac:dyDescent="0.25">
      <c r="AX1861" s="197"/>
      <c r="AY1861" s="197"/>
    </row>
    <row r="1862" spans="50:51" x14ac:dyDescent="0.25">
      <c r="AX1862" s="197"/>
      <c r="AY1862" s="197"/>
    </row>
    <row r="1863" spans="50:51" x14ac:dyDescent="0.25">
      <c r="AX1863" s="197"/>
      <c r="AY1863" s="197"/>
    </row>
    <row r="1864" spans="50:51" x14ac:dyDescent="0.25">
      <c r="AX1864" s="197"/>
      <c r="AY1864" s="197"/>
    </row>
    <row r="1865" spans="50:51" x14ac:dyDescent="0.25">
      <c r="AX1865" s="197"/>
      <c r="AY1865" s="197"/>
    </row>
    <row r="1866" spans="50:51" x14ac:dyDescent="0.25">
      <c r="AX1866" s="197"/>
      <c r="AY1866" s="197"/>
    </row>
    <row r="1867" spans="50:51" x14ac:dyDescent="0.25">
      <c r="AX1867" s="197"/>
      <c r="AY1867" s="197"/>
    </row>
    <row r="1868" spans="50:51" x14ac:dyDescent="0.25">
      <c r="AX1868" s="197"/>
      <c r="AY1868" s="197"/>
    </row>
    <row r="1869" spans="50:51" x14ac:dyDescent="0.25">
      <c r="AX1869" s="197"/>
      <c r="AY1869" s="197"/>
    </row>
    <row r="1870" spans="50:51" x14ac:dyDescent="0.25">
      <c r="AX1870" s="197"/>
      <c r="AY1870" s="197"/>
    </row>
    <row r="1871" spans="50:51" x14ac:dyDescent="0.25">
      <c r="AX1871" s="197"/>
      <c r="AY1871" s="197"/>
    </row>
    <row r="1872" spans="50:51" x14ac:dyDescent="0.25">
      <c r="AX1872" s="197"/>
      <c r="AY1872" s="197"/>
    </row>
    <row r="1873" spans="50:51" x14ac:dyDescent="0.25">
      <c r="AX1873" s="197"/>
      <c r="AY1873" s="197"/>
    </row>
    <row r="1874" spans="50:51" x14ac:dyDescent="0.25">
      <c r="AX1874" s="197"/>
      <c r="AY1874" s="197"/>
    </row>
    <row r="1875" spans="50:51" x14ac:dyDescent="0.25">
      <c r="AX1875" s="197"/>
      <c r="AY1875" s="197"/>
    </row>
    <row r="1876" spans="50:51" x14ac:dyDescent="0.25">
      <c r="AX1876" s="197"/>
      <c r="AY1876" s="197"/>
    </row>
    <row r="1877" spans="50:51" x14ac:dyDescent="0.25">
      <c r="AX1877" s="197"/>
      <c r="AY1877" s="197"/>
    </row>
    <row r="1878" spans="50:51" x14ac:dyDescent="0.25">
      <c r="AX1878" s="197"/>
      <c r="AY1878" s="197"/>
    </row>
    <row r="1879" spans="50:51" x14ac:dyDescent="0.25">
      <c r="AX1879" s="197"/>
      <c r="AY1879" s="197"/>
    </row>
    <row r="1880" spans="50:51" x14ac:dyDescent="0.25">
      <c r="AX1880" s="197"/>
      <c r="AY1880" s="197"/>
    </row>
    <row r="1881" spans="50:51" x14ac:dyDescent="0.25">
      <c r="AX1881" s="197"/>
      <c r="AY1881" s="197"/>
    </row>
    <row r="1882" spans="50:51" x14ac:dyDescent="0.25">
      <c r="AX1882" s="197"/>
      <c r="AY1882" s="197"/>
    </row>
    <row r="1883" spans="50:51" x14ac:dyDescent="0.25">
      <c r="AX1883" s="197"/>
      <c r="AY1883" s="197"/>
    </row>
    <row r="1884" spans="50:51" x14ac:dyDescent="0.25">
      <c r="AX1884" s="197"/>
      <c r="AY1884" s="197"/>
    </row>
    <row r="1885" spans="50:51" x14ac:dyDescent="0.25">
      <c r="AX1885" s="197"/>
      <c r="AY1885" s="197"/>
    </row>
    <row r="1886" spans="50:51" x14ac:dyDescent="0.25">
      <c r="AX1886" s="197"/>
      <c r="AY1886" s="197"/>
    </row>
    <row r="1887" spans="50:51" x14ac:dyDescent="0.25">
      <c r="AX1887" s="197"/>
      <c r="AY1887" s="197"/>
    </row>
    <row r="1888" spans="50:51" x14ac:dyDescent="0.25">
      <c r="AX1888" s="197"/>
      <c r="AY1888" s="197"/>
    </row>
    <row r="1889" spans="50:51" x14ac:dyDescent="0.25">
      <c r="AX1889" s="197"/>
      <c r="AY1889" s="197"/>
    </row>
    <row r="1890" spans="50:51" x14ac:dyDescent="0.25">
      <c r="AX1890" s="197"/>
      <c r="AY1890" s="197"/>
    </row>
    <row r="1891" spans="50:51" x14ac:dyDescent="0.25">
      <c r="AX1891" s="197"/>
      <c r="AY1891" s="197"/>
    </row>
    <row r="1892" spans="50:51" x14ac:dyDescent="0.25">
      <c r="AX1892" s="197"/>
      <c r="AY1892" s="197"/>
    </row>
    <row r="1893" spans="50:51" x14ac:dyDescent="0.25">
      <c r="AX1893" s="197"/>
      <c r="AY1893" s="197"/>
    </row>
    <row r="1894" spans="50:51" x14ac:dyDescent="0.25">
      <c r="AX1894" s="197"/>
      <c r="AY1894" s="197"/>
    </row>
    <row r="1895" spans="50:51" x14ac:dyDescent="0.25">
      <c r="AX1895" s="197"/>
      <c r="AY1895" s="197"/>
    </row>
    <row r="1896" spans="50:51" x14ac:dyDescent="0.25">
      <c r="AX1896" s="197"/>
      <c r="AY1896" s="197"/>
    </row>
    <row r="1897" spans="50:51" x14ac:dyDescent="0.25">
      <c r="AX1897" s="197"/>
      <c r="AY1897" s="197"/>
    </row>
    <row r="1898" spans="50:51" x14ac:dyDescent="0.25">
      <c r="AX1898" s="197"/>
      <c r="AY1898" s="197"/>
    </row>
    <row r="1899" spans="50:51" x14ac:dyDescent="0.25">
      <c r="AX1899" s="197"/>
      <c r="AY1899" s="197"/>
    </row>
    <row r="1900" spans="50:51" x14ac:dyDescent="0.25">
      <c r="AX1900" s="197"/>
      <c r="AY1900" s="197"/>
    </row>
    <row r="1901" spans="50:51" x14ac:dyDescent="0.25">
      <c r="AX1901" s="197"/>
      <c r="AY1901" s="197"/>
    </row>
    <row r="1902" spans="50:51" x14ac:dyDescent="0.25">
      <c r="AX1902" s="197"/>
      <c r="AY1902" s="197"/>
    </row>
    <row r="1903" spans="50:51" x14ac:dyDescent="0.25">
      <c r="AX1903" s="197"/>
      <c r="AY1903" s="197"/>
    </row>
    <row r="1904" spans="50:51" x14ac:dyDescent="0.25">
      <c r="AX1904" s="197"/>
      <c r="AY1904" s="197"/>
    </row>
    <row r="1905" spans="50:51" x14ac:dyDescent="0.25">
      <c r="AX1905" s="197"/>
      <c r="AY1905" s="197"/>
    </row>
    <row r="1906" spans="50:51" x14ac:dyDescent="0.25">
      <c r="AX1906" s="197"/>
      <c r="AY1906" s="197"/>
    </row>
    <row r="1907" spans="50:51" x14ac:dyDescent="0.25">
      <c r="AX1907" s="197"/>
      <c r="AY1907" s="197"/>
    </row>
    <row r="1908" spans="50:51" x14ac:dyDescent="0.25">
      <c r="AX1908" s="197"/>
      <c r="AY1908" s="197"/>
    </row>
    <row r="1909" spans="50:51" x14ac:dyDescent="0.25">
      <c r="AX1909" s="197"/>
      <c r="AY1909" s="197"/>
    </row>
    <row r="1910" spans="50:51" x14ac:dyDescent="0.25">
      <c r="AX1910" s="197"/>
      <c r="AY1910" s="197"/>
    </row>
    <row r="1911" spans="50:51" x14ac:dyDescent="0.25">
      <c r="AX1911" s="197"/>
      <c r="AY1911" s="197"/>
    </row>
    <row r="1912" spans="50:51" x14ac:dyDescent="0.25">
      <c r="AX1912" s="197"/>
      <c r="AY1912" s="197"/>
    </row>
    <row r="1913" spans="50:51" x14ac:dyDescent="0.25">
      <c r="AX1913" s="197"/>
      <c r="AY1913" s="197"/>
    </row>
    <row r="1914" spans="50:51" x14ac:dyDescent="0.25">
      <c r="AX1914" s="197"/>
      <c r="AY1914" s="197"/>
    </row>
    <row r="1915" spans="50:51" x14ac:dyDescent="0.25">
      <c r="AX1915" s="197"/>
      <c r="AY1915" s="197"/>
    </row>
    <row r="1916" spans="50:51" x14ac:dyDescent="0.25">
      <c r="AX1916" s="197"/>
      <c r="AY1916" s="197"/>
    </row>
    <row r="1917" spans="50:51" x14ac:dyDescent="0.25">
      <c r="AX1917" s="197"/>
      <c r="AY1917" s="197"/>
    </row>
    <row r="1918" spans="50:51" x14ac:dyDescent="0.25">
      <c r="AX1918" s="197"/>
      <c r="AY1918" s="197"/>
    </row>
    <row r="1919" spans="50:51" x14ac:dyDescent="0.25">
      <c r="AX1919" s="197"/>
      <c r="AY1919" s="197"/>
    </row>
    <row r="1920" spans="50:51" x14ac:dyDescent="0.25">
      <c r="AX1920" s="197"/>
      <c r="AY1920" s="197"/>
    </row>
    <row r="1921" spans="50:51" x14ac:dyDescent="0.25">
      <c r="AX1921" s="197"/>
      <c r="AY1921" s="197"/>
    </row>
    <row r="1922" spans="50:51" x14ac:dyDescent="0.25">
      <c r="AX1922" s="197"/>
      <c r="AY1922" s="197"/>
    </row>
    <row r="1923" spans="50:51" x14ac:dyDescent="0.25">
      <c r="AX1923" s="197"/>
      <c r="AY1923" s="197"/>
    </row>
    <row r="1924" spans="50:51" x14ac:dyDescent="0.25">
      <c r="AX1924" s="197"/>
      <c r="AY1924" s="197"/>
    </row>
    <row r="1925" spans="50:51" x14ac:dyDescent="0.25">
      <c r="AX1925" s="197"/>
      <c r="AY1925" s="197"/>
    </row>
    <row r="1926" spans="50:51" x14ac:dyDescent="0.25">
      <c r="AX1926" s="197"/>
      <c r="AY1926" s="197"/>
    </row>
    <row r="1927" spans="50:51" x14ac:dyDescent="0.25">
      <c r="AX1927" s="197"/>
      <c r="AY1927" s="197"/>
    </row>
    <row r="1928" spans="50:51" x14ac:dyDescent="0.25">
      <c r="AX1928" s="197"/>
      <c r="AY1928" s="197"/>
    </row>
    <row r="1929" spans="50:51" x14ac:dyDescent="0.25">
      <c r="AX1929" s="197"/>
      <c r="AY1929" s="197"/>
    </row>
    <row r="1930" spans="50:51" x14ac:dyDescent="0.25">
      <c r="AX1930" s="197"/>
      <c r="AY1930" s="197"/>
    </row>
    <row r="1931" spans="50:51" x14ac:dyDescent="0.25">
      <c r="AX1931" s="197"/>
      <c r="AY1931" s="197"/>
    </row>
    <row r="1932" spans="50:51" x14ac:dyDescent="0.25">
      <c r="AX1932" s="197"/>
      <c r="AY1932" s="197"/>
    </row>
    <row r="1933" spans="50:51" x14ac:dyDescent="0.25">
      <c r="AX1933" s="197"/>
      <c r="AY1933" s="197"/>
    </row>
    <row r="1934" spans="50:51" x14ac:dyDescent="0.25">
      <c r="AX1934" s="197"/>
      <c r="AY1934" s="197"/>
    </row>
    <row r="1935" spans="50:51" x14ac:dyDescent="0.25">
      <c r="AX1935" s="197"/>
      <c r="AY1935" s="197"/>
    </row>
    <row r="1936" spans="50:51" x14ac:dyDescent="0.25">
      <c r="AX1936" s="197"/>
      <c r="AY1936" s="197"/>
    </row>
    <row r="1937" spans="50:51" x14ac:dyDescent="0.25">
      <c r="AX1937" s="197"/>
      <c r="AY1937" s="197"/>
    </row>
    <row r="1938" spans="50:51" x14ac:dyDescent="0.25">
      <c r="AX1938" s="197"/>
      <c r="AY1938" s="197"/>
    </row>
    <row r="1939" spans="50:51" x14ac:dyDescent="0.25">
      <c r="AX1939" s="197"/>
      <c r="AY1939" s="197"/>
    </row>
    <row r="1940" spans="50:51" x14ac:dyDescent="0.25">
      <c r="AX1940" s="197"/>
      <c r="AY1940" s="197"/>
    </row>
    <row r="1941" spans="50:51" x14ac:dyDescent="0.25">
      <c r="AX1941" s="197"/>
      <c r="AY1941" s="197"/>
    </row>
    <row r="1942" spans="50:51" x14ac:dyDescent="0.25">
      <c r="AX1942" s="197"/>
      <c r="AY1942" s="197"/>
    </row>
    <row r="1943" spans="50:51" x14ac:dyDescent="0.25">
      <c r="AX1943" s="197"/>
      <c r="AY1943" s="197"/>
    </row>
    <row r="1944" spans="50:51" x14ac:dyDescent="0.25">
      <c r="AX1944" s="197"/>
      <c r="AY1944" s="197"/>
    </row>
    <row r="1945" spans="50:51" x14ac:dyDescent="0.25">
      <c r="AX1945" s="197"/>
      <c r="AY1945" s="197"/>
    </row>
    <row r="1946" spans="50:51" x14ac:dyDescent="0.25">
      <c r="AX1946" s="197"/>
      <c r="AY1946" s="197"/>
    </row>
    <row r="1947" spans="50:51" x14ac:dyDescent="0.25">
      <c r="AX1947" s="197"/>
      <c r="AY1947" s="197"/>
    </row>
    <row r="1948" spans="50:51" x14ac:dyDescent="0.25">
      <c r="AX1948" s="197"/>
      <c r="AY1948" s="197"/>
    </row>
    <row r="1949" spans="50:51" x14ac:dyDescent="0.25">
      <c r="AX1949" s="197"/>
      <c r="AY1949" s="197"/>
    </row>
    <row r="1950" spans="50:51" x14ac:dyDescent="0.25">
      <c r="AX1950" s="197"/>
      <c r="AY1950" s="197"/>
    </row>
    <row r="1951" spans="50:51" x14ac:dyDescent="0.25">
      <c r="AX1951" s="197"/>
      <c r="AY1951" s="197"/>
    </row>
    <row r="1952" spans="50:51" x14ac:dyDescent="0.25">
      <c r="AX1952" s="197"/>
      <c r="AY1952" s="197"/>
    </row>
    <row r="1953" spans="50:51" x14ac:dyDescent="0.25">
      <c r="AX1953" s="197"/>
      <c r="AY1953" s="197"/>
    </row>
    <row r="1954" spans="50:51" x14ac:dyDescent="0.25">
      <c r="AX1954" s="197"/>
      <c r="AY1954" s="197"/>
    </row>
    <row r="1955" spans="50:51" x14ac:dyDescent="0.25">
      <c r="AX1955" s="197"/>
      <c r="AY1955" s="197"/>
    </row>
    <row r="1956" spans="50:51" x14ac:dyDescent="0.25">
      <c r="AX1956" s="197"/>
      <c r="AY1956" s="197"/>
    </row>
    <row r="1957" spans="50:51" x14ac:dyDescent="0.25">
      <c r="AX1957" s="197"/>
      <c r="AY1957" s="197"/>
    </row>
    <row r="1958" spans="50:51" x14ac:dyDescent="0.25">
      <c r="AX1958" s="197"/>
      <c r="AY1958" s="197"/>
    </row>
    <row r="1959" spans="50:51" x14ac:dyDescent="0.25">
      <c r="AX1959" s="197"/>
      <c r="AY1959" s="197"/>
    </row>
    <row r="1960" spans="50:51" x14ac:dyDescent="0.25">
      <c r="AX1960" s="197"/>
      <c r="AY1960" s="197"/>
    </row>
    <row r="1961" spans="50:51" x14ac:dyDescent="0.25">
      <c r="AX1961" s="197"/>
      <c r="AY1961" s="197"/>
    </row>
    <row r="1962" spans="50:51" x14ac:dyDescent="0.25">
      <c r="AX1962" s="197"/>
      <c r="AY1962" s="197"/>
    </row>
    <row r="1963" spans="50:51" x14ac:dyDescent="0.25">
      <c r="AX1963" s="197"/>
      <c r="AY1963" s="197"/>
    </row>
    <row r="1964" spans="50:51" x14ac:dyDescent="0.25">
      <c r="AX1964" s="197"/>
      <c r="AY1964" s="197"/>
    </row>
    <row r="1965" spans="50:51" x14ac:dyDescent="0.25">
      <c r="AX1965" s="197"/>
      <c r="AY1965" s="197"/>
    </row>
    <row r="1966" spans="50:51" x14ac:dyDescent="0.25">
      <c r="AX1966" s="197"/>
      <c r="AY1966" s="197"/>
    </row>
    <row r="1967" spans="50:51" x14ac:dyDescent="0.25">
      <c r="AX1967" s="197"/>
      <c r="AY1967" s="197"/>
    </row>
    <row r="1968" spans="50:51" x14ac:dyDescent="0.25">
      <c r="AX1968" s="197"/>
      <c r="AY1968" s="197"/>
    </row>
    <row r="1969" spans="50:51" x14ac:dyDescent="0.25">
      <c r="AX1969" s="197"/>
      <c r="AY1969" s="197"/>
    </row>
    <row r="1970" spans="50:51" x14ac:dyDescent="0.25">
      <c r="AX1970" s="197"/>
      <c r="AY1970" s="197"/>
    </row>
    <row r="1971" spans="50:51" x14ac:dyDescent="0.25">
      <c r="AX1971" s="197"/>
      <c r="AY1971" s="197"/>
    </row>
    <row r="1972" spans="50:51" x14ac:dyDescent="0.25">
      <c r="AX1972" s="197"/>
      <c r="AY1972" s="197"/>
    </row>
    <row r="1973" spans="50:51" x14ac:dyDescent="0.25">
      <c r="AX1973" s="197"/>
      <c r="AY1973" s="197"/>
    </row>
    <row r="1974" spans="50:51" x14ac:dyDescent="0.25">
      <c r="AX1974" s="197"/>
      <c r="AY1974" s="197"/>
    </row>
    <row r="1975" spans="50:51" x14ac:dyDescent="0.25">
      <c r="AX1975" s="197"/>
      <c r="AY1975" s="197"/>
    </row>
    <row r="1976" spans="50:51" x14ac:dyDescent="0.25">
      <c r="AX1976" s="197"/>
      <c r="AY1976" s="197"/>
    </row>
    <row r="1977" spans="50:51" x14ac:dyDescent="0.25">
      <c r="AX1977" s="197"/>
      <c r="AY1977" s="197"/>
    </row>
    <row r="1978" spans="50:51" x14ac:dyDescent="0.25">
      <c r="AX1978" s="197"/>
      <c r="AY1978" s="197"/>
    </row>
    <row r="1979" spans="50:51" x14ac:dyDescent="0.25">
      <c r="AX1979" s="197"/>
      <c r="AY1979" s="197"/>
    </row>
    <row r="1980" spans="50:51" x14ac:dyDescent="0.25">
      <c r="AX1980" s="197"/>
      <c r="AY1980" s="197"/>
    </row>
    <row r="1981" spans="50:51" x14ac:dyDescent="0.25">
      <c r="AX1981" s="197"/>
      <c r="AY1981" s="197"/>
    </row>
    <row r="1982" spans="50:51" x14ac:dyDescent="0.25">
      <c r="AX1982" s="197"/>
      <c r="AY1982" s="197"/>
    </row>
    <row r="1983" spans="50:51" x14ac:dyDescent="0.25">
      <c r="AX1983" s="197"/>
      <c r="AY1983" s="197"/>
    </row>
    <row r="1984" spans="50:51" x14ac:dyDescent="0.25">
      <c r="AX1984" s="197"/>
      <c r="AY1984" s="197"/>
    </row>
    <row r="1985" spans="50:51" x14ac:dyDescent="0.25">
      <c r="AX1985" s="197"/>
      <c r="AY1985" s="197"/>
    </row>
    <row r="1986" spans="50:51" x14ac:dyDescent="0.25">
      <c r="AX1986" s="197"/>
      <c r="AY1986" s="197"/>
    </row>
    <row r="1987" spans="50:51" x14ac:dyDescent="0.25">
      <c r="AX1987" s="197"/>
      <c r="AY1987" s="197"/>
    </row>
    <row r="1988" spans="50:51" x14ac:dyDescent="0.25">
      <c r="AX1988" s="197"/>
      <c r="AY1988" s="197"/>
    </row>
    <row r="1989" spans="50:51" x14ac:dyDescent="0.25">
      <c r="AX1989" s="197"/>
      <c r="AY1989" s="197"/>
    </row>
    <row r="1990" spans="50:51" x14ac:dyDescent="0.25">
      <c r="AX1990" s="197"/>
      <c r="AY1990" s="197"/>
    </row>
    <row r="1991" spans="50:51" x14ac:dyDescent="0.25">
      <c r="AX1991" s="197"/>
      <c r="AY1991" s="197"/>
    </row>
    <row r="1992" spans="50:51" x14ac:dyDescent="0.25">
      <c r="AX1992" s="197"/>
      <c r="AY1992" s="197"/>
    </row>
    <row r="1993" spans="50:51" x14ac:dyDescent="0.25">
      <c r="AX1993" s="197"/>
      <c r="AY1993" s="197"/>
    </row>
    <row r="1994" spans="50:51" x14ac:dyDescent="0.25">
      <c r="AX1994" s="197"/>
      <c r="AY1994" s="197"/>
    </row>
    <row r="1995" spans="50:51" x14ac:dyDescent="0.25">
      <c r="AX1995" s="197"/>
      <c r="AY1995" s="197"/>
    </row>
    <row r="1996" spans="50:51" x14ac:dyDescent="0.25">
      <c r="AX1996" s="197"/>
      <c r="AY1996" s="197"/>
    </row>
    <row r="1997" spans="50:51" x14ac:dyDescent="0.25">
      <c r="AX1997" s="197"/>
      <c r="AY1997" s="197"/>
    </row>
    <row r="1998" spans="50:51" x14ac:dyDescent="0.25">
      <c r="AX1998" s="197"/>
      <c r="AY1998" s="197"/>
    </row>
    <row r="1999" spans="50:51" x14ac:dyDescent="0.25">
      <c r="AX1999" s="197"/>
      <c r="AY1999" s="197"/>
    </row>
    <row r="2000" spans="50:51" x14ac:dyDescent="0.25">
      <c r="AX2000" s="197"/>
      <c r="AY2000" s="19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98" t="s">
        <v>515</v>
      </c>
      <c r="C1" s="198"/>
      <c r="D1" s="198"/>
      <c r="E1" s="198"/>
      <c r="F1" s="198"/>
      <c r="G1" s="198"/>
      <c r="H1" s="198"/>
      <c r="I1" s="198"/>
      <c r="J1" s="198"/>
      <c r="K1" s="198"/>
      <c r="L1" s="198"/>
    </row>
    <row r="2" spans="2:62" s="65" customFormat="1" ht="15.75" x14ac:dyDescent="0.25">
      <c r="B2" s="199" t="s">
        <v>6</v>
      </c>
      <c r="C2" s="199"/>
      <c r="D2" s="200" t="s">
        <v>420</v>
      </c>
      <c r="E2" s="200"/>
      <c r="F2" s="200"/>
      <c r="G2" s="200"/>
      <c r="H2" s="200"/>
      <c r="I2" s="200"/>
      <c r="J2" s="200"/>
      <c r="K2" s="200"/>
      <c r="L2" s="200"/>
      <c r="M2" s="199" t="s">
        <v>421</v>
      </c>
      <c r="N2" s="199"/>
      <c r="O2" s="199"/>
      <c r="P2" s="199"/>
      <c r="Q2" s="200" t="s">
        <v>380</v>
      </c>
      <c r="R2" s="200"/>
      <c r="S2" s="200"/>
      <c r="T2" s="200"/>
      <c r="U2" s="200"/>
      <c r="V2" s="200"/>
      <c r="W2" s="200"/>
      <c r="X2" s="199" t="s">
        <v>422</v>
      </c>
      <c r="Y2" s="199"/>
      <c r="Z2" s="199"/>
      <c r="AA2" s="199"/>
      <c r="AB2" s="200" t="s">
        <v>174</v>
      </c>
      <c r="AC2" s="200"/>
      <c r="AD2" s="200"/>
      <c r="AE2" s="199" t="s">
        <v>423</v>
      </c>
      <c r="AF2" s="199"/>
      <c r="AG2" s="199"/>
      <c r="AH2" s="199"/>
      <c r="AI2" s="199"/>
    </row>
    <row r="3" spans="2:62" s="103" customFormat="1" ht="45" x14ac:dyDescent="0.25">
      <c r="B3" s="103" t="s">
        <v>5</v>
      </c>
      <c r="C3" s="103" t="s">
        <v>70</v>
      </c>
      <c r="D3" s="103" t="s">
        <v>430</v>
      </c>
      <c r="E3" s="103" t="s">
        <v>432</v>
      </c>
      <c r="F3" s="103" t="s">
        <v>433</v>
      </c>
      <c r="G3" s="103" t="s">
        <v>516</v>
      </c>
      <c r="H3" s="103" t="s">
        <v>517</v>
      </c>
      <c r="I3" s="103" t="s">
        <v>518</v>
      </c>
      <c r="J3" s="103" t="s">
        <v>519</v>
      </c>
      <c r="K3" s="103" t="s">
        <v>520</v>
      </c>
      <c r="L3" s="103" t="s">
        <v>521</v>
      </c>
      <c r="M3" s="201" t="s">
        <v>434</v>
      </c>
      <c r="N3" s="103" t="s">
        <v>435</v>
      </c>
      <c r="O3" s="103" t="s">
        <v>436</v>
      </c>
      <c r="P3" s="103" t="s">
        <v>437</v>
      </c>
      <c r="Q3" s="103" t="s">
        <v>438</v>
      </c>
      <c r="R3" s="103" t="s">
        <v>333</v>
      </c>
      <c r="S3" s="103" t="s">
        <v>440</v>
      </c>
      <c r="T3" s="103" t="s">
        <v>441</v>
      </c>
      <c r="U3" s="103" t="s">
        <v>442</v>
      </c>
      <c r="V3" s="103" t="s">
        <v>443</v>
      </c>
      <c r="W3" s="103" t="s">
        <v>444</v>
      </c>
      <c r="X3" s="103" t="s">
        <v>445</v>
      </c>
      <c r="Y3" s="103" t="s">
        <v>446</v>
      </c>
      <c r="Z3" s="103" t="s">
        <v>522</v>
      </c>
      <c r="AA3" s="103" t="s">
        <v>523</v>
      </c>
      <c r="AB3" s="103" t="s">
        <v>449</v>
      </c>
      <c r="AC3" s="103" t="s">
        <v>450</v>
      </c>
      <c r="AD3" s="103" t="s">
        <v>524</v>
      </c>
      <c r="AE3" s="103" t="s">
        <v>72</v>
      </c>
      <c r="AF3" s="103" t="s">
        <v>452</v>
      </c>
      <c r="AG3" s="103" t="s">
        <v>453</v>
      </c>
      <c r="AH3" s="103" t="s">
        <v>454</v>
      </c>
      <c r="AI3" s="103" t="s">
        <v>71</v>
      </c>
    </row>
    <row r="4" spans="2:62" s="43" customFormat="1" x14ac:dyDescent="0.25">
      <c r="B4" s="25" t="s">
        <v>54</v>
      </c>
      <c r="C4" s="25" t="s">
        <v>55</v>
      </c>
      <c r="D4" s="42">
        <v>44035.671585648146</v>
      </c>
      <c r="E4" s="25" t="s">
        <v>465</v>
      </c>
      <c r="F4" s="25" t="s">
        <v>472</v>
      </c>
      <c r="G4" s="25">
        <v>0</v>
      </c>
      <c r="H4" s="43">
        <v>0</v>
      </c>
      <c r="I4" s="173">
        <v>2</v>
      </c>
      <c r="J4" s="171">
        <v>44035.671585648146</v>
      </c>
      <c r="K4" s="42">
        <v>44077.671585648146</v>
      </c>
      <c r="L4" s="43" t="s">
        <v>67</v>
      </c>
      <c r="M4" s="43" t="s">
        <v>497</v>
      </c>
      <c r="N4" s="171">
        <v>44035.671585648146</v>
      </c>
      <c r="O4" s="171">
        <v>44077.671585648146</v>
      </c>
      <c r="P4" s="43" t="s">
        <v>67</v>
      </c>
      <c r="Q4" s="43" t="b">
        <v>0</v>
      </c>
      <c r="S4" s="43" t="b">
        <v>0</v>
      </c>
      <c r="T4" s="43" t="b">
        <v>0</v>
      </c>
      <c r="X4" s="43" t="b">
        <v>0</v>
      </c>
      <c r="Y4" s="43" t="b">
        <v>0</v>
      </c>
      <c r="AA4" s="43" t="s">
        <v>468</v>
      </c>
    </row>
    <row r="5" spans="2:62" s="43" customFormat="1" x14ac:dyDescent="0.25">
      <c r="B5" s="25" t="s">
        <v>32</v>
      </c>
      <c r="C5" s="25" t="s">
        <v>33</v>
      </c>
      <c r="D5" s="42">
        <v>43831</v>
      </c>
      <c r="E5" s="25" t="s">
        <v>465</v>
      </c>
      <c r="F5" s="25" t="s">
        <v>472</v>
      </c>
      <c r="G5" s="53">
        <v>0</v>
      </c>
      <c r="H5" s="202">
        <v>0</v>
      </c>
      <c r="I5" s="173">
        <v>2</v>
      </c>
      <c r="J5" s="171">
        <v>43831</v>
      </c>
      <c r="K5" s="42">
        <v>43873</v>
      </c>
      <c r="L5" s="43" t="s">
        <v>67</v>
      </c>
      <c r="M5" s="43" t="s">
        <v>497</v>
      </c>
      <c r="N5" s="171">
        <v>43831</v>
      </c>
      <c r="O5" s="171">
        <v>43873</v>
      </c>
      <c r="P5" s="203" t="s">
        <v>67</v>
      </c>
      <c r="Q5" s="43" t="b">
        <v>0</v>
      </c>
      <c r="R5" s="171"/>
      <c r="S5" s="43" t="b">
        <v>0</v>
      </c>
      <c r="T5" s="43" t="b">
        <v>0</v>
      </c>
      <c r="U5" s="171"/>
      <c r="V5" s="171"/>
      <c r="X5" s="43" t="b">
        <v>0</v>
      </c>
      <c r="Y5" s="171" t="b">
        <v>0</v>
      </c>
      <c r="Z5" s="171"/>
      <c r="AA5" s="204" t="s">
        <v>468</v>
      </c>
    </row>
    <row r="6" spans="2:62" s="43" customFormat="1" x14ac:dyDescent="0.25">
      <c r="B6" s="25" t="s">
        <v>36</v>
      </c>
      <c r="C6" s="43" t="s">
        <v>37</v>
      </c>
      <c r="D6" s="171">
        <v>44188.602395833332</v>
      </c>
      <c r="E6" s="43" t="s">
        <v>525</v>
      </c>
      <c r="F6" s="43" t="s">
        <v>466</v>
      </c>
      <c r="G6" s="202">
        <v>0</v>
      </c>
      <c r="H6" s="202">
        <v>0</v>
      </c>
      <c r="I6" s="173"/>
      <c r="J6" s="171">
        <v>43966</v>
      </c>
      <c r="K6" s="171">
        <v>44008</v>
      </c>
      <c r="L6" s="43" t="s">
        <v>67</v>
      </c>
      <c r="M6" s="171" t="s">
        <v>476</v>
      </c>
      <c r="N6" s="171">
        <v>43966</v>
      </c>
      <c r="O6" s="171">
        <v>44008</v>
      </c>
      <c r="P6" s="171" t="s">
        <v>67</v>
      </c>
      <c r="Q6" s="43" t="b">
        <v>0</v>
      </c>
      <c r="R6" s="171" t="s">
        <v>67</v>
      </c>
      <c r="S6" s="43" t="b">
        <v>0</v>
      </c>
      <c r="T6" s="43" t="b">
        <v>0</v>
      </c>
      <c r="U6" s="171" t="s">
        <v>67</v>
      </c>
      <c r="V6" s="171" t="s">
        <v>67</v>
      </c>
      <c r="X6" s="43" t="b">
        <v>1</v>
      </c>
      <c r="Y6" s="43" t="b">
        <v>1</v>
      </c>
      <c r="Z6" s="171">
        <v>43966</v>
      </c>
      <c r="AA6" s="43" t="s">
        <v>499</v>
      </c>
    </row>
    <row r="7" spans="2:62" s="43" customFormat="1" x14ac:dyDescent="0.25">
      <c r="B7" s="25" t="s">
        <v>40</v>
      </c>
      <c r="C7" s="25" t="s">
        <v>41</v>
      </c>
      <c r="D7" s="42">
        <v>44035.715474537035</v>
      </c>
      <c r="E7" s="25" t="s">
        <v>465</v>
      </c>
      <c r="F7" s="25" t="s">
        <v>472</v>
      </c>
      <c r="G7" s="53">
        <v>182.35</v>
      </c>
      <c r="H7" s="202">
        <v>109.41</v>
      </c>
      <c r="I7" s="173">
        <v>2</v>
      </c>
      <c r="J7" s="171">
        <v>44035.670081018521</v>
      </c>
      <c r="K7" s="42">
        <v>44077.670081018521</v>
      </c>
      <c r="L7" s="43" t="s">
        <v>67</v>
      </c>
      <c r="M7" s="43" t="s">
        <v>497</v>
      </c>
      <c r="N7" s="171">
        <v>44035.670081018521</v>
      </c>
      <c r="O7" s="171">
        <v>44077.670081018521</v>
      </c>
      <c r="P7" s="43" t="s">
        <v>67</v>
      </c>
      <c r="Q7" s="43" t="b">
        <v>0</v>
      </c>
      <c r="S7" s="43" t="b">
        <v>0</v>
      </c>
      <c r="T7" s="43" t="b">
        <v>0</v>
      </c>
      <c r="X7" s="43" t="b">
        <v>0</v>
      </c>
      <c r="Y7" s="43" t="b">
        <v>0</v>
      </c>
      <c r="AA7" s="43" t="s">
        <v>466</v>
      </c>
      <c r="BF7" s="205" t="s">
        <v>421</v>
      </c>
      <c r="BJ7" s="205" t="s">
        <v>400</v>
      </c>
    </row>
    <row r="8" spans="2:62" s="43" customFormat="1" x14ac:dyDescent="0.25">
      <c r="B8" s="43" t="s">
        <v>56</v>
      </c>
      <c r="C8" s="25" t="s">
        <v>57</v>
      </c>
      <c r="D8" s="42">
        <v>44188.601643518516</v>
      </c>
      <c r="E8" s="25" t="s">
        <v>525</v>
      </c>
      <c r="F8" s="25" t="s">
        <v>466</v>
      </c>
      <c r="G8" s="53">
        <v>0</v>
      </c>
      <c r="H8" s="202">
        <v>0</v>
      </c>
      <c r="I8" s="173"/>
      <c r="J8" s="171">
        <v>43962</v>
      </c>
      <c r="K8" s="42">
        <v>44004</v>
      </c>
      <c r="L8" s="43" t="s">
        <v>67</v>
      </c>
      <c r="M8" s="171" t="s">
        <v>476</v>
      </c>
      <c r="N8" s="171">
        <v>43962</v>
      </c>
      <c r="O8" s="171">
        <v>44004</v>
      </c>
      <c r="P8" s="171" t="s">
        <v>67</v>
      </c>
      <c r="Q8" s="43" t="b">
        <v>0</v>
      </c>
      <c r="R8" s="171">
        <v>43962</v>
      </c>
      <c r="S8" s="171" t="b">
        <v>0</v>
      </c>
      <c r="T8" s="171" t="b">
        <v>0</v>
      </c>
      <c r="U8" s="171">
        <v>43962</v>
      </c>
      <c r="V8" s="171"/>
      <c r="X8" s="171" t="b">
        <v>1</v>
      </c>
      <c r="Y8" s="171" t="b">
        <v>1</v>
      </c>
      <c r="Z8" s="171">
        <v>43962</v>
      </c>
      <c r="AA8" s="43" t="s">
        <v>468</v>
      </c>
      <c r="BJ8" s="43" t="s">
        <v>406</v>
      </c>
    </row>
    <row r="9" spans="2:62" s="43" customFormat="1" x14ac:dyDescent="0.25">
      <c r="B9" s="43" t="s">
        <v>44</v>
      </c>
      <c r="C9" s="25" t="s">
        <v>45</v>
      </c>
      <c r="D9" s="42">
        <v>44188.602395833332</v>
      </c>
      <c r="E9" s="25" t="s">
        <v>525</v>
      </c>
      <c r="F9" s="25" t="s">
        <v>466</v>
      </c>
      <c r="G9" s="53">
        <v>0</v>
      </c>
      <c r="H9" s="202">
        <v>0</v>
      </c>
      <c r="I9" s="173"/>
      <c r="J9" s="171">
        <v>43984</v>
      </c>
      <c r="K9" s="42">
        <v>44026</v>
      </c>
      <c r="L9" s="43" t="s">
        <v>67</v>
      </c>
      <c r="M9" s="43" t="s">
        <v>476</v>
      </c>
      <c r="N9" s="171">
        <v>43984</v>
      </c>
      <c r="O9" s="171">
        <v>44026</v>
      </c>
      <c r="P9" s="43" t="s">
        <v>67</v>
      </c>
      <c r="Q9" s="43" t="b">
        <v>0</v>
      </c>
      <c r="R9" s="171"/>
      <c r="S9" s="43" t="b">
        <v>0</v>
      </c>
      <c r="T9" s="43" t="b">
        <v>0</v>
      </c>
      <c r="U9" s="171"/>
      <c r="V9" s="171"/>
      <c r="X9" s="43" t="b">
        <v>1</v>
      </c>
      <c r="Y9" s="43" t="b">
        <v>1</v>
      </c>
      <c r="Z9" s="171">
        <v>43984</v>
      </c>
      <c r="AA9" s="43" t="s">
        <v>499</v>
      </c>
      <c r="BF9" s="43" t="s">
        <v>467</v>
      </c>
      <c r="BJ9" s="43" t="s">
        <v>401</v>
      </c>
    </row>
    <row r="10" spans="2:62" s="43" customFormat="1" x14ac:dyDescent="0.25">
      <c r="B10" s="43" t="s">
        <v>46</v>
      </c>
      <c r="C10" s="25" t="s">
        <v>47</v>
      </c>
      <c r="D10" s="42">
        <v>44019</v>
      </c>
      <c r="E10" s="25" t="s">
        <v>492</v>
      </c>
      <c r="F10" s="25" t="s">
        <v>473</v>
      </c>
      <c r="G10" s="53">
        <v>0</v>
      </c>
      <c r="H10" s="202">
        <v>0</v>
      </c>
      <c r="I10" s="173">
        <v>2</v>
      </c>
      <c r="J10" s="171">
        <v>44019</v>
      </c>
      <c r="K10" s="42">
        <v>44061</v>
      </c>
      <c r="L10" s="43" t="s">
        <v>67</v>
      </c>
      <c r="M10" s="43" t="s">
        <v>474</v>
      </c>
      <c r="N10" s="171">
        <v>44019</v>
      </c>
      <c r="O10" s="171">
        <v>44061</v>
      </c>
      <c r="P10" s="43" t="s">
        <v>67</v>
      </c>
      <c r="Q10" s="43" t="b">
        <v>0</v>
      </c>
      <c r="R10" s="171">
        <v>44019</v>
      </c>
      <c r="S10" s="43" t="b">
        <v>0</v>
      </c>
      <c r="T10" s="43" t="b">
        <v>0</v>
      </c>
      <c r="U10" s="171"/>
      <c r="V10" s="171"/>
      <c r="W10" s="171"/>
      <c r="X10" s="43" t="b">
        <v>0</v>
      </c>
      <c r="Y10" s="43" t="b">
        <v>0</v>
      </c>
      <c r="Z10" s="171"/>
      <c r="AA10" s="43" t="s">
        <v>468</v>
      </c>
      <c r="BF10" s="43" t="s">
        <v>476</v>
      </c>
      <c r="BJ10" s="43" t="s">
        <v>526</v>
      </c>
    </row>
    <row r="11" spans="2:62" s="43" customFormat="1" x14ac:dyDescent="0.25">
      <c r="B11" s="43" t="s">
        <v>59</v>
      </c>
      <c r="C11" s="25" t="s">
        <v>60</v>
      </c>
      <c r="D11" s="42">
        <v>43927</v>
      </c>
      <c r="E11" s="25" t="s">
        <v>465</v>
      </c>
      <c r="F11" s="25" t="s">
        <v>472</v>
      </c>
      <c r="G11" s="25">
        <v>0</v>
      </c>
      <c r="H11" s="43">
        <v>0</v>
      </c>
      <c r="I11" s="173">
        <v>2</v>
      </c>
      <c r="J11" s="171">
        <v>43927</v>
      </c>
      <c r="K11" s="42">
        <v>43969</v>
      </c>
      <c r="L11" s="43" t="s">
        <v>67</v>
      </c>
      <c r="M11" s="43" t="s">
        <v>497</v>
      </c>
      <c r="N11" s="171">
        <v>43927</v>
      </c>
      <c r="O11" s="171">
        <v>43969</v>
      </c>
      <c r="P11" s="43" t="s">
        <v>67</v>
      </c>
      <c r="Q11" s="43" t="b">
        <v>0</v>
      </c>
      <c r="S11" s="43" t="b">
        <v>0</v>
      </c>
      <c r="T11" s="43" t="b">
        <v>0</v>
      </c>
      <c r="X11" s="43" t="b">
        <v>0</v>
      </c>
      <c r="Y11" s="43" t="b">
        <v>0</v>
      </c>
      <c r="AA11" s="43" t="s">
        <v>466</v>
      </c>
      <c r="BJ11" s="43" t="s">
        <v>402</v>
      </c>
    </row>
    <row r="12" spans="2:62" s="43" customFormat="1" x14ac:dyDescent="0.25">
      <c r="B12" s="43" t="s">
        <v>49</v>
      </c>
      <c r="C12" s="25" t="s">
        <v>50</v>
      </c>
      <c r="D12" s="42">
        <v>44044</v>
      </c>
      <c r="E12" s="25" t="s">
        <v>525</v>
      </c>
      <c r="F12" s="25" t="s">
        <v>466</v>
      </c>
      <c r="G12" s="53">
        <v>0</v>
      </c>
      <c r="H12" s="202">
        <v>0</v>
      </c>
      <c r="I12" s="173"/>
      <c r="J12" s="171">
        <v>44018</v>
      </c>
      <c r="K12" s="42">
        <v>44060</v>
      </c>
      <c r="L12" s="43" t="s">
        <v>67</v>
      </c>
      <c r="M12" s="43" t="s">
        <v>474</v>
      </c>
      <c r="N12" s="171">
        <v>44018</v>
      </c>
      <c r="O12" s="171">
        <v>44060</v>
      </c>
      <c r="P12" s="43" t="s">
        <v>67</v>
      </c>
      <c r="Q12" s="43" t="b">
        <v>0</v>
      </c>
      <c r="R12" s="171"/>
      <c r="S12" s="43" t="b">
        <v>0</v>
      </c>
      <c r="T12" s="43" t="b">
        <v>0</v>
      </c>
      <c r="U12" s="171"/>
      <c r="V12" s="171"/>
      <c r="X12" s="43" t="b">
        <v>1</v>
      </c>
      <c r="Y12" s="43" t="b">
        <v>1</v>
      </c>
      <c r="Z12" s="171">
        <v>44018</v>
      </c>
      <c r="AA12" s="43" t="s">
        <v>499</v>
      </c>
      <c r="BF12" s="43" t="s">
        <v>474</v>
      </c>
      <c r="BJ12" s="43" t="s">
        <v>407</v>
      </c>
    </row>
    <row r="13" spans="2:62" s="43" customFormat="1" x14ac:dyDescent="0.25">
      <c r="B13" s="43" t="s">
        <v>51</v>
      </c>
      <c r="C13" s="25" t="s">
        <v>52</v>
      </c>
      <c r="D13" s="42">
        <v>44035.715474537035</v>
      </c>
      <c r="E13" s="25" t="s">
        <v>465</v>
      </c>
      <c r="F13" s="25" t="s">
        <v>466</v>
      </c>
      <c r="G13" s="53">
        <v>182.35</v>
      </c>
      <c r="H13" s="53">
        <v>109.41</v>
      </c>
      <c r="I13" s="206"/>
      <c r="J13" s="42">
        <v>43927</v>
      </c>
      <c r="K13" s="42">
        <v>43969</v>
      </c>
      <c r="L13" s="43" t="s">
        <v>67</v>
      </c>
      <c r="M13" s="43" t="s">
        <v>467</v>
      </c>
      <c r="N13" s="171">
        <v>43927</v>
      </c>
      <c r="O13" s="171">
        <v>43969</v>
      </c>
      <c r="P13" s="43" t="s">
        <v>67</v>
      </c>
      <c r="Q13" s="43" t="b">
        <v>0</v>
      </c>
      <c r="R13" s="43" t="s">
        <v>67</v>
      </c>
      <c r="S13" s="43" t="b">
        <v>0</v>
      </c>
      <c r="T13" s="43" t="b">
        <v>0</v>
      </c>
      <c r="U13" s="43" t="s">
        <v>67</v>
      </c>
      <c r="V13" s="43" t="s">
        <v>67</v>
      </c>
      <c r="X13" s="43" t="b">
        <v>0</v>
      </c>
      <c r="Y13" s="43" t="b">
        <v>0</v>
      </c>
      <c r="AA13" s="43" t="s">
        <v>468</v>
      </c>
      <c r="BF13" s="43" t="s">
        <v>497</v>
      </c>
      <c r="BJ13" s="43" t="s">
        <v>403</v>
      </c>
    </row>
    <row r="14" spans="2:62" x14ac:dyDescent="0.25">
      <c r="BJ14" s="43" t="s">
        <v>404</v>
      </c>
    </row>
    <row r="15" spans="2:62" x14ac:dyDescent="0.25">
      <c r="BJ15" s="43" t="s">
        <v>405</v>
      </c>
    </row>
    <row r="16" spans="2:62" x14ac:dyDescent="0.25">
      <c r="BJ16" t="s">
        <v>408</v>
      </c>
    </row>
    <row r="17" spans="2:65" x14ac:dyDescent="0.25">
      <c r="BJ17" t="s">
        <v>409</v>
      </c>
    </row>
    <row r="18" spans="2:65" x14ac:dyDescent="0.25">
      <c r="B18" s="198" t="s">
        <v>527</v>
      </c>
      <c r="C18" s="198"/>
      <c r="D18" s="198"/>
      <c r="E18" s="198"/>
      <c r="F18" s="198"/>
      <c r="G18" s="198"/>
      <c r="H18" s="198"/>
      <c r="I18" s="198"/>
      <c r="J18" s="198"/>
      <c r="K18" s="198"/>
      <c r="L18" s="198"/>
      <c r="BJ18" s="207" t="s">
        <v>410</v>
      </c>
    </row>
    <row r="19" spans="2:65" s="207" customFormat="1" x14ac:dyDescent="0.25">
      <c r="B19" s="208" t="s">
        <v>70</v>
      </c>
      <c r="C19" s="209" t="s">
        <v>456</v>
      </c>
      <c r="D19" s="208" t="s">
        <v>457</v>
      </c>
      <c r="E19" s="210" t="s">
        <v>400</v>
      </c>
      <c r="F19" s="210"/>
      <c r="G19" s="210"/>
      <c r="H19" s="210"/>
      <c r="I19" s="210"/>
      <c r="J19" s="210"/>
      <c r="K19" s="210"/>
      <c r="L19" s="210"/>
      <c r="M19" s="210"/>
      <c r="N19" s="210"/>
      <c r="O19" s="210"/>
      <c r="P19" s="210"/>
      <c r="Q19" s="210"/>
      <c r="BE19"/>
      <c r="BJ19" t="s">
        <v>411</v>
      </c>
    </row>
    <row r="20" spans="2:65" x14ac:dyDescent="0.25">
      <c r="B20" t="s">
        <v>470</v>
      </c>
      <c r="C20" s="1" t="s">
        <v>471</v>
      </c>
      <c r="D20" s="170">
        <v>42370</v>
      </c>
      <c r="E20" t="s">
        <v>404</v>
      </c>
      <c r="BJ20" t="s">
        <v>412</v>
      </c>
    </row>
    <row r="21" spans="2:65" x14ac:dyDescent="0.25">
      <c r="BJ21" t="s">
        <v>413</v>
      </c>
    </row>
    <row r="23" spans="2:65" ht="15" customHeight="1" x14ac:dyDescent="0.25">
      <c r="D23" s="211" t="s">
        <v>528</v>
      </c>
      <c r="E23" s="211"/>
      <c r="F23" s="212"/>
      <c r="G23" s="212"/>
      <c r="H23" s="212"/>
      <c r="I23" s="212"/>
      <c r="J23" s="211" t="s">
        <v>529</v>
      </c>
      <c r="K23" s="211"/>
      <c r="L23" s="212"/>
      <c r="M23" s="212"/>
      <c r="N23" s="212"/>
      <c r="O23" s="212"/>
      <c r="P23" s="211" t="s">
        <v>530</v>
      </c>
      <c r="Q23" s="211"/>
      <c r="R23" s="212"/>
      <c r="S23" s="212"/>
      <c r="T23" s="212"/>
      <c r="U23" s="212"/>
    </row>
    <row r="24" spans="2:65" ht="15" customHeight="1" x14ac:dyDescent="0.25">
      <c r="D24" s="212"/>
      <c r="E24" s="212"/>
      <c r="F24" s="212"/>
      <c r="G24" s="212"/>
      <c r="H24" s="212"/>
      <c r="I24" s="212"/>
      <c r="J24" s="212"/>
      <c r="K24" s="212"/>
      <c r="L24" s="212"/>
      <c r="M24" s="212"/>
      <c r="N24" s="212"/>
      <c r="O24" s="212"/>
      <c r="P24" s="212"/>
      <c r="Q24" s="212"/>
      <c r="R24" s="212"/>
      <c r="S24" s="212"/>
      <c r="T24" s="212"/>
      <c r="U24" s="212"/>
    </row>
    <row r="25" spans="2:65" ht="15" customHeight="1" x14ac:dyDescent="0.25">
      <c r="D25" s="212"/>
      <c r="E25" s="212"/>
      <c r="F25" s="212"/>
      <c r="G25" s="212"/>
      <c r="H25" s="212"/>
      <c r="I25" s="212"/>
      <c r="J25" s="212"/>
      <c r="K25" s="212"/>
      <c r="L25" s="212"/>
      <c r="M25" s="212"/>
      <c r="N25" s="212"/>
      <c r="O25" s="212"/>
      <c r="P25" s="212"/>
      <c r="Q25" s="212"/>
      <c r="R25" s="212"/>
      <c r="S25" s="212"/>
      <c r="T25" s="212"/>
      <c r="U25" s="212"/>
      <c r="BE25" s="213"/>
      <c r="BJ25" s="108" t="s">
        <v>531</v>
      </c>
    </row>
    <row r="26" spans="2:65" ht="15" customHeight="1" x14ac:dyDescent="0.25">
      <c r="D26" s="212"/>
      <c r="E26" s="212"/>
      <c r="F26" s="212"/>
      <c r="G26" s="212"/>
      <c r="H26" s="212"/>
      <c r="I26" s="212"/>
      <c r="J26" s="212"/>
      <c r="K26" s="212"/>
      <c r="L26" s="212"/>
      <c r="M26" s="212"/>
      <c r="N26" s="212"/>
      <c r="O26" s="212"/>
      <c r="P26" s="212"/>
      <c r="Q26" s="212"/>
      <c r="R26" s="212"/>
      <c r="S26" s="212"/>
      <c r="T26" s="212"/>
      <c r="U26" s="212"/>
      <c r="BI26" s="91" t="s">
        <v>532</v>
      </c>
      <c r="BJ26" s="50" t="s">
        <v>464</v>
      </c>
      <c r="BK26" s="50">
        <v>0</v>
      </c>
      <c r="BL26" s="175" t="s">
        <v>533</v>
      </c>
      <c r="BM26" s="50" t="s">
        <v>534</v>
      </c>
    </row>
    <row r="27" spans="2:65" ht="15" customHeight="1" x14ac:dyDescent="0.25">
      <c r="D27" s="212"/>
      <c r="E27" s="212"/>
      <c r="F27" s="212"/>
      <c r="G27" s="212"/>
      <c r="H27" s="212"/>
      <c r="I27" s="212"/>
      <c r="J27" s="212"/>
      <c r="K27" s="212"/>
      <c r="L27" s="212"/>
      <c r="M27" s="212"/>
      <c r="N27" s="212"/>
      <c r="O27" s="212"/>
      <c r="P27" s="212"/>
      <c r="Q27" s="212"/>
      <c r="R27" s="212"/>
      <c r="S27" s="212"/>
      <c r="T27" s="212"/>
      <c r="U27" s="212"/>
      <c r="BI27" s="91"/>
      <c r="BJ27" s="50" t="s">
        <v>478</v>
      </c>
      <c r="BK27" s="50">
        <f>BK26+1</f>
        <v>1</v>
      </c>
      <c r="BL27" s="175" t="s">
        <v>533</v>
      </c>
      <c r="BM27" s="50" t="s">
        <v>535</v>
      </c>
    </row>
    <row r="28" spans="2:65" ht="15" customHeight="1" x14ac:dyDescent="0.25">
      <c r="D28" s="212"/>
      <c r="E28" s="212"/>
      <c r="F28" s="212"/>
      <c r="G28" s="212"/>
      <c r="H28" s="212"/>
      <c r="I28" s="212"/>
      <c r="J28" s="212"/>
      <c r="K28" s="212"/>
      <c r="L28" s="212"/>
      <c r="M28" s="212"/>
      <c r="N28" s="212"/>
      <c r="O28" s="212"/>
      <c r="P28" s="212"/>
      <c r="Q28" s="212"/>
      <c r="R28" s="212"/>
      <c r="S28" s="212"/>
      <c r="T28" s="212"/>
      <c r="U28" s="212"/>
      <c r="BI28" s="91"/>
      <c r="BJ28" s="50" t="s">
        <v>482</v>
      </c>
      <c r="BK28" s="50">
        <f t="shared" ref="BK28:BK47" si="0">BK27+1</f>
        <v>2</v>
      </c>
      <c r="BL28" s="175" t="s">
        <v>533</v>
      </c>
      <c r="BM28" s="50" t="s">
        <v>536</v>
      </c>
    </row>
    <row r="29" spans="2:65" ht="15" customHeight="1" x14ac:dyDescent="0.25">
      <c r="D29" s="212"/>
      <c r="E29" s="212"/>
      <c r="F29" s="212"/>
      <c r="G29" s="212"/>
      <c r="H29" s="212"/>
      <c r="I29" s="212"/>
      <c r="J29" s="212"/>
      <c r="K29" s="212"/>
      <c r="L29" s="212"/>
      <c r="M29" s="212"/>
      <c r="N29" s="212"/>
      <c r="O29" s="212"/>
      <c r="P29" s="212"/>
      <c r="Q29" s="212"/>
      <c r="R29" s="212"/>
      <c r="S29" s="212"/>
      <c r="T29" s="212"/>
      <c r="U29" s="212"/>
      <c r="BF29" t="str">
        <f>LOWER(BE29)</f>
        <v/>
      </c>
      <c r="BI29" s="91"/>
      <c r="BJ29" s="50" t="s">
        <v>491</v>
      </c>
      <c r="BK29" s="50">
        <f t="shared" si="0"/>
        <v>3</v>
      </c>
      <c r="BL29" s="175" t="s">
        <v>533</v>
      </c>
      <c r="BM29" s="50" t="s">
        <v>537</v>
      </c>
    </row>
    <row r="30" spans="2:65" ht="15" customHeight="1" x14ac:dyDescent="0.25">
      <c r="D30" s="214"/>
      <c r="E30" s="214"/>
      <c r="F30" s="214"/>
      <c r="G30" s="214"/>
      <c r="H30" s="214"/>
      <c r="I30" s="214"/>
      <c r="P30" s="215"/>
      <c r="Q30" s="215"/>
      <c r="R30" s="215"/>
      <c r="S30" s="214"/>
      <c r="BI30" s="91"/>
      <c r="BJ30" s="50" t="s">
        <v>488</v>
      </c>
      <c r="BK30" s="50">
        <f>BK29+1</f>
        <v>4</v>
      </c>
      <c r="BL30" s="175" t="s">
        <v>533</v>
      </c>
      <c r="BM30" s="50" t="s">
        <v>538</v>
      </c>
    </row>
    <row r="31" spans="2:65" ht="15" customHeight="1" x14ac:dyDescent="0.25">
      <c r="D31" s="214"/>
      <c r="E31" s="214"/>
      <c r="F31" s="214"/>
      <c r="G31" s="214"/>
      <c r="H31" s="214"/>
      <c r="I31" s="214"/>
      <c r="P31" s="215"/>
      <c r="Q31" s="215"/>
      <c r="R31" s="215"/>
      <c r="S31" s="214"/>
      <c r="BI31" s="91"/>
      <c r="BJ31" s="50" t="s">
        <v>498</v>
      </c>
      <c r="BK31" s="50">
        <f>BK30+1</f>
        <v>5</v>
      </c>
      <c r="BL31" s="175" t="s">
        <v>533</v>
      </c>
      <c r="BM31" s="50" t="s">
        <v>539</v>
      </c>
    </row>
    <row r="32" spans="2:65" ht="15" customHeight="1" x14ac:dyDescent="0.25">
      <c r="O32" s="215"/>
      <c r="P32" s="215"/>
      <c r="Q32" s="215"/>
      <c r="R32" s="215"/>
      <c r="S32" s="214"/>
      <c r="BI32" s="91"/>
      <c r="BJ32" s="50" t="s">
        <v>502</v>
      </c>
      <c r="BK32" s="50">
        <f>BK31+1</f>
        <v>6</v>
      </c>
      <c r="BL32" s="175" t="s">
        <v>533</v>
      </c>
      <c r="BM32" s="50" t="s">
        <v>540</v>
      </c>
    </row>
    <row r="33" spans="4:65" ht="15" customHeight="1" x14ac:dyDescent="0.25">
      <c r="D33" s="211" t="s">
        <v>541</v>
      </c>
      <c r="E33" s="211"/>
      <c r="F33" s="212"/>
      <c r="G33" s="212"/>
      <c r="H33" s="212"/>
      <c r="I33" s="212"/>
      <c r="J33" s="211" t="s">
        <v>542</v>
      </c>
      <c r="K33" s="211"/>
      <c r="L33" s="212"/>
      <c r="M33" s="212"/>
      <c r="N33" s="212"/>
      <c r="O33" s="212"/>
      <c r="P33" s="215"/>
      <c r="Q33" s="215"/>
      <c r="R33" s="215"/>
      <c r="S33" s="214"/>
      <c r="BI33" s="216" t="s">
        <v>543</v>
      </c>
      <c r="BJ33" s="51" t="s">
        <v>544</v>
      </c>
      <c r="BK33" s="51">
        <f>BK32+1</f>
        <v>7</v>
      </c>
      <c r="BL33" s="110" t="s">
        <v>533</v>
      </c>
      <c r="BM33" s="51" t="s">
        <v>545</v>
      </c>
    </row>
    <row r="34" spans="4:65" x14ac:dyDescent="0.25">
      <c r="D34" s="212"/>
      <c r="E34" s="212"/>
      <c r="F34" s="212"/>
      <c r="G34" s="212"/>
      <c r="H34" s="212"/>
      <c r="I34" s="212"/>
      <c r="J34" s="212"/>
      <c r="K34" s="212"/>
      <c r="L34" s="212"/>
      <c r="M34" s="212"/>
      <c r="N34" s="212"/>
      <c r="O34" s="212"/>
      <c r="BE34" s="43"/>
      <c r="BI34" s="70"/>
      <c r="BJ34" s="51" t="s">
        <v>546</v>
      </c>
      <c r="BK34" s="51">
        <f t="shared" si="0"/>
        <v>8</v>
      </c>
      <c r="BL34" s="217" t="s">
        <v>533</v>
      </c>
      <c r="BM34" s="51" t="s">
        <v>547</v>
      </c>
    </row>
    <row r="35" spans="4:65" x14ac:dyDescent="0.25">
      <c r="D35" s="212"/>
      <c r="E35" s="212"/>
      <c r="F35" s="212"/>
      <c r="G35" s="212"/>
      <c r="H35" s="212"/>
      <c r="I35" s="212"/>
      <c r="J35" s="212"/>
      <c r="K35" s="212"/>
      <c r="L35" s="212"/>
      <c r="M35" s="212"/>
      <c r="N35" s="212"/>
      <c r="O35" s="212"/>
      <c r="BE35" s="43"/>
      <c r="BI35" s="70"/>
      <c r="BJ35" s="51" t="s">
        <v>548</v>
      </c>
      <c r="BK35" s="51">
        <f t="shared" si="0"/>
        <v>9</v>
      </c>
      <c r="BL35" s="217" t="s">
        <v>533</v>
      </c>
      <c r="BM35" s="51" t="s">
        <v>549</v>
      </c>
    </row>
    <row r="36" spans="4:65" x14ac:dyDescent="0.25">
      <c r="D36" s="212"/>
      <c r="E36" s="212"/>
      <c r="F36" s="212"/>
      <c r="G36" s="212"/>
      <c r="H36" s="212"/>
      <c r="I36" s="212"/>
      <c r="J36" s="212"/>
      <c r="K36" s="212"/>
      <c r="L36" s="212"/>
      <c r="M36" s="212"/>
      <c r="N36" s="212"/>
      <c r="O36" s="212"/>
      <c r="BE36" s="43"/>
      <c r="BI36" s="70"/>
      <c r="BJ36" s="51" t="s">
        <v>550</v>
      </c>
      <c r="BK36" s="51">
        <f>BK35+1</f>
        <v>10</v>
      </c>
      <c r="BL36" s="217" t="s">
        <v>533</v>
      </c>
      <c r="BM36" s="51" t="s">
        <v>551</v>
      </c>
    </row>
    <row r="37" spans="4:65" x14ac:dyDescent="0.25">
      <c r="D37" s="212"/>
      <c r="E37" s="212"/>
      <c r="F37" s="212"/>
      <c r="G37" s="212"/>
      <c r="H37" s="212"/>
      <c r="I37" s="212"/>
      <c r="J37" s="212"/>
      <c r="K37" s="212"/>
      <c r="L37" s="212"/>
      <c r="M37" s="212"/>
      <c r="N37" s="212"/>
      <c r="O37" s="212"/>
      <c r="BI37" s="70"/>
      <c r="BJ37" s="51" t="s">
        <v>552</v>
      </c>
      <c r="BK37" s="51">
        <f>BK36+1</f>
        <v>11</v>
      </c>
      <c r="BL37" s="217" t="s">
        <v>533</v>
      </c>
      <c r="BM37" s="51" t="s">
        <v>553</v>
      </c>
    </row>
    <row r="38" spans="4:65" x14ac:dyDescent="0.25">
      <c r="D38" s="212"/>
      <c r="E38" s="212"/>
      <c r="F38" s="212"/>
      <c r="G38" s="212"/>
      <c r="H38" s="212"/>
      <c r="I38" s="212"/>
      <c r="J38" s="212"/>
      <c r="K38" s="212"/>
      <c r="L38" s="212"/>
      <c r="M38" s="212"/>
      <c r="N38" s="212"/>
      <c r="O38" s="212"/>
      <c r="BI38" s="70"/>
      <c r="BJ38" s="51" t="s">
        <v>554</v>
      </c>
      <c r="BK38" s="51">
        <f t="shared" si="0"/>
        <v>12</v>
      </c>
      <c r="BL38" s="217" t="s">
        <v>533</v>
      </c>
      <c r="BM38" s="51" t="s">
        <v>555</v>
      </c>
    </row>
    <row r="39" spans="4:65" x14ac:dyDescent="0.25">
      <c r="D39" s="212"/>
      <c r="E39" s="212"/>
      <c r="F39" s="212"/>
      <c r="G39" s="212"/>
      <c r="H39" s="212"/>
      <c r="I39" s="212"/>
      <c r="J39" s="212"/>
      <c r="K39" s="212"/>
      <c r="L39" s="212"/>
      <c r="M39" s="212"/>
      <c r="N39" s="212"/>
      <c r="O39" s="212"/>
      <c r="BI39" s="70"/>
      <c r="BJ39" s="51" t="s">
        <v>556</v>
      </c>
      <c r="BK39" s="51">
        <f t="shared" si="0"/>
        <v>13</v>
      </c>
      <c r="BL39" s="110" t="s">
        <v>533</v>
      </c>
      <c r="BM39" s="51" t="s">
        <v>557</v>
      </c>
    </row>
    <row r="40" spans="4:65" x14ac:dyDescent="0.25">
      <c r="D40" s="212"/>
      <c r="E40" s="212"/>
      <c r="F40" s="212"/>
      <c r="G40" s="212"/>
      <c r="H40" s="212"/>
      <c r="I40" s="212"/>
      <c r="J40" s="212"/>
      <c r="K40" s="212"/>
      <c r="L40" s="212"/>
      <c r="M40" s="212"/>
      <c r="N40" s="212"/>
      <c r="O40" s="212"/>
      <c r="BI40" s="70"/>
      <c r="BJ40" s="51" t="s">
        <v>558</v>
      </c>
      <c r="BK40" s="51">
        <f>BK39+1</f>
        <v>14</v>
      </c>
      <c r="BL40" s="110" t="s">
        <v>533</v>
      </c>
      <c r="BM40" s="51" t="s">
        <v>559</v>
      </c>
    </row>
    <row r="41" spans="4:65" x14ac:dyDescent="0.25">
      <c r="D41" s="212"/>
      <c r="E41" s="212"/>
      <c r="F41" s="212"/>
      <c r="G41" s="212"/>
      <c r="H41" s="212"/>
      <c r="I41" s="212"/>
      <c r="J41" s="212"/>
      <c r="K41" s="212"/>
      <c r="L41" s="212"/>
      <c r="M41" s="212"/>
      <c r="N41" s="212"/>
      <c r="O41" s="212"/>
      <c r="BI41" s="70"/>
      <c r="BJ41" s="51" t="s">
        <v>560</v>
      </c>
      <c r="BK41" s="51">
        <f>BK40+1</f>
        <v>15</v>
      </c>
      <c r="BL41" s="110" t="s">
        <v>533</v>
      </c>
      <c r="BM41" s="51" t="s">
        <v>561</v>
      </c>
    </row>
    <row r="42" spans="4:65" x14ac:dyDescent="0.25">
      <c r="BI42" s="70"/>
      <c r="BJ42" s="218" t="s">
        <v>562</v>
      </c>
      <c r="BK42" s="51">
        <f t="shared" si="0"/>
        <v>16</v>
      </c>
      <c r="BL42" s="110" t="s">
        <v>533</v>
      </c>
      <c r="BM42" s="51" t="s">
        <v>563</v>
      </c>
    </row>
    <row r="43" spans="4:65" ht="15" customHeight="1" x14ac:dyDescent="0.25">
      <c r="BI43" s="70"/>
      <c r="BJ43" s="51" t="s">
        <v>564</v>
      </c>
      <c r="BK43" s="51">
        <f t="shared" si="0"/>
        <v>17</v>
      </c>
      <c r="BL43" s="110" t="s">
        <v>533</v>
      </c>
      <c r="BM43" s="51" t="s">
        <v>565</v>
      </c>
    </row>
    <row r="44" spans="4:65" ht="15" customHeight="1" x14ac:dyDescent="0.25">
      <c r="BI44" s="70"/>
      <c r="BJ44" s="51" t="s">
        <v>566</v>
      </c>
      <c r="BK44" s="51">
        <f t="shared" si="0"/>
        <v>18</v>
      </c>
      <c r="BL44" s="110" t="s">
        <v>533</v>
      </c>
      <c r="BM44" s="51" t="s">
        <v>567</v>
      </c>
    </row>
    <row r="45" spans="4:65" ht="15" customHeight="1" x14ac:dyDescent="0.25">
      <c r="D45" s="211" t="s">
        <v>568</v>
      </c>
      <c r="E45" s="211"/>
      <c r="F45" s="212"/>
      <c r="G45" s="212"/>
      <c r="H45" s="212"/>
      <c r="I45" s="212"/>
      <c r="J45" s="211" t="s">
        <v>569</v>
      </c>
      <c r="K45" s="211"/>
      <c r="L45" s="212"/>
      <c r="M45" s="212"/>
      <c r="N45" s="212"/>
      <c r="O45" s="212"/>
      <c r="BI45" s="91" t="s">
        <v>570</v>
      </c>
      <c r="BJ45" s="50" t="s">
        <v>571</v>
      </c>
      <c r="BK45" s="50">
        <f>BK44+1</f>
        <v>19</v>
      </c>
      <c r="BL45" s="175" t="s">
        <v>572</v>
      </c>
      <c r="BM45" s="50" t="s">
        <v>573</v>
      </c>
    </row>
    <row r="46" spans="4:65" ht="15" customHeight="1" x14ac:dyDescent="0.25">
      <c r="D46" s="212"/>
      <c r="E46" s="212"/>
      <c r="F46" s="212"/>
      <c r="G46" s="212"/>
      <c r="H46" s="212"/>
      <c r="I46" s="212"/>
      <c r="J46" s="212"/>
      <c r="K46" s="212"/>
      <c r="L46" s="212"/>
      <c r="M46" s="212"/>
      <c r="N46" s="212"/>
      <c r="O46" s="212"/>
      <c r="BI46" s="91"/>
      <c r="BJ46" s="50" t="s">
        <v>574</v>
      </c>
      <c r="BK46" s="50">
        <f t="shared" si="0"/>
        <v>20</v>
      </c>
      <c r="BL46" s="175" t="s">
        <v>572</v>
      </c>
      <c r="BM46" s="50" t="s">
        <v>575</v>
      </c>
    </row>
    <row r="47" spans="4:65" ht="15" customHeight="1" x14ac:dyDescent="0.25">
      <c r="D47" s="212"/>
      <c r="E47" s="212"/>
      <c r="F47" s="212"/>
      <c r="G47" s="212"/>
      <c r="H47" s="212"/>
      <c r="I47" s="212"/>
      <c r="J47" s="212"/>
      <c r="K47" s="212"/>
      <c r="L47" s="212"/>
      <c r="M47" s="212"/>
      <c r="N47" s="212"/>
      <c r="O47" s="212"/>
      <c r="BI47" s="91"/>
      <c r="BJ47" s="50" t="s">
        <v>576</v>
      </c>
      <c r="BK47" s="50">
        <f t="shared" si="0"/>
        <v>21</v>
      </c>
      <c r="BL47" s="175" t="s">
        <v>572</v>
      </c>
      <c r="BM47" s="50" t="s">
        <v>577</v>
      </c>
    </row>
    <row r="48" spans="4:65" ht="15" customHeight="1" x14ac:dyDescent="0.25">
      <c r="D48" s="212"/>
      <c r="E48" s="212"/>
      <c r="F48" s="212"/>
      <c r="G48" s="212"/>
      <c r="H48" s="212"/>
      <c r="I48" s="212"/>
      <c r="J48" s="212"/>
      <c r="K48" s="212"/>
      <c r="L48" s="212"/>
      <c r="M48" s="212"/>
      <c r="N48" s="212"/>
      <c r="O48" s="212"/>
      <c r="BI48" s="91"/>
      <c r="BJ48" s="50" t="s">
        <v>492</v>
      </c>
      <c r="BK48" s="50">
        <f>BK47+1</f>
        <v>22</v>
      </c>
      <c r="BL48" s="175" t="s">
        <v>533</v>
      </c>
      <c r="BM48" s="50" t="s">
        <v>578</v>
      </c>
    </row>
    <row r="49" spans="4:65" ht="15" customHeight="1" x14ac:dyDescent="0.25">
      <c r="D49" s="212"/>
      <c r="E49" s="212"/>
      <c r="F49" s="212"/>
      <c r="G49" s="212"/>
      <c r="H49" s="212"/>
      <c r="I49" s="212"/>
      <c r="J49" s="212"/>
      <c r="K49" s="212"/>
      <c r="L49" s="212"/>
      <c r="M49" s="212"/>
      <c r="N49" s="212"/>
      <c r="O49" s="212"/>
      <c r="BI49" s="70" t="s">
        <v>579</v>
      </c>
      <c r="BJ49" s="51" t="s">
        <v>580</v>
      </c>
      <c r="BK49" s="51">
        <f>BK48+1</f>
        <v>23</v>
      </c>
      <c r="BL49" s="110" t="s">
        <v>533</v>
      </c>
      <c r="BM49" s="51" t="s">
        <v>581</v>
      </c>
    </row>
    <row r="50" spans="4:65" x14ac:dyDescent="0.25">
      <c r="D50" s="212"/>
      <c r="E50" s="212"/>
      <c r="F50" s="212"/>
      <c r="G50" s="212"/>
      <c r="H50" s="212"/>
      <c r="I50" s="212"/>
      <c r="J50" s="212"/>
      <c r="K50" s="212"/>
      <c r="L50" s="212"/>
      <c r="M50" s="212"/>
      <c r="N50" s="212"/>
      <c r="O50" s="212"/>
      <c r="BI50" s="70"/>
      <c r="BJ50" s="51" t="s">
        <v>582</v>
      </c>
      <c r="BK50" s="51">
        <f>BK49+1</f>
        <v>24</v>
      </c>
      <c r="BL50" s="110" t="s">
        <v>533</v>
      </c>
      <c r="BM50" s="51" t="s">
        <v>583</v>
      </c>
    </row>
    <row r="51" spans="4:65" x14ac:dyDescent="0.25">
      <c r="D51" s="212"/>
      <c r="E51" s="212"/>
      <c r="F51" s="212"/>
      <c r="G51" s="212"/>
      <c r="H51" s="212"/>
      <c r="I51" s="212"/>
      <c r="J51" s="212"/>
      <c r="K51" s="212"/>
      <c r="L51" s="212"/>
      <c r="M51" s="212"/>
      <c r="N51" s="212"/>
      <c r="O51" s="212"/>
    </row>
    <row r="52" spans="4:65" x14ac:dyDescent="0.25">
      <c r="D52" s="212"/>
      <c r="E52" s="212"/>
      <c r="F52" s="212"/>
      <c r="G52" s="212"/>
      <c r="H52" s="212"/>
      <c r="I52" s="212"/>
      <c r="J52" s="212"/>
      <c r="K52" s="212"/>
      <c r="L52" s="212"/>
      <c r="M52" s="212"/>
      <c r="N52" s="212"/>
      <c r="O52" s="212"/>
      <c r="BD52" s="68" t="s">
        <v>584</v>
      </c>
      <c r="BE52" t="s">
        <v>585</v>
      </c>
    </row>
    <row r="53" spans="4:65" x14ac:dyDescent="0.25">
      <c r="D53" s="212"/>
      <c r="E53" s="212"/>
      <c r="F53" s="212"/>
      <c r="G53" s="212"/>
      <c r="H53" s="212"/>
      <c r="I53" s="212"/>
      <c r="J53" s="212"/>
      <c r="K53" s="212"/>
      <c r="L53" s="212"/>
      <c r="M53" s="212"/>
      <c r="N53" s="212"/>
      <c r="O53" s="212"/>
      <c r="BD53" s="68"/>
      <c r="BE53" t="s">
        <v>586</v>
      </c>
    </row>
    <row r="54" spans="4:65" x14ac:dyDescent="0.25">
      <c r="BD54" s="68"/>
      <c r="BE54" t="s">
        <v>587</v>
      </c>
    </row>
    <row r="55" spans="4:65" x14ac:dyDescent="0.25">
      <c r="BD55" s="68"/>
      <c r="BE55" t="s">
        <v>588</v>
      </c>
    </row>
    <row r="56" spans="4:65" x14ac:dyDescent="0.25">
      <c r="BD56" s="68"/>
      <c r="BE56" t="s">
        <v>589</v>
      </c>
    </row>
    <row r="57" spans="4:65" x14ac:dyDescent="0.25">
      <c r="BD57" s="68"/>
      <c r="BE57" t="s">
        <v>590</v>
      </c>
    </row>
    <row r="58" spans="4:65" x14ac:dyDescent="0.25">
      <c r="BD58" s="68"/>
      <c r="BE58" t="s">
        <v>591</v>
      </c>
    </row>
    <row r="59" spans="4:65" x14ac:dyDescent="0.25">
      <c r="BD59" s="68"/>
      <c r="BE59" t="s">
        <v>592</v>
      </c>
    </row>
    <row r="60" spans="4:65" x14ac:dyDescent="0.25">
      <c r="BD60" s="68"/>
      <c r="BE60" t="s">
        <v>593</v>
      </c>
    </row>
    <row r="61" spans="4:65" x14ac:dyDescent="0.25">
      <c r="BD61" s="68"/>
      <c r="BE61" t="s">
        <v>594</v>
      </c>
    </row>
    <row r="62" spans="4:65" x14ac:dyDescent="0.25">
      <c r="BD62" s="68"/>
      <c r="BE62" t="s">
        <v>595</v>
      </c>
    </row>
    <row r="63" spans="4:65" x14ac:dyDescent="0.25">
      <c r="BE63" s="213"/>
    </row>
    <row r="64" spans="4:65" x14ac:dyDescent="0.25">
      <c r="BE64" s="213"/>
    </row>
    <row r="65" spans="57:57" x14ac:dyDescent="0.25">
      <c r="BE65" s="213"/>
    </row>
    <row r="66" spans="57:57" x14ac:dyDescent="0.25">
      <c r="BE66" s="21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219" t="s">
        <v>596</v>
      </c>
      <c r="C1" s="219"/>
      <c r="D1" s="219"/>
      <c r="E1" s="219"/>
      <c r="F1" s="219"/>
      <c r="G1" s="219"/>
      <c r="H1" s="171"/>
      <c r="I1" s="171"/>
    </row>
    <row r="2" spans="2:19" x14ac:dyDescent="0.25">
      <c r="C2" s="43" t="s">
        <v>597</v>
      </c>
      <c r="D2" s="43" t="s">
        <v>598</v>
      </c>
      <c r="E2" s="43" t="s">
        <v>599</v>
      </c>
      <c r="F2" s="43" t="s">
        <v>600</v>
      </c>
      <c r="G2" s="43" t="s">
        <v>601</v>
      </c>
      <c r="I2" s="171"/>
    </row>
    <row r="3" spans="2:19" x14ac:dyDescent="0.25">
      <c r="B3" s="43" t="s">
        <v>602</v>
      </c>
      <c r="C3" s="220">
        <v>120</v>
      </c>
      <c r="D3" s="220">
        <v>240</v>
      </c>
      <c r="E3" s="220">
        <v>480</v>
      </c>
      <c r="F3" s="220">
        <v>520</v>
      </c>
      <c r="G3" s="220">
        <v>6240</v>
      </c>
    </row>
    <row r="4" spans="2:19" x14ac:dyDescent="0.25">
      <c r="B4" s="43" t="s">
        <v>603</v>
      </c>
      <c r="C4" s="220">
        <v>962</v>
      </c>
      <c r="D4" s="220">
        <v>1924</v>
      </c>
      <c r="E4" s="220">
        <v>3847</v>
      </c>
      <c r="F4" s="220">
        <v>4167</v>
      </c>
      <c r="G4" s="220">
        <v>50000</v>
      </c>
      <c r="O4" s="220"/>
    </row>
    <row r="5" spans="2:19" x14ac:dyDescent="0.25">
      <c r="B5" s="43" t="s">
        <v>604</v>
      </c>
      <c r="C5" s="220">
        <v>192</v>
      </c>
      <c r="D5" s="43">
        <v>384</v>
      </c>
      <c r="E5" s="220">
        <v>768</v>
      </c>
      <c r="F5" s="220">
        <v>833</v>
      </c>
      <c r="G5" s="220">
        <v>10000</v>
      </c>
      <c r="I5" s="220"/>
      <c r="J5" s="220"/>
      <c r="O5" s="220"/>
    </row>
    <row r="7" spans="2:19" x14ac:dyDescent="0.25">
      <c r="B7" s="219" t="s">
        <v>605</v>
      </c>
      <c r="C7" s="219"/>
      <c r="S7" s="221"/>
    </row>
    <row r="8" spans="2:19" x14ac:dyDescent="0.25">
      <c r="B8" s="43" t="s">
        <v>606</v>
      </c>
      <c r="C8" s="43">
        <v>0.03</v>
      </c>
      <c r="L8" s="171"/>
      <c r="S8" s="221"/>
    </row>
    <row r="9" spans="2:19" x14ac:dyDescent="0.25">
      <c r="B9" s="43" t="s">
        <v>6</v>
      </c>
      <c r="C9" s="43">
        <f>C10-C8</f>
        <v>0.05</v>
      </c>
      <c r="M9" s="221"/>
      <c r="S9" s="221"/>
    </row>
    <row r="10" spans="2:19" x14ac:dyDescent="0.25">
      <c r="B10" s="43" t="s">
        <v>607</v>
      </c>
      <c r="C10" s="43">
        <v>0.08</v>
      </c>
      <c r="M10" s="221"/>
      <c r="S10" s="221"/>
    </row>
    <row r="11" spans="2:19" x14ac:dyDescent="0.25">
      <c r="M11" s="221"/>
      <c r="S11" s="221"/>
    </row>
    <row r="12" spans="2:19" x14ac:dyDescent="0.25">
      <c r="M12" s="221"/>
      <c r="S12" s="221"/>
    </row>
    <row r="13" spans="2:19" x14ac:dyDescent="0.25">
      <c r="M13" s="221"/>
      <c r="S13" s="222"/>
    </row>
    <row r="14" spans="2:19" x14ac:dyDescent="0.25">
      <c r="M14" s="221"/>
      <c r="S14" s="222"/>
    </row>
    <row r="15" spans="2:19" x14ac:dyDescent="0.25">
      <c r="M15" s="221"/>
      <c r="S15" s="222"/>
    </row>
    <row r="16" spans="2:19" x14ac:dyDescent="0.25">
      <c r="M16" s="221"/>
      <c r="S16" s="221"/>
    </row>
    <row r="17" spans="7:13" x14ac:dyDescent="0.25">
      <c r="G17" s="221"/>
      <c r="H17" s="221"/>
      <c r="M17" s="221"/>
    </row>
    <row r="18" spans="7:13" x14ac:dyDescent="0.25">
      <c r="G18" s="221"/>
      <c r="H18" s="221"/>
      <c r="M18" s="221"/>
    </row>
    <row r="19" spans="7:13" x14ac:dyDescent="0.25">
      <c r="K19" s="221"/>
    </row>
    <row r="52" spans="2:5" x14ac:dyDescent="0.25">
      <c r="B52" s="223" t="s">
        <v>608</v>
      </c>
      <c r="C52" s="223"/>
      <c r="D52" s="223"/>
      <c r="E52" s="223"/>
    </row>
    <row r="53" spans="2:5" x14ac:dyDescent="0.25">
      <c r="B53" s="224" t="s">
        <v>609</v>
      </c>
      <c r="C53" s="224"/>
      <c r="D53" s="224"/>
      <c r="E53" s="225"/>
    </row>
    <row r="54" spans="2:5" x14ac:dyDescent="0.25">
      <c r="B54" s="226" t="s">
        <v>73</v>
      </c>
      <c r="C54" s="226"/>
      <c r="D54" s="227" t="s">
        <v>610</v>
      </c>
      <c r="E54" s="225"/>
    </row>
    <row r="55" spans="2:5" x14ac:dyDescent="0.25">
      <c r="B55" s="228" t="s">
        <v>611</v>
      </c>
      <c r="C55" s="228" t="s">
        <v>612</v>
      </c>
      <c r="D55" s="227"/>
      <c r="E55" s="225"/>
    </row>
    <row r="56" spans="2:5" x14ac:dyDescent="0.25">
      <c r="B56" s="228">
        <v>19699</v>
      </c>
      <c r="C56" s="228">
        <v>19729</v>
      </c>
      <c r="D56" s="228">
        <v>43530</v>
      </c>
      <c r="E56" s="225"/>
    </row>
    <row r="57" spans="2:5" x14ac:dyDescent="0.25">
      <c r="B57" s="228">
        <v>19730</v>
      </c>
      <c r="C57" s="228">
        <v>19760</v>
      </c>
      <c r="D57" s="228">
        <v>43591</v>
      </c>
      <c r="E57" s="225"/>
    </row>
    <row r="58" spans="2:5" x14ac:dyDescent="0.25">
      <c r="B58" s="228">
        <v>19761</v>
      </c>
      <c r="C58" s="228">
        <v>19788</v>
      </c>
      <c r="D58" s="228">
        <v>43652</v>
      </c>
      <c r="E58" s="225"/>
    </row>
    <row r="59" spans="2:5" x14ac:dyDescent="0.25">
      <c r="B59" s="228">
        <v>19789</v>
      </c>
      <c r="C59" s="228">
        <v>19819</v>
      </c>
      <c r="D59" s="228">
        <v>43714</v>
      </c>
      <c r="E59" s="225"/>
    </row>
    <row r="60" spans="2:5" x14ac:dyDescent="0.25">
      <c r="B60" s="228">
        <v>19820</v>
      </c>
      <c r="C60" s="228">
        <v>19849</v>
      </c>
      <c r="D60" s="228">
        <v>43775</v>
      </c>
      <c r="E60" s="225"/>
    </row>
    <row r="61" spans="2:5" x14ac:dyDescent="0.25">
      <c r="B61" s="228">
        <v>19850</v>
      </c>
      <c r="C61" s="228">
        <v>19880</v>
      </c>
      <c r="D61" s="228">
        <v>43836</v>
      </c>
      <c r="E61" s="225"/>
    </row>
    <row r="62" spans="2:5" x14ac:dyDescent="0.25">
      <c r="B62" s="228">
        <v>19881</v>
      </c>
      <c r="C62" s="228">
        <v>19910</v>
      </c>
      <c r="D62" s="228">
        <v>43896</v>
      </c>
      <c r="E62" s="225"/>
    </row>
    <row r="63" spans="2:5" x14ac:dyDescent="0.25">
      <c r="B63" s="228">
        <v>19911</v>
      </c>
      <c r="C63" s="228">
        <v>19941</v>
      </c>
      <c r="D63" s="228">
        <v>43957</v>
      </c>
      <c r="E63" s="225"/>
    </row>
    <row r="64" spans="2:5" x14ac:dyDescent="0.25">
      <c r="B64" s="228">
        <v>19942</v>
      </c>
      <c r="C64" s="228">
        <v>19972</v>
      </c>
      <c r="D64" s="228">
        <v>44018</v>
      </c>
      <c r="E64" s="225"/>
    </row>
    <row r="65" spans="2:5" x14ac:dyDescent="0.25">
      <c r="B65" s="228">
        <v>19973</v>
      </c>
      <c r="C65" s="228">
        <v>20002</v>
      </c>
      <c r="D65" s="228">
        <v>44080</v>
      </c>
      <c r="E65" s="225"/>
    </row>
    <row r="66" spans="2:5" x14ac:dyDescent="0.25">
      <c r="B66" s="228">
        <v>20003</v>
      </c>
      <c r="C66" s="228">
        <v>22011</v>
      </c>
      <c r="D66" s="225">
        <v>66</v>
      </c>
      <c r="E66" s="225" t="s">
        <v>613</v>
      </c>
    </row>
    <row r="67" spans="2:5" x14ac:dyDescent="0.25">
      <c r="B67" s="225"/>
      <c r="C67" s="225"/>
      <c r="D67" s="225"/>
      <c r="E67" s="225"/>
    </row>
    <row r="68" spans="2:5" x14ac:dyDescent="0.25">
      <c r="B68" s="224" t="s">
        <v>614</v>
      </c>
      <c r="C68" s="224"/>
      <c r="D68" s="224"/>
      <c r="E68" s="225"/>
    </row>
    <row r="69" spans="2:5" x14ac:dyDescent="0.25">
      <c r="B69" s="226" t="s">
        <v>73</v>
      </c>
      <c r="C69" s="226"/>
      <c r="D69" s="227" t="s">
        <v>610</v>
      </c>
      <c r="E69" s="225"/>
    </row>
    <row r="70" spans="2:5" x14ac:dyDescent="0.25">
      <c r="B70" s="228" t="s">
        <v>611</v>
      </c>
      <c r="C70" s="228" t="s">
        <v>612</v>
      </c>
      <c r="D70" s="227"/>
      <c r="E70" s="225"/>
    </row>
    <row r="71" spans="2:5" x14ac:dyDescent="0.25">
      <c r="B71" s="228">
        <v>22042</v>
      </c>
      <c r="C71" s="228">
        <v>22072</v>
      </c>
      <c r="D71" s="225" t="s">
        <v>615</v>
      </c>
      <c r="E71" s="225"/>
    </row>
    <row r="72" spans="2:5" x14ac:dyDescent="0.25">
      <c r="B72" s="228">
        <v>22073</v>
      </c>
      <c r="C72" s="228">
        <v>22102</v>
      </c>
      <c r="D72" s="225" t="s">
        <v>616</v>
      </c>
      <c r="E72" s="225"/>
    </row>
    <row r="73" spans="2:5" x14ac:dyDescent="0.25">
      <c r="B73" s="228">
        <v>22103</v>
      </c>
      <c r="C73" s="228">
        <v>22133</v>
      </c>
      <c r="D73" s="225" t="s">
        <v>617</v>
      </c>
      <c r="E73" s="225"/>
    </row>
    <row r="74" spans="2:5" x14ac:dyDescent="0.25">
      <c r="B74" s="228">
        <v>22134</v>
      </c>
      <c r="C74" s="228">
        <v>22164</v>
      </c>
      <c r="D74" s="225" t="s">
        <v>618</v>
      </c>
      <c r="E74" s="225"/>
    </row>
    <row r="75" spans="2:5" x14ac:dyDescent="0.25">
      <c r="B75" s="228">
        <v>22165</v>
      </c>
      <c r="C75" s="228">
        <v>22194</v>
      </c>
      <c r="D75" s="225" t="s">
        <v>619</v>
      </c>
      <c r="E75" s="225"/>
    </row>
    <row r="76" spans="2:5" x14ac:dyDescent="0.25">
      <c r="B76" s="228">
        <v>22195</v>
      </c>
      <c r="C76" s="228">
        <v>22225</v>
      </c>
      <c r="D76" s="225" t="s">
        <v>620</v>
      </c>
      <c r="E76" s="225"/>
    </row>
    <row r="77" spans="2:5" x14ac:dyDescent="0.25">
      <c r="B77" s="228">
        <v>22226</v>
      </c>
      <c r="C77" s="228">
        <v>22255</v>
      </c>
      <c r="D77" s="225" t="s">
        <v>621</v>
      </c>
      <c r="E77" s="225"/>
    </row>
    <row r="78" spans="2:5" x14ac:dyDescent="0.25">
      <c r="B78" s="228">
        <v>22256</v>
      </c>
      <c r="C78" s="228">
        <v>22286</v>
      </c>
      <c r="D78" s="225" t="s">
        <v>622</v>
      </c>
      <c r="E78" s="225"/>
    </row>
    <row r="79" spans="2:5" x14ac:dyDescent="0.25">
      <c r="B79" s="228">
        <v>22287</v>
      </c>
      <c r="C79" s="228">
        <v>22317</v>
      </c>
      <c r="D79" s="225" t="s">
        <v>623</v>
      </c>
      <c r="E79" s="225"/>
    </row>
    <row r="80" spans="2:5" x14ac:dyDescent="0.25">
      <c r="B80" s="228">
        <v>22318</v>
      </c>
      <c r="C80" s="228">
        <v>22345</v>
      </c>
      <c r="D80" s="225" t="s">
        <v>624</v>
      </c>
      <c r="E80" s="225"/>
    </row>
    <row r="81" spans="2:5" x14ac:dyDescent="0.25">
      <c r="B81" s="228">
        <v>22346</v>
      </c>
      <c r="C81" s="228">
        <v>28220</v>
      </c>
      <c r="D81" s="225">
        <v>67</v>
      </c>
      <c r="E81" s="225"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8" t="s">
        <v>5</v>
      </c>
      <c r="B1" s="108" t="s">
        <v>70</v>
      </c>
      <c r="C1" s="108" t="s">
        <v>626</v>
      </c>
      <c r="D1" s="108" t="s">
        <v>627</v>
      </c>
      <c r="E1" s="108" t="s">
        <v>628</v>
      </c>
      <c r="F1" s="108" t="s">
        <v>629</v>
      </c>
      <c r="G1" s="108" t="s">
        <v>630</v>
      </c>
      <c r="H1" s="108" t="s">
        <v>631</v>
      </c>
      <c r="I1" s="108" t="s">
        <v>457</v>
      </c>
    </row>
    <row r="2" spans="1:10" x14ac:dyDescent="0.25">
      <c r="A2" t="s">
        <v>632</v>
      </c>
      <c r="B2" t="s">
        <v>633</v>
      </c>
      <c r="H2" s="194" t="s">
        <v>634</v>
      </c>
      <c r="I2" s="170">
        <v>43831</v>
      </c>
    </row>
    <row r="6" spans="1:10" x14ac:dyDescent="0.25">
      <c r="A6" s="109" t="s">
        <v>525</v>
      </c>
      <c r="B6" s="109"/>
      <c r="E6" s="109" t="s">
        <v>635</v>
      </c>
      <c r="F6" s="109"/>
      <c r="G6" s="109"/>
      <c r="H6" s="109"/>
      <c r="I6" s="109"/>
      <c r="J6" s="109"/>
    </row>
    <row r="7" spans="1:10" x14ac:dyDescent="0.25">
      <c r="A7" s="47" t="s">
        <v>1</v>
      </c>
      <c r="B7" s="47" t="s">
        <v>3</v>
      </c>
      <c r="E7" s="229" t="s">
        <v>400</v>
      </c>
      <c r="F7" s="229"/>
      <c r="G7" s="229"/>
      <c r="H7" s="229"/>
      <c r="I7" s="229" t="s">
        <v>636</v>
      </c>
      <c r="J7" s="229"/>
    </row>
    <row r="8" spans="1:10" x14ac:dyDescent="0.25">
      <c r="A8" t="s">
        <v>637</v>
      </c>
      <c r="B8" t="s">
        <v>638</v>
      </c>
      <c r="E8" s="230" t="s">
        <v>401</v>
      </c>
      <c r="F8" s="230"/>
      <c r="G8" s="230"/>
      <c r="H8" s="230"/>
      <c r="I8" s="4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49" bestFit="1" customWidth="1"/>
    <col min="3" max="3" width="32.140625" bestFit="1" customWidth="1"/>
    <col min="4" max="4" width="64.7109375" style="130" bestFit="1" customWidth="1"/>
    <col min="5" max="6" width="13.140625" customWidth="1"/>
    <col min="7" max="7" width="38.85546875" customWidth="1"/>
    <col min="9" max="11" width="54.5703125" customWidth="1"/>
  </cols>
  <sheetData>
    <row r="1" spans="2:11" s="149" customFormat="1" ht="36.75" customHeight="1" x14ac:dyDescent="0.25">
      <c r="B1" s="390" t="s">
        <v>335</v>
      </c>
      <c r="C1" s="390" t="s">
        <v>669</v>
      </c>
      <c r="D1" s="390" t="s">
        <v>292</v>
      </c>
      <c r="E1" s="390" t="s">
        <v>970</v>
      </c>
      <c r="F1" s="390" t="s">
        <v>971</v>
      </c>
      <c r="G1" s="390" t="s">
        <v>972</v>
      </c>
      <c r="H1" s="390"/>
      <c r="I1" s="390"/>
    </row>
    <row r="2" spans="2:11" x14ac:dyDescent="0.25">
      <c r="B2" s="391" t="s">
        <v>973</v>
      </c>
      <c r="C2" s="392" t="s">
        <v>974</v>
      </c>
      <c r="D2" s="393" t="s">
        <v>975</v>
      </c>
      <c r="E2" s="394" t="s">
        <v>976</v>
      </c>
      <c r="F2" s="394" t="s">
        <v>976</v>
      </c>
      <c r="G2" s="395" t="s">
        <v>977</v>
      </c>
    </row>
    <row r="3" spans="2:11" ht="30" x14ac:dyDescent="0.25">
      <c r="B3" s="391"/>
      <c r="C3" s="392"/>
      <c r="D3" s="396" t="s">
        <v>978</v>
      </c>
      <c r="E3" s="394"/>
      <c r="F3" s="394"/>
      <c r="G3" s="371"/>
      <c r="I3" s="397" t="s">
        <v>979</v>
      </c>
      <c r="J3" s="397"/>
      <c r="K3" s="397"/>
    </row>
    <row r="4" spans="2:11" x14ac:dyDescent="0.25">
      <c r="E4" s="398"/>
      <c r="F4" s="398"/>
      <c r="I4" s="399" t="s">
        <v>980</v>
      </c>
      <c r="J4" s="399"/>
      <c r="K4" s="399"/>
    </row>
    <row r="5" spans="2:11" ht="63.75" customHeight="1" x14ac:dyDescent="0.25">
      <c r="B5" s="400" t="s">
        <v>968</v>
      </c>
      <c r="C5" s="401" t="s">
        <v>981</v>
      </c>
      <c r="D5" s="402" t="s">
        <v>982</v>
      </c>
      <c r="E5" s="403" t="s">
        <v>976</v>
      </c>
      <c r="F5" s="403" t="s">
        <v>976</v>
      </c>
      <c r="G5" s="404" t="s">
        <v>983</v>
      </c>
      <c r="I5" s="399" t="s">
        <v>984</v>
      </c>
      <c r="J5" s="399"/>
      <c r="K5" s="399"/>
    </row>
    <row r="6" spans="2:11" ht="64.5" customHeight="1" x14ac:dyDescent="0.25">
      <c r="B6" s="400"/>
      <c r="C6" s="401"/>
      <c r="D6" s="402" t="s">
        <v>985</v>
      </c>
      <c r="E6" s="403"/>
      <c r="F6" s="403"/>
      <c r="G6" s="404"/>
    </row>
    <row r="7" spans="2:11" ht="138.75" customHeight="1" x14ac:dyDescent="0.25">
      <c r="B7" s="400"/>
      <c r="C7" s="401"/>
      <c r="D7" s="402" t="s">
        <v>986</v>
      </c>
      <c r="E7" s="403"/>
      <c r="F7" s="403"/>
      <c r="G7" s="404"/>
      <c r="I7" s="405" t="s">
        <v>987</v>
      </c>
      <c r="J7" s="397"/>
      <c r="K7" s="397"/>
    </row>
    <row r="8" spans="2:11" x14ac:dyDescent="0.25">
      <c r="I8" s="406"/>
      <c r="J8" s="406"/>
      <c r="K8" s="406"/>
    </row>
    <row r="9" spans="2:11" x14ac:dyDescent="0.25">
      <c r="B9" s="407" t="s">
        <v>988</v>
      </c>
      <c r="C9" s="408" t="s">
        <v>955</v>
      </c>
      <c r="D9" s="396"/>
      <c r="E9" s="409"/>
      <c r="F9" s="409"/>
      <c r="G9" s="410" t="s">
        <v>989</v>
      </c>
      <c r="I9" s="411" t="s">
        <v>990</v>
      </c>
      <c r="J9" s="411"/>
      <c r="K9" s="411"/>
    </row>
    <row r="10" spans="2:11" x14ac:dyDescent="0.25">
      <c r="I10" s="411" t="s">
        <v>991</v>
      </c>
      <c r="J10" s="411" t="s">
        <v>992</v>
      </c>
      <c r="K10" s="411" t="s">
        <v>993</v>
      </c>
    </row>
    <row r="11" spans="2:11" ht="45" x14ac:dyDescent="0.25">
      <c r="B11" s="400" t="s">
        <v>994</v>
      </c>
      <c r="C11" s="401" t="s">
        <v>995</v>
      </c>
      <c r="D11" s="412" t="s">
        <v>996</v>
      </c>
      <c r="E11" s="401" t="s">
        <v>976</v>
      </c>
      <c r="F11" s="401" t="s">
        <v>997</v>
      </c>
      <c r="G11" s="413" t="s">
        <v>989</v>
      </c>
      <c r="I11" s="127" t="s">
        <v>918</v>
      </c>
      <c r="J11" s="127" t="s">
        <v>998</v>
      </c>
      <c r="K11" s="127" t="s">
        <v>999</v>
      </c>
    </row>
    <row r="12" spans="2:11" ht="30" x14ac:dyDescent="0.25">
      <c r="B12" s="400"/>
      <c r="C12" s="401"/>
      <c r="D12" s="412" t="s">
        <v>1000</v>
      </c>
      <c r="E12" s="401"/>
      <c r="F12" s="401"/>
      <c r="G12" s="413"/>
      <c r="I12" s="127" t="s">
        <v>1001</v>
      </c>
      <c r="J12" s="127" t="s">
        <v>1002</v>
      </c>
      <c r="K12" s="127" t="s">
        <v>1003</v>
      </c>
    </row>
    <row r="13" spans="2:11" ht="30" x14ac:dyDescent="0.25">
      <c r="B13" s="400"/>
      <c r="C13" s="401"/>
      <c r="D13" s="412" t="s">
        <v>1004</v>
      </c>
      <c r="E13" s="401"/>
      <c r="F13" s="401"/>
      <c r="G13" s="413"/>
    </row>
    <row r="14" spans="2:11" x14ac:dyDescent="0.25">
      <c r="G14" s="414"/>
      <c r="I14" s="415" t="s">
        <v>1005</v>
      </c>
      <c r="J14" s="415"/>
      <c r="K14" s="415"/>
    </row>
    <row r="15" spans="2:11" ht="75" x14ac:dyDescent="0.25">
      <c r="B15" s="407" t="s">
        <v>1006</v>
      </c>
      <c r="C15" s="408" t="s">
        <v>1007</v>
      </c>
      <c r="D15" s="416" t="s">
        <v>1008</v>
      </c>
      <c r="E15" s="408" t="s">
        <v>997</v>
      </c>
      <c r="F15" s="408" t="s">
        <v>976</v>
      </c>
      <c r="G15" s="410" t="s">
        <v>989</v>
      </c>
      <c r="I15" s="417" t="s">
        <v>1009</v>
      </c>
      <c r="J15" s="417"/>
      <c r="K15" s="417"/>
    </row>
    <row r="17" spans="2:7" ht="165" x14ac:dyDescent="0.25">
      <c r="B17" s="418" t="s">
        <v>1010</v>
      </c>
      <c r="C17" s="418" t="s">
        <v>1011</v>
      </c>
      <c r="D17" s="419" t="s">
        <v>1012</v>
      </c>
      <c r="E17" s="418" t="s">
        <v>1013</v>
      </c>
      <c r="F17" s="418" t="s">
        <v>997</v>
      </c>
      <c r="G17" s="412" t="s">
        <v>1014</v>
      </c>
    </row>
    <row r="18" spans="2:7" x14ac:dyDescent="0.25">
      <c r="E18" s="420"/>
      <c r="F18" s="420"/>
    </row>
    <row r="19" spans="2:7" ht="90" x14ac:dyDescent="0.25">
      <c r="B19" s="407" t="s">
        <v>916</v>
      </c>
      <c r="C19" s="407" t="s">
        <v>1015</v>
      </c>
      <c r="D19" s="416"/>
      <c r="E19" s="408" t="s">
        <v>1016</v>
      </c>
      <c r="F19" s="408" t="s">
        <v>997</v>
      </c>
      <c r="G19" s="416" t="s">
        <v>1017</v>
      </c>
    </row>
    <row r="21" spans="2:7" ht="30" x14ac:dyDescent="0.25">
      <c r="B21" s="418" t="s">
        <v>1018</v>
      </c>
      <c r="C21" s="418" t="s">
        <v>1019</v>
      </c>
      <c r="D21" s="412"/>
      <c r="E21" s="421" t="s">
        <v>1016</v>
      </c>
      <c r="F21" s="421" t="s">
        <v>997</v>
      </c>
      <c r="G21" s="412" t="s">
        <v>989</v>
      </c>
    </row>
    <row r="24" spans="2:7" ht="15.75" x14ac:dyDescent="0.25">
      <c r="B24" s="422" t="s">
        <v>1020</v>
      </c>
      <c r="C24" s="422"/>
      <c r="D24" s="422"/>
      <c r="E24" s="422"/>
    </row>
    <row r="25" spans="2:7" x14ac:dyDescent="0.25">
      <c r="B25" s="423" t="s">
        <v>1021</v>
      </c>
      <c r="C25" s="423"/>
      <c r="D25" s="108" t="s">
        <v>1022</v>
      </c>
      <c r="E25" s="424" t="s">
        <v>1023</v>
      </c>
    </row>
    <row r="26" spans="2:7" x14ac:dyDescent="0.25">
      <c r="B26" s="425" t="s">
        <v>1024</v>
      </c>
      <c r="C26" s="425"/>
      <c r="D26" t="s">
        <v>976</v>
      </c>
      <c r="E26" s="130" t="s">
        <v>976</v>
      </c>
    </row>
    <row r="27" spans="2:7" x14ac:dyDescent="0.25">
      <c r="B27" s="425" t="s">
        <v>1025</v>
      </c>
      <c r="C27" s="425"/>
      <c r="D27" t="s">
        <v>976</v>
      </c>
      <c r="E27" s="130" t="s">
        <v>976</v>
      </c>
    </row>
    <row r="28" spans="2:7" x14ac:dyDescent="0.25">
      <c r="B28" s="425" t="s">
        <v>21</v>
      </c>
      <c r="C28" s="425"/>
      <c r="D28" t="s">
        <v>976</v>
      </c>
      <c r="E28" s="130" t="s">
        <v>997</v>
      </c>
    </row>
    <row r="29" spans="2:7" x14ac:dyDescent="0.25">
      <c r="B29" s="425" t="s">
        <v>1026</v>
      </c>
      <c r="C29" s="425"/>
      <c r="D29" t="s">
        <v>976</v>
      </c>
      <c r="E29" s="130" t="s">
        <v>976</v>
      </c>
    </row>
    <row r="30" spans="2:7" x14ac:dyDescent="0.25">
      <c r="B30" s="425" t="s">
        <v>1027</v>
      </c>
      <c r="C30" s="425"/>
      <c r="D30" t="s">
        <v>997</v>
      </c>
      <c r="E30" s="130" t="s">
        <v>997</v>
      </c>
    </row>
    <row r="31" spans="2:7" x14ac:dyDescent="0.25">
      <c r="B31" s="425" t="s">
        <v>1028</v>
      </c>
      <c r="C31" s="425"/>
      <c r="D31" t="s">
        <v>997</v>
      </c>
      <c r="E31" s="130" t="s">
        <v>997</v>
      </c>
    </row>
    <row r="32" spans="2:7" x14ac:dyDescent="0.25">
      <c r="B32" s="425" t="s">
        <v>1029</v>
      </c>
      <c r="C32" s="425"/>
      <c r="D32" t="s">
        <v>997</v>
      </c>
      <c r="E32" s="130" t="s">
        <v>997</v>
      </c>
    </row>
    <row r="33" spans="2:5" x14ac:dyDescent="0.25">
      <c r="B33" s="425" t="s">
        <v>1030</v>
      </c>
      <c r="C33" s="425"/>
      <c r="D33" t="s">
        <v>997</v>
      </c>
      <c r="E33" s="130" t="s">
        <v>997</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89" customWidth="1"/>
    <col min="11" max="11" width="25.85546875" style="43" bestFit="1" customWidth="1"/>
    <col min="12" max="12" width="12.140625" style="43" bestFit="1" customWidth="1"/>
    <col min="13" max="13" width="14.28515625" style="43" customWidth="1"/>
    <col min="14" max="14" width="3.140625" style="189" customWidth="1"/>
    <col min="15" max="16384" width="9.140625" style="43"/>
  </cols>
  <sheetData>
    <row r="1" spans="2:16" ht="15.75" x14ac:dyDescent="0.25">
      <c r="B1" s="388" t="s">
        <v>942</v>
      </c>
      <c r="C1" s="388"/>
      <c r="D1" s="388"/>
      <c r="E1" s="388"/>
      <c r="F1" s="388"/>
      <c r="G1" s="388"/>
      <c r="H1" s="388"/>
      <c r="I1" s="389"/>
      <c r="K1" s="388" t="s">
        <v>943</v>
      </c>
      <c r="L1" s="388"/>
      <c r="M1" s="388"/>
    </row>
    <row r="2" spans="2:16" x14ac:dyDescent="0.25">
      <c r="B2" s="205" t="s">
        <v>335</v>
      </c>
      <c r="C2" s="205" t="s">
        <v>944</v>
      </c>
      <c r="D2" s="205" t="s">
        <v>931</v>
      </c>
      <c r="E2" s="205" t="s">
        <v>348</v>
      </c>
      <c r="F2" s="205" t="s">
        <v>932</v>
      </c>
      <c r="G2" s="205" t="s">
        <v>945</v>
      </c>
      <c r="H2" s="205" t="s">
        <v>946</v>
      </c>
      <c r="I2" s="205" t="s">
        <v>916</v>
      </c>
      <c r="K2" s="205" t="s">
        <v>921</v>
      </c>
      <c r="L2" s="205" t="s">
        <v>947</v>
      </c>
      <c r="M2" s="205" t="s">
        <v>948</v>
      </c>
      <c r="O2" s="205" t="s">
        <v>434</v>
      </c>
      <c r="P2" s="43" t="s">
        <v>949</v>
      </c>
    </row>
    <row r="3" spans="2:16" x14ac:dyDescent="0.25">
      <c r="B3" s="43" t="s">
        <v>950</v>
      </c>
      <c r="C3" s="43">
        <v>1</v>
      </c>
      <c r="D3" s="43" t="s">
        <v>951</v>
      </c>
      <c r="E3" s="43" t="s">
        <v>818</v>
      </c>
      <c r="F3" s="43">
        <v>60</v>
      </c>
      <c r="G3" s="43" t="s">
        <v>952</v>
      </c>
      <c r="H3" s="43">
        <v>1</v>
      </c>
      <c r="I3" s="43">
        <v>0</v>
      </c>
      <c r="K3" s="43" t="s">
        <v>951</v>
      </c>
      <c r="L3" s="43">
        <v>1</v>
      </c>
      <c r="M3" s="43">
        <v>1</v>
      </c>
      <c r="O3" s="43" t="s">
        <v>953</v>
      </c>
      <c r="P3" s="43">
        <v>1</v>
      </c>
    </row>
    <row r="4" spans="2:16" x14ac:dyDescent="0.25">
      <c r="B4" s="43" t="s">
        <v>954</v>
      </c>
      <c r="C4" s="43">
        <v>2</v>
      </c>
      <c r="D4" s="43" t="s">
        <v>955</v>
      </c>
      <c r="E4" s="43" t="s">
        <v>956</v>
      </c>
      <c r="F4" s="43">
        <v>1</v>
      </c>
      <c r="G4" s="43" t="s">
        <v>35</v>
      </c>
      <c r="H4" s="43">
        <v>1</v>
      </c>
      <c r="I4" s="43">
        <v>1</v>
      </c>
      <c r="K4" s="43" t="s">
        <v>957</v>
      </c>
      <c r="L4" s="43">
        <v>2</v>
      </c>
      <c r="M4" s="43">
        <v>2</v>
      </c>
      <c r="O4" s="43" t="s">
        <v>958</v>
      </c>
      <c r="P4" s="43">
        <v>0</v>
      </c>
    </row>
    <row r="5" spans="2:16" x14ac:dyDescent="0.25">
      <c r="B5" s="43" t="s">
        <v>959</v>
      </c>
      <c r="C5" s="43">
        <v>3</v>
      </c>
      <c r="D5" s="43" t="s">
        <v>960</v>
      </c>
      <c r="E5" s="43" t="s">
        <v>818</v>
      </c>
      <c r="F5" s="43">
        <v>0</v>
      </c>
      <c r="G5" s="43" t="s">
        <v>802</v>
      </c>
      <c r="H5" s="43">
        <v>0</v>
      </c>
      <c r="I5" s="43">
        <v>1</v>
      </c>
      <c r="K5" s="43" t="s">
        <v>961</v>
      </c>
      <c r="L5" s="43">
        <v>3</v>
      </c>
      <c r="M5" s="43">
        <v>3</v>
      </c>
      <c r="O5" s="43" t="s">
        <v>962</v>
      </c>
      <c r="P5" s="43">
        <v>-1</v>
      </c>
    </row>
    <row r="6" spans="2:16" x14ac:dyDescent="0.25">
      <c r="B6" s="43" t="s">
        <v>963</v>
      </c>
      <c r="C6" s="43">
        <v>4</v>
      </c>
      <c r="D6" s="43" t="s">
        <v>964</v>
      </c>
      <c r="E6" s="43" t="s">
        <v>965</v>
      </c>
      <c r="F6" s="43">
        <v>10</v>
      </c>
      <c r="G6" s="43" t="s">
        <v>965</v>
      </c>
      <c r="H6" s="43">
        <v>0</v>
      </c>
      <c r="I6" s="43">
        <v>1</v>
      </c>
      <c r="K6" s="43" t="s">
        <v>966</v>
      </c>
      <c r="L6" s="43">
        <v>4</v>
      </c>
      <c r="M6" s="43">
        <v>3</v>
      </c>
    </row>
    <row r="7" spans="2:16" x14ac:dyDescent="0.25">
      <c r="B7" s="43" t="s">
        <v>967</v>
      </c>
      <c r="C7" s="43">
        <v>5</v>
      </c>
      <c r="D7" s="43" t="s">
        <v>968</v>
      </c>
      <c r="E7" s="43" t="s">
        <v>818</v>
      </c>
      <c r="F7" s="43">
        <v>0</v>
      </c>
      <c r="G7" s="43" t="s">
        <v>802</v>
      </c>
      <c r="H7" s="43">
        <v>0</v>
      </c>
      <c r="I7" s="43">
        <v>1</v>
      </c>
      <c r="K7" s="43" t="s">
        <v>969</v>
      </c>
      <c r="L7" s="43">
        <v>5</v>
      </c>
      <c r="M7" s="43">
        <v>5</v>
      </c>
    </row>
  </sheetData>
  <mergeCells count="2">
    <mergeCell ref="B1:H1"/>
    <mergeCell ref="K1:M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8" t="s">
        <v>97</v>
      </c>
      <c r="C1" s="108" t="s">
        <v>70</v>
      </c>
      <c r="D1" s="108" t="s">
        <v>880</v>
      </c>
      <c r="E1" s="108" t="s">
        <v>881</v>
      </c>
      <c r="F1" s="108" t="s">
        <v>882</v>
      </c>
      <c r="G1" s="108" t="s">
        <v>883</v>
      </c>
      <c r="H1" s="108" t="s">
        <v>884</v>
      </c>
      <c r="I1" s="108" t="s">
        <v>885</v>
      </c>
      <c r="J1" s="108" t="s">
        <v>886</v>
      </c>
      <c r="K1" s="108" t="s">
        <v>887</v>
      </c>
      <c r="L1" s="108" t="s">
        <v>888</v>
      </c>
      <c r="M1" s="108" t="s">
        <v>889</v>
      </c>
      <c r="N1" s="108" t="s">
        <v>890</v>
      </c>
      <c r="O1" s="108" t="s">
        <v>891</v>
      </c>
      <c r="P1" s="108" t="s">
        <v>892</v>
      </c>
      <c r="Q1" s="108" t="s">
        <v>893</v>
      </c>
      <c r="R1" s="108" t="s">
        <v>894</v>
      </c>
      <c r="S1" s="108" t="s">
        <v>895</v>
      </c>
      <c r="T1" s="108" t="s">
        <v>896</v>
      </c>
      <c r="U1" s="108" t="s">
        <v>897</v>
      </c>
      <c r="V1" s="108" t="s">
        <v>898</v>
      </c>
      <c r="W1" s="108" t="s">
        <v>899</v>
      </c>
    </row>
    <row r="2" spans="1:23" x14ac:dyDescent="0.25">
      <c r="B2" s="25" t="s">
        <v>32</v>
      </c>
      <c r="C2" s="1" t="s">
        <v>33</v>
      </c>
      <c r="D2" s="25" t="s">
        <v>900</v>
      </c>
      <c r="E2" t="s">
        <v>901</v>
      </c>
    </row>
    <row r="3" spans="1:23" x14ac:dyDescent="0.25">
      <c r="B3" s="25" t="s">
        <v>36</v>
      </c>
      <c r="C3" t="s">
        <v>37</v>
      </c>
      <c r="D3" t="s">
        <v>900</v>
      </c>
      <c r="E3" s="1" t="s">
        <v>902</v>
      </c>
    </row>
    <row r="4" spans="1:23" x14ac:dyDescent="0.25">
      <c r="B4" s="25" t="s">
        <v>40</v>
      </c>
      <c r="C4" s="1" t="s">
        <v>41</v>
      </c>
      <c r="D4" t="s">
        <v>900</v>
      </c>
      <c r="E4" t="s">
        <v>903</v>
      </c>
    </row>
    <row r="5" spans="1:23" x14ac:dyDescent="0.25">
      <c r="B5" s="43" t="s">
        <v>44</v>
      </c>
      <c r="C5" s="1" t="s">
        <v>45</v>
      </c>
      <c r="D5" t="s">
        <v>904</v>
      </c>
      <c r="E5" t="s">
        <v>905</v>
      </c>
    </row>
    <row r="6" spans="1:23" x14ac:dyDescent="0.25">
      <c r="B6" s="43" t="s">
        <v>46</v>
      </c>
      <c r="C6" s="1" t="s">
        <v>47</v>
      </c>
      <c r="D6" t="s">
        <v>904</v>
      </c>
      <c r="E6" t="s">
        <v>906</v>
      </c>
    </row>
    <row r="7" spans="1:23" x14ac:dyDescent="0.25">
      <c r="B7" s="43" t="s">
        <v>49</v>
      </c>
      <c r="C7" s="1" t="s">
        <v>50</v>
      </c>
      <c r="D7" t="s">
        <v>900</v>
      </c>
      <c r="E7" t="s">
        <v>907</v>
      </c>
    </row>
    <row r="8" spans="1:23" x14ac:dyDescent="0.25">
      <c r="B8" s="43" t="s">
        <v>51</v>
      </c>
      <c r="C8" s="1" t="s">
        <v>52</v>
      </c>
      <c r="D8" t="s">
        <v>904</v>
      </c>
      <c r="E8" t="s">
        <v>908</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8" t="s">
        <v>449</v>
      </c>
      <c r="B13" s="205" t="s">
        <v>909</v>
      </c>
      <c r="C13" s="345" t="s">
        <v>910</v>
      </c>
      <c r="D13" s="108" t="s">
        <v>911</v>
      </c>
    </row>
    <row r="14" spans="1:23" x14ac:dyDescent="0.25">
      <c r="A14" s="374" t="s">
        <v>912</v>
      </c>
      <c r="B14" s="375">
        <v>1</v>
      </c>
      <c r="C14" s="376" t="s">
        <v>913</v>
      </c>
      <c r="D14" t="s">
        <v>914</v>
      </c>
    </row>
    <row r="15" spans="1:23" x14ac:dyDescent="0.25">
      <c r="A15" s="374"/>
      <c r="B15" s="375">
        <f>B14+1</f>
        <v>2</v>
      </c>
      <c r="C15" s="376" t="s">
        <v>915</v>
      </c>
      <c r="D15" t="s">
        <v>914</v>
      </c>
    </row>
    <row r="16" spans="1:23" x14ac:dyDescent="0.25">
      <c r="A16" s="377"/>
      <c r="B16" s="375">
        <f>B15+1</f>
        <v>3</v>
      </c>
      <c r="C16" s="376" t="s">
        <v>916</v>
      </c>
      <c r="D16" s="378" t="s">
        <v>914</v>
      </c>
    </row>
    <row r="17" spans="1:17" x14ac:dyDescent="0.25">
      <c r="A17" s="379" t="s">
        <v>917</v>
      </c>
      <c r="B17" s="380">
        <f t="shared" ref="B17:B38" si="0">B16+1</f>
        <v>4</v>
      </c>
      <c r="C17" s="381" t="s">
        <v>918</v>
      </c>
      <c r="D17" t="s">
        <v>919</v>
      </c>
      <c r="I17" s="25"/>
      <c r="J17" s="25"/>
      <c r="K17" s="25"/>
    </row>
    <row r="18" spans="1:17" x14ac:dyDescent="0.25">
      <c r="A18" s="379"/>
      <c r="B18" s="380">
        <f t="shared" si="0"/>
        <v>5</v>
      </c>
      <c r="C18" s="381" t="s">
        <v>434</v>
      </c>
      <c r="D18" t="s">
        <v>914</v>
      </c>
      <c r="P18" s="25"/>
    </row>
    <row r="19" spans="1:17" x14ac:dyDescent="0.25">
      <c r="A19" s="379"/>
      <c r="B19" s="380">
        <f t="shared" si="0"/>
        <v>6</v>
      </c>
      <c r="C19" s="381" t="s">
        <v>920</v>
      </c>
      <c r="D19" s="378" t="s">
        <v>914</v>
      </c>
      <c r="Q19" s="1"/>
    </row>
    <row r="20" spans="1:17" x14ac:dyDescent="0.25">
      <c r="A20" s="379"/>
      <c r="B20" s="380">
        <f t="shared" si="0"/>
        <v>7</v>
      </c>
      <c r="C20" s="381" t="s">
        <v>335</v>
      </c>
      <c r="D20" t="s">
        <v>914</v>
      </c>
      <c r="I20" s="25"/>
      <c r="J20" s="25"/>
      <c r="K20" s="25"/>
    </row>
    <row r="21" spans="1:17" x14ac:dyDescent="0.25">
      <c r="A21" s="379"/>
      <c r="B21" s="380">
        <f t="shared" si="0"/>
        <v>8</v>
      </c>
      <c r="C21" s="381" t="s">
        <v>921</v>
      </c>
      <c r="D21" t="s">
        <v>914</v>
      </c>
    </row>
    <row r="22" spans="1:17" x14ac:dyDescent="0.25">
      <c r="A22" s="379"/>
      <c r="B22" s="380">
        <f t="shared" si="0"/>
        <v>9</v>
      </c>
      <c r="C22" s="381" t="s">
        <v>922</v>
      </c>
      <c r="D22" t="s">
        <v>919</v>
      </c>
      <c r="E22" t="s">
        <v>923</v>
      </c>
    </row>
    <row r="23" spans="1:17" x14ac:dyDescent="0.25">
      <c r="A23" s="379"/>
      <c r="B23" s="380">
        <f t="shared" si="0"/>
        <v>10</v>
      </c>
      <c r="C23" s="381" t="s">
        <v>924</v>
      </c>
      <c r="D23" s="378" t="s">
        <v>914</v>
      </c>
    </row>
    <row r="24" spans="1:17" x14ac:dyDescent="0.25">
      <c r="A24" s="379"/>
      <c r="B24" s="380">
        <f t="shared" si="0"/>
        <v>11</v>
      </c>
      <c r="C24" s="381" t="s">
        <v>925</v>
      </c>
      <c r="D24" t="s">
        <v>914</v>
      </c>
    </row>
    <row r="25" spans="1:17" x14ac:dyDescent="0.25">
      <c r="A25" s="379"/>
      <c r="B25" s="380">
        <f t="shared" si="0"/>
        <v>12</v>
      </c>
      <c r="C25" s="381" t="s">
        <v>926</v>
      </c>
      <c r="D25" t="s">
        <v>914</v>
      </c>
      <c r="N25" s="1"/>
    </row>
    <row r="26" spans="1:17" x14ac:dyDescent="0.25">
      <c r="A26" s="379"/>
      <c r="B26" s="380">
        <f t="shared" si="0"/>
        <v>13</v>
      </c>
      <c r="C26" s="381" t="s">
        <v>927</v>
      </c>
      <c r="D26" t="s">
        <v>914</v>
      </c>
      <c r="N26" s="1"/>
    </row>
    <row r="27" spans="1:17" x14ac:dyDescent="0.25">
      <c r="A27" s="379"/>
      <c r="B27" s="380">
        <f t="shared" si="0"/>
        <v>14</v>
      </c>
      <c r="C27" s="381" t="s">
        <v>928</v>
      </c>
      <c r="D27" t="s">
        <v>919</v>
      </c>
      <c r="N27" s="1"/>
    </row>
    <row r="28" spans="1:17" x14ac:dyDescent="0.25">
      <c r="A28" s="379"/>
      <c r="B28" s="380">
        <f t="shared" si="0"/>
        <v>15</v>
      </c>
      <c r="C28" s="381" t="s">
        <v>929</v>
      </c>
      <c r="D28" t="s">
        <v>829</v>
      </c>
      <c r="N28" s="1"/>
    </row>
    <row r="29" spans="1:17" x14ac:dyDescent="0.25">
      <c r="A29" s="379"/>
      <c r="B29" s="380">
        <f t="shared" si="0"/>
        <v>16</v>
      </c>
      <c r="C29" s="381" t="s">
        <v>930</v>
      </c>
      <c r="D29" t="s">
        <v>914</v>
      </c>
      <c r="N29" s="1"/>
    </row>
    <row r="30" spans="1:17" x14ac:dyDescent="0.25">
      <c r="A30" s="379"/>
      <c r="B30" s="380">
        <f t="shared" si="0"/>
        <v>17</v>
      </c>
      <c r="C30" s="381" t="s">
        <v>931</v>
      </c>
      <c r="D30" t="s">
        <v>914</v>
      </c>
      <c r="N30" s="1"/>
    </row>
    <row r="31" spans="1:17" x14ac:dyDescent="0.25">
      <c r="A31" s="382" t="s">
        <v>932</v>
      </c>
      <c r="B31" s="350">
        <f t="shared" si="0"/>
        <v>18</v>
      </c>
      <c r="C31" s="383" t="s">
        <v>933</v>
      </c>
      <c r="D31" t="s">
        <v>919</v>
      </c>
      <c r="N31" s="1"/>
    </row>
    <row r="32" spans="1:17" x14ac:dyDescent="0.25">
      <c r="A32" s="382"/>
      <c r="B32" s="350">
        <f t="shared" si="0"/>
        <v>19</v>
      </c>
      <c r="C32" s="383" t="s">
        <v>934</v>
      </c>
      <c r="D32" s="378" t="s">
        <v>914</v>
      </c>
      <c r="N32" s="1"/>
    </row>
    <row r="33" spans="1:14" x14ac:dyDescent="0.25">
      <c r="A33" s="382"/>
      <c r="B33" s="350">
        <f t="shared" si="0"/>
        <v>20</v>
      </c>
      <c r="C33" s="383" t="s">
        <v>935</v>
      </c>
      <c r="D33" t="s">
        <v>919</v>
      </c>
      <c r="N33" s="1"/>
    </row>
    <row r="34" spans="1:14" x14ac:dyDescent="0.25">
      <c r="A34" s="384" t="s">
        <v>936</v>
      </c>
      <c r="B34" s="385">
        <f t="shared" si="0"/>
        <v>21</v>
      </c>
      <c r="C34" s="386" t="s">
        <v>937</v>
      </c>
      <c r="D34" t="s">
        <v>914</v>
      </c>
      <c r="N34" s="1"/>
    </row>
    <row r="35" spans="1:14" x14ac:dyDescent="0.25">
      <c r="A35" s="384"/>
      <c r="B35" s="385">
        <f t="shared" si="0"/>
        <v>22</v>
      </c>
      <c r="C35" s="386" t="s">
        <v>938</v>
      </c>
      <c r="D35" s="378" t="s">
        <v>914</v>
      </c>
      <c r="N35" s="1"/>
    </row>
    <row r="36" spans="1:14" x14ac:dyDescent="0.25">
      <c r="A36" s="384"/>
      <c r="B36" s="385">
        <f t="shared" si="0"/>
        <v>23</v>
      </c>
      <c r="C36" s="386" t="s">
        <v>939</v>
      </c>
      <c r="D36" t="s">
        <v>919</v>
      </c>
      <c r="N36" s="1"/>
    </row>
    <row r="37" spans="1:14" x14ac:dyDescent="0.25">
      <c r="A37" s="384"/>
      <c r="B37" s="385">
        <f t="shared" si="0"/>
        <v>24</v>
      </c>
      <c r="C37" s="386" t="s">
        <v>922</v>
      </c>
      <c r="D37" t="s">
        <v>919</v>
      </c>
      <c r="N37" s="1"/>
    </row>
    <row r="38" spans="1:14" x14ac:dyDescent="0.25">
      <c r="A38" s="384"/>
      <c r="B38" s="385">
        <f t="shared" si="0"/>
        <v>25</v>
      </c>
      <c r="C38" s="386" t="s">
        <v>940</v>
      </c>
      <c r="D38" t="s">
        <v>919</v>
      </c>
      <c r="N38" s="1"/>
    </row>
    <row r="39" spans="1:14" x14ac:dyDescent="0.25">
      <c r="N39" s="1"/>
    </row>
    <row r="40" spans="1:14" x14ac:dyDescent="0.25">
      <c r="A40" s="387" t="s">
        <v>941</v>
      </c>
      <c r="B40" s="387"/>
      <c r="C40" s="387"/>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343"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8" t="s">
        <v>859</v>
      </c>
      <c r="C2" s="368"/>
      <c r="D2" s="368"/>
      <c r="E2" s="368"/>
      <c r="F2" s="368"/>
      <c r="G2" s="368"/>
      <c r="H2" s="108" t="s">
        <v>292</v>
      </c>
      <c r="J2" s="368" t="s">
        <v>860</v>
      </c>
      <c r="K2" s="368"/>
      <c r="L2" s="368"/>
      <c r="M2" s="368"/>
      <c r="N2" s="368"/>
      <c r="O2" s="368"/>
      <c r="P2" s="108" t="s">
        <v>292</v>
      </c>
    </row>
    <row r="3" spans="2:16" x14ac:dyDescent="0.25">
      <c r="B3" s="109" t="s">
        <v>861</v>
      </c>
      <c r="C3" s="109"/>
      <c r="D3" s="109" t="s">
        <v>862</v>
      </c>
      <c r="E3" s="109"/>
      <c r="F3" s="109" t="s">
        <v>863</v>
      </c>
      <c r="G3" s="109"/>
      <c r="J3" s="109" t="s">
        <v>861</v>
      </c>
      <c r="K3" s="109"/>
      <c r="L3" s="109" t="s">
        <v>862</v>
      </c>
      <c r="M3" s="109"/>
      <c r="N3" s="109" t="s">
        <v>863</v>
      </c>
      <c r="O3" s="109"/>
    </row>
    <row r="4" spans="2:16" x14ac:dyDescent="0.25">
      <c r="B4" s="47" t="s">
        <v>611</v>
      </c>
      <c r="C4" s="47" t="s">
        <v>612</v>
      </c>
      <c r="D4" s="47" t="s">
        <v>836</v>
      </c>
      <c r="E4" s="47" t="s">
        <v>611</v>
      </c>
      <c r="F4" s="47" t="s">
        <v>612</v>
      </c>
      <c r="G4" s="47" t="s">
        <v>836</v>
      </c>
      <c r="H4" s="47"/>
      <c r="J4" s="47" t="s">
        <v>611</v>
      </c>
      <c r="K4" s="47" t="s">
        <v>612</v>
      </c>
      <c r="L4" s="47" t="s">
        <v>836</v>
      </c>
      <c r="M4" s="47" t="s">
        <v>611</v>
      </c>
      <c r="N4" s="47" t="s">
        <v>612</v>
      </c>
      <c r="O4" s="47" t="s">
        <v>836</v>
      </c>
      <c r="P4" s="47"/>
    </row>
    <row r="5" spans="2:16" x14ac:dyDescent="0.25">
      <c r="B5" s="232">
        <v>0</v>
      </c>
      <c r="C5" s="232">
        <v>100</v>
      </c>
      <c r="D5" s="232">
        <v>0</v>
      </c>
      <c r="E5" s="232">
        <v>0</v>
      </c>
      <c r="F5" s="232">
        <v>430</v>
      </c>
      <c r="G5" s="232">
        <v>0</v>
      </c>
      <c r="J5" s="232">
        <v>0</v>
      </c>
      <c r="K5" s="232">
        <v>100</v>
      </c>
      <c r="L5" s="232">
        <v>0.05</v>
      </c>
      <c r="M5" s="232">
        <v>0</v>
      </c>
      <c r="N5" s="232">
        <v>430</v>
      </c>
      <c r="O5" s="232">
        <v>0.05</v>
      </c>
    </row>
    <row r="6" spans="2:16" x14ac:dyDescent="0.25">
      <c r="B6" s="232">
        <v>100.01</v>
      </c>
      <c r="C6" s="232">
        <v>160</v>
      </c>
      <c r="D6" s="232">
        <v>0.03</v>
      </c>
      <c r="E6" s="232">
        <v>430.01</v>
      </c>
      <c r="F6" s="232">
        <v>690</v>
      </c>
      <c r="G6" s="232">
        <v>0.03</v>
      </c>
      <c r="J6" s="232">
        <v>100.01</v>
      </c>
      <c r="K6" s="232">
        <v>160</v>
      </c>
      <c r="L6" s="232">
        <v>0.06</v>
      </c>
      <c r="M6" s="232">
        <v>430.01</v>
      </c>
      <c r="N6" s="232">
        <v>690</v>
      </c>
      <c r="O6" s="232">
        <v>0.06</v>
      </c>
    </row>
    <row r="7" spans="2:16" x14ac:dyDescent="0.25">
      <c r="B7" s="232">
        <v>160.01</v>
      </c>
      <c r="C7" s="232">
        <v>220</v>
      </c>
      <c r="D7" s="232">
        <v>0.05</v>
      </c>
      <c r="E7" s="232">
        <v>690.01</v>
      </c>
      <c r="F7" s="232">
        <v>950</v>
      </c>
      <c r="G7" s="232">
        <v>0.05</v>
      </c>
      <c r="J7" s="232">
        <v>160.01</v>
      </c>
      <c r="K7" s="232">
        <v>220</v>
      </c>
      <c r="L7" s="232">
        <v>0.1</v>
      </c>
      <c r="M7" s="232">
        <v>690.01</v>
      </c>
      <c r="N7" s="232">
        <v>950</v>
      </c>
      <c r="O7" s="232">
        <v>0.1</v>
      </c>
    </row>
    <row r="8" spans="2:16" x14ac:dyDescent="0.25">
      <c r="B8" s="232">
        <v>220.01</v>
      </c>
      <c r="C8" s="232">
        <v>270</v>
      </c>
      <c r="D8" s="232">
        <v>7.0000000000000007E-2</v>
      </c>
      <c r="E8" s="232">
        <v>950.01</v>
      </c>
      <c r="F8" s="232">
        <v>1160</v>
      </c>
      <c r="G8" s="232">
        <v>7.0000000000000007E-2</v>
      </c>
      <c r="J8" s="232">
        <v>220.01</v>
      </c>
      <c r="K8" s="232">
        <v>270</v>
      </c>
      <c r="L8" s="232">
        <v>0.14000000000000001</v>
      </c>
      <c r="M8" s="232">
        <v>950.01</v>
      </c>
      <c r="N8" s="232">
        <v>1160</v>
      </c>
      <c r="O8" s="232">
        <v>0.14000000000000001</v>
      </c>
    </row>
    <row r="9" spans="2:16" x14ac:dyDescent="0.25">
      <c r="B9" s="232">
        <v>270.01</v>
      </c>
      <c r="C9" s="232">
        <v>375</v>
      </c>
      <c r="D9" s="232">
        <v>0.11</v>
      </c>
      <c r="E9" s="232">
        <v>1160.01</v>
      </c>
      <c r="F9" s="232">
        <v>1615</v>
      </c>
      <c r="G9" s="232">
        <v>0.11</v>
      </c>
      <c r="J9" s="232">
        <v>270.01</v>
      </c>
      <c r="K9" s="232">
        <v>375</v>
      </c>
      <c r="L9" s="232">
        <v>0.22</v>
      </c>
      <c r="M9" s="232">
        <v>1160.01</v>
      </c>
      <c r="N9" s="232">
        <v>1615</v>
      </c>
      <c r="O9" s="232">
        <v>0.22</v>
      </c>
    </row>
    <row r="10" spans="2:16" x14ac:dyDescent="0.25">
      <c r="B10" s="232">
        <v>375.01</v>
      </c>
      <c r="C10" s="232">
        <v>520</v>
      </c>
      <c r="D10" s="232">
        <v>0.15</v>
      </c>
      <c r="E10" s="232">
        <v>1615.01</v>
      </c>
      <c r="F10" s="232">
        <v>2240</v>
      </c>
      <c r="G10" s="232">
        <v>0.15</v>
      </c>
      <c r="J10" s="232">
        <v>375.01</v>
      </c>
      <c r="K10" s="232">
        <v>520</v>
      </c>
      <c r="L10" s="232">
        <v>0.3</v>
      </c>
      <c r="M10" s="232">
        <v>1615.01</v>
      </c>
      <c r="N10" s="232">
        <v>2240</v>
      </c>
      <c r="O10" s="232">
        <v>0.3</v>
      </c>
    </row>
    <row r="11" spans="2:16" x14ac:dyDescent="0.25">
      <c r="B11" s="232">
        <v>520.01</v>
      </c>
      <c r="C11" s="232">
        <v>999999999</v>
      </c>
      <c r="D11" s="232">
        <v>0.2</v>
      </c>
      <c r="E11" s="232">
        <v>2240.0100000000002</v>
      </c>
      <c r="F11" s="232">
        <v>999999999</v>
      </c>
      <c r="G11" s="232">
        <v>0.2</v>
      </c>
      <c r="J11" s="232">
        <v>520.01</v>
      </c>
      <c r="K11" s="232">
        <v>999999999</v>
      </c>
      <c r="L11" s="232">
        <v>0.4</v>
      </c>
      <c r="M11" s="232">
        <v>2240.0100000000002</v>
      </c>
      <c r="N11" s="232">
        <v>999999999</v>
      </c>
      <c r="O11" s="232">
        <v>0.4</v>
      </c>
    </row>
    <row r="12" spans="2:16" x14ac:dyDescent="0.25">
      <c r="B12" s="232"/>
      <c r="C12" s="232"/>
      <c r="D12" s="232"/>
      <c r="E12" s="232"/>
      <c r="F12" s="232"/>
      <c r="G12" s="232"/>
    </row>
    <row r="13" spans="2:16" x14ac:dyDescent="0.25">
      <c r="B13" s="232"/>
      <c r="C13" s="232"/>
      <c r="D13" s="232"/>
      <c r="E13" s="232"/>
      <c r="F13" s="232"/>
      <c r="G13" s="232"/>
    </row>
    <row r="14" spans="2:16" x14ac:dyDescent="0.25">
      <c r="G14" s="343"/>
    </row>
    <row r="15" spans="2:16" x14ac:dyDescent="0.25">
      <c r="B15" s="109" t="s">
        <v>864</v>
      </c>
      <c r="C15" s="109"/>
      <c r="D15" s="109"/>
      <c r="E15" s="109"/>
      <c r="F15" s="109"/>
      <c r="G15" s="109"/>
    </row>
    <row r="16" spans="2:16" x14ac:dyDescent="0.25">
      <c r="B16" s="109" t="s">
        <v>861</v>
      </c>
      <c r="C16" s="109"/>
      <c r="D16" s="109"/>
      <c r="E16" s="109" t="s">
        <v>862</v>
      </c>
      <c r="F16" s="109"/>
      <c r="G16" s="109"/>
    </row>
    <row r="17" spans="2:9" x14ac:dyDescent="0.25">
      <c r="B17" s="47" t="s">
        <v>611</v>
      </c>
      <c r="C17" s="47" t="s">
        <v>612</v>
      </c>
      <c r="D17" s="47" t="s">
        <v>836</v>
      </c>
      <c r="E17" s="47" t="s">
        <v>611</v>
      </c>
      <c r="F17" s="47" t="s">
        <v>612</v>
      </c>
      <c r="G17" s="47" t="s">
        <v>836</v>
      </c>
    </row>
    <row r="18" spans="2:9" x14ac:dyDescent="0.25">
      <c r="B18" s="232">
        <v>0</v>
      </c>
      <c r="C18" s="232">
        <v>55</v>
      </c>
      <c r="D18" s="232">
        <v>0</v>
      </c>
      <c r="E18" s="232">
        <v>0</v>
      </c>
      <c r="F18" s="232">
        <v>220</v>
      </c>
      <c r="G18" s="232">
        <v>0</v>
      </c>
    </row>
    <row r="19" spans="2:9" x14ac:dyDescent="0.25">
      <c r="B19" s="232">
        <f>C18+0.01</f>
        <v>55.01</v>
      </c>
      <c r="C19" s="232">
        <v>100</v>
      </c>
      <c r="D19" s="232">
        <v>0.03</v>
      </c>
      <c r="E19" s="232">
        <f>F18+0.01</f>
        <v>220.01</v>
      </c>
      <c r="F19" s="232">
        <v>400</v>
      </c>
      <c r="G19" s="232">
        <v>0.03</v>
      </c>
    </row>
    <row r="20" spans="2:9" x14ac:dyDescent="0.25">
      <c r="B20" s="232">
        <f>C19+0.01</f>
        <v>100.01</v>
      </c>
      <c r="C20" s="232">
        <v>135</v>
      </c>
      <c r="D20" s="232">
        <v>0.05</v>
      </c>
      <c r="E20" s="232">
        <f>F19+0.01</f>
        <v>400.01</v>
      </c>
      <c r="F20" s="232">
        <v>540</v>
      </c>
      <c r="G20" s="232">
        <f t="shared" ref="G20:G25" si="0">D20</f>
        <v>0.05</v>
      </c>
    </row>
    <row r="21" spans="2:9" x14ac:dyDescent="0.25">
      <c r="B21" s="232">
        <f>C20+0.01</f>
        <v>135.01</v>
      </c>
      <c r="C21" s="232">
        <v>165</v>
      </c>
      <c r="D21" s="232">
        <v>7.0000000000000007E-2</v>
      </c>
      <c r="E21" s="232">
        <f>F20+0.01</f>
        <v>540.01</v>
      </c>
      <c r="F21" s="232">
        <v>660</v>
      </c>
      <c r="G21" s="232">
        <f t="shared" si="0"/>
        <v>7.0000000000000007E-2</v>
      </c>
    </row>
    <row r="22" spans="2:9" x14ac:dyDescent="0.25">
      <c r="B22" s="232">
        <f>C21+0.01</f>
        <v>165.01</v>
      </c>
      <c r="C22" s="232">
        <v>260</v>
      </c>
      <c r="D22" s="232">
        <v>0.12</v>
      </c>
      <c r="E22" s="232">
        <f>F21+0.01</f>
        <v>660.01</v>
      </c>
      <c r="F22" s="232">
        <v>1040</v>
      </c>
      <c r="G22" s="232">
        <f t="shared" si="0"/>
        <v>0.12</v>
      </c>
    </row>
    <row r="23" spans="2:9" x14ac:dyDescent="0.25">
      <c r="B23" s="232">
        <f>C22+0.01</f>
        <v>260.01</v>
      </c>
      <c r="C23" s="232">
        <v>370</v>
      </c>
      <c r="D23" s="232">
        <v>0.17</v>
      </c>
      <c r="E23" s="232">
        <f>F22+0.01</f>
        <v>1040.01</v>
      </c>
      <c r="F23" s="232">
        <v>1480</v>
      </c>
      <c r="G23" s="232">
        <f t="shared" si="0"/>
        <v>0.17</v>
      </c>
    </row>
    <row r="24" spans="2:9" x14ac:dyDescent="0.25">
      <c r="B24" s="232">
        <v>370</v>
      </c>
      <c r="C24" s="232">
        <v>370</v>
      </c>
      <c r="D24" s="232">
        <v>0.17</v>
      </c>
      <c r="E24" s="232">
        <v>1480</v>
      </c>
      <c r="F24" s="232">
        <v>1480</v>
      </c>
      <c r="G24" s="232">
        <f t="shared" si="0"/>
        <v>0.17</v>
      </c>
    </row>
    <row r="25" spans="2:9" ht="21" customHeight="1" x14ac:dyDescent="0.25">
      <c r="B25" s="369">
        <v>370.01</v>
      </c>
      <c r="C25" s="370">
        <v>99999999</v>
      </c>
      <c r="D25" s="370">
        <v>0.5</v>
      </c>
      <c r="E25" s="369">
        <v>1480.01</v>
      </c>
      <c r="F25" s="370">
        <v>99999999</v>
      </c>
      <c r="G25" s="370">
        <f t="shared" si="0"/>
        <v>0.5</v>
      </c>
      <c r="H25" s="371" t="s">
        <v>865</v>
      </c>
      <c r="I25" s="371" t="s">
        <v>866</v>
      </c>
    </row>
    <row r="26" spans="2:9" ht="24.75" customHeight="1" x14ac:dyDescent="0.25">
      <c r="B26" s="369"/>
      <c r="C26" s="370"/>
      <c r="D26" s="370"/>
      <c r="E26" s="369"/>
      <c r="F26" s="370"/>
      <c r="G26" s="370"/>
      <c r="H26" s="371"/>
      <c r="I26" s="371"/>
    </row>
    <row r="27" spans="2:9" ht="22.5" customHeight="1" x14ac:dyDescent="0.25"/>
    <row r="28" spans="2:9" x14ac:dyDescent="0.25">
      <c r="B28" s="108" t="s">
        <v>867</v>
      </c>
      <c r="C28" s="109" t="s">
        <v>868</v>
      </c>
      <c r="D28" s="109"/>
      <c r="E28" s="109"/>
      <c r="F28" s="109"/>
      <c r="G28" s="109"/>
      <c r="H28" s="109"/>
      <c r="I28" s="109"/>
    </row>
    <row r="29" spans="2:9" x14ac:dyDescent="0.25">
      <c r="B29" s="109" t="s">
        <v>861</v>
      </c>
      <c r="C29" s="109"/>
      <c r="D29" s="109"/>
      <c r="E29" s="109" t="s">
        <v>862</v>
      </c>
      <c r="F29" s="109"/>
      <c r="G29" s="109"/>
    </row>
    <row r="30" spans="2:9" x14ac:dyDescent="0.25">
      <c r="B30" s="47" t="s">
        <v>611</v>
      </c>
      <c r="C30" s="47" t="s">
        <v>612</v>
      </c>
      <c r="D30" s="47" t="s">
        <v>836</v>
      </c>
      <c r="E30" s="47" t="s">
        <v>611</v>
      </c>
      <c r="F30" s="47" t="s">
        <v>612</v>
      </c>
      <c r="G30" s="47" t="s">
        <v>836</v>
      </c>
    </row>
    <row r="31" spans="2:9" x14ac:dyDescent="0.25">
      <c r="B31" s="43">
        <v>0</v>
      </c>
      <c r="C31" s="43">
        <v>35</v>
      </c>
      <c r="D31" s="43">
        <v>0</v>
      </c>
      <c r="E31" s="43">
        <v>0</v>
      </c>
      <c r="F31" s="232">
        <v>152</v>
      </c>
      <c r="G31" s="232">
        <f t="shared" ref="G31:G36" si="1">D31</f>
        <v>0</v>
      </c>
    </row>
    <row r="32" spans="2:9" x14ac:dyDescent="0.25">
      <c r="B32" s="43">
        <f t="shared" ref="B32:B37" si="2">C31+0.01</f>
        <v>35.01</v>
      </c>
      <c r="C32" s="43">
        <v>65</v>
      </c>
      <c r="D32" s="43">
        <v>0.03</v>
      </c>
      <c r="E32" s="232">
        <f t="shared" ref="E32:E37" si="3">F31+0.01</f>
        <v>152.01</v>
      </c>
      <c r="F32" s="232">
        <v>260</v>
      </c>
      <c r="G32" s="232">
        <f t="shared" si="1"/>
        <v>0.03</v>
      </c>
    </row>
    <row r="33" spans="2:11" x14ac:dyDescent="0.25">
      <c r="B33" s="43">
        <f t="shared" si="2"/>
        <v>65.010000000000005</v>
      </c>
      <c r="C33" s="43">
        <v>90</v>
      </c>
      <c r="D33" s="43">
        <v>0.05</v>
      </c>
      <c r="E33" s="232">
        <f t="shared" si="3"/>
        <v>260.01</v>
      </c>
      <c r="F33" s="232">
        <v>360</v>
      </c>
      <c r="G33" s="232">
        <f t="shared" si="1"/>
        <v>0.05</v>
      </c>
    </row>
    <row r="34" spans="2:11" x14ac:dyDescent="0.25">
      <c r="B34" s="43">
        <f t="shared" si="2"/>
        <v>90.01</v>
      </c>
      <c r="C34" s="43">
        <v>110</v>
      </c>
      <c r="D34" s="43">
        <v>7.0000000000000007E-2</v>
      </c>
      <c r="E34" s="232">
        <f t="shared" si="3"/>
        <v>360.01</v>
      </c>
      <c r="F34" s="232">
        <v>440</v>
      </c>
      <c r="G34" s="232">
        <f t="shared" si="1"/>
        <v>7.0000000000000007E-2</v>
      </c>
    </row>
    <row r="35" spans="2:11" x14ac:dyDescent="0.25">
      <c r="B35" s="43">
        <f t="shared" si="2"/>
        <v>110.01</v>
      </c>
      <c r="C35" s="43">
        <v>175</v>
      </c>
      <c r="D35" s="43">
        <v>0.12</v>
      </c>
      <c r="E35" s="232">
        <f t="shared" si="3"/>
        <v>440.01</v>
      </c>
      <c r="F35" s="232">
        <v>700</v>
      </c>
      <c r="G35" s="232">
        <f t="shared" si="1"/>
        <v>0.12</v>
      </c>
    </row>
    <row r="36" spans="2:11" ht="52.5" customHeight="1" x14ac:dyDescent="0.25">
      <c r="B36" s="43">
        <f t="shared" si="2"/>
        <v>175.01</v>
      </c>
      <c r="C36" s="43">
        <v>250</v>
      </c>
      <c r="D36" s="43">
        <v>0.17</v>
      </c>
      <c r="E36" s="232">
        <f t="shared" si="3"/>
        <v>700.01</v>
      </c>
      <c r="F36" s="232">
        <v>1000</v>
      </c>
      <c r="G36" s="232">
        <f t="shared" si="1"/>
        <v>0.17</v>
      </c>
    </row>
    <row r="37" spans="2:11" ht="30" x14ac:dyDescent="0.25">
      <c r="B37" s="137">
        <f t="shared" si="2"/>
        <v>250.01</v>
      </c>
      <c r="C37" s="372">
        <v>99999999</v>
      </c>
      <c r="D37" s="137">
        <v>0.17</v>
      </c>
      <c r="E37" s="372">
        <f t="shared" si="3"/>
        <v>1000.01</v>
      </c>
      <c r="F37" s="372">
        <v>99999999</v>
      </c>
      <c r="G37" s="137">
        <v>0.17</v>
      </c>
      <c r="H37" s="248" t="s">
        <v>869</v>
      </c>
      <c r="I37" s="248" t="s">
        <v>870</v>
      </c>
      <c r="K37" s="373" t="s">
        <v>871</v>
      </c>
    </row>
    <row r="38" spans="2:11" x14ac:dyDescent="0.25">
      <c r="B38" s="137"/>
      <c r="C38" s="372"/>
      <c r="D38" s="137"/>
      <c r="E38" s="372"/>
      <c r="F38" s="372"/>
      <c r="G38" s="137"/>
      <c r="H38" s="248"/>
      <c r="I38" s="248"/>
    </row>
    <row r="39" spans="2:11" x14ac:dyDescent="0.25">
      <c r="B39" s="108" t="s">
        <v>872</v>
      </c>
      <c r="C39" s="109" t="s">
        <v>873</v>
      </c>
      <c r="D39" s="109"/>
      <c r="E39" s="109"/>
      <c r="F39" s="109"/>
      <c r="G39" s="109"/>
      <c r="H39" s="109"/>
      <c r="I39" s="109"/>
    </row>
    <row r="40" spans="2:11" x14ac:dyDescent="0.25">
      <c r="B40" s="109" t="s">
        <v>861</v>
      </c>
      <c r="C40" s="109"/>
      <c r="D40" s="109"/>
      <c r="E40" s="109" t="s">
        <v>862</v>
      </c>
      <c r="F40" s="109"/>
      <c r="G40" s="109"/>
    </row>
    <row r="41" spans="2:11" x14ac:dyDescent="0.25">
      <c r="B41" s="47" t="s">
        <v>611</v>
      </c>
      <c r="C41" s="47" t="s">
        <v>612</v>
      </c>
      <c r="D41" s="47" t="s">
        <v>836</v>
      </c>
      <c r="E41" s="47" t="s">
        <v>611</v>
      </c>
      <c r="F41" s="47" t="s">
        <v>612</v>
      </c>
      <c r="G41" s="47" t="s">
        <v>836</v>
      </c>
    </row>
    <row r="42" spans="2:11" x14ac:dyDescent="0.25">
      <c r="B42" s="43">
        <v>0</v>
      </c>
      <c r="C42" s="43">
        <v>55</v>
      </c>
      <c r="D42" s="43">
        <v>0</v>
      </c>
      <c r="E42" s="43">
        <v>0</v>
      </c>
      <c r="F42" s="232">
        <v>220</v>
      </c>
      <c r="G42" s="232">
        <f t="shared" ref="G42:G47" si="4">D42</f>
        <v>0</v>
      </c>
    </row>
    <row r="43" spans="2:11" x14ac:dyDescent="0.25">
      <c r="B43" s="43">
        <f t="shared" ref="B43:B48" si="5">C42+0.01</f>
        <v>55.01</v>
      </c>
      <c r="C43" s="43">
        <v>100</v>
      </c>
      <c r="D43" s="43">
        <v>0.03</v>
      </c>
      <c r="E43" s="232">
        <f t="shared" ref="E43:E48" si="6">F42+0.01</f>
        <v>220.01</v>
      </c>
      <c r="F43" s="232">
        <v>400</v>
      </c>
      <c r="G43" s="232">
        <f t="shared" si="4"/>
        <v>0.03</v>
      </c>
    </row>
    <row r="44" spans="2:11" x14ac:dyDescent="0.25">
      <c r="B44" s="43">
        <f t="shared" si="5"/>
        <v>100.01</v>
      </c>
      <c r="C44" s="43">
        <v>135</v>
      </c>
      <c r="D44" s="43">
        <v>0.05</v>
      </c>
      <c r="E44" s="232">
        <f t="shared" si="6"/>
        <v>400.01</v>
      </c>
      <c r="F44" s="232">
        <v>540</v>
      </c>
      <c r="G44" s="232">
        <f t="shared" si="4"/>
        <v>0.05</v>
      </c>
    </row>
    <row r="45" spans="2:11" x14ac:dyDescent="0.25">
      <c r="B45" s="43">
        <f t="shared" si="5"/>
        <v>135.01</v>
      </c>
      <c r="C45" s="43">
        <v>165</v>
      </c>
      <c r="D45" s="43">
        <v>7.0000000000000007E-2</v>
      </c>
      <c r="E45" s="232">
        <f t="shared" si="6"/>
        <v>540.01</v>
      </c>
      <c r="F45" s="232">
        <v>660</v>
      </c>
      <c r="G45" s="232">
        <f t="shared" si="4"/>
        <v>7.0000000000000007E-2</v>
      </c>
    </row>
    <row r="46" spans="2:11" x14ac:dyDescent="0.25">
      <c r="B46" s="43">
        <f t="shared" si="5"/>
        <v>165.01</v>
      </c>
      <c r="C46" s="43">
        <v>260</v>
      </c>
      <c r="D46" s="43">
        <v>0.12</v>
      </c>
      <c r="E46" s="232">
        <f t="shared" si="6"/>
        <v>660.01</v>
      </c>
      <c r="F46" s="232">
        <v>1040</v>
      </c>
      <c r="G46" s="232">
        <f t="shared" si="4"/>
        <v>0.12</v>
      </c>
    </row>
    <row r="47" spans="2:11" x14ac:dyDescent="0.25">
      <c r="B47" s="43">
        <f t="shared" si="5"/>
        <v>260.01</v>
      </c>
      <c r="C47" s="43">
        <v>370</v>
      </c>
      <c r="D47" s="43">
        <v>0.17</v>
      </c>
      <c r="E47" s="232">
        <f t="shared" si="6"/>
        <v>1040.01</v>
      </c>
      <c r="F47" s="232">
        <v>1480</v>
      </c>
      <c r="G47" s="232">
        <f t="shared" si="4"/>
        <v>0.17</v>
      </c>
    </row>
    <row r="48" spans="2:11" ht="30" x14ac:dyDescent="0.25">
      <c r="B48" s="137">
        <f t="shared" si="5"/>
        <v>370.01</v>
      </c>
      <c r="C48" s="372">
        <v>99999999</v>
      </c>
      <c r="D48" s="137">
        <v>0.17</v>
      </c>
      <c r="E48" s="372">
        <f t="shared" si="6"/>
        <v>1480.01</v>
      </c>
      <c r="F48" s="372">
        <v>99999999</v>
      </c>
      <c r="G48" s="137">
        <v>0.17</v>
      </c>
      <c r="H48" s="248" t="s">
        <v>874</v>
      </c>
      <c r="I48" s="248" t="s">
        <v>875</v>
      </c>
    </row>
    <row r="50" spans="2:9" x14ac:dyDescent="0.25">
      <c r="B50" s="108" t="s">
        <v>876</v>
      </c>
      <c r="C50" s="109" t="s">
        <v>877</v>
      </c>
      <c r="D50" s="109"/>
      <c r="E50" s="109"/>
      <c r="F50" s="109"/>
      <c r="G50" s="109"/>
      <c r="H50" s="109"/>
      <c r="I50" s="109"/>
    </row>
    <row r="51" spans="2:9" x14ac:dyDescent="0.25">
      <c r="B51" s="109" t="s">
        <v>861</v>
      </c>
      <c r="C51" s="109"/>
      <c r="D51" s="109"/>
      <c r="E51" s="109" t="s">
        <v>862</v>
      </c>
      <c r="F51" s="109"/>
      <c r="G51" s="109"/>
    </row>
    <row r="52" spans="2:9" x14ac:dyDescent="0.25">
      <c r="B52" s="47" t="s">
        <v>611</v>
      </c>
      <c r="C52" s="47" t="s">
        <v>612</v>
      </c>
      <c r="D52" s="47" t="s">
        <v>836</v>
      </c>
      <c r="E52" s="47" t="s">
        <v>611</v>
      </c>
      <c r="F52" s="47" t="s">
        <v>612</v>
      </c>
      <c r="G52" s="47" t="s">
        <v>836</v>
      </c>
    </row>
    <row r="53" spans="2:9" x14ac:dyDescent="0.25">
      <c r="B53" s="43">
        <v>0</v>
      </c>
      <c r="C53" s="43">
        <v>75</v>
      </c>
      <c r="D53" s="43">
        <v>0</v>
      </c>
      <c r="E53" s="43">
        <v>0</v>
      </c>
      <c r="F53" s="232">
        <v>300</v>
      </c>
      <c r="G53" s="232">
        <f t="shared" ref="G53:G58" si="7">D53</f>
        <v>0</v>
      </c>
    </row>
    <row r="54" spans="2:9" x14ac:dyDescent="0.25">
      <c r="B54" s="43">
        <f t="shared" ref="B54:B59" si="8">C53+0.01</f>
        <v>75.010000000000005</v>
      </c>
      <c r="C54" s="43">
        <v>135</v>
      </c>
      <c r="D54" s="43">
        <v>0.03</v>
      </c>
      <c r="E54" s="232">
        <f t="shared" ref="E54:E59" si="9">F53+0.01</f>
        <v>300.01</v>
      </c>
      <c r="F54" s="232">
        <v>550</v>
      </c>
      <c r="G54" s="232">
        <f t="shared" si="7"/>
        <v>0.03</v>
      </c>
    </row>
    <row r="55" spans="2:9" x14ac:dyDescent="0.25">
      <c r="B55" s="43">
        <f t="shared" si="8"/>
        <v>135.01</v>
      </c>
      <c r="C55" s="43">
        <v>185</v>
      </c>
      <c r="D55" s="43">
        <v>0.05</v>
      </c>
      <c r="E55" s="232">
        <f t="shared" si="9"/>
        <v>550.01</v>
      </c>
      <c r="F55" s="232">
        <v>740</v>
      </c>
      <c r="G55" s="232">
        <f t="shared" si="7"/>
        <v>0.05</v>
      </c>
    </row>
    <row r="56" spans="2:9" x14ac:dyDescent="0.25">
      <c r="B56" s="43">
        <f t="shared" si="8"/>
        <v>185.01</v>
      </c>
      <c r="C56" s="43">
        <v>225</v>
      </c>
      <c r="D56" s="43">
        <v>7.0000000000000007E-2</v>
      </c>
      <c r="E56" s="232">
        <f t="shared" si="9"/>
        <v>740.01</v>
      </c>
      <c r="F56" s="232">
        <v>900</v>
      </c>
      <c r="G56" s="232">
        <f t="shared" si="7"/>
        <v>7.0000000000000007E-2</v>
      </c>
    </row>
    <row r="57" spans="2:9" x14ac:dyDescent="0.25">
      <c r="B57" s="43">
        <f t="shared" si="8"/>
        <v>225.01</v>
      </c>
      <c r="C57" s="43">
        <v>355</v>
      </c>
      <c r="D57" s="43">
        <v>0.12</v>
      </c>
      <c r="E57" s="232">
        <f t="shared" si="9"/>
        <v>900.01</v>
      </c>
      <c r="F57" s="232">
        <v>1420</v>
      </c>
      <c r="G57" s="232">
        <f t="shared" si="7"/>
        <v>0.12</v>
      </c>
    </row>
    <row r="58" spans="2:9" x14ac:dyDescent="0.25">
      <c r="B58" s="43">
        <f t="shared" si="8"/>
        <v>355.01</v>
      </c>
      <c r="C58" s="43">
        <v>505</v>
      </c>
      <c r="D58" s="43">
        <v>0.17</v>
      </c>
      <c r="E58" s="232">
        <f t="shared" si="9"/>
        <v>1420.01</v>
      </c>
      <c r="F58" s="232">
        <v>2020</v>
      </c>
      <c r="G58" s="232">
        <f t="shared" si="7"/>
        <v>0.17</v>
      </c>
    </row>
    <row r="59" spans="2:9" ht="30" x14ac:dyDescent="0.25">
      <c r="B59" s="137">
        <f t="shared" si="8"/>
        <v>505.01</v>
      </c>
      <c r="C59" s="372">
        <v>99999999</v>
      </c>
      <c r="D59" s="137">
        <v>0.17</v>
      </c>
      <c r="E59" s="372">
        <f t="shared" si="9"/>
        <v>2020.01</v>
      </c>
      <c r="F59" s="372">
        <v>99999999</v>
      </c>
      <c r="G59" s="137">
        <v>0.17</v>
      </c>
      <c r="H59" s="248" t="s">
        <v>878</v>
      </c>
      <c r="I59" s="248" t="s">
        <v>879</v>
      </c>
    </row>
    <row r="70" spans="2:9" x14ac:dyDescent="0.25">
      <c r="B70" s="109"/>
      <c r="C70" s="109"/>
      <c r="D70" s="109"/>
      <c r="E70" s="109"/>
      <c r="F70" s="109"/>
      <c r="G70" s="109"/>
    </row>
    <row r="71" spans="2:9" x14ac:dyDescent="0.25">
      <c r="B71" s="109"/>
      <c r="C71" s="109"/>
      <c r="D71" s="109"/>
      <c r="E71" s="109"/>
      <c r="F71" s="109"/>
      <c r="G71" s="109"/>
    </row>
    <row r="72" spans="2:9" x14ac:dyDescent="0.25">
      <c r="B72" s="47"/>
      <c r="C72" s="47"/>
      <c r="D72" s="47"/>
      <c r="E72" s="47"/>
      <c r="F72" s="47"/>
      <c r="G72" s="47"/>
    </row>
    <row r="73" spans="2:9" x14ac:dyDescent="0.25">
      <c r="B73" s="43"/>
      <c r="C73" s="43"/>
      <c r="D73" s="43"/>
      <c r="E73" s="43"/>
      <c r="F73" s="232"/>
      <c r="G73" s="232"/>
    </row>
    <row r="74" spans="2:9" x14ac:dyDescent="0.25">
      <c r="B74" s="43"/>
      <c r="C74" s="43"/>
      <c r="D74" s="43"/>
      <c r="E74" s="232"/>
      <c r="F74" s="232"/>
      <c r="G74" s="232"/>
    </row>
    <row r="75" spans="2:9" x14ac:dyDescent="0.25">
      <c r="B75" s="43"/>
      <c r="C75" s="43"/>
      <c r="D75" s="43"/>
      <c r="E75" s="232"/>
      <c r="F75" s="232"/>
      <c r="G75" s="232"/>
    </row>
    <row r="76" spans="2:9" x14ac:dyDescent="0.25">
      <c r="B76" s="43"/>
      <c r="C76" s="43"/>
      <c r="D76" s="43"/>
      <c r="E76" s="232"/>
      <c r="F76" s="232"/>
      <c r="G76" s="232"/>
    </row>
    <row r="77" spans="2:9" x14ac:dyDescent="0.25">
      <c r="B77" s="43"/>
      <c r="C77" s="43"/>
      <c r="D77" s="43"/>
      <c r="E77" s="232"/>
      <c r="F77" s="232"/>
      <c r="G77" s="232"/>
    </row>
    <row r="78" spans="2:9" x14ac:dyDescent="0.25">
      <c r="B78" s="43"/>
      <c r="C78" s="43"/>
      <c r="D78" s="43"/>
      <c r="E78" s="232"/>
      <c r="F78" s="232"/>
      <c r="G78" s="232"/>
    </row>
    <row r="79" spans="2:9" x14ac:dyDescent="0.25">
      <c r="B79" s="137"/>
      <c r="C79" s="372"/>
      <c r="D79" s="137"/>
      <c r="E79" s="372"/>
      <c r="F79" s="372"/>
      <c r="G79" s="137"/>
      <c r="H79" s="248"/>
      <c r="I79" s="248"/>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44"/>
      <c r="D3" s="350"/>
      <c r="E3" s="350"/>
      <c r="F3" s="351"/>
      <c r="G3" s="351"/>
      <c r="H3" s="351"/>
      <c r="I3" s="351"/>
      <c r="J3" s="351"/>
      <c r="K3" s="351"/>
      <c r="L3" s="350"/>
      <c r="M3" s="350"/>
      <c r="N3" s="350"/>
      <c r="O3" s="350"/>
    </row>
    <row r="4" spans="1:15" ht="38.25" customHeight="1" x14ac:dyDescent="0.25">
      <c r="D4" s="350"/>
      <c r="E4" s="352" t="s">
        <v>470</v>
      </c>
      <c r="F4" s="352"/>
      <c r="G4" s="352"/>
      <c r="H4" s="352"/>
      <c r="I4" s="352"/>
      <c r="J4" s="352"/>
      <c r="K4" s="352"/>
      <c r="L4" s="352"/>
      <c r="M4" s="352"/>
      <c r="N4" s="352"/>
      <c r="O4" s="350"/>
    </row>
    <row r="5" spans="1:15" x14ac:dyDescent="0.25">
      <c r="D5" s="350"/>
      <c r="E5" s="353" t="s">
        <v>830</v>
      </c>
      <c r="F5" s="354" t="s">
        <v>831</v>
      </c>
      <c r="G5" s="354"/>
      <c r="H5" s="354"/>
      <c r="I5" s="354"/>
      <c r="J5" s="354"/>
      <c r="K5" s="354"/>
      <c r="L5" s="350"/>
      <c r="M5" s="355" t="s">
        <v>832</v>
      </c>
      <c r="N5" s="356" t="s">
        <v>833</v>
      </c>
      <c r="O5" s="350"/>
    </row>
    <row r="6" spans="1:15" x14ac:dyDescent="0.25">
      <c r="D6" s="350"/>
      <c r="E6" s="68" t="s">
        <v>32</v>
      </c>
      <c r="F6" s="357" t="s">
        <v>33</v>
      </c>
      <c r="G6" s="68"/>
      <c r="H6" s="68"/>
      <c r="I6" s="68"/>
      <c r="J6" s="68"/>
      <c r="K6" s="68"/>
      <c r="L6" s="350"/>
      <c r="M6" s="358" t="s">
        <v>834</v>
      </c>
      <c r="N6" s="359" t="s">
        <v>32</v>
      </c>
      <c r="O6" s="350"/>
    </row>
    <row r="7" spans="1:15" x14ac:dyDescent="0.25">
      <c r="D7" s="350"/>
      <c r="E7" s="68"/>
      <c r="F7" s="68"/>
      <c r="G7" s="68"/>
      <c r="H7" s="68"/>
      <c r="I7" s="68"/>
      <c r="J7" s="68"/>
      <c r="K7" s="68"/>
      <c r="L7" s="350"/>
      <c r="M7" s="358"/>
      <c r="N7" s="359"/>
      <c r="O7" s="350"/>
    </row>
    <row r="8" spans="1:15" s="360" customFormat="1" ht="21.75" customHeight="1" x14ac:dyDescent="0.25">
      <c r="D8" s="361"/>
      <c r="E8" s="361" t="s">
        <v>185</v>
      </c>
      <c r="F8" s="361"/>
      <c r="G8" s="361" t="s">
        <v>835</v>
      </c>
      <c r="H8" s="361"/>
      <c r="I8" s="361" t="s">
        <v>836</v>
      </c>
      <c r="J8" s="361"/>
      <c r="K8" s="361" t="s">
        <v>837</v>
      </c>
      <c r="L8" s="361"/>
      <c r="M8" s="361" t="s">
        <v>197</v>
      </c>
      <c r="N8" s="361" t="s">
        <v>837</v>
      </c>
      <c r="O8" s="361"/>
    </row>
    <row r="9" spans="1:15" x14ac:dyDescent="0.25">
      <c r="D9" s="350"/>
      <c r="E9" s="43"/>
      <c r="F9" s="43"/>
      <c r="G9" s="43"/>
      <c r="H9" s="43"/>
      <c r="I9" s="104"/>
      <c r="J9" s="43"/>
      <c r="K9" s="104"/>
      <c r="L9" s="350"/>
      <c r="N9" s="43"/>
      <c r="O9" s="350"/>
    </row>
    <row r="10" spans="1:15" ht="17.25" customHeight="1" x14ac:dyDescent="0.25">
      <c r="D10" s="350"/>
      <c r="E10" s="43" t="s">
        <v>14</v>
      </c>
      <c r="F10" s="43"/>
      <c r="G10" s="232"/>
      <c r="H10" s="43"/>
      <c r="I10" s="104"/>
      <c r="J10" s="202"/>
      <c r="K10" s="104">
        <v>-1730.769</v>
      </c>
      <c r="L10" s="350"/>
      <c r="M10" t="s">
        <v>27</v>
      </c>
      <c r="N10" s="104">
        <v>246.46129999999999</v>
      </c>
      <c r="O10" s="350"/>
    </row>
    <row r="11" spans="1:15" ht="17.25" customHeight="1" x14ac:dyDescent="0.25">
      <c r="D11" s="350"/>
      <c r="E11" s="43" t="s">
        <v>838</v>
      </c>
      <c r="F11" s="43"/>
      <c r="G11" s="232">
        <v>30</v>
      </c>
      <c r="H11" s="43"/>
      <c r="I11" s="104">
        <v>133.5164</v>
      </c>
      <c r="J11" s="202"/>
      <c r="K11" s="104">
        <v>4005.4920000000002</v>
      </c>
      <c r="L11" s="350"/>
      <c r="M11" t="s">
        <v>839</v>
      </c>
      <c r="N11" s="104">
        <v>177.96</v>
      </c>
      <c r="O11" s="350"/>
    </row>
    <row r="12" spans="1:15" ht="17.25" customHeight="1" x14ac:dyDescent="0.25">
      <c r="D12" s="350"/>
      <c r="E12" s="43"/>
      <c r="F12" s="43"/>
      <c r="G12" s="232"/>
      <c r="H12" s="43"/>
      <c r="I12" s="104"/>
      <c r="J12" s="202"/>
      <c r="K12" s="104"/>
      <c r="L12" s="350"/>
      <c r="N12" s="104"/>
      <c r="O12" s="350"/>
    </row>
    <row r="13" spans="1:15" ht="17.25" customHeight="1" x14ac:dyDescent="0.25">
      <c r="D13" s="350"/>
      <c r="E13" s="43"/>
      <c r="F13" s="43"/>
      <c r="G13" s="232"/>
      <c r="H13" s="43"/>
      <c r="I13" s="104"/>
      <c r="J13" s="202"/>
      <c r="K13" s="104"/>
      <c r="L13" s="350"/>
      <c r="N13" s="104"/>
      <c r="O13" s="350"/>
    </row>
    <row r="14" spans="1:15" ht="17.25" customHeight="1" x14ac:dyDescent="0.25">
      <c r="D14" s="350"/>
      <c r="E14" s="43"/>
      <c r="F14" s="43"/>
      <c r="G14" s="232"/>
      <c r="H14" s="43"/>
      <c r="I14" s="104"/>
      <c r="J14" s="43"/>
      <c r="K14" s="104"/>
      <c r="L14" s="350"/>
      <c r="M14" t="s">
        <v>840</v>
      </c>
      <c r="N14" s="104">
        <v>342.41669999999999</v>
      </c>
      <c r="O14" s="350"/>
    </row>
    <row r="15" spans="1:15" ht="17.25" customHeight="1" x14ac:dyDescent="0.25">
      <c r="D15" s="350"/>
      <c r="E15" s="43"/>
      <c r="F15" s="43"/>
      <c r="G15" s="232"/>
      <c r="H15" s="43"/>
      <c r="I15" s="104"/>
      <c r="J15" s="43"/>
      <c r="K15" s="104"/>
      <c r="L15" s="350"/>
      <c r="M15" t="s">
        <v>841</v>
      </c>
      <c r="N15" s="104">
        <v>1</v>
      </c>
      <c r="O15" s="350"/>
    </row>
    <row r="16" spans="1:15" ht="17.25" customHeight="1" x14ac:dyDescent="0.25">
      <c r="D16" s="350"/>
      <c r="E16" s="43"/>
      <c r="F16" s="43"/>
      <c r="G16" s="232"/>
      <c r="H16" s="43"/>
      <c r="I16" s="104"/>
      <c r="J16" s="43"/>
      <c r="K16" s="104"/>
      <c r="L16" s="350"/>
      <c r="N16" s="104"/>
      <c r="O16" s="350"/>
    </row>
    <row r="17" spans="4:16" ht="17.25" customHeight="1" x14ac:dyDescent="0.25">
      <c r="D17" s="350"/>
      <c r="E17" s="43"/>
      <c r="F17" s="43"/>
      <c r="G17" s="232"/>
      <c r="H17" s="43"/>
      <c r="I17" s="104"/>
      <c r="J17" s="43"/>
      <c r="K17" s="104"/>
      <c r="L17" s="350"/>
      <c r="N17" s="104"/>
      <c r="O17" s="350"/>
    </row>
    <row r="18" spans="4:16" ht="17.25" customHeight="1" x14ac:dyDescent="0.25">
      <c r="D18" s="350"/>
      <c r="E18" s="43"/>
      <c r="F18" s="43"/>
      <c r="G18" s="232"/>
      <c r="H18" s="43"/>
      <c r="I18" s="104"/>
      <c r="J18" s="43"/>
      <c r="K18" s="104"/>
      <c r="L18" s="350"/>
      <c r="N18" s="104"/>
      <c r="O18" s="350"/>
    </row>
    <row r="19" spans="4:16" ht="17.25" customHeight="1" x14ac:dyDescent="0.25">
      <c r="D19" s="350"/>
      <c r="E19" s="43"/>
      <c r="F19" s="43"/>
      <c r="G19" s="232"/>
      <c r="H19" s="43"/>
      <c r="I19" s="104"/>
      <c r="J19" s="43"/>
      <c r="K19" s="104"/>
      <c r="L19" s="350"/>
      <c r="N19" s="104"/>
      <c r="O19" s="350"/>
    </row>
    <row r="20" spans="4:16" x14ac:dyDescent="0.25">
      <c r="D20" s="350"/>
      <c r="E20" s="43"/>
      <c r="F20" s="43"/>
      <c r="G20" s="232"/>
      <c r="H20" s="43"/>
      <c r="I20" s="104"/>
      <c r="J20" s="43"/>
      <c r="K20" s="104"/>
      <c r="L20" s="350"/>
      <c r="N20" s="43"/>
      <c r="O20" s="350"/>
    </row>
    <row r="21" spans="4:16" s="360" customFormat="1" ht="21.75" customHeight="1" x14ac:dyDescent="0.25">
      <c r="D21" s="361"/>
      <c r="E21" s="361"/>
      <c r="F21" s="361"/>
      <c r="G21" s="361"/>
      <c r="H21" s="361"/>
      <c r="I21" s="362" t="s">
        <v>842</v>
      </c>
      <c r="J21" s="362"/>
      <c r="K21" s="362"/>
      <c r="L21" s="361"/>
      <c r="M21" s="362" t="s">
        <v>843</v>
      </c>
      <c r="N21" s="362"/>
      <c r="O21" s="361"/>
    </row>
    <row r="22" spans="4:16" x14ac:dyDescent="0.25">
      <c r="D22" s="350"/>
      <c r="E22" s="77" t="str">
        <f>$F$6</f>
        <v>Marge Simpson</v>
      </c>
      <c r="I22" s="363" t="s">
        <v>844</v>
      </c>
      <c r="J22" s="363"/>
      <c r="K22" s="104">
        <v>2274.723</v>
      </c>
      <c r="L22" s="350"/>
      <c r="M22" s="43" t="s">
        <v>207</v>
      </c>
      <c r="N22" s="364">
        <v>2274.7199999999998</v>
      </c>
      <c r="O22" s="350"/>
      <c r="P22" s="234"/>
    </row>
    <row r="23" spans="4:16" x14ac:dyDescent="0.25">
      <c r="D23" s="350"/>
      <c r="E23" t="s">
        <v>845</v>
      </c>
      <c r="I23" s="363" t="s">
        <v>846</v>
      </c>
      <c r="J23" s="363"/>
      <c r="K23" s="104">
        <v>767.83799999999997</v>
      </c>
      <c r="L23" s="350"/>
      <c r="M23" s="43" t="s">
        <v>27</v>
      </c>
      <c r="N23" s="364">
        <v>246.46</v>
      </c>
      <c r="O23" s="350"/>
      <c r="P23" s="234"/>
    </row>
    <row r="24" spans="4:16" x14ac:dyDescent="0.25">
      <c r="D24" s="350"/>
      <c r="E24" t="s">
        <v>847</v>
      </c>
      <c r="I24" s="363"/>
      <c r="J24" s="363"/>
      <c r="K24" s="104"/>
      <c r="L24" s="350"/>
      <c r="M24" s="43" t="s">
        <v>848</v>
      </c>
      <c r="N24" s="364">
        <v>177.96</v>
      </c>
      <c r="O24" s="350"/>
    </row>
    <row r="25" spans="4:16" x14ac:dyDescent="0.25">
      <c r="D25" s="350"/>
      <c r="E25" t="s">
        <v>849</v>
      </c>
      <c r="I25" s="363"/>
      <c r="J25" s="363"/>
      <c r="K25" s="104"/>
      <c r="L25" s="350"/>
      <c r="M25" s="43" t="s">
        <v>850</v>
      </c>
      <c r="N25" s="364">
        <v>0</v>
      </c>
      <c r="O25" s="350"/>
    </row>
    <row r="26" spans="4:16" x14ac:dyDescent="0.25">
      <c r="D26" s="350"/>
      <c r="E26" t="s">
        <v>851</v>
      </c>
      <c r="I26" s="363"/>
      <c r="J26" s="363"/>
      <c r="K26" s="104"/>
      <c r="L26" s="350"/>
      <c r="M26" s="43" t="s">
        <v>852</v>
      </c>
      <c r="N26" s="364">
        <v>0</v>
      </c>
      <c r="O26" s="350"/>
    </row>
    <row r="27" spans="4:16" x14ac:dyDescent="0.25">
      <c r="D27" s="350"/>
      <c r="K27" s="43"/>
      <c r="L27" s="350"/>
      <c r="M27" s="43" t="s">
        <v>853</v>
      </c>
      <c r="N27" s="364">
        <v>0</v>
      </c>
      <c r="O27" s="350"/>
    </row>
    <row r="28" spans="4:16" s="144" customFormat="1" ht="21.75" customHeight="1" x14ac:dyDescent="0.25">
      <c r="D28" s="365"/>
      <c r="E28" s="366" t="s">
        <v>854</v>
      </c>
      <c r="F28" s="366" t="s">
        <v>855</v>
      </c>
      <c r="G28" s="366" t="s">
        <v>79</v>
      </c>
      <c r="H28" s="366"/>
      <c r="I28" s="366" t="s">
        <v>856</v>
      </c>
      <c r="J28" s="366"/>
      <c r="K28" s="366" t="s">
        <v>83</v>
      </c>
      <c r="L28" s="366"/>
      <c r="M28" s="362" t="s">
        <v>857</v>
      </c>
      <c r="N28" s="362"/>
      <c r="O28" s="365"/>
    </row>
    <row r="29" spans="4:16" x14ac:dyDescent="0.25">
      <c r="D29" s="350"/>
      <c r="E29" s="245" t="s">
        <v>858</v>
      </c>
      <c r="F29" s="245">
        <v>1</v>
      </c>
      <c r="G29" s="245" t="s">
        <v>3</v>
      </c>
      <c r="H29" s="245"/>
      <c r="I29" s="245" t="s">
        <v>34</v>
      </c>
      <c r="J29" s="245"/>
      <c r="K29" s="245" t="s">
        <v>35</v>
      </c>
      <c r="L29" s="350"/>
      <c r="M29" s="367">
        <v>1506.885</v>
      </c>
      <c r="N29" s="367"/>
      <c r="O29" s="350"/>
    </row>
    <row r="30" spans="4:16" ht="2.25" customHeight="1" x14ac:dyDescent="0.25">
      <c r="D30" s="350"/>
      <c r="E30" s="350"/>
      <c r="F30" s="350"/>
      <c r="G30" s="350"/>
      <c r="H30" s="350"/>
      <c r="I30" s="350"/>
      <c r="J30" s="350"/>
      <c r="K30" s="350"/>
      <c r="L30" s="350"/>
      <c r="M30" s="350"/>
      <c r="N30" s="350"/>
      <c r="O30" s="35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48" t="s">
        <v>466</v>
      </c>
      <c r="B1" s="205" t="s">
        <v>606</v>
      </c>
      <c r="C1" s="205"/>
      <c r="D1" s="205"/>
      <c r="E1" s="205"/>
      <c r="F1" s="205"/>
      <c r="G1" s="205" t="s">
        <v>6</v>
      </c>
      <c r="H1" s="205"/>
      <c r="I1" s="205"/>
      <c r="J1" s="205"/>
      <c r="K1" s="205"/>
      <c r="L1" s="205" t="s">
        <v>21</v>
      </c>
      <c r="M1" s="43"/>
      <c r="N1" s="43"/>
    </row>
    <row r="2" spans="1:19" x14ac:dyDescent="0.25">
      <c r="A2" s="238"/>
      <c r="B2" s="238"/>
      <c r="C2" s="238" t="s">
        <v>820</v>
      </c>
      <c r="D2" s="238" t="s">
        <v>821</v>
      </c>
      <c r="E2" s="238"/>
      <c r="F2" s="238"/>
      <c r="G2" s="238"/>
      <c r="H2" s="238" t="s">
        <v>820</v>
      </c>
      <c r="I2" s="238" t="s">
        <v>821</v>
      </c>
      <c r="J2" s="238"/>
      <c r="K2" s="238"/>
      <c r="L2" s="238"/>
      <c r="M2" s="238" t="s">
        <v>820</v>
      </c>
      <c r="N2" s="238" t="s">
        <v>821</v>
      </c>
    </row>
    <row r="3" spans="1:19" x14ac:dyDescent="0.25">
      <c r="A3" s="43"/>
      <c r="B3" s="43" t="s">
        <v>822</v>
      </c>
      <c r="C3" s="43">
        <v>30000</v>
      </c>
      <c r="D3" s="43">
        <v>29000</v>
      </c>
      <c r="E3" s="43">
        <f>C3-D3</f>
        <v>1000</v>
      </c>
      <c r="F3" s="43"/>
      <c r="G3" s="43" t="s">
        <v>822</v>
      </c>
      <c r="H3" s="43">
        <v>30000</v>
      </c>
      <c r="I3" s="43">
        <v>29000</v>
      </c>
      <c r="J3" s="43">
        <f>H3-I3</f>
        <v>1000</v>
      </c>
      <c r="K3" s="43"/>
      <c r="L3" s="43" t="s">
        <v>301</v>
      </c>
      <c r="M3" s="43">
        <v>1000</v>
      </c>
      <c r="N3" s="43">
        <v>2000</v>
      </c>
      <c r="O3" s="43">
        <f>M3-N3</f>
        <v>-1000</v>
      </c>
    </row>
    <row r="4" spans="1:19" x14ac:dyDescent="0.25">
      <c r="A4" s="43"/>
      <c r="B4" s="43" t="s">
        <v>208</v>
      </c>
      <c r="C4" s="349">
        <v>2927.26</v>
      </c>
      <c r="D4" s="349">
        <v>2789.26</v>
      </c>
      <c r="E4" s="43">
        <f>C4-D4</f>
        <v>138</v>
      </c>
      <c r="F4" s="43"/>
      <c r="G4" s="43" t="s">
        <v>208</v>
      </c>
      <c r="H4" s="349">
        <v>2458.08</v>
      </c>
      <c r="I4" s="349">
        <v>2338.08</v>
      </c>
      <c r="J4" s="43">
        <f>H4-I4</f>
        <v>120</v>
      </c>
      <c r="K4" s="43"/>
      <c r="L4" s="43"/>
      <c r="M4" s="43"/>
      <c r="N4" s="43"/>
    </row>
    <row r="5" spans="1:19" x14ac:dyDescent="0.25">
      <c r="A5" s="43"/>
      <c r="B5" s="43" t="s">
        <v>823</v>
      </c>
      <c r="C5" s="43">
        <v>1000</v>
      </c>
      <c r="D5" s="43">
        <v>2000</v>
      </c>
      <c r="E5" s="43">
        <f>C5-D5</f>
        <v>-1000</v>
      </c>
      <c r="F5" s="43"/>
      <c r="G5" s="43" t="s">
        <v>824</v>
      </c>
      <c r="H5" s="43">
        <v>3300</v>
      </c>
      <c r="I5" s="43">
        <v>3300</v>
      </c>
      <c r="J5" s="43">
        <f>H5-I5</f>
        <v>0</v>
      </c>
      <c r="K5" s="43"/>
      <c r="L5" s="43"/>
      <c r="M5" s="43"/>
      <c r="N5" s="43"/>
    </row>
    <row r="6" spans="1:19" x14ac:dyDescent="0.25">
      <c r="A6" s="43"/>
      <c r="B6" s="43" t="s">
        <v>658</v>
      </c>
      <c r="C6" s="349">
        <v>33927.26</v>
      </c>
      <c r="D6" s="349">
        <v>33789.26</v>
      </c>
      <c r="E6" s="43">
        <f>C6-D6</f>
        <v>138</v>
      </c>
      <c r="F6" s="43"/>
      <c r="G6" s="43" t="s">
        <v>825</v>
      </c>
      <c r="H6" s="43">
        <v>17500</v>
      </c>
      <c r="I6" s="43">
        <v>16500</v>
      </c>
      <c r="J6" s="43">
        <f>H6-I6</f>
        <v>1000</v>
      </c>
      <c r="K6" s="43"/>
      <c r="L6" s="43"/>
      <c r="M6" s="43"/>
      <c r="N6" s="43"/>
      <c r="Q6" t="s">
        <v>826</v>
      </c>
      <c r="S6" t="s">
        <v>827</v>
      </c>
    </row>
    <row r="7" spans="1:19" x14ac:dyDescent="0.25">
      <c r="A7" s="43"/>
      <c r="B7" s="43"/>
      <c r="C7" s="43"/>
      <c r="D7" s="43"/>
      <c r="E7" s="43"/>
      <c r="F7" s="43"/>
      <c r="G7" s="43" t="s">
        <v>828</v>
      </c>
      <c r="H7" s="349">
        <v>23241.919999999998</v>
      </c>
      <c r="I7" s="349">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48" t="s">
        <v>189</v>
      </c>
      <c r="B9" s="205" t="s">
        <v>606</v>
      </c>
      <c r="C9" s="205"/>
      <c r="D9" s="205"/>
      <c r="E9" s="205"/>
      <c r="F9" s="205"/>
      <c r="G9" s="205" t="s">
        <v>6</v>
      </c>
      <c r="H9" s="205"/>
      <c r="I9" s="205"/>
      <c r="J9" s="205"/>
      <c r="K9" s="205"/>
      <c r="L9" s="205" t="s">
        <v>21</v>
      </c>
      <c r="M9" s="43"/>
      <c r="N9" s="43"/>
    </row>
    <row r="10" spans="1:19" x14ac:dyDescent="0.25">
      <c r="A10" s="238"/>
      <c r="B10" s="238"/>
      <c r="C10" s="238" t="s">
        <v>820</v>
      </c>
      <c r="D10" s="238" t="s">
        <v>821</v>
      </c>
      <c r="E10" s="238"/>
      <c r="F10" s="238"/>
      <c r="G10" s="238"/>
      <c r="H10" s="238" t="s">
        <v>820</v>
      </c>
      <c r="I10" s="238" t="s">
        <v>821</v>
      </c>
      <c r="J10" s="238"/>
      <c r="K10" s="238"/>
      <c r="L10" s="238"/>
      <c r="M10" s="238" t="s">
        <v>820</v>
      </c>
      <c r="N10" s="238" t="s">
        <v>821</v>
      </c>
    </row>
    <row r="11" spans="1:19" x14ac:dyDescent="0.25">
      <c r="A11" s="43"/>
      <c r="B11" s="43" t="s">
        <v>822</v>
      </c>
      <c r="C11" s="43">
        <v>30000</v>
      </c>
      <c r="D11" s="349">
        <v>28823.53</v>
      </c>
      <c r="E11" s="43">
        <f>C11-D11</f>
        <v>1176.4700000000012</v>
      </c>
      <c r="F11" s="43">
        <f>D3-D11</f>
        <v>176.47000000000116</v>
      </c>
      <c r="G11" s="43" t="s">
        <v>822</v>
      </c>
      <c r="H11" s="43">
        <v>30000</v>
      </c>
      <c r="I11" s="349">
        <v>28823.53</v>
      </c>
      <c r="J11" s="43">
        <f>H11-I11</f>
        <v>1176.4700000000012</v>
      </c>
      <c r="K11" s="43"/>
      <c r="L11" s="43" t="s">
        <v>301</v>
      </c>
      <c r="M11" s="43">
        <v>1000</v>
      </c>
      <c r="N11" s="349">
        <v>2176.4699999999998</v>
      </c>
      <c r="O11" s="43">
        <f>M11-N11</f>
        <v>-1176.4699999999998</v>
      </c>
    </row>
    <row r="12" spans="1:19" x14ac:dyDescent="0.25">
      <c r="A12" s="43"/>
      <c r="B12" s="43" t="s">
        <v>208</v>
      </c>
      <c r="C12" s="349">
        <v>2927.26</v>
      </c>
      <c r="D12" s="349">
        <v>2764.9</v>
      </c>
      <c r="E12" s="43">
        <f>C12-D12</f>
        <v>162.36000000000013</v>
      </c>
      <c r="F12" s="43"/>
      <c r="G12" s="43" t="s">
        <v>208</v>
      </c>
      <c r="H12" s="349">
        <v>2458.08</v>
      </c>
      <c r="I12" s="349">
        <v>2338.08</v>
      </c>
      <c r="J12" s="43">
        <f>H12-I12</f>
        <v>120</v>
      </c>
      <c r="K12" s="43"/>
      <c r="L12" s="43"/>
      <c r="M12" s="43"/>
      <c r="N12" s="43"/>
    </row>
    <row r="13" spans="1:19" x14ac:dyDescent="0.25">
      <c r="A13" s="43"/>
      <c r="B13" s="43" t="s">
        <v>823</v>
      </c>
      <c r="C13" s="43">
        <v>1000</v>
      </c>
      <c r="D13" s="349">
        <v>2176.4699999999998</v>
      </c>
      <c r="E13" s="43">
        <f>C13-D13</f>
        <v>-1176.4699999999998</v>
      </c>
      <c r="F13" s="43"/>
      <c r="G13" s="43" t="s">
        <v>824</v>
      </c>
      <c r="H13" s="43">
        <v>3300</v>
      </c>
      <c r="I13" s="349">
        <v>3264.71</v>
      </c>
      <c r="J13" s="43">
        <f>H13-I13</f>
        <v>35.289999999999964</v>
      </c>
      <c r="K13" s="43"/>
      <c r="L13" s="43"/>
      <c r="M13" s="43"/>
      <c r="N13" s="43"/>
    </row>
    <row r="14" spans="1:19" x14ac:dyDescent="0.25">
      <c r="A14" s="43"/>
      <c r="B14" s="43" t="s">
        <v>658</v>
      </c>
      <c r="C14" s="349">
        <v>33927.26</v>
      </c>
      <c r="D14" s="349">
        <v>33764.9</v>
      </c>
      <c r="E14" s="43">
        <f>C14-D14</f>
        <v>162.36000000000058</v>
      </c>
      <c r="F14" s="43"/>
      <c r="G14" s="43" t="s">
        <v>825</v>
      </c>
      <c r="H14" s="43">
        <v>17500</v>
      </c>
      <c r="I14" s="349">
        <v>16323.53</v>
      </c>
      <c r="J14" s="43">
        <f>H14-I14</f>
        <v>1176.4699999999993</v>
      </c>
      <c r="K14" s="43"/>
      <c r="L14" s="43"/>
      <c r="M14" s="43"/>
      <c r="N14" s="43"/>
    </row>
    <row r="15" spans="1:19" x14ac:dyDescent="0.25">
      <c r="A15" s="43"/>
      <c r="B15" s="43"/>
      <c r="C15" s="43"/>
      <c r="D15" s="43"/>
      <c r="E15" s="43"/>
      <c r="F15" s="43"/>
      <c r="G15" s="43" t="s">
        <v>828</v>
      </c>
      <c r="H15" s="349">
        <v>23241.919999999998</v>
      </c>
      <c r="I15" s="349">
        <v>23241.919999999998</v>
      </c>
      <c r="J15" s="43">
        <f>H15-I15</f>
        <v>0</v>
      </c>
      <c r="K15" s="43"/>
      <c r="L15" s="43"/>
      <c r="M15" s="43"/>
      <c r="N15" s="43"/>
    </row>
    <row r="17" spans="1:15" x14ac:dyDescent="0.25">
      <c r="A17" s="348">
        <v>1</v>
      </c>
      <c r="B17" s="205" t="s">
        <v>606</v>
      </c>
      <c r="C17" s="205"/>
      <c r="D17" s="205"/>
      <c r="E17" s="205"/>
      <c r="F17" s="205"/>
      <c r="G17" s="205" t="s">
        <v>6</v>
      </c>
      <c r="H17" s="205"/>
      <c r="I17" s="205"/>
      <c r="J17" s="205"/>
      <c r="K17" s="205"/>
      <c r="L17" s="205" t="s">
        <v>21</v>
      </c>
      <c r="M17" s="43"/>
      <c r="N17" s="43"/>
    </row>
    <row r="18" spans="1:15" x14ac:dyDescent="0.25">
      <c r="A18" s="238"/>
      <c r="B18" s="238"/>
      <c r="C18" s="238" t="s">
        <v>820</v>
      </c>
      <c r="D18" s="238" t="s">
        <v>821</v>
      </c>
      <c r="E18" s="238"/>
      <c r="F18" s="238"/>
      <c r="G18" s="238"/>
      <c r="H18" s="238" t="s">
        <v>820</v>
      </c>
      <c r="I18" s="238" t="s">
        <v>821</v>
      </c>
      <c r="J18" s="238"/>
      <c r="K18" s="238"/>
      <c r="L18" s="238"/>
      <c r="M18" s="238" t="s">
        <v>820</v>
      </c>
      <c r="N18" s="238" t="s">
        <v>821</v>
      </c>
    </row>
    <row r="19" spans="1:15" x14ac:dyDescent="0.25">
      <c r="A19" s="43"/>
      <c r="B19" s="43" t="s">
        <v>822</v>
      </c>
      <c r="C19" s="43">
        <v>30000</v>
      </c>
      <c r="D19" s="43">
        <v>29000</v>
      </c>
      <c r="E19" s="43">
        <f>C19-D19</f>
        <v>1000</v>
      </c>
      <c r="F19" s="43"/>
      <c r="G19" s="43" t="s">
        <v>822</v>
      </c>
      <c r="H19" s="43">
        <v>30000</v>
      </c>
      <c r="I19" s="43">
        <v>29000</v>
      </c>
      <c r="J19" s="43">
        <f>H19-I19</f>
        <v>1000</v>
      </c>
      <c r="K19" s="43"/>
      <c r="L19" s="43" t="s">
        <v>301</v>
      </c>
      <c r="M19" s="43">
        <v>1000</v>
      </c>
      <c r="N19" s="349">
        <v>2138</v>
      </c>
      <c r="O19" s="43">
        <f>M19-N19</f>
        <v>-1138</v>
      </c>
    </row>
    <row r="20" spans="1:15" x14ac:dyDescent="0.25">
      <c r="A20" s="43"/>
      <c r="B20" s="43" t="s">
        <v>208</v>
      </c>
      <c r="C20" s="349">
        <v>2927.26</v>
      </c>
      <c r="D20" s="349">
        <v>2789.26</v>
      </c>
      <c r="E20" s="43">
        <f>C20-D20</f>
        <v>138</v>
      </c>
      <c r="F20" s="43"/>
      <c r="G20" s="43" t="s">
        <v>208</v>
      </c>
      <c r="H20" s="349">
        <v>2458.08</v>
      </c>
      <c r="I20" s="349">
        <v>2338.08</v>
      </c>
      <c r="J20" s="43">
        <f>H20-I20</f>
        <v>120</v>
      </c>
      <c r="K20" s="43"/>
      <c r="L20" s="43"/>
      <c r="M20" s="43"/>
      <c r="N20" s="43"/>
    </row>
    <row r="21" spans="1:15" x14ac:dyDescent="0.25">
      <c r="A21" s="43"/>
      <c r="B21" s="43" t="s">
        <v>823</v>
      </c>
      <c r="C21" s="43">
        <v>1000</v>
      </c>
      <c r="D21" s="349">
        <v>2138</v>
      </c>
      <c r="E21" s="43">
        <f>C21-D21</f>
        <v>-1138</v>
      </c>
      <c r="F21" s="43"/>
      <c r="G21" s="43" t="s">
        <v>824</v>
      </c>
      <c r="H21" s="43">
        <v>3300</v>
      </c>
      <c r="I21" s="43">
        <v>3300</v>
      </c>
      <c r="J21" s="43">
        <f>H21-I21</f>
        <v>0</v>
      </c>
      <c r="K21" s="43"/>
      <c r="L21" s="43"/>
      <c r="M21" s="43"/>
      <c r="N21" s="43"/>
    </row>
    <row r="22" spans="1:15" x14ac:dyDescent="0.25">
      <c r="A22" s="43"/>
      <c r="B22" s="43" t="s">
        <v>658</v>
      </c>
      <c r="C22" s="349">
        <v>33927.26</v>
      </c>
      <c r="D22" s="349">
        <v>33927.26</v>
      </c>
      <c r="E22" s="43">
        <f>C22-D22</f>
        <v>0</v>
      </c>
      <c r="F22" s="43"/>
      <c r="G22" s="43" t="s">
        <v>825</v>
      </c>
      <c r="H22" s="43">
        <v>17500</v>
      </c>
      <c r="I22" s="43">
        <v>16500</v>
      </c>
      <c r="J22" s="43">
        <f>H22-I22</f>
        <v>1000</v>
      </c>
      <c r="K22" s="43"/>
      <c r="L22" s="43"/>
      <c r="M22" s="43"/>
      <c r="N22" s="43"/>
    </row>
    <row r="23" spans="1:15" x14ac:dyDescent="0.25">
      <c r="A23" s="43"/>
      <c r="B23" s="43"/>
      <c r="C23" s="43"/>
      <c r="D23" s="43"/>
      <c r="E23" s="43"/>
      <c r="F23" s="43"/>
      <c r="G23" s="43" t="s">
        <v>828</v>
      </c>
      <c r="H23" s="349">
        <v>23241.919999999998</v>
      </c>
      <c r="I23" s="349">
        <v>23361.919999999998</v>
      </c>
      <c r="J23" s="43">
        <f>H23-I23</f>
        <v>-120</v>
      </c>
      <c r="K23" s="43"/>
      <c r="L23" s="43"/>
      <c r="M23" s="43"/>
      <c r="N23" s="43"/>
    </row>
    <row r="25" spans="1:15" x14ac:dyDescent="0.25">
      <c r="A25" s="348" t="s">
        <v>829</v>
      </c>
      <c r="B25" s="205" t="s">
        <v>606</v>
      </c>
      <c r="C25" s="205"/>
      <c r="D25" s="205"/>
      <c r="E25" s="205"/>
      <c r="F25" s="205"/>
      <c r="G25" s="205" t="s">
        <v>6</v>
      </c>
      <c r="H25" s="205"/>
      <c r="I25" s="205"/>
      <c r="J25" s="205"/>
      <c r="K25" s="205"/>
      <c r="L25" s="205" t="s">
        <v>21</v>
      </c>
      <c r="M25" s="43"/>
      <c r="N25" s="43"/>
    </row>
    <row r="26" spans="1:15" x14ac:dyDescent="0.25">
      <c r="A26" s="238"/>
      <c r="B26" s="238"/>
      <c r="C26" s="238" t="s">
        <v>820</v>
      </c>
      <c r="D26" s="238" t="s">
        <v>821</v>
      </c>
      <c r="E26" s="238"/>
      <c r="F26" s="238"/>
      <c r="G26" s="238"/>
      <c r="H26" s="238" t="s">
        <v>820</v>
      </c>
      <c r="I26" s="238" t="s">
        <v>821</v>
      </c>
      <c r="J26" s="238"/>
      <c r="K26" s="238"/>
      <c r="L26" s="238"/>
      <c r="M26" s="238" t="s">
        <v>820</v>
      </c>
      <c r="N26" s="238" t="s">
        <v>821</v>
      </c>
    </row>
    <row r="27" spans="1:15" x14ac:dyDescent="0.25">
      <c r="A27" s="43"/>
      <c r="B27" s="43" t="s">
        <v>822</v>
      </c>
      <c r="C27" s="43">
        <v>30000</v>
      </c>
      <c r="D27" s="349">
        <v>28823.53</v>
      </c>
      <c r="E27" s="43">
        <f>C27-D27</f>
        <v>1176.4700000000012</v>
      </c>
      <c r="F27" s="43"/>
      <c r="G27" s="43" t="s">
        <v>822</v>
      </c>
      <c r="H27" s="43">
        <v>30000</v>
      </c>
      <c r="I27" s="349">
        <v>28823.53</v>
      </c>
      <c r="J27" s="43">
        <f>H27-I27</f>
        <v>1176.4700000000012</v>
      </c>
      <c r="K27" s="43"/>
      <c r="L27" s="43" t="s">
        <v>301</v>
      </c>
      <c r="M27" s="43">
        <v>1000</v>
      </c>
      <c r="N27" s="349">
        <v>2338.8200000000002</v>
      </c>
      <c r="O27" s="43">
        <f>M27-N27</f>
        <v>-1338.8200000000002</v>
      </c>
    </row>
    <row r="28" spans="1:15" x14ac:dyDescent="0.25">
      <c r="A28" s="43"/>
      <c r="B28" s="43" t="s">
        <v>208</v>
      </c>
      <c r="C28" s="349">
        <v>2927.26</v>
      </c>
      <c r="D28" s="349">
        <v>2764.9</v>
      </c>
      <c r="E28" s="43">
        <f>C28-D28</f>
        <v>162.36000000000013</v>
      </c>
      <c r="F28" s="43"/>
      <c r="G28" s="43" t="s">
        <v>208</v>
      </c>
      <c r="H28" s="349">
        <v>2458.08</v>
      </c>
      <c r="I28" s="349">
        <v>2316.9</v>
      </c>
      <c r="J28" s="43">
        <f>H28-I28</f>
        <v>141.17999999999984</v>
      </c>
      <c r="K28" s="43"/>
      <c r="L28" s="43"/>
      <c r="M28" s="43"/>
      <c r="N28" s="43"/>
    </row>
    <row r="29" spans="1:15" x14ac:dyDescent="0.25">
      <c r="A29" s="43"/>
      <c r="B29" s="43" t="s">
        <v>823</v>
      </c>
      <c r="C29" s="43">
        <v>1000</v>
      </c>
      <c r="D29" s="349">
        <v>2338.8200000000002</v>
      </c>
      <c r="E29" s="43">
        <f>C29-D29</f>
        <v>-1338.8200000000002</v>
      </c>
      <c r="F29" s="43"/>
      <c r="G29" s="43" t="s">
        <v>824</v>
      </c>
      <c r="H29" s="43">
        <v>3300</v>
      </c>
      <c r="I29" s="43">
        <v>3264.71</v>
      </c>
      <c r="J29" s="43">
        <f>H29-I29</f>
        <v>35.289999999999964</v>
      </c>
      <c r="K29" s="43"/>
      <c r="L29" s="43"/>
      <c r="M29" s="43"/>
      <c r="N29" s="43"/>
    </row>
    <row r="30" spans="1:15" x14ac:dyDescent="0.25">
      <c r="A30" s="43"/>
      <c r="B30" s="43" t="s">
        <v>658</v>
      </c>
      <c r="C30" s="349">
        <v>33927.26</v>
      </c>
      <c r="D30" s="349">
        <v>33927.26</v>
      </c>
      <c r="E30" s="43">
        <f>C30-D30</f>
        <v>0</v>
      </c>
      <c r="F30" s="43"/>
      <c r="G30" s="43" t="s">
        <v>825</v>
      </c>
      <c r="H30" s="43">
        <v>17500</v>
      </c>
      <c r="I30" s="43">
        <v>16323.53</v>
      </c>
      <c r="J30" s="43">
        <f>H30-I30</f>
        <v>1176.4699999999993</v>
      </c>
      <c r="K30" s="43"/>
      <c r="L30" s="43"/>
      <c r="M30" s="43"/>
      <c r="N30" s="43"/>
    </row>
    <row r="31" spans="1:15" x14ac:dyDescent="0.25">
      <c r="A31" s="43"/>
      <c r="B31" s="43"/>
      <c r="C31" s="43"/>
      <c r="D31" s="43"/>
      <c r="E31" s="43"/>
      <c r="F31" s="43"/>
      <c r="G31" s="43" t="s">
        <v>828</v>
      </c>
      <c r="H31" s="349">
        <v>23241.919999999998</v>
      </c>
      <c r="I31" s="349">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776</v>
      </c>
      <c r="D2" s="47" t="s">
        <v>777</v>
      </c>
    </row>
    <row r="3" spans="2:4" x14ac:dyDescent="0.25">
      <c r="B3" t="s">
        <v>778</v>
      </c>
      <c r="C3" t="s">
        <v>779</v>
      </c>
      <c r="D3" t="s">
        <v>780</v>
      </c>
    </row>
    <row r="4" spans="2:4" x14ac:dyDescent="0.25">
      <c r="B4" t="s">
        <v>781</v>
      </c>
      <c r="C4" t="s">
        <v>782</v>
      </c>
      <c r="D4" t="s">
        <v>783</v>
      </c>
    </row>
    <row r="5" spans="2:4" x14ac:dyDescent="0.25">
      <c r="B5" t="s">
        <v>48</v>
      </c>
      <c r="C5" t="s">
        <v>784</v>
      </c>
      <c r="D5" t="s">
        <v>785</v>
      </c>
    </row>
    <row r="6" spans="2:4" x14ac:dyDescent="0.25">
      <c r="B6" t="s">
        <v>786</v>
      </c>
      <c r="C6" t="s">
        <v>779</v>
      </c>
      <c r="D6" t="s">
        <v>787</v>
      </c>
    </row>
    <row r="7" spans="2:4" x14ac:dyDescent="0.25">
      <c r="B7" t="s">
        <v>788</v>
      </c>
      <c r="C7" t="s">
        <v>789</v>
      </c>
      <c r="D7" t="s">
        <v>783</v>
      </c>
    </row>
    <row r="8" spans="2:4" x14ac:dyDescent="0.25">
      <c r="B8" t="s">
        <v>790</v>
      </c>
      <c r="C8" t="s">
        <v>791</v>
      </c>
      <c r="D8" t="s">
        <v>783</v>
      </c>
    </row>
    <row r="9" spans="2:4" x14ac:dyDescent="0.25">
      <c r="B9" t="s">
        <v>792</v>
      </c>
      <c r="C9" t="s">
        <v>793</v>
      </c>
      <c r="D9" t="s">
        <v>783</v>
      </c>
    </row>
    <row r="10" spans="2:4" x14ac:dyDescent="0.25">
      <c r="B10" t="s">
        <v>794</v>
      </c>
      <c r="C10" t="s">
        <v>795</v>
      </c>
      <c r="D10" t="s">
        <v>783</v>
      </c>
    </row>
    <row r="11" spans="2:4" x14ac:dyDescent="0.25">
      <c r="B11" t="s">
        <v>796</v>
      </c>
      <c r="C11" t="s">
        <v>797</v>
      </c>
      <c r="D11" t="s">
        <v>783</v>
      </c>
    </row>
    <row r="12" spans="2:4" x14ac:dyDescent="0.25">
      <c r="B12" t="s">
        <v>798</v>
      </c>
      <c r="C12" t="s">
        <v>799</v>
      </c>
      <c r="D12" t="s">
        <v>800</v>
      </c>
    </row>
    <row r="13" spans="2:4" x14ac:dyDescent="0.25">
      <c r="B13" t="s">
        <v>92</v>
      </c>
      <c r="C13" t="s">
        <v>799</v>
      </c>
      <c r="D13" t="s">
        <v>801</v>
      </c>
    </row>
    <row r="14" spans="2:4" x14ac:dyDescent="0.25">
      <c r="B14" t="s">
        <v>802</v>
      </c>
      <c r="C14" t="s">
        <v>799</v>
      </c>
      <c r="D14" t="s">
        <v>803</v>
      </c>
    </row>
    <row r="15" spans="2:4" x14ac:dyDescent="0.25">
      <c r="B15" t="s">
        <v>53</v>
      </c>
      <c r="C15" t="s">
        <v>804</v>
      </c>
      <c r="D15" t="s">
        <v>805</v>
      </c>
    </row>
    <row r="16" spans="2:4" x14ac:dyDescent="0.25">
      <c r="B16" t="s">
        <v>94</v>
      </c>
      <c r="C16" t="s">
        <v>806</v>
      </c>
      <c r="D16" t="s">
        <v>807</v>
      </c>
    </row>
    <row r="17" spans="2:4" x14ac:dyDescent="0.25">
      <c r="B17" t="s">
        <v>808</v>
      </c>
      <c r="C17" t="s">
        <v>779</v>
      </c>
      <c r="D17" t="s">
        <v>809</v>
      </c>
    </row>
    <row r="18" spans="2:4" x14ac:dyDescent="0.25">
      <c r="B18" t="s">
        <v>810</v>
      </c>
      <c r="C18" t="s">
        <v>811</v>
      </c>
      <c r="D18" t="s">
        <v>783</v>
      </c>
    </row>
    <row r="19" spans="2:4" x14ac:dyDescent="0.25">
      <c r="B19" t="s">
        <v>812</v>
      </c>
      <c r="C19" t="s">
        <v>813</v>
      </c>
      <c r="D19" t="s">
        <v>783</v>
      </c>
    </row>
    <row r="20" spans="2:4" x14ac:dyDescent="0.25">
      <c r="B20" t="s">
        <v>814</v>
      </c>
      <c r="C20" t="s">
        <v>815</v>
      </c>
      <c r="D20" t="s">
        <v>783</v>
      </c>
    </row>
    <row r="21" spans="2:4" x14ac:dyDescent="0.25">
      <c r="B21" t="s">
        <v>816</v>
      </c>
      <c r="C21" t="s">
        <v>817</v>
      </c>
      <c r="D21" t="s">
        <v>783</v>
      </c>
    </row>
    <row r="22" spans="2:4" x14ac:dyDescent="0.25">
      <c r="B22" t="s">
        <v>818</v>
      </c>
      <c r="C22" t="s">
        <v>799</v>
      </c>
      <c r="D22" t="s">
        <v>819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767</v>
      </c>
    </row>
    <row r="3" spans="2:2" x14ac:dyDescent="0.25">
      <c r="B3" t="s">
        <v>768</v>
      </c>
    </row>
    <row r="5" spans="2:2" x14ac:dyDescent="0.25">
      <c r="B5" t="s">
        <v>769</v>
      </c>
    </row>
    <row r="6" spans="2:2" x14ac:dyDescent="0.25">
      <c r="B6" t="s">
        <v>770</v>
      </c>
    </row>
    <row r="9" spans="2:2" x14ac:dyDescent="0.25">
      <c r="B9" t="s">
        <v>771</v>
      </c>
    </row>
    <row r="11" spans="2:2" x14ac:dyDescent="0.25">
      <c r="B11" t="s">
        <v>772</v>
      </c>
    </row>
    <row r="13" spans="2:2" x14ac:dyDescent="0.25">
      <c r="B13" t="s">
        <v>773</v>
      </c>
    </row>
    <row r="14" spans="2:2" x14ac:dyDescent="0.25">
      <c r="B14" t="s">
        <v>774</v>
      </c>
    </row>
    <row r="15" spans="2:2" x14ac:dyDescent="0.25">
      <c r="B15" t="s">
        <v>775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44"/>
    <col min="7" max="7" width="10.140625" style="344" bestFit="1" customWidth="1"/>
    <col min="8" max="14" width="9.140625" style="344"/>
    <col min="15" max="17" width="3" style="1" customWidth="1"/>
    <col min="18" max="18" width="118" style="1" bestFit="1" customWidth="1"/>
    <col min="19" max="16384" width="9.140625" style="1"/>
  </cols>
  <sheetData>
    <row r="1" spans="1:18" x14ac:dyDescent="0.25">
      <c r="A1" s="341" t="s">
        <v>760</v>
      </c>
      <c r="B1" s="3"/>
      <c r="C1" s="24" t="s">
        <v>761</v>
      </c>
      <c r="D1" s="24"/>
      <c r="E1" s="24"/>
      <c r="F1" s="24"/>
      <c r="G1" s="24"/>
      <c r="H1" s="24"/>
      <c r="I1" s="24"/>
      <c r="J1" s="24"/>
      <c r="K1" s="24"/>
      <c r="L1" s="24"/>
      <c r="M1" s="24"/>
      <c r="N1" s="24"/>
      <c r="R1" s="345" t="s">
        <v>292</v>
      </c>
    </row>
    <row r="2" spans="1:18" x14ac:dyDescent="0.25">
      <c r="A2" s="47" t="s">
        <v>6</v>
      </c>
      <c r="B2" s="47" t="s">
        <v>70</v>
      </c>
      <c r="C2" s="342">
        <v>1</v>
      </c>
      <c r="D2" s="342">
        <v>2</v>
      </c>
      <c r="E2" s="342">
        <v>3</v>
      </c>
      <c r="F2" s="342">
        <v>4</v>
      </c>
      <c r="G2" s="342">
        <v>5</v>
      </c>
      <c r="H2" s="342">
        <v>6</v>
      </c>
      <c r="I2" s="342">
        <v>7</v>
      </c>
      <c r="J2" s="342">
        <v>8</v>
      </c>
      <c r="K2" s="342">
        <v>9</v>
      </c>
      <c r="L2" s="342">
        <v>10</v>
      </c>
      <c r="M2" s="342">
        <v>11</v>
      </c>
      <c r="N2" s="342">
        <v>12</v>
      </c>
      <c r="R2" s="1" t="s">
        <v>762</v>
      </c>
    </row>
    <row r="3" spans="1:18" x14ac:dyDescent="0.25">
      <c r="A3" s="43" t="s">
        <v>32</v>
      </c>
      <c r="B3" s="43" t="s">
        <v>33</v>
      </c>
      <c r="C3" s="344">
        <v>0</v>
      </c>
      <c r="D3" s="344">
        <v>1042.42</v>
      </c>
      <c r="E3" s="344">
        <v>1042.42</v>
      </c>
      <c r="F3" s="344">
        <v>0</v>
      </c>
      <c r="G3" s="344">
        <v>0</v>
      </c>
      <c r="H3" s="344">
        <v>0</v>
      </c>
      <c r="I3" s="344">
        <v>0</v>
      </c>
      <c r="J3" s="344">
        <v>0</v>
      </c>
      <c r="K3" s="344">
        <v>0</v>
      </c>
      <c r="L3" s="344">
        <v>0</v>
      </c>
      <c r="M3" s="344">
        <v>0</v>
      </c>
      <c r="N3" s="344">
        <v>0</v>
      </c>
      <c r="Q3" s="346"/>
      <c r="R3" s="1" t="s">
        <v>763</v>
      </c>
    </row>
    <row r="4" spans="1:18" x14ac:dyDescent="0.25">
      <c r="A4" s="43" t="s">
        <v>36</v>
      </c>
      <c r="B4" s="43" t="s">
        <v>37</v>
      </c>
      <c r="C4" s="344">
        <v>0</v>
      </c>
      <c r="D4" s="344">
        <v>0</v>
      </c>
      <c r="E4" s="344">
        <v>0</v>
      </c>
      <c r="F4" s="344">
        <v>0</v>
      </c>
      <c r="G4" s="344">
        <v>0</v>
      </c>
      <c r="H4" s="344">
        <v>0</v>
      </c>
      <c r="I4" s="344">
        <v>0</v>
      </c>
      <c r="J4" s="344">
        <v>0</v>
      </c>
      <c r="K4" s="344">
        <v>0</v>
      </c>
      <c r="L4" s="344">
        <v>0</v>
      </c>
      <c r="M4" s="344">
        <v>0</v>
      </c>
      <c r="N4" s="344">
        <v>0</v>
      </c>
      <c r="R4" s="1" t="s">
        <v>764</v>
      </c>
    </row>
    <row r="5" spans="1:18" x14ac:dyDescent="0.25">
      <c r="A5" s="43" t="s">
        <v>40</v>
      </c>
      <c r="B5" s="43" t="s">
        <v>41</v>
      </c>
      <c r="C5" s="344">
        <v>0</v>
      </c>
      <c r="D5" s="344">
        <v>0</v>
      </c>
      <c r="E5" s="344">
        <v>0</v>
      </c>
      <c r="F5" s="344">
        <v>0</v>
      </c>
      <c r="G5" s="344">
        <v>0</v>
      </c>
      <c r="H5" s="344">
        <v>0</v>
      </c>
      <c r="I5" s="344">
        <v>0</v>
      </c>
      <c r="J5" s="344">
        <v>0</v>
      </c>
      <c r="K5" s="344">
        <v>0</v>
      </c>
      <c r="L5" s="344">
        <v>0</v>
      </c>
      <c r="M5" s="344">
        <v>0</v>
      </c>
      <c r="N5" s="344">
        <v>0</v>
      </c>
    </row>
    <row r="6" spans="1:18" x14ac:dyDescent="0.25">
      <c r="A6" s="43" t="s">
        <v>44</v>
      </c>
      <c r="B6" s="43" t="s">
        <v>45</v>
      </c>
      <c r="C6" s="344">
        <v>0</v>
      </c>
      <c r="D6" s="344">
        <v>0</v>
      </c>
      <c r="E6" s="344">
        <v>0</v>
      </c>
      <c r="F6" s="344">
        <v>0</v>
      </c>
      <c r="G6" s="344">
        <v>0</v>
      </c>
      <c r="H6" s="344">
        <v>0</v>
      </c>
      <c r="I6" s="344">
        <v>0</v>
      </c>
      <c r="J6" s="344">
        <v>0</v>
      </c>
      <c r="K6" s="344">
        <v>0</v>
      </c>
      <c r="L6" s="344">
        <v>0</v>
      </c>
      <c r="M6" s="344">
        <v>0</v>
      </c>
      <c r="N6" s="344">
        <v>0</v>
      </c>
      <c r="R6" s="41" t="s">
        <v>765</v>
      </c>
    </row>
    <row r="7" spans="1:18" x14ac:dyDescent="0.25">
      <c r="A7" s="43" t="s">
        <v>46</v>
      </c>
      <c r="B7" s="43" t="s">
        <v>47</v>
      </c>
      <c r="C7" s="344">
        <v>0</v>
      </c>
      <c r="D7" s="344">
        <v>0</v>
      </c>
      <c r="E7" s="344">
        <v>0</v>
      </c>
      <c r="F7" s="344">
        <v>0</v>
      </c>
      <c r="G7" s="344">
        <v>0</v>
      </c>
      <c r="H7" s="344">
        <v>0</v>
      </c>
      <c r="I7" s="344">
        <v>0</v>
      </c>
      <c r="J7" s="344">
        <v>0</v>
      </c>
      <c r="K7" s="344">
        <v>0</v>
      </c>
      <c r="L7" s="344">
        <v>0</v>
      </c>
      <c r="M7" s="344">
        <v>0</v>
      </c>
      <c r="N7" s="344">
        <v>0</v>
      </c>
    </row>
    <row r="8" spans="1:18" x14ac:dyDescent="0.25">
      <c r="A8" s="43" t="s">
        <v>49</v>
      </c>
      <c r="B8" s="43" t="s">
        <v>50</v>
      </c>
      <c r="C8" s="344">
        <v>0</v>
      </c>
      <c r="D8" s="344">
        <v>0</v>
      </c>
      <c r="E8" s="344">
        <v>0</v>
      </c>
      <c r="F8" s="344">
        <v>0</v>
      </c>
      <c r="G8" s="344">
        <v>0</v>
      </c>
      <c r="H8" s="344">
        <v>0</v>
      </c>
      <c r="I8" s="344">
        <v>0</v>
      </c>
      <c r="J8" s="344">
        <v>0</v>
      </c>
      <c r="K8" s="344">
        <v>0</v>
      </c>
      <c r="L8" s="344">
        <v>0</v>
      </c>
      <c r="M8" s="344">
        <v>0</v>
      </c>
      <c r="N8" s="344">
        <v>0</v>
      </c>
    </row>
    <row r="9" spans="1:18" x14ac:dyDescent="0.25">
      <c r="A9" s="43" t="s">
        <v>51</v>
      </c>
      <c r="B9" s="43" t="s">
        <v>52</v>
      </c>
      <c r="C9" s="344">
        <v>0</v>
      </c>
      <c r="D9" s="344">
        <v>0</v>
      </c>
      <c r="E9" s="344">
        <v>0</v>
      </c>
      <c r="F9" s="344">
        <v>0</v>
      </c>
      <c r="G9" s="344">
        <v>0</v>
      </c>
      <c r="H9" s="344">
        <v>0</v>
      </c>
      <c r="I9" s="344">
        <v>0</v>
      </c>
      <c r="J9" s="344">
        <v>0</v>
      </c>
      <c r="K9" s="344">
        <v>0</v>
      </c>
      <c r="L9" s="344">
        <v>0</v>
      </c>
      <c r="M9" s="344">
        <v>0</v>
      </c>
      <c r="N9" s="344">
        <v>0</v>
      </c>
      <c r="R9" s="347" t="s">
        <v>766</v>
      </c>
    </row>
    <row r="12" spans="1:18" x14ac:dyDescent="0.25">
      <c r="Q12" s="346"/>
    </row>
    <row r="13" spans="1:18" x14ac:dyDescent="0.25">
      <c r="A13" s="43" t="s">
        <v>514</v>
      </c>
      <c r="B13" s="43" t="s">
        <v>514</v>
      </c>
    </row>
    <row r="14" spans="1:18" x14ac:dyDescent="0.25">
      <c r="A14" s="43" t="s">
        <v>514</v>
      </c>
      <c r="B14" s="43" t="s">
        <v>514</v>
      </c>
    </row>
    <row r="15" spans="1:18" x14ac:dyDescent="0.25">
      <c r="A15" s="43" t="s">
        <v>514</v>
      </c>
      <c r="B15" s="43" t="s">
        <v>514</v>
      </c>
    </row>
    <row r="16" spans="1:18" x14ac:dyDescent="0.25">
      <c r="A16" s="43" t="s">
        <v>514</v>
      </c>
      <c r="B16" s="43" t="s">
        <v>514</v>
      </c>
    </row>
    <row r="17" spans="1:2" x14ac:dyDescent="0.25">
      <c r="A17" s="43" t="s">
        <v>514</v>
      </c>
      <c r="B17" s="43" t="s">
        <v>514</v>
      </c>
    </row>
    <row r="18" spans="1:2" x14ac:dyDescent="0.25">
      <c r="A18" s="43" t="s">
        <v>514</v>
      </c>
      <c r="B18" s="43" t="s">
        <v>514</v>
      </c>
    </row>
    <row r="19" spans="1:2" x14ac:dyDescent="0.25">
      <c r="A19" s="43" t="s">
        <v>514</v>
      </c>
      <c r="B19" s="43" t="s">
        <v>514</v>
      </c>
    </row>
    <row r="20" spans="1:2" x14ac:dyDescent="0.25">
      <c r="A20" s="43" t="s">
        <v>514</v>
      </c>
      <c r="B20" s="43" t="s">
        <v>514</v>
      </c>
    </row>
    <row r="21" spans="1:2" x14ac:dyDescent="0.25">
      <c r="A21" s="43" t="s">
        <v>514</v>
      </c>
      <c r="B21" s="43" t="s">
        <v>514</v>
      </c>
    </row>
    <row r="22" spans="1:2" x14ac:dyDescent="0.25">
      <c r="A22" s="43" t="s">
        <v>514</v>
      </c>
      <c r="B22" s="43" t="s">
        <v>514</v>
      </c>
    </row>
    <row r="23" spans="1:2" x14ac:dyDescent="0.25">
      <c r="A23" s="43" t="s">
        <v>514</v>
      </c>
      <c r="B23" s="43" t="s">
        <v>514</v>
      </c>
    </row>
    <row r="24" spans="1:2" x14ac:dyDescent="0.25">
      <c r="A24" s="43" t="s">
        <v>514</v>
      </c>
      <c r="B24" s="43" t="s">
        <v>514</v>
      </c>
    </row>
    <row r="25" spans="1:2" x14ac:dyDescent="0.25">
      <c r="A25" s="43" t="s">
        <v>514</v>
      </c>
      <c r="B25" s="43" t="s">
        <v>514</v>
      </c>
    </row>
    <row r="26" spans="1:2" x14ac:dyDescent="0.25">
      <c r="A26" s="43" t="s">
        <v>514</v>
      </c>
      <c r="B26" s="43" t="s">
        <v>514</v>
      </c>
    </row>
    <row r="27" spans="1:2" x14ac:dyDescent="0.25">
      <c r="A27" s="43" t="s">
        <v>514</v>
      </c>
      <c r="B27" s="43" t="s">
        <v>514</v>
      </c>
    </row>
    <row r="28" spans="1:2" x14ac:dyDescent="0.25">
      <c r="A28" s="43" t="s">
        <v>514</v>
      </c>
      <c r="B28" s="43" t="s">
        <v>514</v>
      </c>
    </row>
    <row r="29" spans="1:2" x14ac:dyDescent="0.25">
      <c r="A29" s="43" t="s">
        <v>514</v>
      </c>
      <c r="B29" s="43" t="s">
        <v>514</v>
      </c>
    </row>
    <row r="30" spans="1:2" x14ac:dyDescent="0.25">
      <c r="A30" s="43" t="s">
        <v>514</v>
      </c>
      <c r="B30" s="43" t="s">
        <v>514</v>
      </c>
    </row>
    <row r="31" spans="1:2" x14ac:dyDescent="0.25">
      <c r="A31" s="43" t="s">
        <v>514</v>
      </c>
      <c r="B31" s="43" t="s">
        <v>514</v>
      </c>
    </row>
    <row r="32" spans="1:2" x14ac:dyDescent="0.25">
      <c r="A32" s="43" t="s">
        <v>514</v>
      </c>
      <c r="B32" s="43" t="s">
        <v>514</v>
      </c>
    </row>
    <row r="33" spans="1:2" x14ac:dyDescent="0.25">
      <c r="A33" s="43" t="s">
        <v>514</v>
      </c>
      <c r="B33" s="43" t="s">
        <v>514</v>
      </c>
    </row>
    <row r="34" spans="1:2" x14ac:dyDescent="0.25">
      <c r="A34" s="43" t="s">
        <v>514</v>
      </c>
      <c r="B34" s="43" t="s">
        <v>514</v>
      </c>
    </row>
    <row r="35" spans="1:2" x14ac:dyDescent="0.25">
      <c r="A35" s="43" t="s">
        <v>514</v>
      </c>
      <c r="B35" s="43" t="s">
        <v>514</v>
      </c>
    </row>
    <row r="36" spans="1:2" x14ac:dyDescent="0.25">
      <c r="A36" s="43" t="s">
        <v>514</v>
      </c>
      <c r="B36" s="43" t="s">
        <v>514</v>
      </c>
    </row>
    <row r="37" spans="1:2" x14ac:dyDescent="0.25">
      <c r="A37" s="43" t="s">
        <v>514</v>
      </c>
      <c r="B37" s="43" t="s">
        <v>514</v>
      </c>
    </row>
    <row r="38" spans="1:2" x14ac:dyDescent="0.25">
      <c r="A38" s="43" t="s">
        <v>514</v>
      </c>
      <c r="B38" s="43" t="s">
        <v>514</v>
      </c>
    </row>
    <row r="39" spans="1:2" x14ac:dyDescent="0.25">
      <c r="A39" s="43" t="s">
        <v>514</v>
      </c>
      <c r="B39" s="43" t="s">
        <v>514</v>
      </c>
    </row>
    <row r="40" spans="1:2" x14ac:dyDescent="0.25">
      <c r="A40" s="43" t="s">
        <v>514</v>
      </c>
      <c r="B40" s="43" t="s">
        <v>514</v>
      </c>
    </row>
    <row r="41" spans="1:2" x14ac:dyDescent="0.25">
      <c r="A41" s="43" t="s">
        <v>514</v>
      </c>
      <c r="B41" s="43" t="s">
        <v>514</v>
      </c>
    </row>
    <row r="42" spans="1:2" x14ac:dyDescent="0.25">
      <c r="A42" s="43" t="s">
        <v>514</v>
      </c>
      <c r="B42" s="43" t="s">
        <v>514</v>
      </c>
    </row>
    <row r="43" spans="1:2" x14ac:dyDescent="0.25">
      <c r="A43" s="43" t="s">
        <v>514</v>
      </c>
      <c r="B43" s="43" t="s">
        <v>514</v>
      </c>
    </row>
    <row r="44" spans="1:2" x14ac:dyDescent="0.25">
      <c r="A44" s="43" t="s">
        <v>514</v>
      </c>
      <c r="B44" s="43" t="s">
        <v>514</v>
      </c>
    </row>
    <row r="45" spans="1:2" x14ac:dyDescent="0.25">
      <c r="A45" s="43" t="s">
        <v>514</v>
      </c>
      <c r="B45" s="43" t="s">
        <v>514</v>
      </c>
    </row>
    <row r="46" spans="1:2" x14ac:dyDescent="0.25">
      <c r="A46" s="43" t="s">
        <v>514</v>
      </c>
      <c r="B46" s="43" t="s">
        <v>514</v>
      </c>
    </row>
    <row r="47" spans="1:2" x14ac:dyDescent="0.25">
      <c r="A47" s="43" t="s">
        <v>514</v>
      </c>
      <c r="B47" s="43" t="s">
        <v>514</v>
      </c>
    </row>
    <row r="48" spans="1:2" x14ac:dyDescent="0.25">
      <c r="A48" s="43" t="s">
        <v>514</v>
      </c>
      <c r="B48" s="43" t="s">
        <v>514</v>
      </c>
    </row>
    <row r="49" spans="1:2" x14ac:dyDescent="0.25">
      <c r="A49" s="43" t="s">
        <v>514</v>
      </c>
      <c r="B49" s="43" t="s">
        <v>514</v>
      </c>
    </row>
    <row r="50" spans="1:2" x14ac:dyDescent="0.25">
      <c r="A50" s="43" t="s">
        <v>514</v>
      </c>
      <c r="B50" s="43" t="s">
        <v>514</v>
      </c>
    </row>
    <row r="51" spans="1:2" x14ac:dyDescent="0.25">
      <c r="A51" s="43" t="s">
        <v>514</v>
      </c>
      <c r="B51" s="43" t="s">
        <v>514</v>
      </c>
    </row>
    <row r="52" spans="1:2" x14ac:dyDescent="0.25">
      <c r="A52" s="43" t="s">
        <v>514</v>
      </c>
      <c r="B52" s="43" t="s">
        <v>514</v>
      </c>
    </row>
    <row r="53" spans="1:2" x14ac:dyDescent="0.25">
      <c r="A53" s="43" t="s">
        <v>514</v>
      </c>
      <c r="B53" s="43" t="s">
        <v>514</v>
      </c>
    </row>
    <row r="54" spans="1:2" x14ac:dyDescent="0.25">
      <c r="A54" s="43" t="s">
        <v>514</v>
      </c>
      <c r="B54" s="43" t="s">
        <v>514</v>
      </c>
    </row>
    <row r="55" spans="1:2" x14ac:dyDescent="0.25">
      <c r="A55" s="43" t="s">
        <v>514</v>
      </c>
      <c r="B55" s="43" t="s">
        <v>514</v>
      </c>
    </row>
    <row r="56" spans="1:2" x14ac:dyDescent="0.25">
      <c r="A56" s="43" t="s">
        <v>514</v>
      </c>
      <c r="B56" s="43" t="s">
        <v>514</v>
      </c>
    </row>
    <row r="57" spans="1:2" x14ac:dyDescent="0.25">
      <c r="A57" s="43" t="s">
        <v>514</v>
      </c>
      <c r="B57" s="43" t="s">
        <v>514</v>
      </c>
    </row>
    <row r="58" spans="1:2" x14ac:dyDescent="0.25">
      <c r="A58" s="43" t="s">
        <v>514</v>
      </c>
      <c r="B58" s="43" t="s">
        <v>514</v>
      </c>
    </row>
    <row r="59" spans="1:2" x14ac:dyDescent="0.25">
      <c r="A59" s="43" t="s">
        <v>514</v>
      </c>
      <c r="B59" s="43" t="s">
        <v>514</v>
      </c>
    </row>
    <row r="60" spans="1:2" x14ac:dyDescent="0.25">
      <c r="A60" s="43" t="s">
        <v>514</v>
      </c>
      <c r="B60" s="43" t="s">
        <v>514</v>
      </c>
    </row>
    <row r="61" spans="1:2" x14ac:dyDescent="0.25">
      <c r="A61" s="43" t="s">
        <v>514</v>
      </c>
      <c r="B61" s="43" t="s">
        <v>514</v>
      </c>
    </row>
    <row r="62" spans="1:2" x14ac:dyDescent="0.25">
      <c r="A62" s="43" t="s">
        <v>514</v>
      </c>
      <c r="B62" s="43" t="s">
        <v>514</v>
      </c>
    </row>
    <row r="63" spans="1:2" x14ac:dyDescent="0.25">
      <c r="A63" s="43" t="s">
        <v>514</v>
      </c>
      <c r="B63" s="43" t="s">
        <v>514</v>
      </c>
    </row>
    <row r="64" spans="1:2" x14ac:dyDescent="0.25">
      <c r="A64" s="43" t="s">
        <v>514</v>
      </c>
      <c r="B64" s="43" t="s">
        <v>514</v>
      </c>
    </row>
    <row r="65" spans="1:2" x14ac:dyDescent="0.25">
      <c r="A65" s="43" t="s">
        <v>514</v>
      </c>
      <c r="B65" s="43" t="s">
        <v>514</v>
      </c>
    </row>
    <row r="66" spans="1:2" x14ac:dyDescent="0.25">
      <c r="A66" s="43" t="s">
        <v>514</v>
      </c>
      <c r="B66" s="43" t="s">
        <v>514</v>
      </c>
    </row>
    <row r="67" spans="1:2" x14ac:dyDescent="0.25">
      <c r="A67" s="43" t="s">
        <v>514</v>
      </c>
      <c r="B67" s="43" t="s">
        <v>514</v>
      </c>
    </row>
    <row r="68" spans="1:2" x14ac:dyDescent="0.25">
      <c r="A68" s="43" t="s">
        <v>514</v>
      </c>
      <c r="B68" s="43" t="s">
        <v>514</v>
      </c>
    </row>
    <row r="69" spans="1:2" x14ac:dyDescent="0.25">
      <c r="A69" s="43" t="s">
        <v>514</v>
      </c>
      <c r="B69" s="43" t="s">
        <v>514</v>
      </c>
    </row>
    <row r="70" spans="1:2" x14ac:dyDescent="0.25">
      <c r="A70" s="43" t="s">
        <v>514</v>
      </c>
      <c r="B70" s="43" t="s">
        <v>514</v>
      </c>
    </row>
    <row r="71" spans="1:2" x14ac:dyDescent="0.25">
      <c r="A71" s="43" t="s">
        <v>514</v>
      </c>
      <c r="B71" s="43" t="s">
        <v>514</v>
      </c>
    </row>
    <row r="72" spans="1:2" x14ac:dyDescent="0.25">
      <c r="A72" s="43" t="s">
        <v>514</v>
      </c>
      <c r="B72" s="43" t="s">
        <v>514</v>
      </c>
    </row>
    <row r="73" spans="1:2" x14ac:dyDescent="0.25">
      <c r="A73" s="43" t="s">
        <v>514</v>
      </c>
      <c r="B73" s="43" t="s">
        <v>514</v>
      </c>
    </row>
    <row r="74" spans="1:2" x14ac:dyDescent="0.25">
      <c r="A74" s="43" t="s">
        <v>514</v>
      </c>
      <c r="B74" s="43" t="s">
        <v>514</v>
      </c>
    </row>
    <row r="75" spans="1:2" x14ac:dyDescent="0.25">
      <c r="A75" s="43" t="s">
        <v>514</v>
      </c>
      <c r="B75" s="43" t="s">
        <v>514</v>
      </c>
    </row>
    <row r="76" spans="1:2" x14ac:dyDescent="0.25">
      <c r="A76" s="43" t="s">
        <v>514</v>
      </c>
      <c r="B76" s="43" t="s">
        <v>514</v>
      </c>
    </row>
    <row r="77" spans="1:2" x14ac:dyDescent="0.25">
      <c r="A77" s="43" t="s">
        <v>514</v>
      </c>
      <c r="B77" s="43" t="s">
        <v>514</v>
      </c>
    </row>
    <row r="78" spans="1:2" x14ac:dyDescent="0.25">
      <c r="A78" s="43" t="s">
        <v>514</v>
      </c>
      <c r="B78" s="43" t="s">
        <v>514</v>
      </c>
    </row>
    <row r="79" spans="1:2" x14ac:dyDescent="0.25">
      <c r="A79" s="43" t="s">
        <v>514</v>
      </c>
      <c r="B79" s="43" t="s">
        <v>514</v>
      </c>
    </row>
    <row r="80" spans="1:2" x14ac:dyDescent="0.25">
      <c r="A80" s="43" t="s">
        <v>514</v>
      </c>
      <c r="B80" s="43" t="s">
        <v>514</v>
      </c>
    </row>
    <row r="81" spans="1:2" x14ac:dyDescent="0.25">
      <c r="A81" s="43" t="s">
        <v>514</v>
      </c>
      <c r="B81" s="43" t="s">
        <v>514</v>
      </c>
    </row>
    <row r="82" spans="1:2" x14ac:dyDescent="0.25">
      <c r="A82" s="43" t="s">
        <v>514</v>
      </c>
      <c r="B82" s="43" t="s">
        <v>514</v>
      </c>
    </row>
    <row r="83" spans="1:2" x14ac:dyDescent="0.25">
      <c r="A83" s="43" t="s">
        <v>514</v>
      </c>
      <c r="B83" s="43" t="s">
        <v>514</v>
      </c>
    </row>
    <row r="84" spans="1:2" x14ac:dyDescent="0.25">
      <c r="A84" s="43" t="s">
        <v>514</v>
      </c>
      <c r="B84" s="43" t="s">
        <v>514</v>
      </c>
    </row>
    <row r="85" spans="1:2" x14ac:dyDescent="0.25">
      <c r="A85" s="43" t="s">
        <v>514</v>
      </c>
      <c r="B85" s="43" t="s">
        <v>514</v>
      </c>
    </row>
    <row r="86" spans="1:2" x14ac:dyDescent="0.25">
      <c r="A86" s="43" t="s">
        <v>514</v>
      </c>
      <c r="B86" s="43" t="s">
        <v>514</v>
      </c>
    </row>
    <row r="87" spans="1:2" x14ac:dyDescent="0.25">
      <c r="A87" s="43" t="s">
        <v>514</v>
      </c>
      <c r="B87" s="43" t="s">
        <v>514</v>
      </c>
    </row>
    <row r="88" spans="1:2" x14ac:dyDescent="0.25">
      <c r="A88" s="43" t="s">
        <v>514</v>
      </c>
      <c r="B88" s="43" t="s">
        <v>514</v>
      </c>
    </row>
    <row r="89" spans="1:2" x14ac:dyDescent="0.25">
      <c r="A89" s="43" t="s">
        <v>514</v>
      </c>
      <c r="B89" s="43" t="s">
        <v>514</v>
      </c>
    </row>
    <row r="90" spans="1:2" x14ac:dyDescent="0.25">
      <c r="A90" s="43" t="s">
        <v>514</v>
      </c>
      <c r="B90" s="43" t="s">
        <v>514</v>
      </c>
    </row>
    <row r="91" spans="1:2" x14ac:dyDescent="0.25">
      <c r="A91" s="43" t="s">
        <v>514</v>
      </c>
      <c r="B91" s="43" t="s">
        <v>514</v>
      </c>
    </row>
    <row r="92" spans="1:2" x14ac:dyDescent="0.25">
      <c r="A92" s="43" t="s">
        <v>514</v>
      </c>
      <c r="B92" s="43" t="s">
        <v>514</v>
      </c>
    </row>
    <row r="93" spans="1:2" x14ac:dyDescent="0.25">
      <c r="A93" s="43" t="s">
        <v>514</v>
      </c>
      <c r="B93" s="43" t="s">
        <v>514</v>
      </c>
    </row>
    <row r="94" spans="1:2" x14ac:dyDescent="0.25">
      <c r="A94" s="43" t="s">
        <v>514</v>
      </c>
      <c r="B94" s="43" t="s">
        <v>514</v>
      </c>
    </row>
    <row r="95" spans="1:2" x14ac:dyDescent="0.25">
      <c r="A95" s="43" t="s">
        <v>514</v>
      </c>
      <c r="B95" s="43" t="s">
        <v>514</v>
      </c>
    </row>
    <row r="96" spans="1:2" x14ac:dyDescent="0.25">
      <c r="A96" s="43" t="s">
        <v>514</v>
      </c>
      <c r="B96" s="43" t="s">
        <v>514</v>
      </c>
    </row>
    <row r="97" spans="1:2" x14ac:dyDescent="0.25">
      <c r="A97" s="43" t="s">
        <v>514</v>
      </c>
      <c r="B97" s="43" t="s">
        <v>514</v>
      </c>
    </row>
    <row r="98" spans="1:2" x14ac:dyDescent="0.25">
      <c r="A98" s="43" t="s">
        <v>514</v>
      </c>
      <c r="B98" s="43" t="s">
        <v>514</v>
      </c>
    </row>
    <row r="99" spans="1:2" x14ac:dyDescent="0.25">
      <c r="A99" s="43" t="s">
        <v>514</v>
      </c>
      <c r="B99" s="43" t="s">
        <v>514</v>
      </c>
    </row>
    <row r="100" spans="1:2" x14ac:dyDescent="0.25">
      <c r="A100" s="43" t="s">
        <v>514</v>
      </c>
      <c r="B100" s="43" t="s">
        <v>514</v>
      </c>
    </row>
  </sheetData>
  <mergeCells count="2">
    <mergeCell ref="A1:B1"/>
    <mergeCell ref="C1:N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343"/>
  </cols>
  <sheetData>
    <row r="1" spans="1:54" x14ac:dyDescent="0.25">
      <c r="A1" s="341" t="s">
        <v>758</v>
      </c>
      <c r="B1" s="3"/>
      <c r="C1" s="24" t="s">
        <v>759</v>
      </c>
      <c r="D1" s="24"/>
      <c r="E1" s="24"/>
      <c r="F1" s="24"/>
      <c r="G1" s="24"/>
      <c r="H1" s="24"/>
      <c r="I1" s="24"/>
      <c r="J1" s="24"/>
      <c r="K1" s="24"/>
      <c r="L1" s="24"/>
      <c r="M1" s="24"/>
      <c r="N1" s="24"/>
      <c r="O1" s="3"/>
      <c r="P1" s="3"/>
      <c r="Q1" s="3"/>
      <c r="R1" s="3"/>
      <c r="S1" s="3"/>
      <c r="T1" s="3"/>
      <c r="U1" s="3"/>
      <c r="V1" s="3"/>
      <c r="W1" s="3"/>
      <c r="X1" s="3"/>
      <c r="Y1" s="3"/>
      <c r="Z1" s="3"/>
      <c r="AA1" s="3"/>
      <c r="AB1" s="3"/>
      <c r="AC1" s="24" t="s">
        <v>759</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7" t="s">
        <v>6</v>
      </c>
      <c r="B2" s="47" t="s">
        <v>70</v>
      </c>
      <c r="C2" s="342">
        <v>1</v>
      </c>
      <c r="D2" s="342">
        <v>2</v>
      </c>
      <c r="E2" s="342">
        <v>3</v>
      </c>
      <c r="F2" s="342">
        <v>4</v>
      </c>
      <c r="G2" s="342">
        <v>5</v>
      </c>
      <c r="H2" s="342">
        <v>6</v>
      </c>
      <c r="I2" s="342">
        <v>7</v>
      </c>
      <c r="J2" s="342">
        <v>8</v>
      </c>
      <c r="K2" s="342">
        <v>9</v>
      </c>
      <c r="L2" s="342">
        <v>10</v>
      </c>
      <c r="M2" s="342">
        <v>11</v>
      </c>
      <c r="N2" s="342">
        <v>12</v>
      </c>
      <c r="O2" s="342">
        <f>N2+1</f>
        <v>13</v>
      </c>
      <c r="P2" s="342">
        <f t="shared" ref="P2:BA2" si="0">O2+1</f>
        <v>14</v>
      </c>
      <c r="Q2" s="342">
        <f t="shared" si="0"/>
        <v>15</v>
      </c>
      <c r="R2" s="342">
        <f t="shared" si="0"/>
        <v>16</v>
      </c>
      <c r="S2" s="342">
        <f t="shared" si="0"/>
        <v>17</v>
      </c>
      <c r="T2" s="342">
        <f t="shared" si="0"/>
        <v>18</v>
      </c>
      <c r="U2" s="342">
        <f t="shared" si="0"/>
        <v>19</v>
      </c>
      <c r="V2" s="342">
        <f t="shared" si="0"/>
        <v>20</v>
      </c>
      <c r="W2" s="342">
        <f t="shared" si="0"/>
        <v>21</v>
      </c>
      <c r="X2" s="342">
        <f t="shared" si="0"/>
        <v>22</v>
      </c>
      <c r="Y2" s="342">
        <f t="shared" si="0"/>
        <v>23</v>
      </c>
      <c r="Z2" s="342">
        <f t="shared" si="0"/>
        <v>24</v>
      </c>
      <c r="AA2" s="342">
        <f t="shared" si="0"/>
        <v>25</v>
      </c>
      <c r="AB2" s="342">
        <f t="shared" si="0"/>
        <v>26</v>
      </c>
      <c r="AC2" s="342">
        <f t="shared" si="0"/>
        <v>27</v>
      </c>
      <c r="AD2" s="342">
        <f t="shared" si="0"/>
        <v>28</v>
      </c>
      <c r="AE2" s="342">
        <f t="shared" si="0"/>
        <v>29</v>
      </c>
      <c r="AF2" s="342">
        <f t="shared" si="0"/>
        <v>30</v>
      </c>
      <c r="AG2" s="342">
        <f t="shared" si="0"/>
        <v>31</v>
      </c>
      <c r="AH2" s="342">
        <f t="shared" si="0"/>
        <v>32</v>
      </c>
      <c r="AI2" s="342">
        <f t="shared" si="0"/>
        <v>33</v>
      </c>
      <c r="AJ2" s="342">
        <f t="shared" si="0"/>
        <v>34</v>
      </c>
      <c r="AK2" s="342">
        <f t="shared" si="0"/>
        <v>35</v>
      </c>
      <c r="AL2" s="342">
        <f t="shared" si="0"/>
        <v>36</v>
      </c>
      <c r="AM2" s="342">
        <f t="shared" si="0"/>
        <v>37</v>
      </c>
      <c r="AN2" s="342">
        <f t="shared" si="0"/>
        <v>38</v>
      </c>
      <c r="AO2" s="342">
        <f t="shared" si="0"/>
        <v>39</v>
      </c>
      <c r="AP2" s="342">
        <f t="shared" si="0"/>
        <v>40</v>
      </c>
      <c r="AQ2" s="342">
        <f>AP2+1</f>
        <v>41</v>
      </c>
      <c r="AR2" s="342">
        <f t="shared" si="0"/>
        <v>42</v>
      </c>
      <c r="AS2" s="342">
        <f t="shared" si="0"/>
        <v>43</v>
      </c>
      <c r="AT2" s="342">
        <f t="shared" si="0"/>
        <v>44</v>
      </c>
      <c r="AU2" s="342">
        <f t="shared" si="0"/>
        <v>45</v>
      </c>
      <c r="AV2" s="342">
        <f t="shared" si="0"/>
        <v>46</v>
      </c>
      <c r="AW2" s="342">
        <f t="shared" si="0"/>
        <v>47</v>
      </c>
      <c r="AX2" s="342">
        <f t="shared" si="0"/>
        <v>48</v>
      </c>
      <c r="AY2" s="342">
        <f t="shared" si="0"/>
        <v>49</v>
      </c>
      <c r="AZ2" s="342">
        <f t="shared" si="0"/>
        <v>50</v>
      </c>
      <c r="BA2" s="342">
        <f t="shared" si="0"/>
        <v>51</v>
      </c>
      <c r="BB2" s="342">
        <f>BA2+1</f>
        <v>52</v>
      </c>
    </row>
    <row r="3" spans="1:54" x14ac:dyDescent="0.25">
      <c r="A3" s="1" t="s">
        <v>54</v>
      </c>
      <c r="B3" s="1" t="s">
        <v>55</v>
      </c>
      <c r="C3" s="343">
        <v>240.38</v>
      </c>
      <c r="D3" s="343">
        <v>240.38</v>
      </c>
      <c r="E3" s="343">
        <v>240.38</v>
      </c>
      <c r="F3" s="343">
        <v>240.38</v>
      </c>
      <c r="G3" s="343">
        <v>240.38</v>
      </c>
      <c r="H3" s="343">
        <v>240.38</v>
      </c>
      <c r="I3" s="343">
        <v>240.38</v>
      </c>
      <c r="J3" s="343">
        <v>240.38</v>
      </c>
      <c r="K3" s="343">
        <v>240.38</v>
      </c>
      <c r="L3" s="343">
        <v>240.38</v>
      </c>
      <c r="M3" s="343">
        <v>240.38</v>
      </c>
      <c r="N3" s="343">
        <v>240.38</v>
      </c>
      <c r="O3" s="343">
        <v>240.38</v>
      </c>
      <c r="P3" s="343">
        <v>240.38</v>
      </c>
      <c r="Q3" s="343">
        <v>240.38</v>
      </c>
      <c r="R3" s="343">
        <v>240.38</v>
      </c>
      <c r="S3" s="343">
        <v>240.38</v>
      </c>
      <c r="T3" s="343">
        <v>240.38</v>
      </c>
      <c r="U3" s="343">
        <v>240.38</v>
      </c>
      <c r="V3" s="343">
        <v>240.38</v>
      </c>
      <c r="W3" s="343">
        <v>240.38</v>
      </c>
      <c r="X3" s="343">
        <v>240.38</v>
      </c>
      <c r="Y3" s="343">
        <v>240.38</v>
      </c>
      <c r="Z3" s="343">
        <v>240.38</v>
      </c>
      <c r="AA3" s="343">
        <v>240.38</v>
      </c>
      <c r="AB3" s="343">
        <v>240.38</v>
      </c>
      <c r="AC3" s="343">
        <v>240.38</v>
      </c>
      <c r="AD3" s="343">
        <v>240.38</v>
      </c>
      <c r="AE3" s="343">
        <v>240.38</v>
      </c>
      <c r="AF3" s="343">
        <v>240.38</v>
      </c>
      <c r="AG3" s="343">
        <v>240.38</v>
      </c>
      <c r="AH3" s="343">
        <v>240.38</v>
      </c>
      <c r="AI3" s="343">
        <v>240.38</v>
      </c>
      <c r="AJ3" s="343">
        <v>240.38</v>
      </c>
      <c r="AK3" s="343">
        <v>240.38</v>
      </c>
      <c r="AL3" s="343">
        <v>240.38</v>
      </c>
      <c r="AM3" s="343">
        <v>240.38</v>
      </c>
      <c r="AN3" s="343">
        <v>240.38</v>
      </c>
      <c r="AO3" s="343">
        <v>240.38</v>
      </c>
      <c r="AP3" s="343">
        <v>240.38</v>
      </c>
      <c r="AQ3" s="343">
        <v>240.38</v>
      </c>
      <c r="AR3" s="343">
        <v>240.38</v>
      </c>
      <c r="AS3" s="343">
        <v>240.38</v>
      </c>
      <c r="AT3" s="343">
        <v>240.38</v>
      </c>
      <c r="AU3" s="343">
        <v>240.38</v>
      </c>
      <c r="AV3" s="343">
        <v>240.38</v>
      </c>
      <c r="AW3" s="343">
        <v>240.38</v>
      </c>
      <c r="AX3" s="343">
        <v>240.38</v>
      </c>
      <c r="AY3" s="343">
        <v>240.38</v>
      </c>
      <c r="AZ3" s="343">
        <v>240.38</v>
      </c>
      <c r="BA3" s="343">
        <v>240.38</v>
      </c>
      <c r="BB3" s="343">
        <v>240.38</v>
      </c>
    </row>
    <row r="4" spans="1:54" x14ac:dyDescent="0.25">
      <c r="A4" t="s">
        <v>56</v>
      </c>
      <c r="B4" s="1" t="s">
        <v>57</v>
      </c>
      <c r="C4" s="343">
        <v>0</v>
      </c>
      <c r="D4" s="343">
        <v>0</v>
      </c>
      <c r="E4" s="343">
        <v>0</v>
      </c>
      <c r="F4" s="343">
        <v>0</v>
      </c>
      <c r="G4" s="343">
        <v>0</v>
      </c>
      <c r="H4" s="343">
        <v>0</v>
      </c>
      <c r="I4" s="343">
        <v>0</v>
      </c>
      <c r="J4" s="343">
        <v>0</v>
      </c>
      <c r="K4" s="343">
        <v>0</v>
      </c>
      <c r="L4" s="343">
        <v>0</v>
      </c>
      <c r="M4" s="343">
        <v>0</v>
      </c>
      <c r="N4" s="343">
        <v>0</v>
      </c>
      <c r="O4" s="343">
        <v>0</v>
      </c>
      <c r="P4" s="343">
        <v>0</v>
      </c>
      <c r="Q4" s="343">
        <v>0</v>
      </c>
      <c r="R4" s="343">
        <v>0</v>
      </c>
      <c r="S4" s="343">
        <v>0</v>
      </c>
      <c r="T4" s="343">
        <v>0</v>
      </c>
      <c r="U4" s="343">
        <v>0</v>
      </c>
      <c r="V4" s="343">
        <v>0</v>
      </c>
      <c r="W4" s="343">
        <v>0</v>
      </c>
      <c r="X4" s="343">
        <v>0</v>
      </c>
      <c r="Y4" s="343">
        <v>0</v>
      </c>
      <c r="Z4" s="343">
        <v>0</v>
      </c>
      <c r="AA4" s="343">
        <v>0</v>
      </c>
      <c r="AB4" s="343">
        <v>0</v>
      </c>
      <c r="AC4" s="343">
        <v>0</v>
      </c>
      <c r="AD4" s="343">
        <v>0</v>
      </c>
      <c r="AE4" s="343">
        <v>0</v>
      </c>
      <c r="AF4" s="343">
        <v>0</v>
      </c>
      <c r="AG4" s="343">
        <v>0</v>
      </c>
      <c r="AH4" s="343">
        <v>0</v>
      </c>
      <c r="AI4" s="343">
        <v>0</v>
      </c>
      <c r="AJ4" s="343">
        <v>0</v>
      </c>
      <c r="AK4" s="343">
        <v>0</v>
      </c>
      <c r="AL4" s="343">
        <v>0</v>
      </c>
      <c r="AM4" s="343">
        <v>0</v>
      </c>
      <c r="AN4" s="343">
        <v>0</v>
      </c>
      <c r="AO4" s="343">
        <v>0</v>
      </c>
      <c r="AP4" s="343">
        <v>0</v>
      </c>
      <c r="AQ4" s="343">
        <v>0</v>
      </c>
      <c r="AR4" s="343">
        <v>0</v>
      </c>
      <c r="AS4" s="343">
        <v>0</v>
      </c>
      <c r="AT4" s="343">
        <v>0</v>
      </c>
      <c r="AU4" s="343">
        <v>0</v>
      </c>
      <c r="AV4" s="343">
        <v>0</v>
      </c>
      <c r="AW4" s="343">
        <v>0</v>
      </c>
      <c r="AX4" s="343">
        <v>0</v>
      </c>
      <c r="AY4" s="343">
        <v>0</v>
      </c>
      <c r="AZ4" s="343">
        <v>0</v>
      </c>
      <c r="BA4" s="343">
        <v>0</v>
      </c>
      <c r="BB4" s="343">
        <v>0</v>
      </c>
    </row>
    <row r="5" spans="1:54" x14ac:dyDescent="0.25">
      <c r="A5" t="s">
        <v>59</v>
      </c>
      <c r="B5" s="1" t="s">
        <v>60</v>
      </c>
      <c r="C5" s="343">
        <v>-144.22999999999999</v>
      </c>
      <c r="D5" s="343">
        <v>-144.22999999999999</v>
      </c>
      <c r="E5" s="343">
        <v>-144.22999999999999</v>
      </c>
      <c r="F5" s="343">
        <v>-144.22999999999999</v>
      </c>
      <c r="G5" s="343">
        <v>-144.22999999999999</v>
      </c>
      <c r="H5" s="343">
        <v>-144.22999999999999</v>
      </c>
      <c r="I5" s="343">
        <v>-144.22999999999999</v>
      </c>
      <c r="J5" s="343">
        <v>-144.22999999999999</v>
      </c>
      <c r="K5" s="343">
        <v>-144.22999999999999</v>
      </c>
      <c r="L5" s="343">
        <v>-144.22999999999999</v>
      </c>
      <c r="M5" s="343">
        <v>-144.22999999999999</v>
      </c>
      <c r="N5" s="343">
        <v>-144.22999999999999</v>
      </c>
      <c r="O5" s="343">
        <v>-144.22999999999999</v>
      </c>
      <c r="P5" s="343">
        <v>-144.22999999999999</v>
      </c>
      <c r="Q5" s="343">
        <v>-144.22999999999999</v>
      </c>
      <c r="R5" s="343">
        <v>-144.22999999999999</v>
      </c>
      <c r="S5" s="343">
        <v>-144.22999999999999</v>
      </c>
      <c r="T5" s="343">
        <v>-144.22999999999999</v>
      </c>
      <c r="U5" s="343">
        <v>-144.22999999999999</v>
      </c>
      <c r="V5" s="343">
        <v>-144.22999999999999</v>
      </c>
      <c r="W5" s="343">
        <v>-144.22999999999999</v>
      </c>
      <c r="X5" s="343">
        <v>-144.22999999999999</v>
      </c>
      <c r="Y5" s="343">
        <v>-144.22999999999999</v>
      </c>
      <c r="Z5" s="343">
        <v>-144.22999999999999</v>
      </c>
      <c r="AA5" s="343">
        <v>-144.22999999999999</v>
      </c>
      <c r="AB5" s="343">
        <v>-144.22999999999999</v>
      </c>
      <c r="AC5" s="343">
        <v>-144.22999999999999</v>
      </c>
      <c r="AD5" s="343">
        <v>-144.22999999999999</v>
      </c>
      <c r="AE5" s="343">
        <v>-144.22999999999999</v>
      </c>
      <c r="AF5" s="343">
        <v>-144.22999999999999</v>
      </c>
      <c r="AG5" s="343">
        <v>-144.22999999999999</v>
      </c>
      <c r="AH5" s="343">
        <v>-144.22999999999999</v>
      </c>
      <c r="AI5" s="343">
        <v>-144.22999999999999</v>
      </c>
      <c r="AJ5" s="343">
        <v>-144.22999999999999</v>
      </c>
      <c r="AK5" s="343">
        <v>-144.22999999999999</v>
      </c>
      <c r="AL5" s="343">
        <v>-144.22999999999999</v>
      </c>
      <c r="AM5" s="343">
        <v>-144.22999999999999</v>
      </c>
      <c r="AN5" s="343">
        <v>-144.22999999999999</v>
      </c>
      <c r="AO5" s="343">
        <v>-144.22999999999999</v>
      </c>
      <c r="AP5" s="343">
        <v>-144.22999999999999</v>
      </c>
      <c r="AQ5" s="343">
        <v>-144.22999999999999</v>
      </c>
      <c r="AR5" s="343">
        <v>-144.22999999999999</v>
      </c>
      <c r="AS5" s="343">
        <v>-144.22999999999999</v>
      </c>
      <c r="AT5" s="343">
        <v>-144.22999999999999</v>
      </c>
      <c r="AU5" s="343">
        <v>-144.22999999999999</v>
      </c>
      <c r="AV5" s="343">
        <v>-144.22999999999999</v>
      </c>
      <c r="AW5" s="343">
        <v>-144.22999999999999</v>
      </c>
      <c r="AX5" s="343">
        <v>-144.22999999999999</v>
      </c>
      <c r="AY5" s="343">
        <v>-144.22999999999999</v>
      </c>
      <c r="AZ5" s="343">
        <v>-144.22999999999999</v>
      </c>
      <c r="BA5" s="343">
        <v>-144.22999999999999</v>
      </c>
      <c r="BB5" s="343">
        <v>-144.22999999999999</v>
      </c>
    </row>
    <row r="6" spans="1:54" x14ac:dyDescent="0.25">
      <c r="A6" s="43"/>
      <c r="B6" s="43"/>
      <c r="C6" s="344"/>
      <c r="D6" s="344"/>
      <c r="E6" s="344"/>
      <c r="F6" s="344"/>
      <c r="G6" s="344"/>
      <c r="H6" s="344"/>
      <c r="I6" s="344"/>
      <c r="J6" s="344"/>
      <c r="K6" s="344"/>
      <c r="L6" s="344"/>
      <c r="M6" s="344"/>
      <c r="N6" s="344"/>
    </row>
    <row r="7" spans="1:54" x14ac:dyDescent="0.25">
      <c r="A7" s="43"/>
      <c r="B7" s="43"/>
      <c r="C7" s="344"/>
      <c r="D7" s="344"/>
      <c r="E7" s="344"/>
      <c r="F7" s="344"/>
      <c r="G7" s="344"/>
      <c r="H7" s="344"/>
      <c r="I7" s="344"/>
      <c r="J7" s="344"/>
      <c r="K7" s="344"/>
      <c r="L7" s="344"/>
      <c r="M7" s="344"/>
      <c r="N7" s="344"/>
    </row>
    <row r="8" spans="1:54" x14ac:dyDescent="0.25">
      <c r="A8" s="43"/>
      <c r="B8" s="43"/>
      <c r="C8" s="344"/>
      <c r="D8" s="344"/>
      <c r="E8" s="344"/>
      <c r="F8" s="344"/>
      <c r="G8" s="344"/>
      <c r="H8" s="344"/>
      <c r="I8" s="344"/>
      <c r="J8" s="344"/>
      <c r="K8" s="344"/>
      <c r="L8" s="344"/>
      <c r="M8" s="344"/>
      <c r="N8" s="344"/>
    </row>
    <row r="9" spans="1:54" x14ac:dyDescent="0.25">
      <c r="A9" s="43"/>
      <c r="B9" s="43"/>
      <c r="C9" s="344"/>
      <c r="D9" s="344"/>
      <c r="E9" s="344"/>
      <c r="F9" s="344"/>
      <c r="G9" s="344"/>
      <c r="H9" s="344"/>
      <c r="I9" s="344"/>
      <c r="J9" s="344"/>
      <c r="K9" s="344"/>
      <c r="L9" s="344"/>
      <c r="M9" s="344"/>
      <c r="N9" s="344"/>
    </row>
    <row r="10" spans="1:54" x14ac:dyDescent="0.25">
      <c r="A10" s="43"/>
      <c r="B10" s="43"/>
      <c r="C10" s="344"/>
      <c r="D10" s="344"/>
      <c r="E10" s="344"/>
      <c r="F10" s="344"/>
      <c r="G10" s="344"/>
      <c r="H10" s="344"/>
      <c r="I10" s="344"/>
      <c r="J10" s="344"/>
      <c r="K10" s="344"/>
      <c r="L10" s="344"/>
      <c r="M10" s="344"/>
      <c r="N10" s="344"/>
    </row>
    <row r="11" spans="1:54" x14ac:dyDescent="0.25">
      <c r="A11" s="43"/>
      <c r="B11" s="43"/>
      <c r="C11" s="344"/>
      <c r="D11" s="344"/>
      <c r="E11" s="344"/>
      <c r="F11" s="344"/>
      <c r="G11" s="344"/>
      <c r="H11" s="344"/>
      <c r="I11" s="344"/>
      <c r="J11" s="344"/>
      <c r="K11" s="344"/>
      <c r="L11" s="344"/>
      <c r="M11" s="344"/>
      <c r="N11" s="344"/>
    </row>
    <row r="12" spans="1:54" x14ac:dyDescent="0.25">
      <c r="A12" s="43"/>
      <c r="B12" s="43"/>
      <c r="C12" s="344"/>
      <c r="D12" s="344"/>
      <c r="E12" s="344"/>
      <c r="F12" s="344"/>
      <c r="G12" s="344"/>
      <c r="H12" s="344"/>
      <c r="I12" s="344"/>
      <c r="J12" s="344"/>
      <c r="K12" s="344"/>
      <c r="L12" s="344"/>
      <c r="M12" s="344"/>
      <c r="N12" s="344"/>
    </row>
    <row r="13" spans="1:54" x14ac:dyDescent="0.25">
      <c r="A13" s="43" t="s">
        <v>514</v>
      </c>
      <c r="B13" s="43" t="s">
        <v>514</v>
      </c>
      <c r="C13" s="344"/>
      <c r="D13" s="344"/>
      <c r="E13" s="344"/>
      <c r="F13" s="344"/>
      <c r="G13" s="344"/>
      <c r="H13" s="344"/>
      <c r="I13" s="344"/>
      <c r="J13" s="344"/>
      <c r="K13" s="344"/>
      <c r="L13" s="344"/>
      <c r="M13" s="344"/>
      <c r="N13" s="344"/>
    </row>
    <row r="14" spans="1:54" x14ac:dyDescent="0.25">
      <c r="A14" s="43" t="s">
        <v>514</v>
      </c>
      <c r="B14" s="43" t="s">
        <v>514</v>
      </c>
      <c r="C14" s="344"/>
      <c r="D14" s="344"/>
      <c r="E14" s="344"/>
      <c r="F14" s="344"/>
      <c r="G14" s="344"/>
      <c r="H14" s="344"/>
      <c r="I14" s="344"/>
      <c r="J14" s="344"/>
      <c r="K14" s="344"/>
      <c r="L14" s="344"/>
      <c r="M14" s="344"/>
      <c r="N14" s="344"/>
    </row>
    <row r="15" spans="1:54" x14ac:dyDescent="0.25">
      <c r="A15" s="43" t="s">
        <v>514</v>
      </c>
      <c r="B15" s="43" t="s">
        <v>514</v>
      </c>
      <c r="C15" s="344"/>
      <c r="D15" s="344"/>
      <c r="E15" s="344"/>
      <c r="F15" s="344"/>
      <c r="G15" s="344"/>
      <c r="H15" s="344"/>
      <c r="I15" s="344"/>
      <c r="J15" s="344"/>
      <c r="K15" s="344"/>
      <c r="L15" s="344"/>
      <c r="M15" s="344"/>
      <c r="N15" s="344"/>
    </row>
    <row r="16" spans="1:54" x14ac:dyDescent="0.25">
      <c r="A16" s="43" t="s">
        <v>514</v>
      </c>
      <c r="B16" s="43" t="s">
        <v>514</v>
      </c>
      <c r="C16" s="344"/>
      <c r="D16" s="344"/>
      <c r="E16" s="344"/>
      <c r="F16" s="344"/>
      <c r="G16" s="344"/>
      <c r="H16" s="344"/>
      <c r="I16" s="344"/>
      <c r="J16" s="344"/>
      <c r="K16" s="344"/>
      <c r="L16" s="344"/>
      <c r="M16" s="344"/>
      <c r="N16" s="344"/>
    </row>
    <row r="17" spans="1:14" x14ac:dyDescent="0.25">
      <c r="A17" s="43" t="s">
        <v>514</v>
      </c>
      <c r="B17" s="43" t="s">
        <v>514</v>
      </c>
      <c r="C17" s="344"/>
      <c r="D17" s="344"/>
      <c r="E17" s="344"/>
      <c r="F17" s="344"/>
      <c r="G17" s="344"/>
      <c r="H17" s="344"/>
      <c r="I17" s="344"/>
      <c r="J17" s="344"/>
      <c r="K17" s="344"/>
      <c r="L17" s="344"/>
      <c r="M17" s="344"/>
      <c r="N17" s="344"/>
    </row>
    <row r="18" spans="1:14" x14ac:dyDescent="0.25">
      <c r="A18" s="43" t="s">
        <v>514</v>
      </c>
      <c r="B18" s="43" t="s">
        <v>514</v>
      </c>
      <c r="C18" s="344"/>
      <c r="D18" s="344"/>
      <c r="E18" s="344"/>
      <c r="F18" s="344"/>
      <c r="G18" s="344"/>
      <c r="H18" s="344"/>
      <c r="I18" s="344"/>
      <c r="J18" s="344"/>
      <c r="K18" s="344"/>
      <c r="L18" s="344"/>
      <c r="M18" s="344"/>
      <c r="N18" s="344"/>
    </row>
    <row r="19" spans="1:14" x14ac:dyDescent="0.25">
      <c r="A19" s="43" t="s">
        <v>514</v>
      </c>
      <c r="B19" s="43" t="s">
        <v>514</v>
      </c>
      <c r="C19" s="344"/>
      <c r="D19" s="344"/>
      <c r="E19" s="344"/>
      <c r="F19" s="344"/>
      <c r="G19" s="344"/>
      <c r="H19" s="344"/>
      <c r="I19" s="344"/>
      <c r="J19" s="344"/>
      <c r="K19" s="344"/>
      <c r="L19" s="344"/>
      <c r="M19" s="344"/>
      <c r="N19" s="344"/>
    </row>
    <row r="20" spans="1:14" x14ac:dyDescent="0.25">
      <c r="A20" s="43" t="s">
        <v>514</v>
      </c>
      <c r="B20" s="43" t="s">
        <v>514</v>
      </c>
      <c r="C20" s="344"/>
      <c r="D20" s="344"/>
      <c r="E20" s="344"/>
      <c r="F20" s="344"/>
      <c r="G20" s="344"/>
      <c r="H20" s="344"/>
      <c r="I20" s="344"/>
      <c r="J20" s="344"/>
      <c r="K20" s="344"/>
      <c r="L20" s="344"/>
      <c r="M20" s="344"/>
      <c r="N20" s="344"/>
    </row>
    <row r="21" spans="1:14" x14ac:dyDescent="0.25">
      <c r="A21" s="43" t="s">
        <v>514</v>
      </c>
      <c r="B21" s="43" t="s">
        <v>514</v>
      </c>
      <c r="C21" s="344"/>
      <c r="D21" s="344"/>
      <c r="E21" s="344"/>
      <c r="F21" s="344"/>
      <c r="G21" s="344"/>
      <c r="H21" s="344"/>
      <c r="I21" s="344"/>
      <c r="J21" s="344"/>
      <c r="K21" s="344"/>
      <c r="L21" s="344"/>
      <c r="M21" s="344"/>
      <c r="N21" s="344"/>
    </row>
    <row r="22" spans="1:14" x14ac:dyDescent="0.25">
      <c r="A22" s="43" t="s">
        <v>514</v>
      </c>
      <c r="B22" s="43" t="s">
        <v>514</v>
      </c>
      <c r="C22" s="344"/>
      <c r="D22" s="344"/>
      <c r="E22" s="344"/>
      <c r="F22" s="344"/>
      <c r="G22" s="344"/>
      <c r="H22" s="344"/>
      <c r="I22" s="344"/>
      <c r="J22" s="344"/>
      <c r="K22" s="344"/>
      <c r="L22" s="344"/>
      <c r="M22" s="344"/>
      <c r="N22" s="344"/>
    </row>
    <row r="23" spans="1:14" x14ac:dyDescent="0.25">
      <c r="A23" s="43" t="s">
        <v>514</v>
      </c>
      <c r="B23" s="43" t="s">
        <v>514</v>
      </c>
      <c r="C23" s="344"/>
      <c r="D23" s="344"/>
      <c r="E23" s="344"/>
      <c r="F23" s="344"/>
      <c r="G23" s="344"/>
      <c r="H23" s="344"/>
      <c r="I23" s="344"/>
      <c r="J23" s="344"/>
      <c r="K23" s="344"/>
      <c r="L23" s="344"/>
      <c r="M23" s="344"/>
      <c r="N23" s="344"/>
    </row>
    <row r="24" spans="1:14" x14ac:dyDescent="0.25">
      <c r="A24" s="43" t="s">
        <v>514</v>
      </c>
      <c r="B24" s="43" t="s">
        <v>514</v>
      </c>
      <c r="C24" s="344"/>
      <c r="D24" s="344"/>
      <c r="E24" s="344"/>
      <c r="F24" s="344"/>
      <c r="G24" s="344"/>
      <c r="H24" s="344"/>
      <c r="I24" s="344"/>
      <c r="J24" s="344"/>
      <c r="K24" s="344"/>
      <c r="L24" s="344"/>
      <c r="M24" s="344"/>
      <c r="N24" s="344"/>
    </row>
    <row r="25" spans="1:14" x14ac:dyDescent="0.25">
      <c r="A25" s="43" t="s">
        <v>514</v>
      </c>
      <c r="B25" s="43" t="s">
        <v>514</v>
      </c>
      <c r="C25" s="344"/>
      <c r="D25" s="344"/>
      <c r="E25" s="344"/>
      <c r="F25" s="344"/>
      <c r="G25" s="344"/>
      <c r="H25" s="344"/>
      <c r="I25" s="344"/>
      <c r="J25" s="344"/>
      <c r="K25" s="344"/>
      <c r="L25" s="344"/>
      <c r="M25" s="344"/>
      <c r="N25" s="344"/>
    </row>
    <row r="26" spans="1:14" x14ac:dyDescent="0.25">
      <c r="A26" s="43" t="s">
        <v>514</v>
      </c>
      <c r="B26" s="43" t="s">
        <v>514</v>
      </c>
      <c r="C26" s="344"/>
      <c r="D26" s="344"/>
      <c r="E26" s="344"/>
      <c r="F26" s="344"/>
      <c r="G26" s="344"/>
      <c r="H26" s="344"/>
      <c r="I26" s="344"/>
      <c r="J26" s="344"/>
      <c r="K26" s="344"/>
      <c r="L26" s="344"/>
      <c r="M26" s="344"/>
      <c r="N26" s="344"/>
    </row>
    <row r="27" spans="1:14" x14ac:dyDescent="0.25">
      <c r="A27" s="43" t="s">
        <v>514</v>
      </c>
      <c r="B27" s="43" t="s">
        <v>514</v>
      </c>
      <c r="C27" s="344"/>
      <c r="D27" s="344"/>
      <c r="E27" s="344"/>
      <c r="F27" s="344"/>
      <c r="G27" s="344"/>
      <c r="H27" s="344"/>
      <c r="I27" s="344"/>
      <c r="J27" s="344"/>
      <c r="K27" s="344"/>
      <c r="L27" s="344"/>
      <c r="M27" s="344"/>
      <c r="N27" s="344"/>
    </row>
    <row r="28" spans="1:14" x14ac:dyDescent="0.25">
      <c r="A28" s="43" t="s">
        <v>514</v>
      </c>
      <c r="B28" s="43" t="s">
        <v>514</v>
      </c>
      <c r="C28" s="344"/>
      <c r="D28" s="344"/>
      <c r="E28" s="344"/>
      <c r="F28" s="344"/>
      <c r="G28" s="344"/>
      <c r="H28" s="344"/>
      <c r="I28" s="344"/>
      <c r="J28" s="344"/>
      <c r="K28" s="344"/>
      <c r="L28" s="344"/>
      <c r="M28" s="344"/>
      <c r="N28" s="344"/>
    </row>
    <row r="29" spans="1:14" x14ac:dyDescent="0.25">
      <c r="A29" s="43" t="s">
        <v>514</v>
      </c>
      <c r="B29" s="43" t="s">
        <v>514</v>
      </c>
      <c r="C29" s="344"/>
      <c r="D29" s="344"/>
      <c r="E29" s="344"/>
      <c r="F29" s="344"/>
      <c r="G29" s="344"/>
      <c r="H29" s="344"/>
      <c r="I29" s="344"/>
      <c r="J29" s="344"/>
      <c r="K29" s="344"/>
      <c r="L29" s="344"/>
      <c r="M29" s="344"/>
      <c r="N29" s="344"/>
    </row>
    <row r="30" spans="1:14" x14ac:dyDescent="0.25">
      <c r="A30" s="43" t="s">
        <v>514</v>
      </c>
      <c r="B30" s="43" t="s">
        <v>514</v>
      </c>
      <c r="C30" s="344"/>
      <c r="D30" s="344"/>
      <c r="E30" s="344"/>
      <c r="F30" s="344"/>
      <c r="G30" s="344"/>
      <c r="H30" s="344"/>
      <c r="I30" s="344"/>
      <c r="J30" s="344"/>
      <c r="K30" s="344"/>
      <c r="L30" s="344"/>
      <c r="M30" s="344"/>
      <c r="N30" s="344"/>
    </row>
    <row r="31" spans="1:14" x14ac:dyDescent="0.25">
      <c r="A31" s="43" t="s">
        <v>514</v>
      </c>
      <c r="B31" s="43" t="s">
        <v>514</v>
      </c>
      <c r="C31" s="344"/>
      <c r="D31" s="344"/>
      <c r="E31" s="344"/>
      <c r="F31" s="344"/>
      <c r="G31" s="344"/>
      <c r="H31" s="344"/>
      <c r="I31" s="344"/>
      <c r="J31" s="344"/>
      <c r="K31" s="344"/>
      <c r="L31" s="344"/>
      <c r="M31" s="344"/>
      <c r="N31" s="344"/>
    </row>
    <row r="32" spans="1:14" x14ac:dyDescent="0.25">
      <c r="A32" s="43" t="s">
        <v>514</v>
      </c>
      <c r="B32" s="43" t="s">
        <v>514</v>
      </c>
      <c r="C32" s="344"/>
      <c r="D32" s="344"/>
      <c r="E32" s="344"/>
      <c r="F32" s="344"/>
      <c r="G32" s="344"/>
      <c r="H32" s="344"/>
      <c r="I32" s="344"/>
      <c r="J32" s="344"/>
      <c r="K32" s="344"/>
      <c r="L32" s="344"/>
      <c r="M32" s="344"/>
      <c r="N32" s="344"/>
    </row>
    <row r="33" spans="1:14" x14ac:dyDescent="0.25">
      <c r="A33" s="43" t="s">
        <v>514</v>
      </c>
      <c r="B33" s="43" t="s">
        <v>514</v>
      </c>
      <c r="C33" s="344"/>
      <c r="D33" s="344"/>
      <c r="E33" s="344"/>
      <c r="F33" s="344"/>
      <c r="G33" s="344"/>
      <c r="H33" s="344"/>
      <c r="I33" s="344"/>
      <c r="J33" s="344"/>
      <c r="K33" s="344"/>
      <c r="L33" s="344"/>
      <c r="M33" s="344"/>
      <c r="N33" s="344"/>
    </row>
    <row r="34" spans="1:14" x14ac:dyDescent="0.25">
      <c r="A34" s="43" t="s">
        <v>514</v>
      </c>
      <c r="B34" s="43" t="s">
        <v>514</v>
      </c>
      <c r="C34" s="344"/>
      <c r="D34" s="344"/>
      <c r="E34" s="344"/>
      <c r="F34" s="344"/>
      <c r="G34" s="344"/>
      <c r="H34" s="344"/>
      <c r="I34" s="344"/>
      <c r="J34" s="344"/>
      <c r="K34" s="344"/>
      <c r="L34" s="344"/>
      <c r="M34" s="344"/>
      <c r="N34" s="344"/>
    </row>
    <row r="35" spans="1:14" x14ac:dyDescent="0.25">
      <c r="A35" s="43" t="s">
        <v>514</v>
      </c>
      <c r="B35" s="43" t="s">
        <v>514</v>
      </c>
      <c r="C35" s="344"/>
      <c r="D35" s="344"/>
      <c r="E35" s="344"/>
      <c r="F35" s="344"/>
      <c r="G35" s="344"/>
      <c r="H35" s="344"/>
      <c r="I35" s="344"/>
      <c r="J35" s="344"/>
      <c r="K35" s="344"/>
      <c r="L35" s="344"/>
      <c r="M35" s="344"/>
      <c r="N35" s="344"/>
    </row>
    <row r="36" spans="1:14" x14ac:dyDescent="0.25">
      <c r="A36" s="43" t="s">
        <v>514</v>
      </c>
      <c r="B36" s="43" t="s">
        <v>514</v>
      </c>
      <c r="C36" s="344"/>
      <c r="D36" s="344"/>
      <c r="E36" s="344"/>
      <c r="F36" s="344"/>
      <c r="G36" s="344"/>
      <c r="H36" s="344"/>
      <c r="I36" s="344"/>
      <c r="J36" s="344"/>
      <c r="K36" s="344"/>
      <c r="L36" s="344"/>
      <c r="M36" s="344"/>
      <c r="N36" s="344"/>
    </row>
    <row r="37" spans="1:14" x14ac:dyDescent="0.25">
      <c r="A37" s="43" t="s">
        <v>514</v>
      </c>
      <c r="B37" s="43" t="s">
        <v>514</v>
      </c>
      <c r="C37" s="344"/>
      <c r="D37" s="344"/>
      <c r="E37" s="344"/>
      <c r="F37" s="344"/>
      <c r="G37" s="344"/>
      <c r="H37" s="344"/>
      <c r="I37" s="344"/>
      <c r="J37" s="344"/>
      <c r="K37" s="344"/>
      <c r="L37" s="344"/>
      <c r="M37" s="344"/>
      <c r="N37" s="344"/>
    </row>
    <row r="38" spans="1:14" x14ac:dyDescent="0.25">
      <c r="A38" s="43" t="s">
        <v>514</v>
      </c>
      <c r="B38" s="43" t="s">
        <v>514</v>
      </c>
      <c r="C38" s="344"/>
      <c r="D38" s="344"/>
      <c r="E38" s="344"/>
      <c r="F38" s="344"/>
      <c r="G38" s="344"/>
      <c r="H38" s="344"/>
      <c r="I38" s="344"/>
      <c r="J38" s="344"/>
      <c r="K38" s="344"/>
      <c r="L38" s="344"/>
      <c r="M38" s="344"/>
      <c r="N38" s="344"/>
    </row>
    <row r="39" spans="1:14" x14ac:dyDescent="0.25">
      <c r="A39" s="43" t="s">
        <v>514</v>
      </c>
      <c r="B39" s="43" t="s">
        <v>514</v>
      </c>
      <c r="C39" s="344"/>
      <c r="D39" s="344"/>
      <c r="E39" s="344"/>
      <c r="F39" s="344"/>
      <c r="G39" s="344"/>
      <c r="H39" s="344"/>
      <c r="I39" s="344"/>
      <c r="J39" s="344"/>
      <c r="K39" s="344"/>
      <c r="L39" s="344"/>
      <c r="M39" s="344"/>
      <c r="N39" s="344"/>
    </row>
    <row r="40" spans="1:14" x14ac:dyDescent="0.25">
      <c r="A40" s="43" t="s">
        <v>514</v>
      </c>
      <c r="B40" s="43" t="s">
        <v>514</v>
      </c>
      <c r="C40" s="344"/>
      <c r="D40" s="344"/>
      <c r="E40" s="344"/>
      <c r="F40" s="344"/>
      <c r="G40" s="344"/>
      <c r="H40" s="344"/>
      <c r="I40" s="344"/>
      <c r="J40" s="344"/>
      <c r="K40" s="344"/>
      <c r="L40" s="344"/>
      <c r="M40" s="344"/>
      <c r="N40" s="344"/>
    </row>
    <row r="41" spans="1:14" x14ac:dyDescent="0.25">
      <c r="A41" s="43" t="s">
        <v>514</v>
      </c>
      <c r="B41" s="43" t="s">
        <v>514</v>
      </c>
      <c r="C41" s="344"/>
      <c r="D41" s="344"/>
      <c r="E41" s="344"/>
      <c r="F41" s="344"/>
      <c r="G41" s="344"/>
      <c r="H41" s="344"/>
      <c r="I41" s="344"/>
      <c r="J41" s="344"/>
      <c r="K41" s="344"/>
      <c r="L41" s="344"/>
      <c r="M41" s="344"/>
      <c r="N41" s="344"/>
    </row>
    <row r="42" spans="1:14" x14ac:dyDescent="0.25">
      <c r="A42" s="43" t="s">
        <v>514</v>
      </c>
      <c r="B42" s="43" t="s">
        <v>514</v>
      </c>
      <c r="C42" s="344"/>
      <c r="D42" s="344"/>
      <c r="E42" s="344"/>
      <c r="F42" s="344"/>
      <c r="G42" s="344"/>
      <c r="H42" s="344"/>
      <c r="I42" s="344"/>
      <c r="J42" s="344"/>
      <c r="K42" s="344"/>
      <c r="L42" s="344"/>
      <c r="M42" s="344"/>
      <c r="N42" s="344"/>
    </row>
    <row r="43" spans="1:14" x14ac:dyDescent="0.25">
      <c r="A43" s="43" t="s">
        <v>514</v>
      </c>
      <c r="B43" s="43" t="s">
        <v>514</v>
      </c>
      <c r="C43" s="344"/>
      <c r="D43" s="344"/>
      <c r="E43" s="344"/>
      <c r="F43" s="344"/>
      <c r="G43" s="344"/>
      <c r="H43" s="344"/>
      <c r="I43" s="344"/>
      <c r="J43" s="344"/>
      <c r="K43" s="344"/>
      <c r="L43" s="344"/>
      <c r="M43" s="344"/>
      <c r="N43" s="344"/>
    </row>
    <row r="44" spans="1:14" x14ac:dyDescent="0.25">
      <c r="A44" s="43" t="s">
        <v>514</v>
      </c>
      <c r="B44" s="43" t="s">
        <v>514</v>
      </c>
      <c r="C44" s="344"/>
      <c r="D44" s="344"/>
      <c r="E44" s="344"/>
      <c r="F44" s="344"/>
      <c r="G44" s="344"/>
      <c r="H44" s="344"/>
      <c r="I44" s="344"/>
      <c r="J44" s="344"/>
      <c r="K44" s="344"/>
      <c r="L44" s="344"/>
      <c r="M44" s="344"/>
      <c r="N44" s="344"/>
    </row>
    <row r="45" spans="1:14" x14ac:dyDescent="0.25">
      <c r="A45" s="43" t="s">
        <v>514</v>
      </c>
      <c r="B45" s="43" t="s">
        <v>514</v>
      </c>
      <c r="C45" s="344"/>
      <c r="D45" s="344"/>
      <c r="E45" s="344"/>
      <c r="F45" s="344"/>
      <c r="G45" s="344"/>
      <c r="H45" s="344"/>
      <c r="I45" s="344"/>
      <c r="J45" s="344"/>
      <c r="K45" s="344"/>
      <c r="L45" s="344"/>
      <c r="M45" s="344"/>
      <c r="N45" s="344"/>
    </row>
    <row r="46" spans="1:14" x14ac:dyDescent="0.25">
      <c r="A46" s="43" t="s">
        <v>514</v>
      </c>
      <c r="B46" s="43" t="s">
        <v>514</v>
      </c>
      <c r="C46" s="344"/>
      <c r="D46" s="344"/>
      <c r="E46" s="344"/>
      <c r="F46" s="344"/>
      <c r="G46" s="344"/>
      <c r="H46" s="344"/>
      <c r="I46" s="344"/>
      <c r="J46" s="344"/>
      <c r="K46" s="344"/>
      <c r="L46" s="344"/>
      <c r="M46" s="344"/>
      <c r="N46" s="344"/>
    </row>
    <row r="47" spans="1:14" x14ac:dyDescent="0.25">
      <c r="A47" s="43" t="s">
        <v>514</v>
      </c>
      <c r="B47" s="43" t="s">
        <v>514</v>
      </c>
      <c r="C47" s="344"/>
      <c r="D47" s="344"/>
      <c r="E47" s="344"/>
      <c r="F47" s="344"/>
      <c r="G47" s="344"/>
      <c r="H47" s="344"/>
      <c r="I47" s="344"/>
      <c r="J47" s="344"/>
      <c r="K47" s="344"/>
      <c r="L47" s="344"/>
      <c r="M47" s="344"/>
      <c r="N47" s="344"/>
    </row>
    <row r="48" spans="1:14" x14ac:dyDescent="0.25">
      <c r="A48" s="43" t="s">
        <v>514</v>
      </c>
      <c r="B48" s="43" t="s">
        <v>514</v>
      </c>
      <c r="C48" s="344"/>
      <c r="D48" s="344"/>
      <c r="E48" s="344"/>
      <c r="F48" s="344"/>
      <c r="G48" s="344"/>
      <c r="H48" s="344"/>
      <c r="I48" s="344"/>
      <c r="J48" s="344"/>
      <c r="K48" s="344"/>
      <c r="L48" s="344"/>
      <c r="M48" s="344"/>
      <c r="N48" s="344"/>
    </row>
    <row r="49" spans="1:14" x14ac:dyDescent="0.25">
      <c r="A49" s="43" t="s">
        <v>514</v>
      </c>
      <c r="B49" s="43" t="s">
        <v>514</v>
      </c>
      <c r="C49" s="344"/>
      <c r="D49" s="344"/>
      <c r="E49" s="344"/>
      <c r="F49" s="344"/>
      <c r="G49" s="344"/>
      <c r="H49" s="344"/>
      <c r="I49" s="344"/>
      <c r="J49" s="344"/>
      <c r="K49" s="344"/>
      <c r="L49" s="344"/>
      <c r="M49" s="344"/>
      <c r="N49" s="344"/>
    </row>
    <row r="50" spans="1:14" x14ac:dyDescent="0.25">
      <c r="A50" s="43" t="s">
        <v>514</v>
      </c>
      <c r="B50" s="43" t="s">
        <v>514</v>
      </c>
      <c r="C50" s="344"/>
      <c r="D50" s="344"/>
      <c r="E50" s="344"/>
      <c r="F50" s="344"/>
      <c r="G50" s="344"/>
      <c r="H50" s="344"/>
      <c r="I50" s="344"/>
      <c r="J50" s="344"/>
      <c r="K50" s="344"/>
      <c r="L50" s="344"/>
      <c r="M50" s="344"/>
      <c r="N50" s="344"/>
    </row>
    <row r="51" spans="1:14" x14ac:dyDescent="0.25">
      <c r="A51" s="43" t="s">
        <v>514</v>
      </c>
      <c r="B51" s="43" t="s">
        <v>514</v>
      </c>
      <c r="C51" s="344"/>
      <c r="D51" s="344"/>
      <c r="E51" s="344"/>
      <c r="F51" s="344"/>
      <c r="G51" s="344"/>
      <c r="H51" s="344"/>
      <c r="I51" s="344"/>
      <c r="J51" s="344"/>
      <c r="K51" s="344"/>
      <c r="L51" s="344"/>
      <c r="M51" s="344"/>
      <c r="N51" s="344"/>
    </row>
    <row r="52" spans="1:14" x14ac:dyDescent="0.25">
      <c r="A52" s="43" t="s">
        <v>514</v>
      </c>
      <c r="B52" s="43" t="s">
        <v>514</v>
      </c>
      <c r="C52" s="344"/>
      <c r="D52" s="344"/>
      <c r="E52" s="344"/>
      <c r="F52" s="344"/>
      <c r="G52" s="344"/>
      <c r="H52" s="344"/>
      <c r="I52" s="344"/>
      <c r="J52" s="344"/>
      <c r="K52" s="344"/>
      <c r="L52" s="344"/>
      <c r="M52" s="344"/>
      <c r="N52" s="344"/>
    </row>
    <row r="53" spans="1:14" x14ac:dyDescent="0.25">
      <c r="A53" s="43" t="s">
        <v>514</v>
      </c>
      <c r="B53" s="43" t="s">
        <v>514</v>
      </c>
      <c r="C53" s="344"/>
      <c r="D53" s="344"/>
      <c r="E53" s="344"/>
      <c r="F53" s="344"/>
      <c r="G53" s="344"/>
      <c r="H53" s="344"/>
      <c r="I53" s="344"/>
      <c r="J53" s="344"/>
      <c r="K53" s="344"/>
      <c r="L53" s="344"/>
      <c r="M53" s="344"/>
      <c r="N53" s="344"/>
    </row>
    <row r="54" spans="1:14" x14ac:dyDescent="0.25">
      <c r="A54" s="43" t="s">
        <v>514</v>
      </c>
      <c r="B54" s="43" t="s">
        <v>514</v>
      </c>
      <c r="C54" s="344"/>
      <c r="D54" s="344"/>
      <c r="E54" s="344"/>
      <c r="F54" s="344"/>
      <c r="G54" s="344"/>
      <c r="H54" s="344"/>
      <c r="I54" s="344"/>
      <c r="J54" s="344"/>
      <c r="K54" s="344"/>
      <c r="L54" s="344"/>
      <c r="M54" s="344"/>
      <c r="N54" s="344"/>
    </row>
    <row r="55" spans="1:14" x14ac:dyDescent="0.25">
      <c r="A55" s="43" t="s">
        <v>514</v>
      </c>
      <c r="B55" s="43" t="s">
        <v>514</v>
      </c>
      <c r="C55" s="344"/>
      <c r="D55" s="344"/>
      <c r="E55" s="344"/>
      <c r="F55" s="344"/>
      <c r="G55" s="344"/>
      <c r="H55" s="344"/>
      <c r="I55" s="344"/>
      <c r="J55" s="344"/>
      <c r="K55" s="344"/>
      <c r="L55" s="344"/>
      <c r="M55" s="344"/>
      <c r="N55" s="344"/>
    </row>
    <row r="56" spans="1:14" x14ac:dyDescent="0.25">
      <c r="A56" s="43" t="s">
        <v>514</v>
      </c>
      <c r="B56" s="43" t="s">
        <v>514</v>
      </c>
      <c r="C56" s="344"/>
      <c r="D56" s="344"/>
      <c r="E56" s="344"/>
      <c r="F56" s="344"/>
      <c r="G56" s="344"/>
      <c r="H56" s="344"/>
      <c r="I56" s="344"/>
      <c r="J56" s="344"/>
      <c r="K56" s="344"/>
      <c r="L56" s="344"/>
      <c r="M56" s="344"/>
      <c r="N56" s="344"/>
    </row>
    <row r="57" spans="1:14" x14ac:dyDescent="0.25">
      <c r="A57" s="43" t="s">
        <v>514</v>
      </c>
      <c r="B57" s="43" t="s">
        <v>514</v>
      </c>
      <c r="C57" s="344"/>
      <c r="D57" s="344"/>
      <c r="E57" s="344"/>
      <c r="F57" s="344"/>
      <c r="G57" s="344"/>
      <c r="H57" s="344"/>
      <c r="I57" s="344"/>
      <c r="J57" s="344"/>
      <c r="K57" s="344"/>
      <c r="L57" s="344"/>
      <c r="M57" s="344"/>
      <c r="N57" s="344"/>
    </row>
    <row r="58" spans="1:14" x14ac:dyDescent="0.25">
      <c r="A58" s="43" t="s">
        <v>514</v>
      </c>
      <c r="B58" s="43" t="s">
        <v>514</v>
      </c>
      <c r="C58" s="344"/>
      <c r="D58" s="344"/>
      <c r="E58" s="344"/>
      <c r="F58" s="344"/>
      <c r="G58" s="344"/>
      <c r="H58" s="344"/>
      <c r="I58" s="344"/>
      <c r="J58" s="344"/>
      <c r="K58" s="344"/>
      <c r="L58" s="344"/>
      <c r="M58" s="344"/>
      <c r="N58" s="344"/>
    </row>
    <row r="59" spans="1:14" x14ac:dyDescent="0.25">
      <c r="A59" s="43" t="s">
        <v>514</v>
      </c>
      <c r="B59" s="43" t="s">
        <v>514</v>
      </c>
      <c r="C59" s="344"/>
      <c r="D59" s="344"/>
      <c r="E59" s="344"/>
      <c r="F59" s="344"/>
      <c r="G59" s="344"/>
      <c r="H59" s="344"/>
      <c r="I59" s="344"/>
      <c r="J59" s="344"/>
      <c r="K59" s="344"/>
      <c r="L59" s="344"/>
      <c r="M59" s="344"/>
      <c r="N59" s="344"/>
    </row>
    <row r="60" spans="1:14" x14ac:dyDescent="0.25">
      <c r="A60" s="43" t="s">
        <v>514</v>
      </c>
      <c r="B60" s="43" t="s">
        <v>514</v>
      </c>
      <c r="C60" s="344"/>
      <c r="D60" s="344"/>
      <c r="E60" s="344"/>
      <c r="F60" s="344"/>
      <c r="G60" s="344"/>
      <c r="H60" s="344"/>
      <c r="I60" s="344"/>
      <c r="J60" s="344"/>
      <c r="K60" s="344"/>
      <c r="L60" s="344"/>
      <c r="M60" s="344"/>
      <c r="N60" s="344"/>
    </row>
    <row r="61" spans="1:14" x14ac:dyDescent="0.25">
      <c r="A61" s="43" t="s">
        <v>514</v>
      </c>
      <c r="B61" s="43" t="s">
        <v>514</v>
      </c>
      <c r="C61" s="344"/>
      <c r="D61" s="344"/>
      <c r="E61" s="344"/>
      <c r="F61" s="344"/>
      <c r="G61" s="344"/>
      <c r="H61" s="344"/>
      <c r="I61" s="344"/>
      <c r="J61" s="344"/>
      <c r="K61" s="344"/>
      <c r="L61" s="344"/>
      <c r="M61" s="344"/>
      <c r="N61" s="344"/>
    </row>
    <row r="62" spans="1:14" x14ac:dyDescent="0.25">
      <c r="A62" s="43" t="s">
        <v>514</v>
      </c>
      <c r="B62" s="43" t="s">
        <v>514</v>
      </c>
      <c r="C62" s="344"/>
      <c r="D62" s="344"/>
      <c r="E62" s="344"/>
      <c r="F62" s="344"/>
      <c r="G62" s="344"/>
      <c r="H62" s="344"/>
      <c r="I62" s="344"/>
      <c r="J62" s="344"/>
      <c r="K62" s="344"/>
      <c r="L62" s="344"/>
      <c r="M62" s="344"/>
      <c r="N62" s="344"/>
    </row>
    <row r="63" spans="1:14" x14ac:dyDescent="0.25">
      <c r="A63" s="43" t="s">
        <v>514</v>
      </c>
      <c r="B63" s="43" t="s">
        <v>514</v>
      </c>
      <c r="C63" s="344"/>
      <c r="D63" s="344"/>
      <c r="E63" s="344"/>
      <c r="F63" s="344"/>
      <c r="G63" s="344"/>
      <c r="H63" s="344"/>
      <c r="I63" s="344"/>
      <c r="J63" s="344"/>
      <c r="K63" s="344"/>
      <c r="L63" s="344"/>
      <c r="M63" s="344"/>
      <c r="N63" s="344"/>
    </row>
    <row r="64" spans="1:14" x14ac:dyDescent="0.25">
      <c r="A64" s="43" t="s">
        <v>514</v>
      </c>
      <c r="B64" s="43" t="s">
        <v>514</v>
      </c>
      <c r="C64" s="344"/>
      <c r="D64" s="344"/>
      <c r="E64" s="344"/>
      <c r="F64" s="344"/>
      <c r="G64" s="344"/>
      <c r="H64" s="344"/>
      <c r="I64" s="344"/>
      <c r="J64" s="344"/>
      <c r="K64" s="344"/>
      <c r="L64" s="344"/>
      <c r="M64" s="344"/>
      <c r="N64" s="344"/>
    </row>
    <row r="65" spans="1:14" x14ac:dyDescent="0.25">
      <c r="A65" s="43" t="s">
        <v>514</v>
      </c>
      <c r="B65" s="43" t="s">
        <v>514</v>
      </c>
      <c r="C65" s="344"/>
      <c r="D65" s="344"/>
      <c r="E65" s="344"/>
      <c r="F65" s="344"/>
      <c r="G65" s="344"/>
      <c r="H65" s="344"/>
      <c r="I65" s="344"/>
      <c r="J65" s="344"/>
      <c r="K65" s="344"/>
      <c r="L65" s="344"/>
      <c r="M65" s="344"/>
      <c r="N65" s="344"/>
    </row>
    <row r="66" spans="1:14" x14ac:dyDescent="0.25">
      <c r="A66" s="43" t="s">
        <v>514</v>
      </c>
      <c r="B66" s="43" t="s">
        <v>514</v>
      </c>
      <c r="C66" s="344"/>
      <c r="D66" s="344"/>
      <c r="E66" s="344"/>
      <c r="F66" s="344"/>
      <c r="G66" s="344"/>
      <c r="H66" s="344"/>
      <c r="I66" s="344"/>
      <c r="J66" s="344"/>
      <c r="K66" s="344"/>
      <c r="L66" s="344"/>
      <c r="M66" s="344"/>
      <c r="N66" s="344"/>
    </row>
    <row r="67" spans="1:14" x14ac:dyDescent="0.25">
      <c r="A67" s="43" t="s">
        <v>514</v>
      </c>
      <c r="B67" s="43" t="s">
        <v>514</v>
      </c>
      <c r="C67" s="344"/>
      <c r="D67" s="344"/>
      <c r="E67" s="344"/>
      <c r="F67" s="344"/>
      <c r="G67" s="344"/>
      <c r="H67" s="344"/>
      <c r="I67" s="344"/>
      <c r="J67" s="344"/>
      <c r="K67" s="344"/>
      <c r="L67" s="344"/>
      <c r="M67" s="344"/>
      <c r="N67" s="344"/>
    </row>
    <row r="68" spans="1:14" x14ac:dyDescent="0.25">
      <c r="A68" s="43" t="s">
        <v>514</v>
      </c>
      <c r="B68" s="43" t="s">
        <v>514</v>
      </c>
      <c r="C68" s="344"/>
      <c r="D68" s="344"/>
      <c r="E68" s="344"/>
      <c r="F68" s="344"/>
      <c r="G68" s="344"/>
      <c r="H68" s="344"/>
      <c r="I68" s="344"/>
      <c r="J68" s="344"/>
      <c r="K68" s="344"/>
      <c r="L68" s="344"/>
      <c r="M68" s="344"/>
      <c r="N68" s="344"/>
    </row>
    <row r="69" spans="1:14" x14ac:dyDescent="0.25">
      <c r="A69" s="43" t="s">
        <v>514</v>
      </c>
      <c r="B69" s="43" t="s">
        <v>514</v>
      </c>
      <c r="C69" s="344"/>
      <c r="D69" s="344"/>
      <c r="E69" s="344"/>
      <c r="F69" s="344"/>
      <c r="G69" s="344"/>
      <c r="H69" s="344"/>
      <c r="I69" s="344"/>
      <c r="J69" s="344"/>
      <c r="K69" s="344"/>
      <c r="L69" s="344"/>
      <c r="M69" s="344"/>
      <c r="N69" s="344"/>
    </row>
    <row r="70" spans="1:14" x14ac:dyDescent="0.25">
      <c r="A70" s="43" t="s">
        <v>514</v>
      </c>
      <c r="B70" s="43" t="s">
        <v>514</v>
      </c>
      <c r="C70" s="344"/>
      <c r="D70" s="344"/>
      <c r="E70" s="344"/>
      <c r="F70" s="344"/>
      <c r="G70" s="344"/>
      <c r="H70" s="344"/>
      <c r="I70" s="344"/>
      <c r="J70" s="344"/>
      <c r="K70" s="344"/>
      <c r="L70" s="344"/>
      <c r="M70" s="344"/>
      <c r="N70" s="344"/>
    </row>
    <row r="71" spans="1:14" x14ac:dyDescent="0.25">
      <c r="A71" s="43" t="s">
        <v>514</v>
      </c>
      <c r="B71" s="43" t="s">
        <v>514</v>
      </c>
      <c r="C71" s="344"/>
      <c r="D71" s="344"/>
      <c r="E71" s="344"/>
      <c r="F71" s="344"/>
      <c r="G71" s="344"/>
      <c r="H71" s="344"/>
      <c r="I71" s="344"/>
      <c r="J71" s="344"/>
      <c r="K71" s="344"/>
      <c r="L71" s="344"/>
      <c r="M71" s="344"/>
      <c r="N71" s="344"/>
    </row>
    <row r="72" spans="1:14" x14ac:dyDescent="0.25">
      <c r="A72" s="43" t="s">
        <v>514</v>
      </c>
      <c r="B72" s="43" t="s">
        <v>514</v>
      </c>
      <c r="C72" s="344"/>
      <c r="D72" s="344"/>
      <c r="E72" s="344"/>
      <c r="F72" s="344"/>
      <c r="G72" s="344"/>
      <c r="H72" s="344"/>
      <c r="I72" s="344"/>
      <c r="J72" s="344"/>
      <c r="K72" s="344"/>
      <c r="L72" s="344"/>
      <c r="M72" s="344"/>
      <c r="N72" s="344"/>
    </row>
    <row r="73" spans="1:14" x14ac:dyDescent="0.25">
      <c r="A73" s="43" t="s">
        <v>514</v>
      </c>
      <c r="B73" s="43" t="s">
        <v>514</v>
      </c>
      <c r="C73" s="344"/>
      <c r="D73" s="344"/>
      <c r="E73" s="344"/>
      <c r="F73" s="344"/>
      <c r="G73" s="344"/>
      <c r="H73" s="344"/>
      <c r="I73" s="344"/>
      <c r="J73" s="344"/>
      <c r="K73" s="344"/>
      <c r="L73" s="344"/>
      <c r="M73" s="344"/>
      <c r="N73" s="344"/>
    </row>
    <row r="74" spans="1:14" x14ac:dyDescent="0.25">
      <c r="A74" s="43" t="s">
        <v>514</v>
      </c>
      <c r="B74" s="43" t="s">
        <v>514</v>
      </c>
      <c r="C74" s="344"/>
      <c r="D74" s="344"/>
      <c r="E74" s="344"/>
      <c r="F74" s="344"/>
      <c r="G74" s="344"/>
      <c r="H74" s="344"/>
      <c r="I74" s="344"/>
      <c r="J74" s="344"/>
      <c r="K74" s="344"/>
      <c r="L74" s="344"/>
      <c r="M74" s="344"/>
      <c r="N74" s="344"/>
    </row>
    <row r="75" spans="1:14" x14ac:dyDescent="0.25">
      <c r="A75" s="43" t="s">
        <v>514</v>
      </c>
      <c r="B75" s="43" t="s">
        <v>514</v>
      </c>
      <c r="C75" s="344"/>
      <c r="D75" s="344"/>
      <c r="E75" s="344"/>
      <c r="F75" s="344"/>
      <c r="G75" s="344"/>
      <c r="H75" s="344"/>
      <c r="I75" s="344"/>
      <c r="J75" s="344"/>
      <c r="K75" s="344"/>
      <c r="L75" s="344"/>
      <c r="M75" s="344"/>
      <c r="N75" s="344"/>
    </row>
    <row r="76" spans="1:14" x14ac:dyDescent="0.25">
      <c r="A76" s="43" t="s">
        <v>514</v>
      </c>
      <c r="B76" s="43" t="s">
        <v>514</v>
      </c>
      <c r="C76" s="344"/>
      <c r="D76" s="344"/>
      <c r="E76" s="344"/>
      <c r="F76" s="344"/>
      <c r="G76" s="344"/>
      <c r="H76" s="344"/>
      <c r="I76" s="344"/>
      <c r="J76" s="344"/>
      <c r="K76" s="344"/>
      <c r="L76" s="344"/>
      <c r="M76" s="344"/>
      <c r="N76" s="344"/>
    </row>
    <row r="77" spans="1:14" x14ac:dyDescent="0.25">
      <c r="A77" s="43" t="s">
        <v>514</v>
      </c>
      <c r="B77" s="43" t="s">
        <v>514</v>
      </c>
      <c r="C77" s="344"/>
      <c r="D77" s="344"/>
      <c r="E77" s="344"/>
      <c r="F77" s="344"/>
      <c r="G77" s="344"/>
      <c r="H77" s="344"/>
      <c r="I77" s="344"/>
      <c r="J77" s="344"/>
      <c r="K77" s="344"/>
      <c r="L77" s="344"/>
      <c r="M77" s="344"/>
      <c r="N77" s="344"/>
    </row>
    <row r="78" spans="1:14" x14ac:dyDescent="0.25">
      <c r="A78" s="43" t="s">
        <v>514</v>
      </c>
      <c r="B78" s="43" t="s">
        <v>514</v>
      </c>
      <c r="C78" s="344"/>
      <c r="D78" s="344"/>
      <c r="E78" s="344"/>
      <c r="F78" s="344"/>
      <c r="G78" s="344"/>
      <c r="H78" s="344"/>
      <c r="I78" s="344"/>
      <c r="J78" s="344"/>
      <c r="K78" s="344"/>
      <c r="L78" s="344"/>
      <c r="M78" s="344"/>
      <c r="N78" s="344"/>
    </row>
    <row r="79" spans="1:14" x14ac:dyDescent="0.25">
      <c r="A79" s="43" t="s">
        <v>514</v>
      </c>
      <c r="B79" s="43" t="s">
        <v>514</v>
      </c>
      <c r="C79" s="344"/>
      <c r="D79" s="344"/>
      <c r="E79" s="344"/>
      <c r="F79" s="344"/>
      <c r="G79" s="344"/>
      <c r="H79" s="344"/>
      <c r="I79" s="344"/>
      <c r="J79" s="344"/>
      <c r="K79" s="344"/>
      <c r="L79" s="344"/>
      <c r="M79" s="344"/>
      <c r="N79" s="344"/>
    </row>
    <row r="80" spans="1:14" x14ac:dyDescent="0.25">
      <c r="A80" s="43" t="s">
        <v>514</v>
      </c>
      <c r="B80" s="43" t="s">
        <v>514</v>
      </c>
      <c r="C80" s="344"/>
      <c r="D80" s="344"/>
      <c r="E80" s="344"/>
      <c r="F80" s="344"/>
      <c r="G80" s="344"/>
      <c r="H80" s="344"/>
      <c r="I80" s="344"/>
      <c r="J80" s="344"/>
      <c r="K80" s="344"/>
      <c r="L80" s="344"/>
      <c r="M80" s="344"/>
      <c r="N80" s="344"/>
    </row>
    <row r="81" spans="1:14" x14ac:dyDescent="0.25">
      <c r="A81" s="43" t="s">
        <v>514</v>
      </c>
      <c r="B81" s="43" t="s">
        <v>514</v>
      </c>
      <c r="C81" s="344"/>
      <c r="D81" s="344"/>
      <c r="E81" s="344"/>
      <c r="F81" s="344"/>
      <c r="G81" s="344"/>
      <c r="H81" s="344"/>
      <c r="I81" s="344"/>
      <c r="J81" s="344"/>
      <c r="K81" s="344"/>
      <c r="L81" s="344"/>
      <c r="M81" s="344"/>
      <c r="N81" s="344"/>
    </row>
    <row r="82" spans="1:14" x14ac:dyDescent="0.25">
      <c r="A82" s="43" t="s">
        <v>514</v>
      </c>
      <c r="B82" s="43" t="s">
        <v>514</v>
      </c>
      <c r="C82" s="344"/>
      <c r="D82" s="344"/>
      <c r="E82" s="344"/>
      <c r="F82" s="344"/>
      <c r="G82" s="344"/>
      <c r="H82" s="344"/>
      <c r="I82" s="344"/>
      <c r="J82" s="344"/>
      <c r="K82" s="344"/>
      <c r="L82" s="344"/>
      <c r="M82" s="344"/>
      <c r="N82" s="344"/>
    </row>
    <row r="83" spans="1:14" x14ac:dyDescent="0.25">
      <c r="A83" s="43" t="s">
        <v>514</v>
      </c>
      <c r="B83" s="43" t="s">
        <v>514</v>
      </c>
      <c r="C83" s="344"/>
      <c r="D83" s="344"/>
      <c r="E83" s="344"/>
      <c r="F83" s="344"/>
      <c r="G83" s="344"/>
      <c r="H83" s="344"/>
      <c r="I83" s="344"/>
      <c r="J83" s="344"/>
      <c r="K83" s="344"/>
      <c r="L83" s="344"/>
      <c r="M83" s="344"/>
      <c r="N83" s="344"/>
    </row>
    <row r="84" spans="1:14" x14ac:dyDescent="0.25">
      <c r="A84" s="43" t="s">
        <v>514</v>
      </c>
      <c r="B84" s="43" t="s">
        <v>514</v>
      </c>
      <c r="C84" s="344"/>
      <c r="D84" s="344"/>
      <c r="E84" s="344"/>
      <c r="F84" s="344"/>
      <c r="G84" s="344"/>
      <c r="H84" s="344"/>
      <c r="I84" s="344"/>
      <c r="J84" s="344"/>
      <c r="K84" s="344"/>
      <c r="L84" s="344"/>
      <c r="M84" s="344"/>
      <c r="N84" s="344"/>
    </row>
    <row r="85" spans="1:14" x14ac:dyDescent="0.25">
      <c r="A85" s="43" t="s">
        <v>514</v>
      </c>
      <c r="B85" s="43" t="s">
        <v>514</v>
      </c>
      <c r="C85" s="344"/>
      <c r="D85" s="344"/>
      <c r="E85" s="344"/>
      <c r="F85" s="344"/>
      <c r="G85" s="344"/>
      <c r="H85" s="344"/>
      <c r="I85" s="344"/>
      <c r="J85" s="344"/>
      <c r="K85" s="344"/>
      <c r="L85" s="344"/>
      <c r="M85" s="344"/>
      <c r="N85" s="344"/>
    </row>
    <row r="86" spans="1:14" x14ac:dyDescent="0.25">
      <c r="A86" s="43" t="s">
        <v>514</v>
      </c>
      <c r="B86" s="43" t="s">
        <v>514</v>
      </c>
      <c r="C86" s="344"/>
      <c r="D86" s="344"/>
      <c r="E86" s="344"/>
      <c r="F86" s="344"/>
      <c r="G86" s="344"/>
      <c r="H86" s="344"/>
      <c r="I86" s="344"/>
      <c r="J86" s="344"/>
      <c r="K86" s="344"/>
      <c r="L86" s="344"/>
      <c r="M86" s="344"/>
      <c r="N86" s="344"/>
    </row>
    <row r="87" spans="1:14" x14ac:dyDescent="0.25">
      <c r="A87" s="43" t="s">
        <v>514</v>
      </c>
      <c r="B87" s="43" t="s">
        <v>514</v>
      </c>
      <c r="C87" s="344"/>
      <c r="D87" s="344"/>
      <c r="E87" s="344"/>
      <c r="F87" s="344"/>
      <c r="G87" s="344"/>
      <c r="H87" s="344"/>
      <c r="I87" s="344"/>
      <c r="J87" s="344"/>
      <c r="K87" s="344"/>
      <c r="L87" s="344"/>
      <c r="M87" s="344"/>
      <c r="N87" s="344"/>
    </row>
    <row r="88" spans="1:14" x14ac:dyDescent="0.25">
      <c r="A88" s="43" t="s">
        <v>514</v>
      </c>
      <c r="B88" s="43" t="s">
        <v>514</v>
      </c>
      <c r="C88" s="344"/>
      <c r="D88" s="344"/>
      <c r="E88" s="344"/>
      <c r="F88" s="344"/>
      <c r="G88" s="344"/>
      <c r="H88" s="344"/>
      <c r="I88" s="344"/>
      <c r="J88" s="344"/>
      <c r="K88" s="344"/>
      <c r="L88" s="344"/>
      <c r="M88" s="344"/>
      <c r="N88" s="344"/>
    </row>
    <row r="89" spans="1:14" x14ac:dyDescent="0.25">
      <c r="A89" s="43" t="s">
        <v>514</v>
      </c>
      <c r="B89" s="43" t="s">
        <v>514</v>
      </c>
      <c r="C89" s="344"/>
      <c r="D89" s="344"/>
      <c r="E89" s="344"/>
      <c r="F89" s="344"/>
      <c r="G89" s="344"/>
      <c r="H89" s="344"/>
      <c r="I89" s="344"/>
      <c r="J89" s="344"/>
      <c r="K89" s="344"/>
      <c r="L89" s="344"/>
      <c r="M89" s="344"/>
      <c r="N89" s="344"/>
    </row>
    <row r="90" spans="1:14" x14ac:dyDescent="0.25">
      <c r="A90" s="43" t="s">
        <v>514</v>
      </c>
      <c r="B90" s="43" t="s">
        <v>514</v>
      </c>
      <c r="C90" s="344"/>
      <c r="D90" s="344"/>
      <c r="E90" s="344"/>
      <c r="F90" s="344"/>
      <c r="G90" s="344"/>
      <c r="H90" s="344"/>
      <c r="I90" s="344"/>
      <c r="J90" s="344"/>
      <c r="K90" s="344"/>
      <c r="L90" s="344"/>
      <c r="M90" s="344"/>
      <c r="N90" s="344"/>
    </row>
    <row r="91" spans="1:14" x14ac:dyDescent="0.25">
      <c r="A91" s="43" t="s">
        <v>514</v>
      </c>
      <c r="B91" s="43" t="s">
        <v>514</v>
      </c>
      <c r="C91" s="344"/>
      <c r="D91" s="344"/>
      <c r="E91" s="344"/>
      <c r="F91" s="344"/>
      <c r="G91" s="344"/>
      <c r="H91" s="344"/>
      <c r="I91" s="344"/>
      <c r="J91" s="344"/>
      <c r="K91" s="344"/>
      <c r="L91" s="344"/>
      <c r="M91" s="344"/>
      <c r="N91" s="344"/>
    </row>
    <row r="92" spans="1:14" x14ac:dyDescent="0.25">
      <c r="A92" s="43" t="s">
        <v>514</v>
      </c>
      <c r="B92" s="43" t="s">
        <v>514</v>
      </c>
      <c r="C92" s="344"/>
      <c r="D92" s="344"/>
      <c r="E92" s="344"/>
      <c r="F92" s="344"/>
      <c r="G92" s="344"/>
      <c r="H92" s="344"/>
      <c r="I92" s="344"/>
      <c r="J92" s="344"/>
      <c r="K92" s="344"/>
      <c r="L92" s="344"/>
      <c r="M92" s="344"/>
      <c r="N92" s="344"/>
    </row>
    <row r="93" spans="1:14" x14ac:dyDescent="0.25">
      <c r="A93" s="43" t="s">
        <v>514</v>
      </c>
      <c r="B93" s="43" t="s">
        <v>514</v>
      </c>
      <c r="C93" s="344"/>
      <c r="D93" s="344"/>
      <c r="E93" s="344"/>
      <c r="F93" s="344"/>
      <c r="G93" s="344"/>
      <c r="H93" s="344"/>
      <c r="I93" s="344"/>
      <c r="J93" s="344"/>
      <c r="K93" s="344"/>
      <c r="L93" s="344"/>
      <c r="M93" s="344"/>
      <c r="N93" s="344"/>
    </row>
    <row r="94" spans="1:14" x14ac:dyDescent="0.25">
      <c r="A94" s="43" t="s">
        <v>514</v>
      </c>
      <c r="B94" s="43" t="s">
        <v>514</v>
      </c>
      <c r="C94" s="344"/>
      <c r="D94" s="344"/>
      <c r="E94" s="344"/>
      <c r="F94" s="344"/>
      <c r="G94" s="344"/>
      <c r="H94" s="344"/>
      <c r="I94" s="344"/>
      <c r="J94" s="344"/>
      <c r="K94" s="344"/>
      <c r="L94" s="344"/>
      <c r="M94" s="344"/>
      <c r="N94" s="344"/>
    </row>
    <row r="95" spans="1:14" x14ac:dyDescent="0.25">
      <c r="A95" s="43" t="s">
        <v>514</v>
      </c>
      <c r="B95" s="43" t="s">
        <v>514</v>
      </c>
      <c r="C95" s="344"/>
      <c r="D95" s="344"/>
      <c r="E95" s="344"/>
      <c r="F95" s="344"/>
      <c r="G95" s="344"/>
      <c r="H95" s="344"/>
      <c r="I95" s="344"/>
      <c r="J95" s="344"/>
      <c r="K95" s="344"/>
      <c r="L95" s="344"/>
      <c r="M95" s="344"/>
      <c r="N95" s="344"/>
    </row>
    <row r="96" spans="1:14" x14ac:dyDescent="0.25">
      <c r="A96" s="43" t="s">
        <v>514</v>
      </c>
      <c r="B96" s="43" t="s">
        <v>514</v>
      </c>
      <c r="C96" s="344"/>
      <c r="D96" s="344"/>
      <c r="E96" s="344"/>
      <c r="F96" s="344"/>
      <c r="G96" s="344"/>
      <c r="H96" s="344"/>
      <c r="I96" s="344"/>
      <c r="J96" s="344"/>
      <c r="K96" s="344"/>
      <c r="L96" s="344"/>
      <c r="M96" s="344"/>
      <c r="N96" s="344"/>
    </row>
    <row r="97" spans="1:14" x14ac:dyDescent="0.25">
      <c r="A97" s="43" t="s">
        <v>514</v>
      </c>
      <c r="B97" s="43" t="s">
        <v>514</v>
      </c>
      <c r="C97" s="344"/>
      <c r="D97" s="344"/>
      <c r="E97" s="344"/>
      <c r="F97" s="344"/>
      <c r="G97" s="344"/>
      <c r="H97" s="344"/>
      <c r="I97" s="344"/>
      <c r="J97" s="344"/>
      <c r="K97" s="344"/>
      <c r="L97" s="344"/>
      <c r="M97" s="344"/>
      <c r="N97" s="344"/>
    </row>
    <row r="98" spans="1:14" x14ac:dyDescent="0.25">
      <c r="A98" s="43" t="s">
        <v>514</v>
      </c>
      <c r="B98" s="43" t="s">
        <v>514</v>
      </c>
      <c r="C98" s="344"/>
      <c r="D98" s="344"/>
      <c r="E98" s="344"/>
      <c r="F98" s="344"/>
      <c r="G98" s="344"/>
      <c r="H98" s="344"/>
      <c r="I98" s="344"/>
      <c r="J98" s="344"/>
      <c r="K98" s="344"/>
      <c r="L98" s="344"/>
      <c r="M98" s="344"/>
      <c r="N98" s="344"/>
    </row>
    <row r="99" spans="1:14" x14ac:dyDescent="0.25">
      <c r="A99" s="43" t="s">
        <v>514</v>
      </c>
      <c r="B99" s="43" t="s">
        <v>514</v>
      </c>
      <c r="C99" s="344"/>
      <c r="D99" s="344"/>
      <c r="E99" s="344"/>
      <c r="F99" s="344"/>
      <c r="G99" s="344"/>
      <c r="H99" s="344"/>
      <c r="I99" s="344"/>
      <c r="J99" s="344"/>
      <c r="K99" s="344"/>
      <c r="L99" s="344"/>
      <c r="M99" s="344"/>
      <c r="N99" s="344"/>
    </row>
    <row r="100" spans="1:14" x14ac:dyDescent="0.25">
      <c r="A100" s="43" t="s">
        <v>514</v>
      </c>
      <c r="B100" s="43" t="s">
        <v>514</v>
      </c>
      <c r="C100" s="344"/>
      <c r="D100" s="344"/>
      <c r="E100" s="344"/>
      <c r="F100" s="344"/>
      <c r="G100" s="344"/>
      <c r="H100" s="344"/>
      <c r="I100" s="344"/>
      <c r="J100" s="344"/>
      <c r="K100" s="344"/>
      <c r="L100" s="344"/>
      <c r="M100" s="344"/>
      <c r="N100" s="344"/>
    </row>
    <row r="101" spans="1:14" x14ac:dyDescent="0.25">
      <c r="A101" s="43"/>
      <c r="B101" s="43"/>
      <c r="C101" s="344"/>
      <c r="D101" s="344"/>
      <c r="E101" s="344"/>
      <c r="F101" s="344"/>
      <c r="G101" s="344"/>
      <c r="H101" s="344"/>
      <c r="I101" s="344"/>
      <c r="J101" s="344"/>
      <c r="K101" s="344"/>
      <c r="L101" s="344"/>
      <c r="M101" s="344"/>
      <c r="N101" s="344"/>
    </row>
  </sheetData>
  <mergeCells count="3">
    <mergeCell ref="A1:B1"/>
    <mergeCell ref="C1:AB1"/>
    <mergeCell ref="AC1:BB1"/>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39" customWidth="1"/>
    <col min="2" max="2" width="16" style="340" customWidth="1"/>
    <col min="3" max="3" width="17.28515625" style="340" customWidth="1"/>
    <col min="4" max="33" width="13.7109375" style="340" customWidth="1"/>
    <col min="34" max="34" width="13.7109375" style="308" customWidth="1"/>
    <col min="35" max="35" width="15.140625" style="308" customWidth="1"/>
    <col min="36" max="16384" width="9.140625" style="308"/>
  </cols>
  <sheetData>
    <row r="1" spans="1:36" ht="45.75" customHeight="1" x14ac:dyDescent="0.2">
      <c r="A1" s="297"/>
      <c r="B1" s="298">
        <v>2020</v>
      </c>
      <c r="C1" s="299" t="s">
        <v>755</v>
      </c>
      <c r="D1" s="300" t="s">
        <v>756</v>
      </c>
      <c r="E1" s="300"/>
      <c r="F1" s="300"/>
      <c r="G1" s="301" t="s">
        <v>33</v>
      </c>
      <c r="H1" s="302"/>
      <c r="I1" s="302"/>
      <c r="J1" s="303"/>
      <c r="K1" s="303"/>
      <c r="L1" s="303"/>
      <c r="M1" s="304"/>
      <c r="N1" s="304"/>
      <c r="O1" s="303"/>
      <c r="P1" s="303"/>
      <c r="Q1" s="303"/>
      <c r="R1" s="303"/>
      <c r="S1" s="303"/>
      <c r="T1" s="305">
        <v>2020</v>
      </c>
      <c r="U1" s="306">
        <v>2021</v>
      </c>
      <c r="V1" s="303"/>
      <c r="W1" s="303"/>
      <c r="X1" s="303"/>
      <c r="Y1" s="303"/>
      <c r="Z1" s="303"/>
      <c r="AA1" s="303"/>
      <c r="AB1" s="303"/>
      <c r="AC1" s="303"/>
      <c r="AD1" s="303"/>
      <c r="AE1" s="303"/>
      <c r="AF1" s="303"/>
      <c r="AG1" s="303"/>
      <c r="AH1" s="307"/>
    </row>
    <row r="2" spans="1:36" s="311" customFormat="1" ht="15.75" customHeight="1" x14ac:dyDescent="0.2">
      <c r="A2" s="309"/>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c r="AB2" s="310"/>
      <c r="AC2" s="310"/>
      <c r="AD2" s="310"/>
      <c r="AE2" s="310"/>
      <c r="AF2" s="310"/>
      <c r="AG2" s="310"/>
      <c r="AH2" s="310"/>
      <c r="AI2" s="308"/>
    </row>
    <row r="3" spans="1:36" s="311" customFormat="1" ht="15" customHeight="1" x14ac:dyDescent="0.2">
      <c r="A3" s="312"/>
      <c r="B3" s="270" t="s">
        <v>716</v>
      </c>
      <c r="C3" s="271"/>
      <c r="D3" s="272">
        <v>1</v>
      </c>
      <c r="E3" s="273">
        <v>2</v>
      </c>
      <c r="F3" s="273">
        <v>3</v>
      </c>
      <c r="G3" s="273">
        <v>4</v>
      </c>
      <c r="H3" s="273">
        <v>5</v>
      </c>
      <c r="I3" s="273">
        <v>6</v>
      </c>
      <c r="J3" s="273">
        <v>7</v>
      </c>
      <c r="K3" s="273">
        <v>8</v>
      </c>
      <c r="L3" s="273">
        <v>9</v>
      </c>
      <c r="M3" s="273">
        <v>10</v>
      </c>
      <c r="N3" s="273">
        <v>11</v>
      </c>
      <c r="O3" s="273">
        <v>12</v>
      </c>
      <c r="P3" s="273">
        <v>13</v>
      </c>
      <c r="Q3" s="273">
        <v>14</v>
      </c>
      <c r="R3" s="273">
        <v>15</v>
      </c>
      <c r="S3" s="273">
        <v>16</v>
      </c>
      <c r="T3" s="273">
        <v>17</v>
      </c>
      <c r="U3" s="273">
        <v>18</v>
      </c>
      <c r="V3" s="273">
        <v>19</v>
      </c>
      <c r="W3" s="273">
        <v>20</v>
      </c>
      <c r="X3" s="273">
        <v>21</v>
      </c>
      <c r="Y3" s="273">
        <v>22</v>
      </c>
      <c r="Z3" s="273">
        <v>23</v>
      </c>
      <c r="AA3" s="273">
        <v>24</v>
      </c>
      <c r="AB3" s="273">
        <v>25</v>
      </c>
      <c r="AC3" s="273">
        <v>26</v>
      </c>
      <c r="AD3" s="273">
        <v>27</v>
      </c>
      <c r="AE3" s="273">
        <v>28</v>
      </c>
      <c r="AF3" s="273">
        <v>29</v>
      </c>
      <c r="AG3" s="273">
        <v>30</v>
      </c>
      <c r="AH3" s="274">
        <v>31</v>
      </c>
      <c r="AI3" s="308"/>
      <c r="AJ3" s="308"/>
    </row>
    <row r="4" spans="1:36" s="311" customFormat="1" ht="15" customHeight="1" x14ac:dyDescent="0.2">
      <c r="A4" s="312"/>
      <c r="B4" s="270"/>
      <c r="C4" s="275" t="s">
        <v>601</v>
      </c>
      <c r="D4" s="313"/>
      <c r="E4" s="314"/>
      <c r="F4" s="314"/>
      <c r="G4" s="314"/>
      <c r="H4" s="314"/>
      <c r="I4" s="314"/>
      <c r="J4" s="314"/>
      <c r="K4" s="314"/>
      <c r="L4" s="314"/>
      <c r="M4" s="314"/>
      <c r="N4" s="314"/>
      <c r="O4" s="314"/>
      <c r="P4" s="314"/>
      <c r="Q4" s="314"/>
      <c r="R4" s="314"/>
      <c r="S4" s="314"/>
      <c r="T4" s="314"/>
      <c r="U4" s="314"/>
      <c r="V4" s="314"/>
      <c r="W4" s="314"/>
      <c r="X4" s="314"/>
      <c r="Y4" s="314"/>
      <c r="Z4" s="314"/>
      <c r="AA4" s="314"/>
      <c r="AB4" s="314"/>
      <c r="AC4" s="314"/>
      <c r="AD4" s="314"/>
      <c r="AE4" s="314"/>
      <c r="AF4" s="314"/>
      <c r="AG4" s="314"/>
      <c r="AH4" s="315"/>
      <c r="AI4" s="308"/>
      <c r="AJ4" s="308"/>
    </row>
    <row r="5" spans="1:36" s="311" customFormat="1" ht="15" customHeight="1" x14ac:dyDescent="0.2">
      <c r="A5" s="312"/>
      <c r="B5" s="270"/>
      <c r="C5" s="279" t="s">
        <v>735</v>
      </c>
      <c r="D5" s="316"/>
      <c r="E5" s="317"/>
      <c r="F5" s="317"/>
      <c r="G5" s="317"/>
      <c r="H5" s="317"/>
      <c r="I5" s="317"/>
      <c r="J5" s="317"/>
      <c r="K5" s="317"/>
      <c r="L5" s="317"/>
      <c r="M5" s="317"/>
      <c r="N5" s="317"/>
      <c r="O5" s="317"/>
      <c r="P5" s="317"/>
      <c r="Q5" s="317"/>
      <c r="R5" s="317"/>
      <c r="S5" s="317"/>
      <c r="T5" s="317"/>
      <c r="U5" s="317"/>
      <c r="V5" s="317"/>
      <c r="W5" s="317"/>
      <c r="X5" s="317"/>
      <c r="Y5" s="317"/>
      <c r="Z5" s="317"/>
      <c r="AA5" s="317"/>
      <c r="AB5" s="317"/>
      <c r="AC5" s="317"/>
      <c r="AD5" s="317"/>
      <c r="AE5" s="317"/>
      <c r="AF5" s="317"/>
      <c r="AG5" s="317"/>
      <c r="AH5" s="318"/>
      <c r="AI5" s="308"/>
      <c r="AJ5" s="308"/>
    </row>
    <row r="6" spans="1:36" s="323" customFormat="1" ht="15" customHeight="1" x14ac:dyDescent="0.2">
      <c r="A6" s="312"/>
      <c r="B6" s="270"/>
      <c r="C6" s="275" t="s">
        <v>736</v>
      </c>
      <c r="D6" s="319"/>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c r="AE6" s="320"/>
      <c r="AF6" s="320"/>
      <c r="AG6" s="320"/>
      <c r="AH6" s="321"/>
      <c r="AI6" s="308"/>
      <c r="AJ6" s="322"/>
    </row>
    <row r="7" spans="1:36" s="311" customFormat="1" ht="15" customHeight="1" x14ac:dyDescent="0.2">
      <c r="A7" s="312"/>
      <c r="B7" s="270"/>
      <c r="C7" s="279" t="s">
        <v>720</v>
      </c>
      <c r="D7" s="324"/>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c r="AE7" s="325"/>
      <c r="AF7" s="325"/>
      <c r="AG7" s="325"/>
      <c r="AH7" s="326"/>
      <c r="AI7" s="308"/>
      <c r="AJ7" s="308"/>
    </row>
    <row r="8" spans="1:36" s="311" customFormat="1" ht="15" customHeight="1" x14ac:dyDescent="0.2">
      <c r="A8" s="312"/>
      <c r="B8" s="289" t="s">
        <v>721</v>
      </c>
      <c r="C8" s="290"/>
      <c r="D8" s="291">
        <v>1</v>
      </c>
      <c r="E8" s="292">
        <v>2</v>
      </c>
      <c r="F8" s="292">
        <v>3</v>
      </c>
      <c r="G8" s="292">
        <v>4</v>
      </c>
      <c r="H8" s="292">
        <v>5</v>
      </c>
      <c r="I8" s="292">
        <v>6</v>
      </c>
      <c r="J8" s="292">
        <v>7</v>
      </c>
      <c r="K8" s="292">
        <v>8</v>
      </c>
      <c r="L8" s="292">
        <v>9</v>
      </c>
      <c r="M8" s="292">
        <v>10</v>
      </c>
      <c r="N8" s="292">
        <v>11</v>
      </c>
      <c r="O8" s="292">
        <v>12</v>
      </c>
      <c r="P8" s="292">
        <v>13</v>
      </c>
      <c r="Q8" s="292">
        <v>14</v>
      </c>
      <c r="R8" s="292">
        <v>15</v>
      </c>
      <c r="S8" s="292">
        <v>16</v>
      </c>
      <c r="T8" s="292">
        <v>17</v>
      </c>
      <c r="U8" s="292">
        <v>18</v>
      </c>
      <c r="V8" s="292">
        <v>19</v>
      </c>
      <c r="W8" s="292">
        <v>20</v>
      </c>
      <c r="X8" s="292">
        <v>21</v>
      </c>
      <c r="Y8" s="292">
        <v>22</v>
      </c>
      <c r="Z8" s="292">
        <v>23</v>
      </c>
      <c r="AA8" s="292">
        <v>24</v>
      </c>
      <c r="AB8" s="292">
        <v>25</v>
      </c>
      <c r="AC8" s="292">
        <v>26</v>
      </c>
      <c r="AD8" s="292">
        <v>27</v>
      </c>
      <c r="AE8" s="292">
        <v>28</v>
      </c>
      <c r="AF8" s="292">
        <v>29</v>
      </c>
      <c r="AG8" s="292"/>
      <c r="AH8" s="293"/>
      <c r="AI8" s="308"/>
      <c r="AJ8" s="308"/>
    </row>
    <row r="9" spans="1:36" s="311" customFormat="1" ht="15" customHeight="1" x14ac:dyDescent="0.2">
      <c r="A9" s="312"/>
      <c r="B9" s="289"/>
      <c r="C9" s="275" t="s">
        <v>601</v>
      </c>
      <c r="D9" s="313"/>
      <c r="E9" s="314"/>
      <c r="F9" s="314"/>
      <c r="G9" s="314"/>
      <c r="H9" s="314"/>
      <c r="I9" s="314"/>
      <c r="J9" s="314"/>
      <c r="K9" s="314"/>
      <c r="L9" s="314"/>
      <c r="M9" s="314"/>
      <c r="N9" s="314"/>
      <c r="O9" s="314"/>
      <c r="P9" s="314"/>
      <c r="Q9" s="314"/>
      <c r="R9" s="314"/>
      <c r="S9" s="314"/>
      <c r="T9" s="314"/>
      <c r="U9" s="314"/>
      <c r="V9" s="314"/>
      <c r="W9" s="314"/>
      <c r="X9" s="314"/>
      <c r="Y9" s="314"/>
      <c r="Z9" s="314"/>
      <c r="AA9" s="314"/>
      <c r="AB9" s="314"/>
      <c r="AC9" s="314"/>
      <c r="AD9" s="314"/>
      <c r="AE9" s="314"/>
      <c r="AF9" s="314"/>
      <c r="AG9" s="314"/>
      <c r="AH9" s="315"/>
      <c r="AI9" s="308"/>
      <c r="AJ9" s="308"/>
    </row>
    <row r="10" spans="1:36" s="311" customFormat="1" ht="15" customHeight="1" x14ac:dyDescent="0.2">
      <c r="A10" s="312"/>
      <c r="B10" s="289"/>
      <c r="C10" s="279" t="s">
        <v>735</v>
      </c>
      <c r="D10" s="319"/>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c r="AC10" s="320"/>
      <c r="AD10" s="320"/>
      <c r="AE10" s="320"/>
      <c r="AF10" s="320"/>
      <c r="AG10" s="320"/>
      <c r="AH10" s="321"/>
      <c r="AI10" s="308"/>
      <c r="AJ10" s="308"/>
    </row>
    <row r="11" spans="1:36" s="323" customFormat="1" ht="15" customHeight="1" x14ac:dyDescent="0.2">
      <c r="A11" s="312"/>
      <c r="B11" s="289"/>
      <c r="C11" s="275" t="s">
        <v>736</v>
      </c>
      <c r="D11" s="319"/>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c r="AC11" s="320"/>
      <c r="AD11" s="320"/>
      <c r="AE11" s="320"/>
      <c r="AF11" s="320"/>
      <c r="AG11" s="320"/>
      <c r="AH11" s="321"/>
      <c r="AI11" s="308"/>
      <c r="AJ11" s="322"/>
    </row>
    <row r="12" spans="1:36" s="311" customFormat="1" ht="15" customHeight="1" x14ac:dyDescent="0.2">
      <c r="A12" s="312"/>
      <c r="B12" s="289"/>
      <c r="C12" s="279" t="s">
        <v>720</v>
      </c>
      <c r="D12" s="327"/>
      <c r="E12" s="328"/>
      <c r="F12" s="328"/>
      <c r="G12" s="328"/>
      <c r="H12" s="328"/>
      <c r="I12" s="328"/>
      <c r="J12" s="328"/>
      <c r="K12" s="328"/>
      <c r="L12" s="328"/>
      <c r="M12" s="328"/>
      <c r="N12" s="328"/>
      <c r="O12" s="328"/>
      <c r="P12" s="328"/>
      <c r="Q12" s="328"/>
      <c r="R12" s="328"/>
      <c r="S12" s="328"/>
      <c r="T12" s="328"/>
      <c r="U12" s="328"/>
      <c r="V12" s="328"/>
      <c r="W12" s="328"/>
      <c r="X12" s="328"/>
      <c r="Y12" s="328"/>
      <c r="Z12" s="328"/>
      <c r="AA12" s="328"/>
      <c r="AB12" s="328"/>
      <c r="AC12" s="328"/>
      <c r="AD12" s="328"/>
      <c r="AE12" s="328"/>
      <c r="AF12" s="328"/>
      <c r="AG12" s="328"/>
      <c r="AH12" s="329"/>
      <c r="AI12" s="308"/>
      <c r="AJ12" s="308"/>
    </row>
    <row r="13" spans="1:36" s="311" customFormat="1" ht="15" customHeight="1" x14ac:dyDescent="0.2">
      <c r="A13" s="312"/>
      <c r="B13" s="270" t="s">
        <v>722</v>
      </c>
      <c r="C13" s="271"/>
      <c r="D13" s="272">
        <v>1</v>
      </c>
      <c r="E13" s="273">
        <v>2</v>
      </c>
      <c r="F13" s="273">
        <v>3</v>
      </c>
      <c r="G13" s="273">
        <v>4</v>
      </c>
      <c r="H13" s="273">
        <v>5</v>
      </c>
      <c r="I13" s="273">
        <v>6</v>
      </c>
      <c r="J13" s="273">
        <v>7</v>
      </c>
      <c r="K13" s="273">
        <v>8</v>
      </c>
      <c r="L13" s="273">
        <v>9</v>
      </c>
      <c r="M13" s="273">
        <v>10</v>
      </c>
      <c r="N13" s="273">
        <v>11</v>
      </c>
      <c r="O13" s="273">
        <v>12</v>
      </c>
      <c r="P13" s="273">
        <v>13</v>
      </c>
      <c r="Q13" s="273">
        <v>14</v>
      </c>
      <c r="R13" s="273">
        <v>15</v>
      </c>
      <c r="S13" s="273">
        <v>16</v>
      </c>
      <c r="T13" s="273">
        <v>17</v>
      </c>
      <c r="U13" s="273">
        <v>18</v>
      </c>
      <c r="V13" s="273">
        <v>19</v>
      </c>
      <c r="W13" s="273">
        <v>20</v>
      </c>
      <c r="X13" s="273">
        <v>21</v>
      </c>
      <c r="Y13" s="273">
        <v>22</v>
      </c>
      <c r="Z13" s="273">
        <v>23</v>
      </c>
      <c r="AA13" s="273">
        <v>24</v>
      </c>
      <c r="AB13" s="273">
        <v>25</v>
      </c>
      <c r="AC13" s="273">
        <v>26</v>
      </c>
      <c r="AD13" s="273">
        <v>27</v>
      </c>
      <c r="AE13" s="273">
        <v>28</v>
      </c>
      <c r="AF13" s="273">
        <v>29</v>
      </c>
      <c r="AG13" s="273">
        <v>30</v>
      </c>
      <c r="AH13" s="274">
        <v>31</v>
      </c>
      <c r="AI13" s="308"/>
      <c r="AJ13" s="308"/>
    </row>
    <row r="14" spans="1:36" s="311" customFormat="1" ht="15" customHeight="1" x14ac:dyDescent="0.2">
      <c r="A14" s="312"/>
      <c r="B14" s="270"/>
      <c r="C14" s="275" t="s">
        <v>601</v>
      </c>
      <c r="D14" s="313"/>
      <c r="E14" s="314"/>
      <c r="F14" s="314"/>
      <c r="G14" s="314"/>
      <c r="H14" s="314"/>
      <c r="I14" s="314"/>
      <c r="J14" s="314"/>
      <c r="K14" s="314"/>
      <c r="L14" s="314"/>
      <c r="M14" s="314"/>
      <c r="N14" s="314"/>
      <c r="O14" s="314"/>
      <c r="P14" s="314"/>
      <c r="Q14" s="314"/>
      <c r="R14" s="314"/>
      <c r="S14" s="314"/>
      <c r="T14" s="314"/>
      <c r="U14" s="314"/>
      <c r="V14" s="314"/>
      <c r="W14" s="314"/>
      <c r="X14" s="314"/>
      <c r="Y14" s="314"/>
      <c r="Z14" s="314"/>
      <c r="AA14" s="314"/>
      <c r="AB14" s="314"/>
      <c r="AC14" s="314"/>
      <c r="AD14" s="314"/>
      <c r="AE14" s="314"/>
      <c r="AF14" s="314"/>
      <c r="AG14" s="314"/>
      <c r="AH14" s="315"/>
      <c r="AI14" s="308"/>
      <c r="AJ14" s="308"/>
    </row>
    <row r="15" spans="1:36" s="311" customFormat="1" ht="15" customHeight="1" x14ac:dyDescent="0.2">
      <c r="A15" s="312"/>
      <c r="B15" s="270"/>
      <c r="C15" s="279" t="s">
        <v>735</v>
      </c>
      <c r="D15" s="319"/>
      <c r="E15" s="320"/>
      <c r="F15" s="320"/>
      <c r="G15" s="320"/>
      <c r="H15" s="320"/>
      <c r="I15" s="320"/>
      <c r="J15" s="320"/>
      <c r="K15" s="320"/>
      <c r="L15" s="320"/>
      <c r="M15" s="320"/>
      <c r="N15" s="320"/>
      <c r="O15" s="320"/>
      <c r="P15" s="320"/>
      <c r="Q15" s="320"/>
      <c r="R15" s="320"/>
      <c r="S15" s="320"/>
      <c r="T15" s="320"/>
      <c r="U15" s="320"/>
      <c r="V15" s="320"/>
      <c r="W15" s="320"/>
      <c r="X15" s="320"/>
      <c r="Y15" s="320"/>
      <c r="Z15" s="320"/>
      <c r="AA15" s="320"/>
      <c r="AB15" s="320"/>
      <c r="AC15" s="320"/>
      <c r="AD15" s="320"/>
      <c r="AE15" s="320"/>
      <c r="AF15" s="320"/>
      <c r="AG15" s="320"/>
      <c r="AH15" s="321"/>
      <c r="AI15" s="308"/>
      <c r="AJ15" s="308"/>
    </row>
    <row r="16" spans="1:36" s="323" customFormat="1" ht="15" customHeight="1" x14ac:dyDescent="0.2">
      <c r="A16" s="312"/>
      <c r="B16" s="270"/>
      <c r="C16" s="275" t="s">
        <v>736</v>
      </c>
      <c r="D16" s="319"/>
      <c r="E16" s="320"/>
      <c r="F16" s="320"/>
      <c r="G16" s="320"/>
      <c r="H16" s="320"/>
      <c r="I16" s="320"/>
      <c r="J16" s="320"/>
      <c r="K16" s="320"/>
      <c r="L16" s="320"/>
      <c r="M16" s="320"/>
      <c r="N16" s="320"/>
      <c r="O16" s="320"/>
      <c r="P16" s="320"/>
      <c r="Q16" s="320"/>
      <c r="R16" s="320"/>
      <c r="S16" s="320"/>
      <c r="T16" s="320"/>
      <c r="U16" s="320"/>
      <c r="V16" s="320"/>
      <c r="W16" s="320"/>
      <c r="X16" s="320"/>
      <c r="Y16" s="320"/>
      <c r="Z16" s="320"/>
      <c r="AA16" s="320"/>
      <c r="AB16" s="320"/>
      <c r="AC16" s="320"/>
      <c r="AD16" s="320"/>
      <c r="AE16" s="320"/>
      <c r="AF16" s="320"/>
      <c r="AG16" s="320"/>
      <c r="AH16" s="321"/>
      <c r="AI16" s="308"/>
      <c r="AJ16" s="322"/>
    </row>
    <row r="17" spans="1:36" s="311" customFormat="1" ht="15" customHeight="1" x14ac:dyDescent="0.2">
      <c r="A17" s="312"/>
      <c r="B17" s="270"/>
      <c r="C17" s="279" t="s">
        <v>720</v>
      </c>
      <c r="D17" s="327"/>
      <c r="E17" s="328"/>
      <c r="F17" s="328"/>
      <c r="G17" s="328"/>
      <c r="H17" s="328"/>
      <c r="I17" s="328"/>
      <c r="J17" s="328"/>
      <c r="K17" s="328"/>
      <c r="L17" s="328"/>
      <c r="M17" s="328"/>
      <c r="N17" s="328"/>
      <c r="O17" s="328"/>
      <c r="P17" s="328"/>
      <c r="Q17" s="328"/>
      <c r="R17" s="328"/>
      <c r="S17" s="328"/>
      <c r="T17" s="328"/>
      <c r="U17" s="328"/>
      <c r="V17" s="328"/>
      <c r="W17" s="328"/>
      <c r="X17" s="328"/>
      <c r="Y17" s="328"/>
      <c r="Z17" s="328"/>
      <c r="AA17" s="328"/>
      <c r="AB17" s="328"/>
      <c r="AC17" s="328"/>
      <c r="AD17" s="328"/>
      <c r="AE17" s="328"/>
      <c r="AF17" s="328"/>
      <c r="AG17" s="328"/>
      <c r="AH17" s="329"/>
      <c r="AI17" s="308"/>
      <c r="AJ17" s="308"/>
    </row>
    <row r="18" spans="1:36" s="311" customFormat="1" ht="15" customHeight="1" x14ac:dyDescent="0.2">
      <c r="A18" s="312"/>
      <c r="B18" s="289" t="s">
        <v>723</v>
      </c>
      <c r="C18" s="290"/>
      <c r="D18" s="291">
        <v>1</v>
      </c>
      <c r="E18" s="292">
        <v>2</v>
      </c>
      <c r="F18" s="292">
        <v>3</v>
      </c>
      <c r="G18" s="292">
        <v>4</v>
      </c>
      <c r="H18" s="292">
        <v>5</v>
      </c>
      <c r="I18" s="292">
        <v>6</v>
      </c>
      <c r="J18" s="292">
        <v>7</v>
      </c>
      <c r="K18" s="292">
        <v>8</v>
      </c>
      <c r="L18" s="292">
        <v>9</v>
      </c>
      <c r="M18" s="292">
        <v>10</v>
      </c>
      <c r="N18" s="292">
        <v>11</v>
      </c>
      <c r="O18" s="292">
        <v>12</v>
      </c>
      <c r="P18" s="292">
        <v>13</v>
      </c>
      <c r="Q18" s="292">
        <v>14</v>
      </c>
      <c r="R18" s="292">
        <v>15</v>
      </c>
      <c r="S18" s="292">
        <v>16</v>
      </c>
      <c r="T18" s="292">
        <v>17</v>
      </c>
      <c r="U18" s="292">
        <v>18</v>
      </c>
      <c r="V18" s="292">
        <v>19</v>
      </c>
      <c r="W18" s="292">
        <v>20</v>
      </c>
      <c r="X18" s="292">
        <v>21</v>
      </c>
      <c r="Y18" s="292">
        <v>22</v>
      </c>
      <c r="Z18" s="292">
        <v>23</v>
      </c>
      <c r="AA18" s="292">
        <v>24</v>
      </c>
      <c r="AB18" s="292">
        <v>25</v>
      </c>
      <c r="AC18" s="292">
        <v>26</v>
      </c>
      <c r="AD18" s="292">
        <v>27</v>
      </c>
      <c r="AE18" s="292">
        <v>28</v>
      </c>
      <c r="AF18" s="292">
        <v>29</v>
      </c>
      <c r="AG18" s="292">
        <v>30</v>
      </c>
      <c r="AH18" s="293"/>
      <c r="AI18" s="308"/>
      <c r="AJ18" s="308"/>
    </row>
    <row r="19" spans="1:36" s="311" customFormat="1" ht="15" customHeight="1" x14ac:dyDescent="0.2">
      <c r="A19" s="312"/>
      <c r="B19" s="289"/>
      <c r="C19" s="275" t="s">
        <v>601</v>
      </c>
      <c r="D19" s="313"/>
      <c r="E19" s="314"/>
      <c r="F19" s="314"/>
      <c r="G19" s="314"/>
      <c r="H19" s="314"/>
      <c r="I19" s="330"/>
      <c r="J19" s="330"/>
      <c r="K19" s="330"/>
      <c r="L19" s="330"/>
      <c r="M19" s="330"/>
      <c r="N19" s="330"/>
      <c r="O19" s="330"/>
      <c r="P19" s="330"/>
      <c r="Q19" s="330"/>
      <c r="R19" s="330"/>
      <c r="S19" s="330"/>
      <c r="T19" s="330"/>
      <c r="U19" s="330"/>
      <c r="V19" s="330"/>
      <c r="W19" s="330"/>
      <c r="X19" s="330"/>
      <c r="Y19" s="330"/>
      <c r="Z19" s="330"/>
      <c r="AA19" s="330"/>
      <c r="AB19" s="330"/>
      <c r="AC19" s="330"/>
      <c r="AD19" s="330"/>
      <c r="AE19" s="330"/>
      <c r="AF19" s="330"/>
      <c r="AG19" s="330"/>
      <c r="AH19" s="331"/>
      <c r="AI19" s="308"/>
      <c r="AJ19" s="308"/>
    </row>
    <row r="20" spans="1:36" s="311" customFormat="1" ht="15" customHeight="1" x14ac:dyDescent="0.2">
      <c r="A20" s="312"/>
      <c r="B20" s="289"/>
      <c r="C20" s="279" t="s">
        <v>735</v>
      </c>
      <c r="D20" s="319"/>
      <c r="E20" s="320"/>
      <c r="F20" s="320"/>
      <c r="G20" s="320"/>
      <c r="H20" s="320"/>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2"/>
      <c r="AG20" s="332"/>
      <c r="AH20" s="333"/>
      <c r="AI20" s="308"/>
      <c r="AJ20" s="308"/>
    </row>
    <row r="21" spans="1:36" s="323" customFormat="1" ht="15" customHeight="1" x14ac:dyDescent="0.2">
      <c r="A21" s="312"/>
      <c r="B21" s="289"/>
      <c r="C21" s="275" t="s">
        <v>736</v>
      </c>
      <c r="D21" s="319" t="s">
        <v>757</v>
      </c>
      <c r="E21" s="320" t="s">
        <v>757</v>
      </c>
      <c r="F21" s="320" t="s">
        <v>757</v>
      </c>
      <c r="G21" s="320" t="s">
        <v>757</v>
      </c>
      <c r="H21" s="320" t="s">
        <v>757</v>
      </c>
      <c r="I21" s="332" t="s">
        <v>757</v>
      </c>
      <c r="J21" s="332" t="s">
        <v>757</v>
      </c>
      <c r="K21" s="332" t="s">
        <v>757</v>
      </c>
      <c r="L21" s="332" t="s">
        <v>757</v>
      </c>
      <c r="M21" s="332" t="s">
        <v>757</v>
      </c>
      <c r="N21" s="332" t="s">
        <v>757</v>
      </c>
      <c r="O21" s="332" t="s">
        <v>757</v>
      </c>
      <c r="P21" s="332" t="s">
        <v>757</v>
      </c>
      <c r="Q21" s="332" t="s">
        <v>757</v>
      </c>
      <c r="R21" s="332" t="s">
        <v>757</v>
      </c>
      <c r="S21" s="332" t="s">
        <v>757</v>
      </c>
      <c r="T21" s="332" t="s">
        <v>757</v>
      </c>
      <c r="U21" s="332" t="s">
        <v>757</v>
      </c>
      <c r="V21" s="332" t="s">
        <v>757</v>
      </c>
      <c r="W21" s="332" t="s">
        <v>757</v>
      </c>
      <c r="X21" s="332" t="s">
        <v>757</v>
      </c>
      <c r="Y21" s="332" t="s">
        <v>757</v>
      </c>
      <c r="Z21" s="332" t="s">
        <v>757</v>
      </c>
      <c r="AA21" s="332" t="s">
        <v>757</v>
      </c>
      <c r="AB21" s="332" t="s">
        <v>757</v>
      </c>
      <c r="AC21" s="332" t="s">
        <v>757</v>
      </c>
      <c r="AD21" s="332" t="s">
        <v>757</v>
      </c>
      <c r="AE21" s="332" t="s">
        <v>757</v>
      </c>
      <c r="AF21" s="332" t="s">
        <v>757</v>
      </c>
      <c r="AG21" s="332" t="s">
        <v>757</v>
      </c>
      <c r="AH21" s="333"/>
      <c r="AI21" s="308"/>
      <c r="AJ21" s="322"/>
    </row>
    <row r="22" spans="1:36" s="311" customFormat="1" ht="15" customHeight="1" x14ac:dyDescent="0.2">
      <c r="A22" s="312"/>
      <c r="B22" s="289"/>
      <c r="C22" s="279" t="s">
        <v>720</v>
      </c>
      <c r="D22" s="327"/>
      <c r="E22" s="328"/>
      <c r="F22" s="328"/>
      <c r="G22" s="328"/>
      <c r="H22" s="328"/>
      <c r="I22" s="334"/>
      <c r="J22" s="334"/>
      <c r="K22" s="334"/>
      <c r="L22" s="334"/>
      <c r="M22" s="334"/>
      <c r="N22" s="334"/>
      <c r="O22" s="334"/>
      <c r="P22" s="334"/>
      <c r="Q22" s="334"/>
      <c r="R22" s="334"/>
      <c r="S22" s="334"/>
      <c r="T22" s="334"/>
      <c r="U22" s="334"/>
      <c r="V22" s="334"/>
      <c r="W22" s="334"/>
      <c r="X22" s="334"/>
      <c r="Y22" s="334"/>
      <c r="Z22" s="334"/>
      <c r="AA22" s="334"/>
      <c r="AB22" s="334"/>
      <c r="AC22" s="334"/>
      <c r="AD22" s="334"/>
      <c r="AE22" s="334"/>
      <c r="AF22" s="334"/>
      <c r="AG22" s="334"/>
      <c r="AH22" s="335"/>
      <c r="AI22" s="308"/>
      <c r="AJ22" s="308"/>
    </row>
    <row r="23" spans="1:36" s="311" customFormat="1" ht="15" customHeight="1" x14ac:dyDescent="0.2">
      <c r="A23" s="312"/>
      <c r="B23" s="270" t="s">
        <v>726</v>
      </c>
      <c r="C23" s="271"/>
      <c r="D23" s="272">
        <v>1</v>
      </c>
      <c r="E23" s="273">
        <v>2</v>
      </c>
      <c r="F23" s="273">
        <v>3</v>
      </c>
      <c r="G23" s="273">
        <v>4</v>
      </c>
      <c r="H23" s="273">
        <v>5</v>
      </c>
      <c r="I23" s="273">
        <v>6</v>
      </c>
      <c r="J23" s="273">
        <v>7</v>
      </c>
      <c r="K23" s="273">
        <v>8</v>
      </c>
      <c r="L23" s="273">
        <v>9</v>
      </c>
      <c r="M23" s="273">
        <v>10</v>
      </c>
      <c r="N23" s="273">
        <v>11</v>
      </c>
      <c r="O23" s="273">
        <v>12</v>
      </c>
      <c r="P23" s="273">
        <v>13</v>
      </c>
      <c r="Q23" s="273">
        <v>14</v>
      </c>
      <c r="R23" s="273">
        <v>15</v>
      </c>
      <c r="S23" s="273">
        <v>16</v>
      </c>
      <c r="T23" s="273">
        <v>17</v>
      </c>
      <c r="U23" s="273">
        <v>18</v>
      </c>
      <c r="V23" s="273">
        <v>19</v>
      </c>
      <c r="W23" s="273">
        <v>20</v>
      </c>
      <c r="X23" s="273">
        <v>21</v>
      </c>
      <c r="Y23" s="273">
        <v>22</v>
      </c>
      <c r="Z23" s="273">
        <v>23</v>
      </c>
      <c r="AA23" s="273">
        <v>24</v>
      </c>
      <c r="AB23" s="273">
        <v>25</v>
      </c>
      <c r="AC23" s="273">
        <v>26</v>
      </c>
      <c r="AD23" s="273">
        <v>27</v>
      </c>
      <c r="AE23" s="273">
        <v>28</v>
      </c>
      <c r="AF23" s="273">
        <v>29</v>
      </c>
      <c r="AG23" s="273">
        <v>30</v>
      </c>
      <c r="AH23" s="274">
        <v>31</v>
      </c>
      <c r="AI23" s="308"/>
      <c r="AJ23" s="308"/>
    </row>
    <row r="24" spans="1:36" s="311" customFormat="1" ht="15" customHeight="1" x14ac:dyDescent="0.2">
      <c r="A24" s="312"/>
      <c r="B24" s="270"/>
      <c r="C24" s="275" t="s">
        <v>601</v>
      </c>
      <c r="D24" s="336"/>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30"/>
      <c r="AD24" s="330"/>
      <c r="AE24" s="330"/>
      <c r="AF24" s="330"/>
      <c r="AG24" s="330"/>
      <c r="AH24" s="331"/>
      <c r="AI24" s="308"/>
      <c r="AJ24" s="308"/>
    </row>
    <row r="25" spans="1:36" s="311" customFormat="1" ht="15" customHeight="1" x14ac:dyDescent="0.2">
      <c r="A25" s="312"/>
      <c r="B25" s="270"/>
      <c r="C25" s="279" t="s">
        <v>735</v>
      </c>
      <c r="D25" s="337"/>
      <c r="E25" s="332"/>
      <c r="F25" s="332"/>
      <c r="G25" s="332"/>
      <c r="H25" s="332"/>
      <c r="I25" s="332"/>
      <c r="J25" s="332"/>
      <c r="K25" s="332"/>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3"/>
      <c r="AI25" s="308"/>
      <c r="AJ25" s="308"/>
    </row>
    <row r="26" spans="1:36" s="323" customFormat="1" ht="15" customHeight="1" x14ac:dyDescent="0.2">
      <c r="A26" s="312"/>
      <c r="B26" s="270"/>
      <c r="C26" s="275" t="s">
        <v>736</v>
      </c>
      <c r="D26" s="337" t="s">
        <v>757</v>
      </c>
      <c r="E26" s="332" t="s">
        <v>757</v>
      </c>
      <c r="F26" s="332" t="s">
        <v>757</v>
      </c>
      <c r="G26" s="332" t="s">
        <v>757</v>
      </c>
      <c r="H26" s="332" t="s">
        <v>757</v>
      </c>
      <c r="I26" s="332" t="s">
        <v>757</v>
      </c>
      <c r="J26" s="332" t="s">
        <v>757</v>
      </c>
      <c r="K26" s="332" t="s">
        <v>757</v>
      </c>
      <c r="L26" s="332" t="s">
        <v>757</v>
      </c>
      <c r="M26" s="332" t="s">
        <v>757</v>
      </c>
      <c r="N26" s="332" t="s">
        <v>757</v>
      </c>
      <c r="O26" s="332" t="s">
        <v>757</v>
      </c>
      <c r="P26" s="332" t="s">
        <v>757</v>
      </c>
      <c r="Q26" s="332" t="s">
        <v>757</v>
      </c>
      <c r="R26" s="332" t="s">
        <v>757</v>
      </c>
      <c r="S26" s="332" t="s">
        <v>757</v>
      </c>
      <c r="T26" s="332" t="s">
        <v>757</v>
      </c>
      <c r="U26" s="332" t="s">
        <v>757</v>
      </c>
      <c r="V26" s="332" t="s">
        <v>757</v>
      </c>
      <c r="W26" s="332" t="s">
        <v>757</v>
      </c>
      <c r="X26" s="332"/>
      <c r="Y26" s="332"/>
      <c r="Z26" s="332"/>
      <c r="AA26" s="332"/>
      <c r="AB26" s="332"/>
      <c r="AC26" s="332"/>
      <c r="AD26" s="332"/>
      <c r="AE26" s="332"/>
      <c r="AF26" s="332"/>
      <c r="AG26" s="332"/>
      <c r="AH26" s="333"/>
      <c r="AI26" s="308"/>
      <c r="AJ26" s="322"/>
    </row>
    <row r="27" spans="1:36" s="311" customFormat="1" ht="15" customHeight="1" x14ac:dyDescent="0.2">
      <c r="A27" s="312"/>
      <c r="B27" s="270"/>
      <c r="C27" s="279" t="s">
        <v>720</v>
      </c>
      <c r="D27" s="338"/>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34"/>
      <c r="AE27" s="334"/>
      <c r="AF27" s="334"/>
      <c r="AG27" s="334"/>
      <c r="AH27" s="335"/>
      <c r="AI27" s="308"/>
      <c r="AJ27" s="308"/>
    </row>
    <row r="28" spans="1:36" s="311" customFormat="1" ht="15" customHeight="1" x14ac:dyDescent="0.2">
      <c r="A28" s="312"/>
      <c r="B28" s="289" t="s">
        <v>728</v>
      </c>
      <c r="C28" s="290"/>
      <c r="D28" s="291">
        <v>1</v>
      </c>
      <c r="E28" s="292">
        <v>2</v>
      </c>
      <c r="F28" s="292">
        <v>3</v>
      </c>
      <c r="G28" s="292">
        <v>4</v>
      </c>
      <c r="H28" s="292">
        <v>5</v>
      </c>
      <c r="I28" s="292">
        <v>6</v>
      </c>
      <c r="J28" s="292">
        <v>7</v>
      </c>
      <c r="K28" s="292">
        <v>8</v>
      </c>
      <c r="L28" s="292">
        <v>9</v>
      </c>
      <c r="M28" s="292">
        <v>10</v>
      </c>
      <c r="N28" s="292">
        <v>11</v>
      </c>
      <c r="O28" s="292">
        <v>12</v>
      </c>
      <c r="P28" s="292">
        <v>13</v>
      </c>
      <c r="Q28" s="292">
        <v>14</v>
      </c>
      <c r="R28" s="292">
        <v>15</v>
      </c>
      <c r="S28" s="292">
        <v>16</v>
      </c>
      <c r="T28" s="292">
        <v>17</v>
      </c>
      <c r="U28" s="292">
        <v>18</v>
      </c>
      <c r="V28" s="292">
        <v>19</v>
      </c>
      <c r="W28" s="292">
        <v>20</v>
      </c>
      <c r="X28" s="292">
        <v>21</v>
      </c>
      <c r="Y28" s="292">
        <v>22</v>
      </c>
      <c r="Z28" s="292">
        <v>23</v>
      </c>
      <c r="AA28" s="292">
        <v>24</v>
      </c>
      <c r="AB28" s="292">
        <v>25</v>
      </c>
      <c r="AC28" s="292">
        <v>26</v>
      </c>
      <c r="AD28" s="292">
        <v>27</v>
      </c>
      <c r="AE28" s="292">
        <v>28</v>
      </c>
      <c r="AF28" s="292">
        <v>29</v>
      </c>
      <c r="AG28" s="292">
        <v>30</v>
      </c>
      <c r="AH28" s="293"/>
      <c r="AI28" s="308"/>
      <c r="AJ28" s="308"/>
    </row>
    <row r="29" spans="1:36" s="311" customFormat="1" ht="15" customHeight="1" x14ac:dyDescent="0.2">
      <c r="A29" s="312"/>
      <c r="B29" s="289"/>
      <c r="C29" s="275" t="s">
        <v>601</v>
      </c>
      <c r="D29" s="336"/>
      <c r="E29" s="330"/>
      <c r="F29" s="330"/>
      <c r="G29" s="330"/>
      <c r="H29" s="330"/>
      <c r="I29" s="330"/>
      <c r="J29" s="330"/>
      <c r="K29" s="330"/>
      <c r="L29" s="330"/>
      <c r="M29" s="330"/>
      <c r="N29" s="330"/>
      <c r="O29" s="330"/>
      <c r="P29" s="330"/>
      <c r="Q29" s="330"/>
      <c r="R29" s="330"/>
      <c r="S29" s="330"/>
      <c r="T29" s="330"/>
      <c r="U29" s="330"/>
      <c r="V29" s="330"/>
      <c r="W29" s="330"/>
      <c r="X29" s="330"/>
      <c r="Y29" s="330"/>
      <c r="Z29" s="330"/>
      <c r="AA29" s="330"/>
      <c r="AB29" s="330"/>
      <c r="AC29" s="330"/>
      <c r="AD29" s="330"/>
      <c r="AE29" s="330"/>
      <c r="AF29" s="330"/>
      <c r="AG29" s="330"/>
      <c r="AH29" s="331"/>
      <c r="AI29" s="308"/>
      <c r="AJ29" s="308"/>
    </row>
    <row r="30" spans="1:36" s="311" customFormat="1" ht="15" customHeight="1" x14ac:dyDescent="0.2">
      <c r="A30" s="312"/>
      <c r="B30" s="289"/>
      <c r="C30" s="279" t="s">
        <v>735</v>
      </c>
      <c r="D30" s="337"/>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333"/>
      <c r="AI30" s="308"/>
      <c r="AJ30" s="308"/>
    </row>
    <row r="31" spans="1:36" s="323" customFormat="1" ht="15" customHeight="1" x14ac:dyDescent="0.2">
      <c r="A31" s="312"/>
      <c r="B31" s="289"/>
      <c r="C31" s="275" t="s">
        <v>736</v>
      </c>
      <c r="D31" s="337"/>
      <c r="E31" s="332"/>
      <c r="F31" s="332"/>
      <c r="G31" s="332"/>
      <c r="H31" s="332"/>
      <c r="I31" s="332"/>
      <c r="J31" s="332"/>
      <c r="K31" s="332"/>
      <c r="L31" s="332"/>
      <c r="M31" s="332"/>
      <c r="N31" s="332"/>
      <c r="O31" s="332"/>
      <c r="P31" s="332"/>
      <c r="Q31" s="332"/>
      <c r="R31" s="332"/>
      <c r="S31" s="332"/>
      <c r="T31" s="332"/>
      <c r="U31" s="332"/>
      <c r="V31" s="332"/>
      <c r="W31" s="332"/>
      <c r="X31" s="332"/>
      <c r="Y31" s="332"/>
      <c r="Z31" s="332"/>
      <c r="AA31" s="332"/>
      <c r="AB31" s="332"/>
      <c r="AC31" s="332"/>
      <c r="AD31" s="332"/>
      <c r="AE31" s="332"/>
      <c r="AF31" s="332"/>
      <c r="AG31" s="332"/>
      <c r="AH31" s="333"/>
      <c r="AI31" s="308"/>
      <c r="AJ31" s="322"/>
    </row>
    <row r="32" spans="1:36" s="311" customFormat="1" ht="15" customHeight="1" x14ac:dyDescent="0.2">
      <c r="A32" s="312"/>
      <c r="B32" s="289"/>
      <c r="C32" s="279" t="s">
        <v>720</v>
      </c>
      <c r="D32" s="338"/>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c r="AD32" s="334"/>
      <c r="AE32" s="334"/>
      <c r="AF32" s="334"/>
      <c r="AG32" s="334"/>
      <c r="AH32" s="335"/>
      <c r="AI32" s="308"/>
      <c r="AJ32" s="308"/>
    </row>
    <row r="33" spans="1:36" s="311" customFormat="1" ht="15" customHeight="1" x14ac:dyDescent="0.2">
      <c r="A33" s="312"/>
      <c r="B33" s="270" t="s">
        <v>729</v>
      </c>
      <c r="C33" s="271"/>
      <c r="D33" s="272">
        <v>1</v>
      </c>
      <c r="E33" s="273">
        <v>2</v>
      </c>
      <c r="F33" s="273">
        <v>3</v>
      </c>
      <c r="G33" s="273">
        <v>4</v>
      </c>
      <c r="H33" s="273">
        <v>5</v>
      </c>
      <c r="I33" s="273">
        <v>6</v>
      </c>
      <c r="J33" s="273">
        <v>7</v>
      </c>
      <c r="K33" s="273">
        <v>8</v>
      </c>
      <c r="L33" s="273">
        <v>9</v>
      </c>
      <c r="M33" s="273">
        <v>10</v>
      </c>
      <c r="N33" s="273">
        <v>11</v>
      </c>
      <c r="O33" s="273">
        <v>12</v>
      </c>
      <c r="P33" s="273">
        <v>13</v>
      </c>
      <c r="Q33" s="273">
        <v>14</v>
      </c>
      <c r="R33" s="273">
        <v>15</v>
      </c>
      <c r="S33" s="273">
        <v>16</v>
      </c>
      <c r="T33" s="273">
        <v>17</v>
      </c>
      <c r="U33" s="273">
        <v>18</v>
      </c>
      <c r="V33" s="273">
        <v>19</v>
      </c>
      <c r="W33" s="273">
        <v>20</v>
      </c>
      <c r="X33" s="273">
        <v>21</v>
      </c>
      <c r="Y33" s="273">
        <v>22</v>
      </c>
      <c r="Z33" s="273">
        <v>23</v>
      </c>
      <c r="AA33" s="273">
        <v>24</v>
      </c>
      <c r="AB33" s="273">
        <v>25</v>
      </c>
      <c r="AC33" s="273">
        <v>26</v>
      </c>
      <c r="AD33" s="273">
        <v>27</v>
      </c>
      <c r="AE33" s="273">
        <v>28</v>
      </c>
      <c r="AF33" s="273">
        <v>29</v>
      </c>
      <c r="AG33" s="273">
        <v>30</v>
      </c>
      <c r="AH33" s="274">
        <v>31</v>
      </c>
      <c r="AI33" s="308"/>
      <c r="AJ33" s="308"/>
    </row>
    <row r="34" spans="1:36" s="311" customFormat="1" ht="15" customHeight="1" x14ac:dyDescent="0.2">
      <c r="A34" s="312"/>
      <c r="B34" s="270"/>
      <c r="C34" s="275" t="s">
        <v>601</v>
      </c>
      <c r="D34" s="336"/>
      <c r="E34" s="330"/>
      <c r="F34" s="330"/>
      <c r="G34" s="330"/>
      <c r="H34" s="330"/>
      <c r="I34" s="330"/>
      <c r="J34" s="330"/>
      <c r="K34" s="330"/>
      <c r="L34" s="330"/>
      <c r="M34" s="330"/>
      <c r="N34" s="330"/>
      <c r="O34" s="330"/>
      <c r="P34" s="330"/>
      <c r="Q34" s="330"/>
      <c r="R34" s="330"/>
      <c r="S34" s="330"/>
      <c r="T34" s="330"/>
      <c r="U34" s="330"/>
      <c r="V34" s="330"/>
      <c r="W34" s="330"/>
      <c r="X34" s="330"/>
      <c r="Y34" s="330"/>
      <c r="Z34" s="330"/>
      <c r="AA34" s="330"/>
      <c r="AB34" s="330"/>
      <c r="AC34" s="330"/>
      <c r="AD34" s="330"/>
      <c r="AE34" s="330"/>
      <c r="AF34" s="330"/>
      <c r="AG34" s="330"/>
      <c r="AH34" s="331"/>
      <c r="AI34" s="308"/>
      <c r="AJ34" s="308"/>
    </row>
    <row r="35" spans="1:36" s="311" customFormat="1" ht="15" customHeight="1" x14ac:dyDescent="0.2">
      <c r="A35" s="312"/>
      <c r="B35" s="270"/>
      <c r="C35" s="279" t="s">
        <v>735</v>
      </c>
      <c r="D35" s="337"/>
      <c r="E35" s="332"/>
      <c r="F35" s="332"/>
      <c r="G35" s="332"/>
      <c r="H35" s="332"/>
      <c r="I35" s="332"/>
      <c r="J35" s="332"/>
      <c r="K35" s="332"/>
      <c r="L35" s="332"/>
      <c r="M35" s="332"/>
      <c r="N35" s="332"/>
      <c r="O35" s="332"/>
      <c r="P35" s="332"/>
      <c r="Q35" s="332"/>
      <c r="R35" s="332"/>
      <c r="S35" s="332"/>
      <c r="T35" s="332"/>
      <c r="U35" s="332"/>
      <c r="V35" s="332"/>
      <c r="W35" s="332"/>
      <c r="X35" s="332"/>
      <c r="Y35" s="332"/>
      <c r="Z35" s="332"/>
      <c r="AA35" s="332"/>
      <c r="AB35" s="332"/>
      <c r="AC35" s="332"/>
      <c r="AD35" s="332"/>
      <c r="AE35" s="332"/>
      <c r="AF35" s="332"/>
      <c r="AG35" s="332"/>
      <c r="AH35" s="333"/>
      <c r="AI35" s="308"/>
      <c r="AJ35" s="308"/>
    </row>
    <row r="36" spans="1:36" s="323" customFormat="1" ht="15" customHeight="1" x14ac:dyDescent="0.2">
      <c r="A36" s="312"/>
      <c r="B36" s="270"/>
      <c r="C36" s="275" t="s">
        <v>736</v>
      </c>
      <c r="D36" s="337"/>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333"/>
      <c r="AI36" s="308"/>
      <c r="AJ36" s="322"/>
    </row>
    <row r="37" spans="1:36" s="311" customFormat="1" ht="15" customHeight="1" x14ac:dyDescent="0.2">
      <c r="A37" s="312"/>
      <c r="B37" s="270"/>
      <c r="C37" s="279" t="s">
        <v>720</v>
      </c>
      <c r="D37" s="338"/>
      <c r="E37" s="334"/>
      <c r="F37" s="334"/>
      <c r="G37" s="334"/>
      <c r="H37" s="334"/>
      <c r="I37" s="334"/>
      <c r="J37" s="334"/>
      <c r="K37" s="334"/>
      <c r="L37" s="334"/>
      <c r="M37" s="334"/>
      <c r="N37" s="334"/>
      <c r="O37" s="334"/>
      <c r="P37" s="334"/>
      <c r="Q37" s="334"/>
      <c r="R37" s="334"/>
      <c r="S37" s="334"/>
      <c r="T37" s="334"/>
      <c r="U37" s="334"/>
      <c r="V37" s="334"/>
      <c r="W37" s="334"/>
      <c r="X37" s="334"/>
      <c r="Y37" s="334"/>
      <c r="Z37" s="334"/>
      <c r="AA37" s="334"/>
      <c r="AB37" s="334"/>
      <c r="AC37" s="334"/>
      <c r="AD37" s="334"/>
      <c r="AE37" s="334"/>
      <c r="AF37" s="334"/>
      <c r="AG37" s="334"/>
      <c r="AH37" s="335"/>
      <c r="AI37" s="308"/>
      <c r="AJ37" s="308"/>
    </row>
    <row r="38" spans="1:36" s="311" customFormat="1" ht="15" customHeight="1" x14ac:dyDescent="0.2">
      <c r="A38" s="312"/>
      <c r="B38" s="289" t="s">
        <v>730</v>
      </c>
      <c r="C38" s="290"/>
      <c r="D38" s="291">
        <v>1</v>
      </c>
      <c r="E38" s="292">
        <v>2</v>
      </c>
      <c r="F38" s="292">
        <v>3</v>
      </c>
      <c r="G38" s="292">
        <v>4</v>
      </c>
      <c r="H38" s="292">
        <v>5</v>
      </c>
      <c r="I38" s="292">
        <v>6</v>
      </c>
      <c r="J38" s="292">
        <v>7</v>
      </c>
      <c r="K38" s="292">
        <v>8</v>
      </c>
      <c r="L38" s="292">
        <v>9</v>
      </c>
      <c r="M38" s="292">
        <v>10</v>
      </c>
      <c r="N38" s="292">
        <v>11</v>
      </c>
      <c r="O38" s="292">
        <v>12</v>
      </c>
      <c r="P38" s="292">
        <v>13</v>
      </c>
      <c r="Q38" s="292">
        <v>14</v>
      </c>
      <c r="R38" s="292">
        <v>15</v>
      </c>
      <c r="S38" s="292">
        <v>16</v>
      </c>
      <c r="T38" s="292">
        <v>17</v>
      </c>
      <c r="U38" s="292">
        <v>18</v>
      </c>
      <c r="V38" s="292">
        <v>19</v>
      </c>
      <c r="W38" s="292">
        <v>20</v>
      </c>
      <c r="X38" s="292">
        <v>21</v>
      </c>
      <c r="Y38" s="292">
        <v>22</v>
      </c>
      <c r="Z38" s="292">
        <v>23</v>
      </c>
      <c r="AA38" s="292">
        <v>24</v>
      </c>
      <c r="AB38" s="292">
        <v>25</v>
      </c>
      <c r="AC38" s="292">
        <v>26</v>
      </c>
      <c r="AD38" s="292">
        <v>27</v>
      </c>
      <c r="AE38" s="292">
        <v>28</v>
      </c>
      <c r="AF38" s="292">
        <v>29</v>
      </c>
      <c r="AG38" s="292">
        <v>30</v>
      </c>
      <c r="AH38" s="293">
        <v>31</v>
      </c>
      <c r="AI38" s="308"/>
      <c r="AJ38" s="308"/>
    </row>
    <row r="39" spans="1:36" s="311" customFormat="1" ht="15" customHeight="1" x14ac:dyDescent="0.2">
      <c r="A39" s="312"/>
      <c r="B39" s="289"/>
      <c r="C39" s="275" t="s">
        <v>601</v>
      </c>
      <c r="D39" s="336"/>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c r="AD39" s="330"/>
      <c r="AE39" s="330"/>
      <c r="AF39" s="330"/>
      <c r="AG39" s="330"/>
      <c r="AH39" s="331"/>
      <c r="AI39" s="308"/>
      <c r="AJ39" s="308"/>
    </row>
    <row r="40" spans="1:36" s="311" customFormat="1" ht="15" customHeight="1" x14ac:dyDescent="0.2">
      <c r="A40" s="312"/>
      <c r="B40" s="289"/>
      <c r="C40" s="279" t="s">
        <v>735</v>
      </c>
      <c r="D40" s="337"/>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333"/>
      <c r="AI40" s="308"/>
      <c r="AJ40" s="308"/>
    </row>
    <row r="41" spans="1:36" s="323" customFormat="1" ht="15" customHeight="1" x14ac:dyDescent="0.2">
      <c r="A41" s="312"/>
      <c r="B41" s="289"/>
      <c r="C41" s="275" t="s">
        <v>736</v>
      </c>
      <c r="D41" s="337"/>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333"/>
      <c r="AI41" s="308"/>
      <c r="AJ41" s="322"/>
    </row>
    <row r="42" spans="1:36" s="311" customFormat="1" ht="15" customHeight="1" x14ac:dyDescent="0.2">
      <c r="A42" s="312"/>
      <c r="B42" s="289"/>
      <c r="C42" s="279" t="s">
        <v>720</v>
      </c>
      <c r="D42" s="338"/>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5"/>
      <c r="AI42" s="308"/>
      <c r="AJ42" s="308"/>
    </row>
    <row r="43" spans="1:36" s="311" customFormat="1" ht="15" customHeight="1" x14ac:dyDescent="0.2">
      <c r="A43" s="312"/>
      <c r="B43" s="270" t="s">
        <v>731</v>
      </c>
      <c r="C43" s="271"/>
      <c r="D43" s="272">
        <v>1</v>
      </c>
      <c r="E43" s="273">
        <v>2</v>
      </c>
      <c r="F43" s="273">
        <v>3</v>
      </c>
      <c r="G43" s="273">
        <v>4</v>
      </c>
      <c r="H43" s="273">
        <v>5</v>
      </c>
      <c r="I43" s="273">
        <v>6</v>
      </c>
      <c r="J43" s="273">
        <v>7</v>
      </c>
      <c r="K43" s="273">
        <v>8</v>
      </c>
      <c r="L43" s="273">
        <v>9</v>
      </c>
      <c r="M43" s="273">
        <v>10</v>
      </c>
      <c r="N43" s="273">
        <v>11</v>
      </c>
      <c r="O43" s="273">
        <v>12</v>
      </c>
      <c r="P43" s="273">
        <v>13</v>
      </c>
      <c r="Q43" s="273">
        <v>14</v>
      </c>
      <c r="R43" s="273">
        <v>15</v>
      </c>
      <c r="S43" s="273">
        <v>16</v>
      </c>
      <c r="T43" s="273">
        <v>17</v>
      </c>
      <c r="U43" s="273">
        <v>18</v>
      </c>
      <c r="V43" s="273">
        <v>19</v>
      </c>
      <c r="W43" s="273">
        <v>20</v>
      </c>
      <c r="X43" s="273">
        <v>21</v>
      </c>
      <c r="Y43" s="273">
        <v>22</v>
      </c>
      <c r="Z43" s="273">
        <v>23</v>
      </c>
      <c r="AA43" s="273">
        <v>24</v>
      </c>
      <c r="AB43" s="273">
        <v>25</v>
      </c>
      <c r="AC43" s="273">
        <v>26</v>
      </c>
      <c r="AD43" s="273">
        <v>27</v>
      </c>
      <c r="AE43" s="273">
        <v>28</v>
      </c>
      <c r="AF43" s="273">
        <v>29</v>
      </c>
      <c r="AG43" s="273">
        <v>30</v>
      </c>
      <c r="AH43" s="274"/>
      <c r="AI43" s="308"/>
      <c r="AJ43" s="308"/>
    </row>
    <row r="44" spans="1:36" s="311" customFormat="1" ht="15" customHeight="1" x14ac:dyDescent="0.2">
      <c r="A44" s="312"/>
      <c r="B44" s="270"/>
      <c r="C44" s="275" t="s">
        <v>601</v>
      </c>
      <c r="D44" s="336"/>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30"/>
      <c r="AC44" s="330"/>
      <c r="AD44" s="330"/>
      <c r="AE44" s="330"/>
      <c r="AF44" s="330"/>
      <c r="AG44" s="330"/>
      <c r="AH44" s="331"/>
      <c r="AI44" s="308"/>
      <c r="AJ44" s="308"/>
    </row>
    <row r="45" spans="1:36" s="311" customFormat="1" ht="15" customHeight="1" x14ac:dyDescent="0.2">
      <c r="A45" s="312"/>
      <c r="B45" s="270"/>
      <c r="C45" s="279" t="s">
        <v>735</v>
      </c>
      <c r="D45" s="337"/>
      <c r="E45" s="332"/>
      <c r="F45" s="332"/>
      <c r="G45" s="332"/>
      <c r="H45" s="332"/>
      <c r="I45" s="332"/>
      <c r="J45" s="332"/>
      <c r="K45" s="332"/>
      <c r="L45" s="332"/>
      <c r="M45" s="332"/>
      <c r="N45" s="332"/>
      <c r="O45" s="332"/>
      <c r="P45" s="332"/>
      <c r="Q45" s="332"/>
      <c r="R45" s="332"/>
      <c r="S45" s="332"/>
      <c r="T45" s="332"/>
      <c r="U45" s="332"/>
      <c r="V45" s="332"/>
      <c r="W45" s="332"/>
      <c r="X45" s="332"/>
      <c r="Y45" s="332"/>
      <c r="Z45" s="332"/>
      <c r="AA45" s="332"/>
      <c r="AB45" s="332"/>
      <c r="AC45" s="332"/>
      <c r="AD45" s="332"/>
      <c r="AE45" s="332"/>
      <c r="AF45" s="332"/>
      <c r="AG45" s="332"/>
      <c r="AH45" s="333"/>
      <c r="AI45" s="308"/>
      <c r="AJ45" s="308"/>
    </row>
    <row r="46" spans="1:36" s="323" customFormat="1" ht="15" customHeight="1" x14ac:dyDescent="0.2">
      <c r="A46" s="312"/>
      <c r="B46" s="270"/>
      <c r="C46" s="275" t="s">
        <v>736</v>
      </c>
      <c r="D46" s="337"/>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332"/>
      <c r="AC46" s="332"/>
      <c r="AD46" s="332"/>
      <c r="AE46" s="332"/>
      <c r="AF46" s="332"/>
      <c r="AG46" s="332"/>
      <c r="AH46" s="333"/>
      <c r="AI46" s="308"/>
      <c r="AJ46" s="322"/>
    </row>
    <row r="47" spans="1:36" s="311" customFormat="1" ht="15" customHeight="1" x14ac:dyDescent="0.2">
      <c r="A47" s="312"/>
      <c r="B47" s="270"/>
      <c r="C47" s="279" t="s">
        <v>720</v>
      </c>
      <c r="D47" s="338"/>
      <c r="E47" s="334"/>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c r="AD47" s="334"/>
      <c r="AE47" s="334"/>
      <c r="AF47" s="334"/>
      <c r="AG47" s="334"/>
      <c r="AH47" s="335"/>
      <c r="AI47" s="308"/>
      <c r="AJ47" s="308"/>
    </row>
    <row r="48" spans="1:36" s="311" customFormat="1" ht="15" customHeight="1" x14ac:dyDescent="0.2">
      <c r="A48" s="312"/>
      <c r="B48" s="289" t="s">
        <v>732</v>
      </c>
      <c r="C48" s="290"/>
      <c r="D48" s="291">
        <v>1</v>
      </c>
      <c r="E48" s="292">
        <v>2</v>
      </c>
      <c r="F48" s="292">
        <v>3</v>
      </c>
      <c r="G48" s="292">
        <v>4</v>
      </c>
      <c r="H48" s="292">
        <v>5</v>
      </c>
      <c r="I48" s="292">
        <v>6</v>
      </c>
      <c r="J48" s="292">
        <v>7</v>
      </c>
      <c r="K48" s="292">
        <v>8</v>
      </c>
      <c r="L48" s="292">
        <v>9</v>
      </c>
      <c r="M48" s="292">
        <v>10</v>
      </c>
      <c r="N48" s="292">
        <v>11</v>
      </c>
      <c r="O48" s="292">
        <v>12</v>
      </c>
      <c r="P48" s="292">
        <v>13</v>
      </c>
      <c r="Q48" s="292">
        <v>14</v>
      </c>
      <c r="R48" s="292">
        <v>15</v>
      </c>
      <c r="S48" s="292">
        <v>16</v>
      </c>
      <c r="T48" s="292">
        <v>17</v>
      </c>
      <c r="U48" s="292">
        <v>18</v>
      </c>
      <c r="V48" s="292">
        <v>19</v>
      </c>
      <c r="W48" s="292">
        <v>20</v>
      </c>
      <c r="X48" s="292">
        <v>21</v>
      </c>
      <c r="Y48" s="292">
        <v>22</v>
      </c>
      <c r="Z48" s="292">
        <v>23</v>
      </c>
      <c r="AA48" s="292">
        <v>24</v>
      </c>
      <c r="AB48" s="292">
        <v>25</v>
      </c>
      <c r="AC48" s="292">
        <v>26</v>
      </c>
      <c r="AD48" s="292">
        <v>27</v>
      </c>
      <c r="AE48" s="292">
        <v>28</v>
      </c>
      <c r="AF48" s="292">
        <v>29</v>
      </c>
      <c r="AG48" s="292">
        <v>30</v>
      </c>
      <c r="AH48" s="293">
        <v>31</v>
      </c>
      <c r="AI48" s="308"/>
      <c r="AJ48" s="308"/>
    </row>
    <row r="49" spans="1:36" s="311" customFormat="1" ht="15" customHeight="1" x14ac:dyDescent="0.2">
      <c r="A49" s="312"/>
      <c r="B49" s="289"/>
      <c r="C49" s="275" t="s">
        <v>601</v>
      </c>
      <c r="D49" s="336"/>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c r="AE49" s="330"/>
      <c r="AF49" s="330"/>
      <c r="AG49" s="330"/>
      <c r="AH49" s="331"/>
      <c r="AI49" s="308"/>
      <c r="AJ49" s="308"/>
    </row>
    <row r="50" spans="1:36" s="311" customFormat="1" ht="15" customHeight="1" x14ac:dyDescent="0.2">
      <c r="A50" s="312"/>
      <c r="B50" s="289"/>
      <c r="C50" s="279" t="s">
        <v>735</v>
      </c>
      <c r="D50" s="337"/>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332"/>
      <c r="AD50" s="332"/>
      <c r="AE50" s="332"/>
      <c r="AF50" s="332"/>
      <c r="AG50" s="332"/>
      <c r="AH50" s="333"/>
      <c r="AI50" s="308"/>
      <c r="AJ50" s="308"/>
    </row>
    <row r="51" spans="1:36" s="323" customFormat="1" ht="15" customHeight="1" x14ac:dyDescent="0.2">
      <c r="A51" s="312"/>
      <c r="B51" s="289"/>
      <c r="C51" s="275" t="s">
        <v>736</v>
      </c>
      <c r="D51" s="337"/>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332"/>
      <c r="AC51" s="332"/>
      <c r="AD51" s="332"/>
      <c r="AE51" s="332"/>
      <c r="AF51" s="332"/>
      <c r="AG51" s="332"/>
      <c r="AH51" s="333"/>
      <c r="AI51" s="308"/>
      <c r="AJ51" s="322"/>
    </row>
    <row r="52" spans="1:36" s="311" customFormat="1" ht="15" customHeight="1" x14ac:dyDescent="0.2">
      <c r="A52" s="312"/>
      <c r="B52" s="289"/>
      <c r="C52" s="279" t="s">
        <v>720</v>
      </c>
      <c r="D52" s="338"/>
      <c r="E52" s="334"/>
      <c r="F52" s="334"/>
      <c r="G52" s="334"/>
      <c r="H52" s="334"/>
      <c r="I52" s="334"/>
      <c r="J52" s="334"/>
      <c r="K52" s="334"/>
      <c r="L52" s="334"/>
      <c r="M52" s="334"/>
      <c r="N52" s="334"/>
      <c r="O52" s="334"/>
      <c r="P52" s="334"/>
      <c r="Q52" s="334"/>
      <c r="R52" s="334"/>
      <c r="S52" s="334"/>
      <c r="T52" s="334"/>
      <c r="U52" s="334"/>
      <c r="V52" s="334"/>
      <c r="W52" s="334"/>
      <c r="X52" s="334"/>
      <c r="Y52" s="334"/>
      <c r="Z52" s="334"/>
      <c r="AA52" s="334"/>
      <c r="AB52" s="334"/>
      <c r="AC52" s="334"/>
      <c r="AD52" s="334"/>
      <c r="AE52" s="334"/>
      <c r="AF52" s="334"/>
      <c r="AG52" s="334"/>
      <c r="AH52" s="335"/>
      <c r="AI52" s="308"/>
      <c r="AJ52" s="308"/>
    </row>
    <row r="53" spans="1:36" s="311" customFormat="1" ht="15" customHeight="1" x14ac:dyDescent="0.2">
      <c r="A53" s="312"/>
      <c r="B53" s="270" t="s">
        <v>733</v>
      </c>
      <c r="C53" s="271"/>
      <c r="D53" s="272">
        <v>1</v>
      </c>
      <c r="E53" s="273">
        <v>2</v>
      </c>
      <c r="F53" s="273">
        <v>3</v>
      </c>
      <c r="G53" s="273">
        <v>4</v>
      </c>
      <c r="H53" s="273">
        <v>5</v>
      </c>
      <c r="I53" s="273">
        <v>6</v>
      </c>
      <c r="J53" s="273">
        <v>7</v>
      </c>
      <c r="K53" s="273">
        <v>8</v>
      </c>
      <c r="L53" s="273">
        <v>9</v>
      </c>
      <c r="M53" s="273">
        <v>10</v>
      </c>
      <c r="N53" s="273">
        <v>11</v>
      </c>
      <c r="O53" s="273">
        <v>12</v>
      </c>
      <c r="P53" s="273">
        <v>13</v>
      </c>
      <c r="Q53" s="273">
        <v>14</v>
      </c>
      <c r="R53" s="273">
        <v>15</v>
      </c>
      <c r="S53" s="273">
        <v>16</v>
      </c>
      <c r="T53" s="273">
        <v>17</v>
      </c>
      <c r="U53" s="273">
        <v>18</v>
      </c>
      <c r="V53" s="273">
        <v>19</v>
      </c>
      <c r="W53" s="273">
        <v>20</v>
      </c>
      <c r="X53" s="273">
        <v>21</v>
      </c>
      <c r="Y53" s="273">
        <v>22</v>
      </c>
      <c r="Z53" s="273">
        <v>23</v>
      </c>
      <c r="AA53" s="273">
        <v>24</v>
      </c>
      <c r="AB53" s="273">
        <v>25</v>
      </c>
      <c r="AC53" s="273">
        <v>26</v>
      </c>
      <c r="AD53" s="273">
        <v>27</v>
      </c>
      <c r="AE53" s="273">
        <v>28</v>
      </c>
      <c r="AF53" s="273">
        <v>29</v>
      </c>
      <c r="AG53" s="273">
        <v>30</v>
      </c>
      <c r="AH53" s="274"/>
      <c r="AI53" s="308"/>
      <c r="AJ53" s="308"/>
    </row>
    <row r="54" spans="1:36" s="311" customFormat="1" ht="15" customHeight="1" x14ac:dyDescent="0.2">
      <c r="A54" s="312"/>
      <c r="B54" s="270"/>
      <c r="C54" s="275" t="s">
        <v>601</v>
      </c>
      <c r="D54" s="336"/>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c r="AE54" s="330"/>
      <c r="AF54" s="330"/>
      <c r="AG54" s="330"/>
      <c r="AH54" s="331"/>
      <c r="AI54" s="308"/>
      <c r="AJ54" s="308"/>
    </row>
    <row r="55" spans="1:36" s="311" customFormat="1" ht="15" customHeight="1" x14ac:dyDescent="0.2">
      <c r="A55" s="312"/>
      <c r="B55" s="270"/>
      <c r="C55" s="279" t="s">
        <v>735</v>
      </c>
      <c r="D55" s="337"/>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332"/>
      <c r="AF55" s="332"/>
      <c r="AG55" s="332"/>
      <c r="AH55" s="333"/>
      <c r="AI55" s="308"/>
      <c r="AJ55" s="308"/>
    </row>
    <row r="56" spans="1:36" s="323" customFormat="1" ht="15" customHeight="1" x14ac:dyDescent="0.2">
      <c r="A56" s="312"/>
      <c r="B56" s="270"/>
      <c r="C56" s="275" t="s">
        <v>736</v>
      </c>
      <c r="D56" s="337"/>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332"/>
      <c r="AC56" s="332"/>
      <c r="AD56" s="332"/>
      <c r="AE56" s="332"/>
      <c r="AF56" s="332"/>
      <c r="AG56" s="332"/>
      <c r="AH56" s="333"/>
      <c r="AI56" s="308"/>
      <c r="AJ56" s="322"/>
    </row>
    <row r="57" spans="1:36" s="311" customFormat="1" ht="15" customHeight="1" x14ac:dyDescent="0.2">
      <c r="A57" s="312"/>
      <c r="B57" s="270"/>
      <c r="C57" s="279" t="s">
        <v>720</v>
      </c>
      <c r="D57" s="338"/>
      <c r="E57" s="334"/>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5"/>
      <c r="AI57" s="308"/>
      <c r="AJ57" s="308"/>
    </row>
    <row r="58" spans="1:36" s="311" customFormat="1" ht="15" customHeight="1" x14ac:dyDescent="0.2">
      <c r="A58" s="312"/>
      <c r="B58" s="289" t="s">
        <v>734</v>
      </c>
      <c r="C58" s="290"/>
      <c r="D58" s="291">
        <v>1</v>
      </c>
      <c r="E58" s="292">
        <v>2</v>
      </c>
      <c r="F58" s="292">
        <v>3</v>
      </c>
      <c r="G58" s="292">
        <v>4</v>
      </c>
      <c r="H58" s="292">
        <v>5</v>
      </c>
      <c r="I58" s="292">
        <v>6</v>
      </c>
      <c r="J58" s="292">
        <v>7</v>
      </c>
      <c r="K58" s="292">
        <v>8</v>
      </c>
      <c r="L58" s="292">
        <v>9</v>
      </c>
      <c r="M58" s="292">
        <v>10</v>
      </c>
      <c r="N58" s="292">
        <v>11</v>
      </c>
      <c r="O58" s="292">
        <v>12</v>
      </c>
      <c r="P58" s="292">
        <v>13</v>
      </c>
      <c r="Q58" s="292">
        <v>14</v>
      </c>
      <c r="R58" s="292">
        <v>15</v>
      </c>
      <c r="S58" s="292">
        <v>16</v>
      </c>
      <c r="T58" s="292">
        <v>17</v>
      </c>
      <c r="U58" s="292">
        <v>18</v>
      </c>
      <c r="V58" s="292">
        <v>19</v>
      </c>
      <c r="W58" s="292">
        <v>20</v>
      </c>
      <c r="X58" s="292">
        <v>21</v>
      </c>
      <c r="Y58" s="292">
        <v>22</v>
      </c>
      <c r="Z58" s="292">
        <v>23</v>
      </c>
      <c r="AA58" s="292">
        <v>24</v>
      </c>
      <c r="AB58" s="292">
        <v>25</v>
      </c>
      <c r="AC58" s="292">
        <v>26</v>
      </c>
      <c r="AD58" s="292">
        <v>27</v>
      </c>
      <c r="AE58" s="292">
        <v>28</v>
      </c>
      <c r="AF58" s="292">
        <v>29</v>
      </c>
      <c r="AG58" s="292">
        <v>30</v>
      </c>
      <c r="AH58" s="293">
        <v>31</v>
      </c>
      <c r="AI58" s="308"/>
      <c r="AJ58" s="308"/>
    </row>
    <row r="59" spans="1:36" s="311" customFormat="1" ht="15" customHeight="1" x14ac:dyDescent="0.2">
      <c r="A59" s="312"/>
      <c r="B59" s="289"/>
      <c r="C59" s="275" t="s">
        <v>601</v>
      </c>
      <c r="D59" s="336"/>
      <c r="E59" s="330"/>
      <c r="F59" s="330"/>
      <c r="G59" s="330"/>
      <c r="H59" s="330"/>
      <c r="I59" s="330"/>
      <c r="J59" s="330"/>
      <c r="K59" s="330"/>
      <c r="L59" s="330"/>
      <c r="M59" s="330"/>
      <c r="N59" s="330"/>
      <c r="O59" s="330"/>
      <c r="P59" s="330"/>
      <c r="Q59" s="330"/>
      <c r="R59" s="330"/>
      <c r="S59" s="330"/>
      <c r="T59" s="330"/>
      <c r="U59" s="330"/>
      <c r="V59" s="330"/>
      <c r="W59" s="330"/>
      <c r="X59" s="330"/>
      <c r="Y59" s="330"/>
      <c r="Z59" s="330"/>
      <c r="AA59" s="330"/>
      <c r="AB59" s="330"/>
      <c r="AC59" s="330"/>
      <c r="AD59" s="330"/>
      <c r="AE59" s="330"/>
      <c r="AF59" s="330"/>
      <c r="AG59" s="330"/>
      <c r="AH59" s="331"/>
      <c r="AI59" s="308"/>
      <c r="AJ59" s="308"/>
    </row>
    <row r="60" spans="1:36" ht="15" customHeight="1" x14ac:dyDescent="0.2">
      <c r="A60" s="312"/>
      <c r="B60" s="289"/>
      <c r="C60" s="279" t="s">
        <v>735</v>
      </c>
      <c r="D60" s="337"/>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332"/>
      <c r="AC60" s="332"/>
      <c r="AD60" s="332"/>
      <c r="AE60" s="332"/>
      <c r="AF60" s="332"/>
      <c r="AG60" s="332"/>
      <c r="AH60" s="333"/>
    </row>
    <row r="61" spans="1:36" ht="15" customHeight="1" x14ac:dyDescent="0.2">
      <c r="A61" s="312"/>
      <c r="B61" s="289"/>
      <c r="C61" s="275" t="s">
        <v>736</v>
      </c>
      <c r="D61" s="337"/>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332"/>
      <c r="AD61" s="332"/>
      <c r="AE61" s="332"/>
      <c r="AF61" s="332"/>
      <c r="AG61" s="332"/>
      <c r="AH61" s="333"/>
    </row>
    <row r="62" spans="1:36" ht="15" customHeight="1" x14ac:dyDescent="0.2">
      <c r="A62" s="312"/>
      <c r="B62" s="289"/>
      <c r="C62" s="279" t="s">
        <v>720</v>
      </c>
      <c r="D62" s="337"/>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3"/>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68"/>
      <c r="B1" s="269" t="s">
        <v>715</v>
      </c>
      <c r="C1" s="269"/>
      <c r="D1" s="269"/>
      <c r="E1" s="269"/>
      <c r="F1" s="269"/>
      <c r="G1" s="269"/>
      <c r="H1" s="269"/>
      <c r="I1" s="269"/>
      <c r="J1" s="269"/>
      <c r="K1" s="269"/>
      <c r="L1" s="269"/>
      <c r="M1" s="269"/>
      <c r="N1" s="269"/>
      <c r="O1" s="269"/>
      <c r="P1" s="269"/>
      <c r="Q1" s="269"/>
      <c r="R1" s="269"/>
      <c r="S1" s="269"/>
      <c r="T1" s="269"/>
      <c r="U1" s="269"/>
      <c r="V1" s="269"/>
      <c r="W1" s="269"/>
      <c r="X1" s="269"/>
      <c r="Y1" s="269"/>
      <c r="Z1" s="269"/>
      <c r="AA1" s="269"/>
      <c r="AB1" s="269"/>
      <c r="AC1" s="269"/>
      <c r="AD1" s="269"/>
      <c r="AE1" s="269"/>
      <c r="AF1" s="269"/>
      <c r="AG1" s="269"/>
      <c r="AH1" s="269"/>
    </row>
    <row r="2" spans="1:34" ht="15" customHeight="1" x14ac:dyDescent="0.25">
      <c r="A2" s="268"/>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row>
    <row r="3" spans="1:34" ht="15.75" x14ac:dyDescent="0.25">
      <c r="A3" s="25"/>
      <c r="B3" s="270" t="s">
        <v>716</v>
      </c>
      <c r="C3" s="271"/>
      <c r="D3" s="272">
        <v>1</v>
      </c>
      <c r="E3" s="273">
        <v>2</v>
      </c>
      <c r="F3" s="273">
        <v>3</v>
      </c>
      <c r="G3" s="273">
        <v>4</v>
      </c>
      <c r="H3" s="273">
        <v>5</v>
      </c>
      <c r="I3" s="273">
        <v>6</v>
      </c>
      <c r="J3" s="273">
        <v>7</v>
      </c>
      <c r="K3" s="273">
        <v>8</v>
      </c>
      <c r="L3" s="273">
        <v>9</v>
      </c>
      <c r="M3" s="273">
        <v>10</v>
      </c>
      <c r="N3" s="273">
        <v>11</v>
      </c>
      <c r="O3" s="273">
        <v>12</v>
      </c>
      <c r="P3" s="273">
        <v>13</v>
      </c>
      <c r="Q3" s="273">
        <v>14</v>
      </c>
      <c r="R3" s="273">
        <v>15</v>
      </c>
      <c r="S3" s="273">
        <v>16</v>
      </c>
      <c r="T3" s="273">
        <v>17</v>
      </c>
      <c r="U3" s="273">
        <v>18</v>
      </c>
      <c r="V3" s="273">
        <v>19</v>
      </c>
      <c r="W3" s="273">
        <v>20</v>
      </c>
      <c r="X3" s="273">
        <v>21</v>
      </c>
      <c r="Y3" s="273">
        <v>22</v>
      </c>
      <c r="Z3" s="273">
        <v>23</v>
      </c>
      <c r="AA3" s="273">
        <v>24</v>
      </c>
      <c r="AB3" s="273">
        <v>25</v>
      </c>
      <c r="AC3" s="273">
        <v>26</v>
      </c>
      <c r="AD3" s="273">
        <v>27</v>
      </c>
      <c r="AE3" s="273">
        <v>28</v>
      </c>
      <c r="AF3" s="273">
        <v>29</v>
      </c>
      <c r="AG3" s="273">
        <v>30</v>
      </c>
      <c r="AH3" s="274">
        <v>31</v>
      </c>
    </row>
    <row r="4" spans="1:34" ht="15.75" x14ac:dyDescent="0.25">
      <c r="A4" s="25"/>
      <c r="B4" s="270"/>
      <c r="C4" s="275" t="s">
        <v>717</v>
      </c>
      <c r="D4" s="276"/>
      <c r="E4" s="277"/>
      <c r="F4" s="277"/>
      <c r="G4" s="277"/>
      <c r="H4" s="277"/>
      <c r="I4" s="277"/>
      <c r="J4" s="277"/>
      <c r="K4" s="277"/>
      <c r="L4" s="277"/>
      <c r="M4" s="277"/>
      <c r="N4" s="277"/>
      <c r="O4" s="277"/>
      <c r="P4" s="277"/>
      <c r="Q4" s="277"/>
      <c r="R4" s="277"/>
      <c r="S4" s="277"/>
      <c r="T4" s="277"/>
      <c r="U4" s="277"/>
      <c r="V4" s="277"/>
      <c r="W4" s="277"/>
      <c r="X4" s="277"/>
      <c r="Y4" s="277"/>
      <c r="Z4" s="277"/>
      <c r="AA4" s="277"/>
      <c r="AB4" s="277"/>
      <c r="AC4" s="277"/>
      <c r="AD4" s="277"/>
      <c r="AE4" s="277"/>
      <c r="AF4" s="277"/>
      <c r="AG4" s="277"/>
      <c r="AH4" s="278"/>
    </row>
    <row r="5" spans="1:34" ht="15.75" x14ac:dyDescent="0.25">
      <c r="A5" s="25"/>
      <c r="B5" s="270"/>
      <c r="C5" s="279" t="s">
        <v>718</v>
      </c>
      <c r="D5" s="280"/>
      <c r="E5" s="281"/>
      <c r="F5" s="281"/>
      <c r="G5" s="281"/>
      <c r="H5" s="281"/>
      <c r="I5" s="281"/>
      <c r="J5" s="281"/>
      <c r="K5" s="281"/>
      <c r="L5" s="282"/>
      <c r="M5" s="281"/>
      <c r="N5" s="281"/>
      <c r="O5" s="281"/>
      <c r="P5" s="281"/>
      <c r="Q5" s="281"/>
      <c r="R5" s="281"/>
      <c r="S5" s="281"/>
      <c r="T5" s="281"/>
      <c r="U5" s="281"/>
      <c r="V5" s="281"/>
      <c r="W5" s="281"/>
      <c r="X5" s="281"/>
      <c r="Y5" s="281"/>
      <c r="Z5" s="281"/>
      <c r="AA5" s="281"/>
      <c r="AB5" s="281"/>
      <c r="AC5" s="281"/>
      <c r="AD5" s="281"/>
      <c r="AE5" s="281"/>
      <c r="AF5" s="281"/>
      <c r="AG5" s="281"/>
      <c r="AH5" s="283"/>
    </row>
    <row r="6" spans="1:34" ht="15.75" x14ac:dyDescent="0.25">
      <c r="A6" s="43"/>
      <c r="B6" s="270"/>
      <c r="C6" s="275" t="s">
        <v>719</v>
      </c>
      <c r="D6" s="284"/>
      <c r="E6" s="282"/>
      <c r="F6" s="282"/>
      <c r="G6" s="282"/>
      <c r="H6" s="282"/>
      <c r="I6" s="282"/>
      <c r="J6" s="282"/>
      <c r="K6" s="282"/>
      <c r="L6" s="282"/>
      <c r="M6" s="282"/>
      <c r="N6" s="282"/>
      <c r="O6" s="282"/>
      <c r="P6" s="282"/>
      <c r="Q6" s="282"/>
      <c r="R6" s="282"/>
      <c r="S6" s="282"/>
      <c r="T6" s="282"/>
      <c r="U6" s="282"/>
      <c r="V6" s="282"/>
      <c r="W6" s="282"/>
      <c r="X6" s="282"/>
      <c r="Y6" s="282"/>
      <c r="Z6" s="282"/>
      <c r="AA6" s="282"/>
      <c r="AB6" s="282"/>
      <c r="AC6" s="282"/>
      <c r="AD6" s="282"/>
      <c r="AE6" s="282"/>
      <c r="AF6" s="282"/>
      <c r="AG6" s="282"/>
      <c r="AH6" s="285"/>
    </row>
    <row r="7" spans="1:34" ht="15.75" x14ac:dyDescent="0.25">
      <c r="A7" s="43"/>
      <c r="B7" s="270"/>
      <c r="C7" s="279" t="s">
        <v>720</v>
      </c>
      <c r="D7" s="286"/>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8"/>
    </row>
    <row r="8" spans="1:34" ht="15.75" x14ac:dyDescent="0.25">
      <c r="A8" s="43"/>
      <c r="B8" s="289" t="s">
        <v>721</v>
      </c>
      <c r="C8" s="290"/>
      <c r="D8" s="291">
        <v>1</v>
      </c>
      <c r="E8" s="292">
        <v>2</v>
      </c>
      <c r="F8" s="292">
        <v>3</v>
      </c>
      <c r="G8" s="292">
        <v>4</v>
      </c>
      <c r="H8" s="292">
        <v>5</v>
      </c>
      <c r="I8" s="292">
        <v>6</v>
      </c>
      <c r="J8" s="292">
        <v>7</v>
      </c>
      <c r="K8" s="292">
        <v>8</v>
      </c>
      <c r="L8" s="292">
        <v>9</v>
      </c>
      <c r="M8" s="292">
        <v>10</v>
      </c>
      <c r="N8" s="292">
        <v>11</v>
      </c>
      <c r="O8" s="292">
        <v>12</v>
      </c>
      <c r="P8" s="292">
        <v>13</v>
      </c>
      <c r="Q8" s="292">
        <v>14</v>
      </c>
      <c r="R8" s="292">
        <v>15</v>
      </c>
      <c r="S8" s="292">
        <v>16</v>
      </c>
      <c r="T8" s="292">
        <v>17</v>
      </c>
      <c r="U8" s="292">
        <v>18</v>
      </c>
      <c r="V8" s="292">
        <v>19</v>
      </c>
      <c r="W8" s="292">
        <v>20</v>
      </c>
      <c r="X8" s="292">
        <v>21</v>
      </c>
      <c r="Y8" s="292">
        <v>22</v>
      </c>
      <c r="Z8" s="292">
        <v>23</v>
      </c>
      <c r="AA8" s="292">
        <v>24</v>
      </c>
      <c r="AB8" s="292">
        <v>25</v>
      </c>
      <c r="AC8" s="292">
        <v>26</v>
      </c>
      <c r="AD8" s="292">
        <v>27</v>
      </c>
      <c r="AE8" s="292">
        <v>28</v>
      </c>
      <c r="AF8" s="292">
        <v>29</v>
      </c>
      <c r="AG8" s="292"/>
      <c r="AH8" s="293"/>
    </row>
    <row r="9" spans="1:34" ht="15.75" x14ac:dyDescent="0.25">
      <c r="A9" s="43"/>
      <c r="B9" s="289"/>
      <c r="C9" s="275" t="s">
        <v>717</v>
      </c>
      <c r="D9" s="276" t="s">
        <v>49</v>
      </c>
      <c r="E9" s="277" t="s">
        <v>49</v>
      </c>
      <c r="F9" s="277"/>
      <c r="G9" s="277"/>
      <c r="H9" s="277"/>
      <c r="I9" s="277"/>
      <c r="J9" s="277"/>
      <c r="K9" s="277"/>
      <c r="L9" s="277"/>
      <c r="M9" s="277"/>
      <c r="N9" s="277"/>
      <c r="O9" s="277"/>
      <c r="P9" s="277"/>
      <c r="Q9" s="277"/>
      <c r="R9" s="277"/>
      <c r="S9" s="277"/>
      <c r="T9" s="277"/>
      <c r="U9" s="277"/>
      <c r="V9" s="277"/>
      <c r="W9" s="277"/>
      <c r="X9" s="277"/>
      <c r="Y9" s="277"/>
      <c r="Z9" s="277"/>
      <c r="AA9" s="277"/>
      <c r="AB9" s="277"/>
      <c r="AC9" s="277"/>
      <c r="AD9" s="277"/>
      <c r="AE9" s="277"/>
      <c r="AF9" s="277"/>
      <c r="AG9" s="277"/>
      <c r="AH9" s="278"/>
    </row>
    <row r="10" spans="1:34" ht="15.75" x14ac:dyDescent="0.25">
      <c r="A10" s="25"/>
      <c r="B10" s="289"/>
      <c r="C10" s="279" t="s">
        <v>718</v>
      </c>
      <c r="D10" s="284" t="s">
        <v>44</v>
      </c>
      <c r="E10" s="282" t="s">
        <v>44</v>
      </c>
      <c r="F10" s="282"/>
      <c r="G10" s="282"/>
      <c r="H10" s="282"/>
      <c r="I10" s="282"/>
      <c r="J10" s="282"/>
      <c r="K10" s="282"/>
      <c r="M10" s="282"/>
      <c r="N10" s="282"/>
      <c r="O10" s="282"/>
      <c r="P10" s="282"/>
      <c r="Q10" s="282"/>
      <c r="R10" s="282"/>
      <c r="S10" s="282"/>
      <c r="T10" s="282"/>
      <c r="U10" s="282"/>
      <c r="V10" s="282"/>
      <c r="W10" s="282"/>
      <c r="X10" s="282"/>
      <c r="Y10" s="282"/>
      <c r="Z10" s="282"/>
      <c r="AA10" s="282"/>
      <c r="AB10" s="282"/>
      <c r="AC10" s="282"/>
      <c r="AD10" s="282"/>
      <c r="AE10" s="282"/>
      <c r="AF10" s="282"/>
      <c r="AG10" s="282"/>
      <c r="AH10" s="285"/>
    </row>
    <row r="11" spans="1:34" ht="15.75" x14ac:dyDescent="0.25">
      <c r="A11" s="43"/>
      <c r="B11" s="289"/>
      <c r="C11" s="275" t="s">
        <v>719</v>
      </c>
      <c r="D11" s="284"/>
      <c r="E11" s="282"/>
      <c r="F11" s="282"/>
      <c r="G11" s="282"/>
      <c r="H11" s="282"/>
      <c r="I11" s="282"/>
      <c r="J11" s="282"/>
      <c r="K11" s="282"/>
      <c r="L11" s="282"/>
      <c r="M11" s="282"/>
      <c r="N11" s="282"/>
      <c r="O11" s="282"/>
      <c r="P11" s="282"/>
      <c r="Q11" s="282"/>
      <c r="R11" s="282"/>
      <c r="S11" s="282"/>
      <c r="T11" s="282"/>
      <c r="U11" s="282"/>
      <c r="V11" s="282"/>
      <c r="W11" s="282"/>
      <c r="X11" s="282"/>
      <c r="Y11" s="282"/>
      <c r="Z11" s="282"/>
      <c r="AA11" s="282"/>
      <c r="AB11" s="282"/>
      <c r="AC11" s="282"/>
      <c r="AD11" s="282"/>
      <c r="AE11" s="282"/>
      <c r="AF11" s="282"/>
      <c r="AG11" s="282"/>
      <c r="AH11" s="285"/>
    </row>
    <row r="12" spans="1:34" ht="15.75" x14ac:dyDescent="0.25">
      <c r="A12" s="43"/>
      <c r="B12" s="289"/>
      <c r="C12" s="279" t="s">
        <v>720</v>
      </c>
      <c r="D12" s="294"/>
      <c r="E12" s="295"/>
      <c r="F12" s="295"/>
      <c r="G12" s="295"/>
      <c r="H12" s="295"/>
      <c r="I12" s="295"/>
      <c r="J12" s="295"/>
      <c r="K12" s="295"/>
      <c r="L12" s="295"/>
      <c r="M12" s="295"/>
      <c r="N12" s="295"/>
      <c r="O12" s="295"/>
      <c r="P12" s="295"/>
      <c r="Q12" s="295"/>
      <c r="R12" s="295"/>
      <c r="S12" s="295"/>
      <c r="T12" s="295"/>
      <c r="U12" s="295"/>
      <c r="V12" s="295"/>
      <c r="W12" s="295"/>
      <c r="X12" s="295"/>
      <c r="Y12" s="295"/>
      <c r="Z12" s="295"/>
      <c r="AA12" s="295"/>
      <c r="AB12" s="295"/>
      <c r="AC12" s="295"/>
      <c r="AD12" s="295"/>
      <c r="AE12" s="295"/>
      <c r="AF12" s="295"/>
      <c r="AG12" s="295"/>
      <c r="AH12" s="296"/>
    </row>
    <row r="13" spans="1:34" ht="15.75" x14ac:dyDescent="0.25">
      <c r="B13" s="270" t="s">
        <v>722</v>
      </c>
      <c r="C13" s="271"/>
      <c r="D13" s="272">
        <v>1</v>
      </c>
      <c r="E13" s="273">
        <v>2</v>
      </c>
      <c r="F13" s="273">
        <v>3</v>
      </c>
      <c r="G13" s="273">
        <v>4</v>
      </c>
      <c r="H13" s="273">
        <v>5</v>
      </c>
      <c r="I13" s="273">
        <v>6</v>
      </c>
      <c r="J13" s="273">
        <v>7</v>
      </c>
      <c r="K13" s="273">
        <v>8</v>
      </c>
      <c r="L13" s="273">
        <v>9</v>
      </c>
      <c r="M13" s="273">
        <v>10</v>
      </c>
      <c r="N13" s="273">
        <v>11</v>
      </c>
      <c r="O13" s="273">
        <v>12</v>
      </c>
      <c r="P13" s="273">
        <v>13</v>
      </c>
      <c r="Q13" s="273">
        <v>14</v>
      </c>
      <c r="R13" s="273">
        <v>15</v>
      </c>
      <c r="S13" s="273">
        <v>16</v>
      </c>
      <c r="T13" s="273">
        <v>17</v>
      </c>
      <c r="U13" s="273">
        <v>18</v>
      </c>
      <c r="V13" s="273">
        <v>19</v>
      </c>
      <c r="W13" s="273">
        <v>20</v>
      </c>
      <c r="X13" s="273">
        <v>21</v>
      </c>
      <c r="Y13" s="273">
        <v>22</v>
      </c>
      <c r="Z13" s="273">
        <v>23</v>
      </c>
      <c r="AA13" s="273">
        <v>24</v>
      </c>
      <c r="AB13" s="273">
        <v>25</v>
      </c>
      <c r="AC13" s="273">
        <v>26</v>
      </c>
      <c r="AD13" s="273">
        <v>27</v>
      </c>
      <c r="AE13" s="273">
        <v>28</v>
      </c>
      <c r="AF13" s="273">
        <v>29</v>
      </c>
      <c r="AG13" s="273">
        <v>30</v>
      </c>
      <c r="AH13" s="274">
        <v>31</v>
      </c>
    </row>
    <row r="14" spans="1:34" ht="15.75" x14ac:dyDescent="0.25">
      <c r="B14" s="270"/>
      <c r="C14" s="275" t="s">
        <v>717</v>
      </c>
      <c r="D14" s="276"/>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c r="AH14" s="278"/>
    </row>
    <row r="15" spans="1:34" ht="15.75" x14ac:dyDescent="0.25">
      <c r="B15" s="270"/>
      <c r="C15" s="279" t="s">
        <v>718</v>
      </c>
      <c r="D15" s="284"/>
      <c r="E15" s="282"/>
      <c r="F15" s="282"/>
      <c r="G15" s="282"/>
      <c r="H15" s="282"/>
      <c r="I15" s="282"/>
      <c r="J15" s="282"/>
      <c r="K15" s="282"/>
      <c r="L15" s="282"/>
      <c r="M15" s="282"/>
      <c r="N15" s="282"/>
      <c r="O15" s="282"/>
      <c r="P15" s="282"/>
      <c r="Q15" s="282"/>
      <c r="R15" s="282"/>
      <c r="S15" s="282"/>
      <c r="T15" s="282"/>
      <c r="U15" s="282"/>
      <c r="V15" s="282"/>
      <c r="W15" s="282"/>
      <c r="X15" s="282"/>
      <c r="Y15" s="282"/>
      <c r="Z15" s="282"/>
      <c r="AA15" s="282"/>
      <c r="AB15" s="282"/>
      <c r="AC15" s="282"/>
      <c r="AD15" s="282"/>
      <c r="AE15" s="282"/>
      <c r="AF15" s="282"/>
      <c r="AG15" s="282"/>
      <c r="AH15" s="285"/>
    </row>
    <row r="16" spans="1:34" ht="15.75" x14ac:dyDescent="0.25">
      <c r="B16" s="270"/>
      <c r="C16" s="275" t="s">
        <v>719</v>
      </c>
      <c r="D16" s="284"/>
      <c r="E16" s="282"/>
      <c r="F16" s="282"/>
      <c r="G16" s="282"/>
      <c r="H16" s="282"/>
      <c r="I16" s="282"/>
      <c r="J16" s="282"/>
      <c r="K16" s="282"/>
      <c r="L16" s="282"/>
      <c r="M16" s="282"/>
      <c r="N16" s="282"/>
      <c r="O16" s="282"/>
      <c r="P16" s="282"/>
      <c r="Q16" s="282"/>
      <c r="R16" s="282"/>
      <c r="S16" s="282"/>
      <c r="T16" s="282"/>
      <c r="U16" s="282"/>
      <c r="V16" s="282"/>
      <c r="W16" s="282"/>
      <c r="X16" s="282"/>
      <c r="Y16" s="282"/>
      <c r="Z16" s="282"/>
      <c r="AA16" s="282"/>
      <c r="AB16" s="282"/>
      <c r="AC16" s="282"/>
      <c r="AD16" s="282"/>
      <c r="AE16" s="282"/>
      <c r="AF16" s="282"/>
      <c r="AG16" s="282"/>
      <c r="AH16" s="285"/>
    </row>
    <row r="17" spans="2:34" ht="15.75" x14ac:dyDescent="0.25">
      <c r="B17" s="270"/>
      <c r="C17" s="279" t="s">
        <v>720</v>
      </c>
      <c r="D17" s="294"/>
      <c r="E17" s="295"/>
      <c r="F17" s="295"/>
      <c r="G17" s="295"/>
      <c r="H17" s="295"/>
      <c r="I17" s="295"/>
      <c r="J17" s="295"/>
      <c r="K17" s="295"/>
      <c r="L17" s="295"/>
      <c r="M17" s="295"/>
      <c r="N17" s="295"/>
      <c r="O17" s="295"/>
      <c r="P17" s="295"/>
      <c r="Q17" s="295"/>
      <c r="R17" s="295"/>
      <c r="S17" s="295"/>
      <c r="T17" s="295"/>
      <c r="U17" s="295"/>
      <c r="V17" s="295"/>
      <c r="W17" s="295"/>
      <c r="X17" s="295"/>
      <c r="Y17" s="295"/>
      <c r="Z17" s="295"/>
      <c r="AA17" s="295"/>
      <c r="AB17" s="295"/>
      <c r="AC17" s="295"/>
      <c r="AD17" s="295"/>
      <c r="AE17" s="295"/>
      <c r="AF17" s="295"/>
      <c r="AG17" s="295"/>
      <c r="AH17" s="296"/>
    </row>
    <row r="18" spans="2:34" ht="15.75" x14ac:dyDescent="0.25">
      <c r="B18" s="289" t="s">
        <v>723</v>
      </c>
      <c r="C18" s="290"/>
      <c r="D18" s="291">
        <v>1</v>
      </c>
      <c r="E18" s="292">
        <v>2</v>
      </c>
      <c r="F18" s="292">
        <v>3</v>
      </c>
      <c r="G18" s="292">
        <v>4</v>
      </c>
      <c r="H18" s="292">
        <v>5</v>
      </c>
      <c r="I18" s="292">
        <v>6</v>
      </c>
      <c r="J18" s="292">
        <v>7</v>
      </c>
      <c r="K18" s="292">
        <v>8</v>
      </c>
      <c r="L18" s="292">
        <v>9</v>
      </c>
      <c r="M18" s="292">
        <v>10</v>
      </c>
      <c r="N18" s="292">
        <v>11</v>
      </c>
      <c r="O18" s="292">
        <v>12</v>
      </c>
      <c r="P18" s="292">
        <v>13</v>
      </c>
      <c r="Q18" s="292">
        <v>14</v>
      </c>
      <c r="R18" s="292">
        <v>15</v>
      </c>
      <c r="S18" s="292">
        <v>16</v>
      </c>
      <c r="T18" s="292">
        <v>17</v>
      </c>
      <c r="U18" s="292">
        <v>18</v>
      </c>
      <c r="V18" s="292">
        <v>19</v>
      </c>
      <c r="W18" s="292">
        <v>20</v>
      </c>
      <c r="X18" s="292">
        <v>21</v>
      </c>
      <c r="Y18" s="292">
        <v>22</v>
      </c>
      <c r="Z18" s="292">
        <v>23</v>
      </c>
      <c r="AA18" s="292">
        <v>24</v>
      </c>
      <c r="AB18" s="292">
        <v>25</v>
      </c>
      <c r="AC18" s="292">
        <v>26</v>
      </c>
      <c r="AD18" s="292">
        <v>27</v>
      </c>
      <c r="AE18" s="292">
        <v>28</v>
      </c>
      <c r="AF18" s="292">
        <v>29</v>
      </c>
      <c r="AG18" s="292">
        <v>30</v>
      </c>
      <c r="AH18" s="293"/>
    </row>
    <row r="19" spans="2:34" ht="33.75" x14ac:dyDescent="0.25">
      <c r="B19" s="289"/>
      <c r="C19" s="275" t="s">
        <v>717</v>
      </c>
      <c r="D19" s="276" t="s">
        <v>724</v>
      </c>
      <c r="E19" s="277" t="s">
        <v>724</v>
      </c>
      <c r="F19" s="277" t="s">
        <v>724</v>
      </c>
      <c r="G19" s="277" t="s">
        <v>724</v>
      </c>
      <c r="H19" s="277" t="s">
        <v>724</v>
      </c>
      <c r="I19" s="277" t="s">
        <v>724</v>
      </c>
      <c r="J19" s="277" t="s">
        <v>724</v>
      </c>
      <c r="K19" s="277" t="s">
        <v>724</v>
      </c>
      <c r="L19" s="277" t="s">
        <v>724</v>
      </c>
      <c r="M19" s="277" t="s">
        <v>724</v>
      </c>
      <c r="N19" s="277" t="s">
        <v>724</v>
      </c>
      <c r="O19" s="277" t="s">
        <v>725</v>
      </c>
      <c r="P19" s="277" t="s">
        <v>725</v>
      </c>
      <c r="Q19" s="277" t="s">
        <v>725</v>
      </c>
      <c r="R19" s="277"/>
      <c r="S19" s="277"/>
      <c r="T19" s="277"/>
      <c r="U19" s="277"/>
      <c r="V19" s="277"/>
      <c r="W19" s="277"/>
      <c r="X19" s="277" t="s">
        <v>46</v>
      </c>
      <c r="Y19" s="277" t="s">
        <v>46</v>
      </c>
      <c r="Z19" s="277"/>
      <c r="AA19" s="277"/>
      <c r="AB19" s="277"/>
      <c r="AC19" s="277"/>
      <c r="AD19" s="277"/>
      <c r="AE19" s="277"/>
      <c r="AF19" s="277"/>
      <c r="AG19" s="277"/>
      <c r="AH19" s="278"/>
    </row>
    <row r="20" spans="2:34" ht="15.75" x14ac:dyDescent="0.25">
      <c r="B20" s="289"/>
      <c r="C20" s="279" t="s">
        <v>718</v>
      </c>
      <c r="D20" s="284" t="s">
        <v>51</v>
      </c>
      <c r="E20" s="282" t="s">
        <v>51</v>
      </c>
      <c r="F20" s="282" t="s">
        <v>51</v>
      </c>
      <c r="G20" s="282" t="s">
        <v>51</v>
      </c>
      <c r="H20" s="282" t="s">
        <v>51</v>
      </c>
      <c r="I20" s="282" t="s">
        <v>51</v>
      </c>
      <c r="J20" s="282" t="s">
        <v>51</v>
      </c>
      <c r="K20" s="282" t="s">
        <v>51</v>
      </c>
      <c r="L20" s="282" t="s">
        <v>51</v>
      </c>
      <c r="M20" s="282" t="s">
        <v>51</v>
      </c>
      <c r="N20" s="282" t="s">
        <v>51</v>
      </c>
      <c r="O20" s="282" t="s">
        <v>51</v>
      </c>
      <c r="P20" s="282" t="s">
        <v>51</v>
      </c>
      <c r="Q20" s="282" t="s">
        <v>51</v>
      </c>
      <c r="R20" s="282" t="s">
        <v>51</v>
      </c>
      <c r="S20" s="282" t="s">
        <v>51</v>
      </c>
      <c r="T20" s="282"/>
      <c r="U20" s="282"/>
      <c r="V20" s="282"/>
      <c r="W20" s="282"/>
      <c r="X20" s="282"/>
      <c r="Y20" s="282"/>
      <c r="Z20" s="282"/>
      <c r="AA20" s="282"/>
      <c r="AB20" s="282"/>
      <c r="AC20" s="282"/>
      <c r="AD20" s="282"/>
      <c r="AE20" s="282"/>
      <c r="AF20" s="282"/>
      <c r="AG20" s="282"/>
      <c r="AH20" s="285"/>
    </row>
    <row r="21" spans="2:34" ht="15.75" x14ac:dyDescent="0.25">
      <c r="B21" s="289"/>
      <c r="C21" s="275" t="s">
        <v>719</v>
      </c>
      <c r="D21" s="284" t="s">
        <v>32</v>
      </c>
      <c r="E21" s="284" t="s">
        <v>32</v>
      </c>
      <c r="F21" s="284" t="s">
        <v>32</v>
      </c>
      <c r="G21" s="284" t="s">
        <v>32</v>
      </c>
      <c r="H21" s="284" t="s">
        <v>32</v>
      </c>
      <c r="I21" s="284" t="s">
        <v>32</v>
      </c>
      <c r="J21" s="284" t="s">
        <v>32</v>
      </c>
      <c r="K21" s="284" t="s">
        <v>32</v>
      </c>
      <c r="L21" s="284" t="s">
        <v>32</v>
      </c>
      <c r="M21" s="284" t="s">
        <v>32</v>
      </c>
      <c r="N21" s="284" t="s">
        <v>32</v>
      </c>
      <c r="O21" s="284" t="s">
        <v>32</v>
      </c>
      <c r="P21" s="284" t="s">
        <v>32</v>
      </c>
      <c r="Q21" s="284" t="s">
        <v>32</v>
      </c>
      <c r="R21" s="284" t="s">
        <v>32</v>
      </c>
      <c r="S21" s="284" t="s">
        <v>32</v>
      </c>
      <c r="T21" s="284" t="s">
        <v>32</v>
      </c>
      <c r="U21" s="284" t="s">
        <v>32</v>
      </c>
      <c r="V21" s="284" t="s">
        <v>32</v>
      </c>
      <c r="W21" s="284" t="s">
        <v>32</v>
      </c>
      <c r="X21" s="284" t="s">
        <v>32</v>
      </c>
      <c r="Y21" s="284" t="s">
        <v>32</v>
      </c>
      <c r="Z21" s="284" t="s">
        <v>32</v>
      </c>
      <c r="AA21" s="284" t="s">
        <v>32</v>
      </c>
      <c r="AB21" s="284" t="s">
        <v>32</v>
      </c>
      <c r="AC21" s="284" t="s">
        <v>32</v>
      </c>
      <c r="AD21" s="284" t="s">
        <v>32</v>
      </c>
      <c r="AE21" s="284" t="s">
        <v>32</v>
      </c>
      <c r="AF21" s="284" t="s">
        <v>32</v>
      </c>
      <c r="AG21" s="284" t="s">
        <v>32</v>
      </c>
      <c r="AH21" s="285"/>
    </row>
    <row r="22" spans="2:34" ht="15.75" x14ac:dyDescent="0.25">
      <c r="B22" s="289"/>
      <c r="C22" s="279" t="s">
        <v>720</v>
      </c>
      <c r="D22" s="294" t="s">
        <v>54</v>
      </c>
      <c r="E22" s="295" t="s">
        <v>54</v>
      </c>
      <c r="F22" s="295" t="s">
        <v>54</v>
      </c>
      <c r="G22" s="295" t="s">
        <v>54</v>
      </c>
      <c r="H22" s="295" t="s">
        <v>54</v>
      </c>
      <c r="I22" s="295" t="s">
        <v>54</v>
      </c>
      <c r="J22" s="295" t="s">
        <v>54</v>
      </c>
      <c r="K22" s="295" t="s">
        <v>54</v>
      </c>
      <c r="L22" s="295" t="s">
        <v>54</v>
      </c>
      <c r="M22" s="295" t="s">
        <v>54</v>
      </c>
      <c r="N22" s="295" t="s">
        <v>54</v>
      </c>
      <c r="O22" s="295"/>
      <c r="P22" s="295"/>
      <c r="Q22" s="295"/>
      <c r="R22" s="295"/>
      <c r="S22" s="295"/>
      <c r="T22" s="295"/>
      <c r="U22" s="295"/>
      <c r="V22" s="295"/>
      <c r="W22" s="295"/>
      <c r="X22" s="295"/>
      <c r="Y22" s="295"/>
      <c r="Z22" s="295"/>
      <c r="AA22" s="295"/>
      <c r="AB22" s="295"/>
      <c r="AC22" s="295"/>
      <c r="AD22" s="295"/>
      <c r="AE22" s="295"/>
      <c r="AF22" s="295"/>
      <c r="AG22" s="295"/>
      <c r="AH22" s="296"/>
    </row>
    <row r="23" spans="2:34" ht="15.75" x14ac:dyDescent="0.25">
      <c r="B23" s="270" t="s">
        <v>726</v>
      </c>
      <c r="C23" s="271"/>
      <c r="D23" s="272">
        <v>1</v>
      </c>
      <c r="E23" s="273">
        <v>2</v>
      </c>
      <c r="F23" s="273">
        <v>3</v>
      </c>
      <c r="G23" s="273">
        <v>4</v>
      </c>
      <c r="H23" s="273">
        <v>5</v>
      </c>
      <c r="I23" s="273">
        <v>6</v>
      </c>
      <c r="J23" s="273">
        <v>7</v>
      </c>
      <c r="K23" s="273">
        <v>8</v>
      </c>
      <c r="L23" s="273">
        <v>9</v>
      </c>
      <c r="M23" s="273">
        <v>10</v>
      </c>
      <c r="N23" s="273">
        <v>11</v>
      </c>
      <c r="O23" s="273">
        <v>12</v>
      </c>
      <c r="P23" s="273">
        <v>13</v>
      </c>
      <c r="Q23" s="273">
        <v>14</v>
      </c>
      <c r="R23" s="273">
        <v>15</v>
      </c>
      <c r="S23" s="273">
        <v>16</v>
      </c>
      <c r="T23" s="273">
        <v>17</v>
      </c>
      <c r="U23" s="273">
        <v>18</v>
      </c>
      <c r="V23" s="273">
        <v>19</v>
      </c>
      <c r="W23" s="273">
        <v>20</v>
      </c>
      <c r="X23" s="273">
        <v>21</v>
      </c>
      <c r="Y23" s="273">
        <v>22</v>
      </c>
      <c r="Z23" s="273">
        <v>23</v>
      </c>
      <c r="AA23" s="273">
        <v>24</v>
      </c>
      <c r="AB23" s="273">
        <v>25</v>
      </c>
      <c r="AC23" s="273">
        <v>26</v>
      </c>
      <c r="AD23" s="273">
        <v>27</v>
      </c>
      <c r="AE23" s="273">
        <v>28</v>
      </c>
      <c r="AF23" s="273">
        <v>29</v>
      </c>
      <c r="AG23" s="273">
        <v>30</v>
      </c>
      <c r="AH23" s="274">
        <v>31</v>
      </c>
    </row>
    <row r="24" spans="2:34" ht="22.5" x14ac:dyDescent="0.25">
      <c r="B24" s="270"/>
      <c r="C24" s="275" t="s">
        <v>717</v>
      </c>
      <c r="D24" s="276" t="s">
        <v>727</v>
      </c>
      <c r="E24" s="277" t="s">
        <v>727</v>
      </c>
      <c r="F24" s="277" t="s">
        <v>727</v>
      </c>
      <c r="G24" s="277" t="s">
        <v>727</v>
      </c>
      <c r="H24" s="277" t="s">
        <v>727</v>
      </c>
      <c r="I24" s="277" t="s">
        <v>727</v>
      </c>
      <c r="J24" s="277" t="s">
        <v>727</v>
      </c>
      <c r="K24" s="277" t="s">
        <v>727</v>
      </c>
      <c r="L24" s="277" t="s">
        <v>727</v>
      </c>
      <c r="M24" s="277" t="s">
        <v>727</v>
      </c>
      <c r="N24" s="277" t="s">
        <v>727</v>
      </c>
      <c r="O24" s="277"/>
      <c r="P24" s="277"/>
      <c r="Q24" s="277"/>
      <c r="R24" s="277"/>
      <c r="S24" s="277"/>
      <c r="T24" s="277"/>
      <c r="U24" s="277"/>
      <c r="V24" s="277"/>
      <c r="W24" s="277"/>
      <c r="X24" s="277"/>
      <c r="Y24" s="277"/>
      <c r="Z24" s="277"/>
      <c r="AA24" s="277"/>
      <c r="AB24" s="277"/>
      <c r="AC24" s="277"/>
      <c r="AD24" s="277"/>
      <c r="AE24" s="277"/>
      <c r="AF24" s="277"/>
      <c r="AG24" s="277"/>
      <c r="AH24" s="278"/>
    </row>
    <row r="25" spans="2:34" ht="15.75" x14ac:dyDescent="0.25">
      <c r="B25" s="270"/>
      <c r="C25" s="279" t="s">
        <v>718</v>
      </c>
      <c r="D25" s="284"/>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c r="AH25" s="285"/>
    </row>
    <row r="26" spans="2:34" ht="15.75" x14ac:dyDescent="0.25">
      <c r="B26" s="270"/>
      <c r="C26" s="275" t="s">
        <v>719</v>
      </c>
      <c r="D26" s="284" t="s">
        <v>32</v>
      </c>
      <c r="E26" s="284" t="s">
        <v>32</v>
      </c>
      <c r="F26" s="284" t="s">
        <v>32</v>
      </c>
      <c r="G26" s="284" t="s">
        <v>32</v>
      </c>
      <c r="H26" s="284" t="s">
        <v>32</v>
      </c>
      <c r="I26" s="284" t="s">
        <v>32</v>
      </c>
      <c r="J26" s="284" t="s">
        <v>32</v>
      </c>
      <c r="K26" s="284" t="s">
        <v>32</v>
      </c>
      <c r="L26" s="284" t="s">
        <v>32</v>
      </c>
      <c r="M26" s="284" t="s">
        <v>32</v>
      </c>
      <c r="N26" s="284" t="s">
        <v>32</v>
      </c>
      <c r="O26" s="284" t="s">
        <v>32</v>
      </c>
      <c r="P26" s="284" t="s">
        <v>32</v>
      </c>
      <c r="Q26" s="284" t="s">
        <v>32</v>
      </c>
      <c r="R26" s="284" t="s">
        <v>32</v>
      </c>
      <c r="S26" s="284" t="s">
        <v>32</v>
      </c>
      <c r="T26" s="284" t="s">
        <v>32</v>
      </c>
      <c r="U26" s="284" t="s">
        <v>32</v>
      </c>
      <c r="V26" s="284" t="s">
        <v>32</v>
      </c>
      <c r="W26" s="284" t="s">
        <v>32</v>
      </c>
      <c r="X26" s="282"/>
      <c r="Y26" s="282"/>
      <c r="Z26" s="282"/>
      <c r="AA26" s="282"/>
      <c r="AB26" s="282"/>
      <c r="AC26" s="282"/>
      <c r="AD26" s="282"/>
      <c r="AE26" s="282"/>
      <c r="AF26" s="282"/>
      <c r="AG26" s="282"/>
      <c r="AH26" s="285"/>
    </row>
    <row r="27" spans="2:34" ht="15.75" x14ac:dyDescent="0.25">
      <c r="B27" s="270"/>
      <c r="C27" s="279" t="s">
        <v>720</v>
      </c>
      <c r="D27" s="294"/>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6"/>
    </row>
    <row r="28" spans="2:34" ht="15.75" x14ac:dyDescent="0.25">
      <c r="B28" s="289" t="s">
        <v>728</v>
      </c>
      <c r="C28" s="290"/>
      <c r="D28" s="291">
        <v>1</v>
      </c>
      <c r="E28" s="292">
        <v>2</v>
      </c>
      <c r="F28" s="292">
        <v>3</v>
      </c>
      <c r="G28" s="292">
        <v>4</v>
      </c>
      <c r="H28" s="292">
        <v>5</v>
      </c>
      <c r="I28" s="292">
        <v>6</v>
      </c>
      <c r="J28" s="292">
        <v>7</v>
      </c>
      <c r="K28" s="292">
        <v>8</v>
      </c>
      <c r="L28" s="292">
        <v>9</v>
      </c>
      <c r="M28" s="292">
        <v>10</v>
      </c>
      <c r="N28" s="292">
        <v>11</v>
      </c>
      <c r="O28" s="292">
        <v>12</v>
      </c>
      <c r="P28" s="292">
        <v>13</v>
      </c>
      <c r="Q28" s="292">
        <v>14</v>
      </c>
      <c r="R28" s="292">
        <v>15</v>
      </c>
      <c r="S28" s="292">
        <v>16</v>
      </c>
      <c r="T28" s="292">
        <v>17</v>
      </c>
      <c r="U28" s="292">
        <v>18</v>
      </c>
      <c r="V28" s="292">
        <v>19</v>
      </c>
      <c r="W28" s="292">
        <v>20</v>
      </c>
      <c r="X28" s="292">
        <v>21</v>
      </c>
      <c r="Y28" s="292">
        <v>22</v>
      </c>
      <c r="Z28" s="292">
        <v>23</v>
      </c>
      <c r="AA28" s="292">
        <v>24</v>
      </c>
      <c r="AB28" s="292">
        <v>25</v>
      </c>
      <c r="AC28" s="292">
        <v>26</v>
      </c>
      <c r="AD28" s="292">
        <v>27</v>
      </c>
      <c r="AE28" s="292">
        <v>28</v>
      </c>
      <c r="AF28" s="292">
        <v>29</v>
      </c>
      <c r="AG28" s="292">
        <v>30</v>
      </c>
      <c r="AH28" s="293"/>
    </row>
    <row r="29" spans="2:34" ht="15.75" x14ac:dyDescent="0.25">
      <c r="B29" s="289"/>
      <c r="C29" s="275" t="s">
        <v>717</v>
      </c>
      <c r="D29" s="276"/>
      <c r="E29" s="277"/>
      <c r="F29" s="277"/>
      <c r="G29" s="277"/>
      <c r="H29" s="277"/>
      <c r="I29" s="277"/>
      <c r="J29" s="277"/>
      <c r="K29" s="277"/>
      <c r="L29" s="277"/>
      <c r="M29" s="277"/>
      <c r="N29" s="277"/>
      <c r="O29" s="277"/>
      <c r="P29" s="277"/>
      <c r="Q29" s="277"/>
      <c r="R29" s="277"/>
      <c r="S29" s="277"/>
      <c r="T29" s="277"/>
      <c r="U29" s="277"/>
      <c r="V29" s="277"/>
      <c r="W29" s="277"/>
      <c r="X29" s="277" t="s">
        <v>40</v>
      </c>
      <c r="Y29" s="277" t="s">
        <v>40</v>
      </c>
      <c r="Z29" s="277"/>
      <c r="AA29" s="277"/>
      <c r="AB29" s="277"/>
      <c r="AC29" s="277"/>
      <c r="AD29" s="277" t="s">
        <v>40</v>
      </c>
      <c r="AE29" s="277" t="s">
        <v>40</v>
      </c>
      <c r="AF29" s="277"/>
      <c r="AG29" s="277"/>
      <c r="AH29" s="278"/>
    </row>
    <row r="30" spans="2:34" ht="15.75" x14ac:dyDescent="0.25">
      <c r="B30" s="289"/>
      <c r="C30" s="279" t="s">
        <v>718</v>
      </c>
      <c r="D30" s="284"/>
      <c r="E30" s="282"/>
      <c r="F30" s="282"/>
      <c r="G30" s="282"/>
      <c r="H30" s="282"/>
      <c r="I30" s="282"/>
      <c r="J30" s="282"/>
      <c r="K30" s="282"/>
      <c r="L30" s="282"/>
      <c r="M30" s="282"/>
      <c r="N30" s="282"/>
      <c r="O30" s="282"/>
      <c r="P30" s="282"/>
      <c r="Q30" s="282"/>
      <c r="R30" s="282"/>
      <c r="S30" s="282"/>
      <c r="T30" s="282"/>
      <c r="U30" s="282"/>
      <c r="V30" s="282"/>
      <c r="W30" s="282"/>
      <c r="X30" s="282"/>
      <c r="Y30" s="282"/>
      <c r="Z30" s="282"/>
      <c r="AA30" s="282"/>
      <c r="AB30" s="282"/>
      <c r="AC30" s="282"/>
      <c r="AD30" s="282"/>
      <c r="AE30" s="282"/>
      <c r="AF30" s="282"/>
      <c r="AG30" s="282"/>
      <c r="AH30" s="285"/>
    </row>
    <row r="31" spans="2:34" ht="15.75" x14ac:dyDescent="0.25">
      <c r="B31" s="289"/>
      <c r="C31" s="275" t="s">
        <v>719</v>
      </c>
      <c r="D31" s="284"/>
      <c r="E31" s="282"/>
      <c r="F31" s="282"/>
      <c r="G31" s="282"/>
      <c r="H31" s="282"/>
      <c r="I31" s="282"/>
      <c r="J31" s="282"/>
      <c r="K31" s="282"/>
      <c r="L31" s="282"/>
      <c r="M31" s="282"/>
      <c r="N31" s="282"/>
      <c r="O31" s="282"/>
      <c r="P31" s="282"/>
      <c r="Q31" s="282"/>
      <c r="R31" s="282"/>
      <c r="S31" s="282"/>
      <c r="T31" s="282"/>
      <c r="U31" s="282"/>
      <c r="V31" s="282"/>
      <c r="W31" s="282"/>
      <c r="X31" s="282"/>
      <c r="Y31" s="282"/>
      <c r="Z31" s="282"/>
      <c r="AA31" s="282"/>
      <c r="AB31" s="282"/>
      <c r="AC31" s="282"/>
      <c r="AD31" s="282"/>
      <c r="AE31" s="282"/>
      <c r="AF31" s="282"/>
      <c r="AG31" s="282"/>
      <c r="AH31" s="285"/>
    </row>
    <row r="32" spans="2:34" ht="15.75" x14ac:dyDescent="0.25">
      <c r="B32" s="289"/>
      <c r="C32" s="279" t="s">
        <v>720</v>
      </c>
      <c r="D32" s="294"/>
      <c r="E32" s="295"/>
      <c r="F32" s="295"/>
      <c r="G32" s="295"/>
      <c r="H32" s="295"/>
      <c r="I32" s="295"/>
      <c r="J32" s="295"/>
      <c r="K32" s="295"/>
      <c r="L32" s="295"/>
      <c r="M32" s="295"/>
      <c r="N32" s="295"/>
      <c r="O32" s="295"/>
      <c r="P32" s="295"/>
      <c r="Q32" s="295"/>
      <c r="R32" s="295"/>
      <c r="S32" s="295"/>
      <c r="T32" s="295"/>
      <c r="U32" s="295"/>
      <c r="V32" s="295"/>
      <c r="W32" s="295"/>
      <c r="X32" s="295"/>
      <c r="Y32" s="295"/>
      <c r="Z32" s="295"/>
      <c r="AA32" s="295"/>
      <c r="AB32" s="295"/>
      <c r="AC32" s="295"/>
      <c r="AD32" s="295"/>
      <c r="AE32" s="295"/>
      <c r="AF32" s="295"/>
      <c r="AG32" s="295"/>
      <c r="AH32" s="296"/>
    </row>
    <row r="33" spans="2:34" ht="15.75" x14ac:dyDescent="0.25">
      <c r="B33" s="270" t="s">
        <v>729</v>
      </c>
      <c r="C33" s="271"/>
      <c r="D33" s="272">
        <v>1</v>
      </c>
      <c r="E33" s="273">
        <v>2</v>
      </c>
      <c r="F33" s="273">
        <v>3</v>
      </c>
      <c r="G33" s="273">
        <v>4</v>
      </c>
      <c r="H33" s="273">
        <v>5</v>
      </c>
      <c r="I33" s="273">
        <v>6</v>
      </c>
      <c r="J33" s="273">
        <v>7</v>
      </c>
      <c r="K33" s="273">
        <v>8</v>
      </c>
      <c r="L33" s="273">
        <v>9</v>
      </c>
      <c r="M33" s="273">
        <v>10</v>
      </c>
      <c r="N33" s="273">
        <v>11</v>
      </c>
      <c r="O33" s="273">
        <v>12</v>
      </c>
      <c r="P33" s="273">
        <v>13</v>
      </c>
      <c r="Q33" s="273">
        <v>14</v>
      </c>
      <c r="R33" s="273">
        <v>15</v>
      </c>
      <c r="S33" s="273">
        <v>16</v>
      </c>
      <c r="T33" s="273">
        <v>17</v>
      </c>
      <c r="U33" s="273">
        <v>18</v>
      </c>
      <c r="V33" s="273">
        <v>19</v>
      </c>
      <c r="W33" s="273">
        <v>20</v>
      </c>
      <c r="X33" s="273">
        <v>21</v>
      </c>
      <c r="Y33" s="273">
        <v>22</v>
      </c>
      <c r="Z33" s="273">
        <v>23</v>
      </c>
      <c r="AA33" s="273">
        <v>24</v>
      </c>
      <c r="AB33" s="273">
        <v>25</v>
      </c>
      <c r="AC33" s="273">
        <v>26</v>
      </c>
      <c r="AD33" s="273">
        <v>27</v>
      </c>
      <c r="AE33" s="273">
        <v>28</v>
      </c>
      <c r="AF33" s="273">
        <v>29</v>
      </c>
      <c r="AG33" s="273">
        <v>30</v>
      </c>
      <c r="AH33" s="274">
        <v>31</v>
      </c>
    </row>
    <row r="34" spans="2:34" ht="15.75" x14ac:dyDescent="0.25">
      <c r="B34" s="270"/>
      <c r="C34" s="275" t="s">
        <v>717</v>
      </c>
      <c r="D34" s="276"/>
      <c r="E34" s="277"/>
      <c r="F34" s="277" t="s">
        <v>56</v>
      </c>
      <c r="G34" s="277" t="s">
        <v>56</v>
      </c>
      <c r="H34" s="277" t="s">
        <v>56</v>
      </c>
      <c r="I34" s="277" t="s">
        <v>56</v>
      </c>
      <c r="J34" s="277" t="s">
        <v>56</v>
      </c>
      <c r="K34" s="277" t="s">
        <v>56</v>
      </c>
      <c r="L34" s="277"/>
      <c r="M34" s="277"/>
      <c r="N34" s="277"/>
      <c r="O34" s="277"/>
      <c r="P34" s="277"/>
      <c r="Q34" s="277"/>
      <c r="R34" s="277"/>
      <c r="S34" s="277"/>
      <c r="T34" s="277"/>
      <c r="U34" s="277"/>
      <c r="V34" s="277"/>
      <c r="W34" s="277"/>
      <c r="X34" s="277"/>
      <c r="Y34" s="277"/>
      <c r="Z34" s="277"/>
      <c r="AA34" s="277"/>
      <c r="AB34" s="277"/>
      <c r="AC34" s="277"/>
      <c r="AD34" s="277"/>
      <c r="AE34" s="277"/>
      <c r="AF34" s="277"/>
      <c r="AG34" s="277"/>
      <c r="AH34" s="278"/>
    </row>
    <row r="35" spans="2:34" ht="15.75" x14ac:dyDescent="0.25">
      <c r="B35" s="270"/>
      <c r="C35" s="279" t="s">
        <v>718</v>
      </c>
      <c r="D35" s="284"/>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c r="AH35" s="285"/>
    </row>
    <row r="36" spans="2:34" ht="15.75" x14ac:dyDescent="0.25">
      <c r="B36" s="270"/>
      <c r="C36" s="275" t="s">
        <v>719</v>
      </c>
      <c r="D36" s="284"/>
      <c r="E36" s="282"/>
      <c r="F36" s="282"/>
      <c r="G36" s="282"/>
      <c r="H36" s="282"/>
      <c r="I36" s="282"/>
      <c r="J36" s="282"/>
      <c r="K36" s="282"/>
      <c r="L36" s="282"/>
      <c r="M36" s="282"/>
      <c r="N36" s="282"/>
      <c r="O36" s="282"/>
      <c r="P36" s="282"/>
      <c r="Q36" s="282"/>
      <c r="R36" s="282"/>
      <c r="S36" s="282"/>
      <c r="T36" s="282"/>
      <c r="U36" s="282"/>
      <c r="V36" s="282"/>
      <c r="W36" s="282"/>
      <c r="X36" s="282"/>
      <c r="Y36" s="282"/>
      <c r="Z36" s="282"/>
      <c r="AA36" s="282"/>
      <c r="AB36" s="282"/>
      <c r="AC36" s="282"/>
      <c r="AD36" s="282"/>
      <c r="AE36" s="282"/>
      <c r="AF36" s="282"/>
      <c r="AG36" s="282"/>
      <c r="AH36" s="285"/>
    </row>
    <row r="37" spans="2:34" ht="15.75" x14ac:dyDescent="0.25">
      <c r="B37" s="270"/>
      <c r="C37" s="279" t="s">
        <v>720</v>
      </c>
      <c r="D37" s="294"/>
      <c r="E37" s="295"/>
      <c r="F37" s="295"/>
      <c r="G37" s="295"/>
      <c r="H37" s="295"/>
      <c r="I37" s="295"/>
      <c r="J37" s="295"/>
      <c r="K37" s="295"/>
      <c r="L37" s="295"/>
      <c r="M37" s="295"/>
      <c r="N37" s="295"/>
      <c r="O37" s="295"/>
      <c r="P37" s="295"/>
      <c r="Q37" s="295"/>
      <c r="R37" s="295"/>
      <c r="S37" s="295"/>
      <c r="T37" s="295"/>
      <c r="U37" s="295"/>
      <c r="V37" s="295"/>
      <c r="W37" s="295"/>
      <c r="X37" s="295"/>
      <c r="Y37" s="295"/>
      <c r="Z37" s="295"/>
      <c r="AA37" s="295"/>
      <c r="AB37" s="295"/>
      <c r="AC37" s="295"/>
      <c r="AD37" s="295"/>
      <c r="AE37" s="295"/>
      <c r="AF37" s="295"/>
      <c r="AG37" s="295"/>
      <c r="AH37" s="296"/>
    </row>
    <row r="38" spans="2:34" ht="15.75" x14ac:dyDescent="0.25">
      <c r="B38" s="289" t="s">
        <v>730</v>
      </c>
      <c r="C38" s="290"/>
      <c r="D38" s="291">
        <v>1</v>
      </c>
      <c r="E38" s="292">
        <v>2</v>
      </c>
      <c r="F38" s="292">
        <v>3</v>
      </c>
      <c r="G38" s="292">
        <v>4</v>
      </c>
      <c r="H38" s="292">
        <v>5</v>
      </c>
      <c r="I38" s="292">
        <v>6</v>
      </c>
      <c r="J38" s="292">
        <v>7</v>
      </c>
      <c r="K38" s="292">
        <v>8</v>
      </c>
      <c r="L38" s="292">
        <v>9</v>
      </c>
      <c r="M38" s="292">
        <v>10</v>
      </c>
      <c r="N38" s="292">
        <v>11</v>
      </c>
      <c r="O38" s="292">
        <v>12</v>
      </c>
      <c r="P38" s="292">
        <v>13</v>
      </c>
      <c r="Q38" s="292">
        <v>14</v>
      </c>
      <c r="R38" s="292">
        <v>15</v>
      </c>
      <c r="S38" s="292">
        <v>16</v>
      </c>
      <c r="T38" s="292">
        <v>17</v>
      </c>
      <c r="U38" s="292">
        <v>18</v>
      </c>
      <c r="V38" s="292">
        <v>19</v>
      </c>
      <c r="W38" s="292">
        <v>20</v>
      </c>
      <c r="X38" s="292">
        <v>21</v>
      </c>
      <c r="Y38" s="292">
        <v>22</v>
      </c>
      <c r="Z38" s="292">
        <v>23</v>
      </c>
      <c r="AA38" s="292">
        <v>24</v>
      </c>
      <c r="AB38" s="292">
        <v>25</v>
      </c>
      <c r="AC38" s="292">
        <v>26</v>
      </c>
      <c r="AD38" s="292">
        <v>27</v>
      </c>
      <c r="AE38" s="292">
        <v>28</v>
      </c>
      <c r="AF38" s="292">
        <v>29</v>
      </c>
      <c r="AG38" s="292">
        <v>30</v>
      </c>
      <c r="AH38" s="293">
        <v>31</v>
      </c>
    </row>
    <row r="39" spans="2:34" ht="15.75" x14ac:dyDescent="0.25">
      <c r="B39" s="289"/>
      <c r="C39" s="275" t="s">
        <v>717</v>
      </c>
      <c r="D39" s="276"/>
      <c r="E39" s="277"/>
      <c r="F39" s="277"/>
      <c r="G39" s="277"/>
      <c r="H39" s="277"/>
      <c r="I39" s="277"/>
      <c r="J39" s="277"/>
      <c r="K39" s="277"/>
      <c r="L39" s="277"/>
      <c r="M39" s="277"/>
      <c r="N39" s="277"/>
      <c r="O39" s="277"/>
      <c r="P39" s="277"/>
      <c r="Q39" s="277"/>
      <c r="R39" s="277"/>
      <c r="S39" s="277"/>
      <c r="T39" s="277"/>
      <c r="U39" s="277"/>
      <c r="V39" s="277"/>
      <c r="W39" s="277"/>
      <c r="X39" s="277"/>
      <c r="Y39" s="277"/>
      <c r="Z39" s="277"/>
      <c r="AA39" s="277"/>
      <c r="AB39" s="277"/>
      <c r="AC39" s="277"/>
      <c r="AD39" s="277"/>
      <c r="AE39" s="277"/>
      <c r="AF39" s="277"/>
      <c r="AG39" s="277"/>
      <c r="AH39" s="278"/>
    </row>
    <row r="40" spans="2:34" ht="15.75" x14ac:dyDescent="0.25">
      <c r="B40" s="289"/>
      <c r="C40" s="279" t="s">
        <v>718</v>
      </c>
      <c r="D40" s="284"/>
      <c r="E40" s="282"/>
      <c r="F40" s="282"/>
      <c r="G40" s="282"/>
      <c r="H40" s="282"/>
      <c r="I40" s="282"/>
      <c r="J40" s="282"/>
      <c r="K40" s="282"/>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5"/>
    </row>
    <row r="41" spans="2:34" ht="15.75" x14ac:dyDescent="0.25">
      <c r="B41" s="289"/>
      <c r="C41" s="275" t="s">
        <v>719</v>
      </c>
      <c r="D41" s="284"/>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5"/>
    </row>
    <row r="42" spans="2:34" ht="15.75" x14ac:dyDescent="0.25">
      <c r="B42" s="289"/>
      <c r="C42" s="279" t="s">
        <v>720</v>
      </c>
      <c r="D42" s="294"/>
      <c r="E42" s="295"/>
      <c r="F42" s="295"/>
      <c r="G42" s="295"/>
      <c r="H42" s="295"/>
      <c r="I42" s="295"/>
      <c r="J42" s="295"/>
      <c r="K42" s="295"/>
      <c r="L42" s="295"/>
      <c r="M42" s="295"/>
      <c r="N42" s="295"/>
      <c r="O42" s="295"/>
      <c r="P42" s="295"/>
      <c r="Q42" s="295"/>
      <c r="R42" s="295"/>
      <c r="S42" s="295"/>
      <c r="T42" s="295"/>
      <c r="U42" s="295"/>
      <c r="V42" s="295"/>
      <c r="W42" s="295"/>
      <c r="X42" s="295"/>
      <c r="Y42" s="295"/>
      <c r="Z42" s="295"/>
      <c r="AA42" s="295"/>
      <c r="AB42" s="295"/>
      <c r="AC42" s="295"/>
      <c r="AD42" s="295"/>
      <c r="AE42" s="295"/>
      <c r="AF42" s="295"/>
      <c r="AG42" s="295"/>
      <c r="AH42" s="296"/>
    </row>
    <row r="43" spans="2:34" ht="15.75" x14ac:dyDescent="0.25">
      <c r="B43" s="270" t="s">
        <v>731</v>
      </c>
      <c r="C43" s="271"/>
      <c r="D43" s="272">
        <v>1</v>
      </c>
      <c r="E43" s="273">
        <v>2</v>
      </c>
      <c r="F43" s="273">
        <v>3</v>
      </c>
      <c r="G43" s="273">
        <v>4</v>
      </c>
      <c r="H43" s="273">
        <v>5</v>
      </c>
      <c r="I43" s="273">
        <v>6</v>
      </c>
      <c r="J43" s="273">
        <v>7</v>
      </c>
      <c r="K43" s="273">
        <v>8</v>
      </c>
      <c r="L43" s="273">
        <v>9</v>
      </c>
      <c r="M43" s="273">
        <v>10</v>
      </c>
      <c r="N43" s="273">
        <v>11</v>
      </c>
      <c r="O43" s="273">
        <v>12</v>
      </c>
      <c r="P43" s="273">
        <v>13</v>
      </c>
      <c r="Q43" s="273">
        <v>14</v>
      </c>
      <c r="R43" s="273">
        <v>15</v>
      </c>
      <c r="S43" s="273">
        <v>16</v>
      </c>
      <c r="T43" s="273">
        <v>17</v>
      </c>
      <c r="U43" s="273">
        <v>18</v>
      </c>
      <c r="V43" s="273">
        <v>19</v>
      </c>
      <c r="W43" s="273">
        <v>20</v>
      </c>
      <c r="X43" s="273">
        <v>21</v>
      </c>
      <c r="Y43" s="273">
        <v>22</v>
      </c>
      <c r="Z43" s="273">
        <v>23</v>
      </c>
      <c r="AA43" s="273">
        <v>24</v>
      </c>
      <c r="AB43" s="273">
        <v>25</v>
      </c>
      <c r="AC43" s="273">
        <v>26</v>
      </c>
      <c r="AD43" s="273">
        <v>27</v>
      </c>
      <c r="AE43" s="273">
        <v>28</v>
      </c>
      <c r="AF43" s="273">
        <v>29</v>
      </c>
      <c r="AG43" s="273">
        <v>30</v>
      </c>
      <c r="AH43" s="274"/>
    </row>
    <row r="44" spans="2:34" ht="15.75" x14ac:dyDescent="0.25">
      <c r="B44" s="270"/>
      <c r="C44" s="275" t="s">
        <v>717</v>
      </c>
      <c r="D44" s="276"/>
      <c r="E44" s="277"/>
      <c r="F44" s="277"/>
      <c r="G44" s="277"/>
      <c r="H44" s="277"/>
      <c r="I44" s="277"/>
      <c r="J44" s="277"/>
      <c r="K44" s="277"/>
      <c r="L44" s="277"/>
      <c r="M44" s="277"/>
      <c r="N44" s="277"/>
      <c r="O44" s="277"/>
      <c r="P44" s="277"/>
      <c r="Q44" s="277"/>
      <c r="R44" s="277"/>
      <c r="S44" s="277"/>
      <c r="T44" s="277"/>
      <c r="U44" s="277"/>
      <c r="V44" s="277"/>
      <c r="W44" s="277"/>
      <c r="X44" s="277"/>
      <c r="Y44" s="277"/>
      <c r="Z44" s="277"/>
      <c r="AA44" s="277"/>
      <c r="AB44" s="277"/>
      <c r="AC44" s="277"/>
      <c r="AD44" s="277"/>
      <c r="AE44" s="277"/>
      <c r="AF44" s="277"/>
      <c r="AG44" s="277"/>
      <c r="AH44" s="278"/>
    </row>
    <row r="45" spans="2:34" ht="15.75" x14ac:dyDescent="0.25">
      <c r="B45" s="270"/>
      <c r="C45" s="279" t="s">
        <v>718</v>
      </c>
      <c r="D45" s="284"/>
      <c r="E45" s="282"/>
      <c r="F45" s="282"/>
      <c r="G45" s="282"/>
      <c r="H45" s="282"/>
      <c r="I45" s="282"/>
      <c r="J45" s="282"/>
      <c r="K45" s="282"/>
      <c r="L45" s="282"/>
      <c r="M45" s="282"/>
      <c r="N45" s="282"/>
      <c r="O45" s="282"/>
      <c r="P45" s="282"/>
      <c r="Q45" s="282"/>
      <c r="R45" s="282"/>
      <c r="S45" s="282"/>
      <c r="T45" s="282"/>
      <c r="U45" s="282"/>
      <c r="V45" s="282"/>
      <c r="W45" s="282"/>
      <c r="X45" s="282"/>
      <c r="Y45" s="282"/>
      <c r="Z45" s="282"/>
      <c r="AA45" s="282"/>
      <c r="AB45" s="282"/>
      <c r="AC45" s="282"/>
      <c r="AD45" s="282"/>
      <c r="AE45" s="282"/>
      <c r="AF45" s="282"/>
      <c r="AG45" s="282"/>
      <c r="AH45" s="285"/>
    </row>
    <row r="46" spans="2:34" ht="15.75" x14ac:dyDescent="0.25">
      <c r="B46" s="270"/>
      <c r="C46" s="275" t="s">
        <v>719</v>
      </c>
      <c r="D46" s="284"/>
      <c r="E46" s="282"/>
      <c r="F46" s="282"/>
      <c r="G46" s="282"/>
      <c r="H46" s="282"/>
      <c r="I46" s="282"/>
      <c r="J46" s="282"/>
      <c r="K46" s="282"/>
      <c r="L46" s="282"/>
      <c r="M46" s="282"/>
      <c r="N46" s="282"/>
      <c r="O46" s="282"/>
      <c r="P46" s="282"/>
      <c r="Q46" s="282"/>
      <c r="R46" s="282"/>
      <c r="S46" s="282"/>
      <c r="T46" s="282"/>
      <c r="U46" s="282"/>
      <c r="V46" s="282"/>
      <c r="W46" s="282"/>
      <c r="X46" s="282"/>
      <c r="Y46" s="282"/>
      <c r="Z46" s="282"/>
      <c r="AA46" s="282"/>
      <c r="AB46" s="282"/>
      <c r="AC46" s="282"/>
      <c r="AD46" s="282"/>
      <c r="AE46" s="282"/>
      <c r="AF46" s="282"/>
      <c r="AG46" s="282"/>
      <c r="AH46" s="285"/>
    </row>
    <row r="47" spans="2:34" ht="15.75" x14ac:dyDescent="0.25">
      <c r="B47" s="270"/>
      <c r="C47" s="279" t="s">
        <v>720</v>
      </c>
      <c r="D47" s="294"/>
      <c r="E47" s="295"/>
      <c r="F47" s="295"/>
      <c r="G47" s="295"/>
      <c r="H47" s="295"/>
      <c r="I47" s="295"/>
      <c r="J47" s="295"/>
      <c r="K47" s="295"/>
      <c r="L47" s="295"/>
      <c r="M47" s="295"/>
      <c r="N47" s="295"/>
      <c r="O47" s="295"/>
      <c r="P47" s="295"/>
      <c r="Q47" s="295"/>
      <c r="R47" s="295"/>
      <c r="S47" s="295"/>
      <c r="T47" s="295"/>
      <c r="U47" s="295"/>
      <c r="V47" s="295"/>
      <c r="W47" s="295"/>
      <c r="X47" s="295"/>
      <c r="Y47" s="295"/>
      <c r="Z47" s="295"/>
      <c r="AA47" s="295"/>
      <c r="AB47" s="295"/>
      <c r="AC47" s="295"/>
      <c r="AD47" s="295"/>
      <c r="AE47" s="295"/>
      <c r="AF47" s="295"/>
      <c r="AG47" s="295"/>
      <c r="AH47" s="296"/>
    </row>
    <row r="48" spans="2:34" ht="15.75" x14ac:dyDescent="0.25">
      <c r="B48" s="289" t="s">
        <v>732</v>
      </c>
      <c r="C48" s="290"/>
      <c r="D48" s="291">
        <v>1</v>
      </c>
      <c r="E48" s="292">
        <v>2</v>
      </c>
      <c r="F48" s="292">
        <v>3</v>
      </c>
      <c r="G48" s="292">
        <v>4</v>
      </c>
      <c r="H48" s="292">
        <v>5</v>
      </c>
      <c r="I48" s="292">
        <v>6</v>
      </c>
      <c r="J48" s="292">
        <v>7</v>
      </c>
      <c r="K48" s="292">
        <v>8</v>
      </c>
      <c r="L48" s="292">
        <v>9</v>
      </c>
      <c r="M48" s="292">
        <v>10</v>
      </c>
      <c r="N48" s="292">
        <v>11</v>
      </c>
      <c r="O48" s="292">
        <v>12</v>
      </c>
      <c r="P48" s="292">
        <v>13</v>
      </c>
      <c r="Q48" s="292">
        <v>14</v>
      </c>
      <c r="R48" s="292">
        <v>15</v>
      </c>
      <c r="S48" s="292">
        <v>16</v>
      </c>
      <c r="T48" s="292">
        <v>17</v>
      </c>
      <c r="U48" s="292">
        <v>18</v>
      </c>
      <c r="V48" s="292">
        <v>19</v>
      </c>
      <c r="W48" s="292">
        <v>20</v>
      </c>
      <c r="X48" s="292">
        <v>21</v>
      </c>
      <c r="Y48" s="292">
        <v>22</v>
      </c>
      <c r="Z48" s="292">
        <v>23</v>
      </c>
      <c r="AA48" s="292">
        <v>24</v>
      </c>
      <c r="AB48" s="292">
        <v>25</v>
      </c>
      <c r="AC48" s="292">
        <v>26</v>
      </c>
      <c r="AD48" s="292">
        <v>27</v>
      </c>
      <c r="AE48" s="292">
        <v>28</v>
      </c>
      <c r="AF48" s="292">
        <v>29</v>
      </c>
      <c r="AG48" s="292">
        <v>30</v>
      </c>
      <c r="AH48" s="293">
        <v>31</v>
      </c>
    </row>
    <row r="49" spans="2:34" ht="15.75" x14ac:dyDescent="0.25">
      <c r="B49" s="289"/>
      <c r="C49" s="275" t="s">
        <v>717</v>
      </c>
      <c r="D49" s="276"/>
      <c r="E49" s="277"/>
      <c r="F49" s="277"/>
      <c r="G49" s="277"/>
      <c r="H49" s="277"/>
      <c r="I49" s="277"/>
      <c r="J49" s="277"/>
      <c r="K49" s="277"/>
      <c r="L49" s="277"/>
      <c r="M49" s="277"/>
      <c r="N49" s="277"/>
      <c r="O49" s="277"/>
      <c r="P49" s="277"/>
      <c r="Q49" s="277"/>
      <c r="R49" s="277"/>
      <c r="S49" s="277"/>
      <c r="T49" s="277"/>
      <c r="U49" s="277"/>
      <c r="V49" s="277"/>
      <c r="W49" s="277"/>
      <c r="X49" s="277"/>
      <c r="Y49" s="277"/>
      <c r="Z49" s="277"/>
      <c r="AA49" s="277"/>
      <c r="AB49" s="277"/>
      <c r="AC49" s="277"/>
      <c r="AD49" s="277"/>
      <c r="AE49" s="277"/>
      <c r="AF49" s="277"/>
      <c r="AG49" s="277"/>
      <c r="AH49" s="278"/>
    </row>
    <row r="50" spans="2:34" ht="15.75" x14ac:dyDescent="0.25">
      <c r="B50" s="289"/>
      <c r="C50" s="279" t="s">
        <v>718</v>
      </c>
      <c r="D50" s="284"/>
      <c r="E50" s="282"/>
      <c r="F50" s="282"/>
      <c r="G50" s="282"/>
      <c r="H50" s="282"/>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2"/>
      <c r="AG50" s="282"/>
      <c r="AH50" s="285"/>
    </row>
    <row r="51" spans="2:34" ht="15.75" x14ac:dyDescent="0.25">
      <c r="B51" s="289"/>
      <c r="C51" s="275" t="s">
        <v>719</v>
      </c>
      <c r="D51" s="284"/>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c r="AH51" s="285"/>
    </row>
    <row r="52" spans="2:34" ht="15.75" x14ac:dyDescent="0.25">
      <c r="B52" s="289"/>
      <c r="C52" s="279" t="s">
        <v>720</v>
      </c>
      <c r="D52" s="294"/>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6"/>
    </row>
    <row r="53" spans="2:34" ht="15.75" x14ac:dyDescent="0.25">
      <c r="B53" s="270" t="s">
        <v>733</v>
      </c>
      <c r="C53" s="271"/>
      <c r="D53" s="272">
        <v>1</v>
      </c>
      <c r="E53" s="273">
        <v>2</v>
      </c>
      <c r="F53" s="273">
        <v>3</v>
      </c>
      <c r="G53" s="273">
        <v>4</v>
      </c>
      <c r="H53" s="273">
        <v>5</v>
      </c>
      <c r="I53" s="273">
        <v>6</v>
      </c>
      <c r="J53" s="273">
        <v>7</v>
      </c>
      <c r="K53" s="273">
        <v>8</v>
      </c>
      <c r="L53" s="273">
        <v>9</v>
      </c>
      <c r="M53" s="273">
        <v>10</v>
      </c>
      <c r="N53" s="273">
        <v>11</v>
      </c>
      <c r="O53" s="273">
        <v>12</v>
      </c>
      <c r="P53" s="273">
        <v>13</v>
      </c>
      <c r="Q53" s="273">
        <v>14</v>
      </c>
      <c r="R53" s="273">
        <v>15</v>
      </c>
      <c r="S53" s="273">
        <v>16</v>
      </c>
      <c r="T53" s="273">
        <v>17</v>
      </c>
      <c r="U53" s="273">
        <v>18</v>
      </c>
      <c r="V53" s="273">
        <v>19</v>
      </c>
      <c r="W53" s="273">
        <v>20</v>
      </c>
      <c r="X53" s="273">
        <v>21</v>
      </c>
      <c r="Y53" s="273">
        <v>22</v>
      </c>
      <c r="Z53" s="273">
        <v>23</v>
      </c>
      <c r="AA53" s="273">
        <v>24</v>
      </c>
      <c r="AB53" s="273">
        <v>25</v>
      </c>
      <c r="AC53" s="273">
        <v>26</v>
      </c>
      <c r="AD53" s="273">
        <v>27</v>
      </c>
      <c r="AE53" s="273">
        <v>28</v>
      </c>
      <c r="AF53" s="273">
        <v>29</v>
      </c>
      <c r="AG53" s="273">
        <v>30</v>
      </c>
      <c r="AH53" s="274"/>
    </row>
    <row r="54" spans="2:34" ht="15.75" x14ac:dyDescent="0.25">
      <c r="B54" s="270"/>
      <c r="C54" s="275" t="s">
        <v>717</v>
      </c>
      <c r="D54" s="276"/>
      <c r="E54" s="277"/>
      <c r="F54" s="277"/>
      <c r="G54" s="277"/>
      <c r="H54" s="277"/>
      <c r="I54" s="277"/>
      <c r="J54" s="277"/>
      <c r="K54" s="277"/>
      <c r="L54" s="277"/>
      <c r="M54" s="277"/>
      <c r="N54" s="277"/>
      <c r="O54" s="277"/>
      <c r="P54" s="277"/>
      <c r="Q54" s="277"/>
      <c r="R54" s="277"/>
      <c r="S54" s="277"/>
      <c r="T54" s="277"/>
      <c r="U54" s="277"/>
      <c r="V54" s="277"/>
      <c r="W54" s="277"/>
      <c r="X54" s="277"/>
      <c r="Y54" s="277"/>
      <c r="Z54" s="277"/>
      <c r="AA54" s="277"/>
      <c r="AB54" s="277"/>
      <c r="AC54" s="277"/>
      <c r="AD54" s="277"/>
      <c r="AE54" s="277"/>
      <c r="AF54" s="277"/>
      <c r="AG54" s="277"/>
      <c r="AH54" s="278"/>
    </row>
    <row r="55" spans="2:34" ht="15.75" x14ac:dyDescent="0.25">
      <c r="B55" s="270"/>
      <c r="C55" s="279" t="s">
        <v>718</v>
      </c>
      <c r="D55" s="284"/>
      <c r="E55" s="282"/>
      <c r="F55" s="282"/>
      <c r="G55" s="282"/>
      <c r="H55" s="282"/>
      <c r="I55" s="282"/>
      <c r="J55" s="282"/>
      <c r="K55" s="282"/>
      <c r="L55" s="282"/>
      <c r="M55" s="282"/>
      <c r="N55" s="282"/>
      <c r="O55" s="282"/>
      <c r="P55" s="282"/>
      <c r="Q55" s="282"/>
      <c r="R55" s="282"/>
      <c r="S55" s="282"/>
      <c r="T55" s="282"/>
      <c r="U55" s="282"/>
      <c r="V55" s="282"/>
      <c r="W55" s="282"/>
      <c r="X55" s="282"/>
      <c r="Y55" s="282"/>
      <c r="Z55" s="282"/>
      <c r="AA55" s="282"/>
      <c r="AB55" s="282"/>
      <c r="AC55" s="282"/>
      <c r="AD55" s="282"/>
      <c r="AE55" s="282"/>
      <c r="AF55" s="282"/>
      <c r="AG55" s="282"/>
      <c r="AH55" s="285"/>
    </row>
    <row r="56" spans="2:34" ht="15.75" x14ac:dyDescent="0.25">
      <c r="B56" s="270"/>
      <c r="C56" s="275" t="s">
        <v>719</v>
      </c>
      <c r="D56" s="284"/>
      <c r="E56" s="282"/>
      <c r="F56" s="282"/>
      <c r="G56" s="282"/>
      <c r="H56" s="282"/>
      <c r="I56" s="282"/>
      <c r="J56" s="282"/>
      <c r="K56" s="282"/>
      <c r="L56" s="282"/>
      <c r="M56" s="282"/>
      <c r="N56" s="282"/>
      <c r="O56" s="282"/>
      <c r="P56" s="282"/>
      <c r="Q56" s="282"/>
      <c r="R56" s="282"/>
      <c r="S56" s="282"/>
      <c r="T56" s="282"/>
      <c r="U56" s="282"/>
      <c r="V56" s="282"/>
      <c r="W56" s="282"/>
      <c r="X56" s="282"/>
      <c r="Y56" s="282"/>
      <c r="Z56" s="282"/>
      <c r="AA56" s="282"/>
      <c r="AB56" s="282"/>
      <c r="AC56" s="282"/>
      <c r="AD56" s="282"/>
      <c r="AE56" s="282"/>
      <c r="AF56" s="282"/>
      <c r="AG56" s="282"/>
      <c r="AH56" s="285"/>
    </row>
    <row r="57" spans="2:34" ht="15.75" x14ac:dyDescent="0.25">
      <c r="B57" s="270"/>
      <c r="C57" s="279" t="s">
        <v>720</v>
      </c>
      <c r="D57" s="294"/>
      <c r="E57" s="295"/>
      <c r="F57" s="295"/>
      <c r="G57" s="295"/>
      <c r="H57" s="295"/>
      <c r="I57" s="295"/>
      <c r="J57" s="295"/>
      <c r="K57" s="295"/>
      <c r="L57" s="295"/>
      <c r="M57" s="295"/>
      <c r="N57" s="295"/>
      <c r="O57" s="295"/>
      <c r="P57" s="295"/>
      <c r="Q57" s="295"/>
      <c r="R57" s="295"/>
      <c r="S57" s="295"/>
      <c r="T57" s="295"/>
      <c r="U57" s="295"/>
      <c r="V57" s="295"/>
      <c r="W57" s="295"/>
      <c r="X57" s="295"/>
      <c r="Y57" s="295"/>
      <c r="Z57" s="295"/>
      <c r="AA57" s="295"/>
      <c r="AB57" s="295"/>
      <c r="AC57" s="295"/>
      <c r="AD57" s="295"/>
      <c r="AE57" s="295"/>
      <c r="AF57" s="295"/>
      <c r="AG57" s="295"/>
      <c r="AH57" s="296"/>
    </row>
    <row r="58" spans="2:34" ht="15.75" x14ac:dyDescent="0.25">
      <c r="B58" s="289" t="s">
        <v>734</v>
      </c>
      <c r="C58" s="290"/>
      <c r="D58" s="291">
        <v>1</v>
      </c>
      <c r="E58" s="292">
        <v>2</v>
      </c>
      <c r="F58" s="292">
        <v>3</v>
      </c>
      <c r="G58" s="292">
        <v>4</v>
      </c>
      <c r="H58" s="292">
        <v>5</v>
      </c>
      <c r="I58" s="292">
        <v>6</v>
      </c>
      <c r="J58" s="292">
        <v>7</v>
      </c>
      <c r="K58" s="292">
        <v>8</v>
      </c>
      <c r="L58" s="292">
        <v>9</v>
      </c>
      <c r="M58" s="292">
        <v>10</v>
      </c>
      <c r="N58" s="292">
        <v>11</v>
      </c>
      <c r="O58" s="292">
        <v>12</v>
      </c>
      <c r="P58" s="292">
        <v>13</v>
      </c>
      <c r="Q58" s="292">
        <v>14</v>
      </c>
      <c r="R58" s="292">
        <v>15</v>
      </c>
      <c r="S58" s="292">
        <v>16</v>
      </c>
      <c r="T58" s="292">
        <v>17</v>
      </c>
      <c r="U58" s="292">
        <v>18</v>
      </c>
      <c r="V58" s="292">
        <v>19</v>
      </c>
      <c r="W58" s="292">
        <v>20</v>
      </c>
      <c r="X58" s="292">
        <v>21</v>
      </c>
      <c r="Y58" s="292">
        <v>22</v>
      </c>
      <c r="Z58" s="292">
        <v>23</v>
      </c>
      <c r="AA58" s="292">
        <v>24</v>
      </c>
      <c r="AB58" s="292">
        <v>25</v>
      </c>
      <c r="AC58" s="292">
        <v>26</v>
      </c>
      <c r="AD58" s="292">
        <v>27</v>
      </c>
      <c r="AE58" s="292">
        <v>28</v>
      </c>
      <c r="AF58" s="292">
        <v>29</v>
      </c>
      <c r="AG58" s="292">
        <v>30</v>
      </c>
      <c r="AH58" s="293">
        <v>31</v>
      </c>
    </row>
    <row r="59" spans="2:34" ht="15.75" x14ac:dyDescent="0.25">
      <c r="B59" s="289"/>
      <c r="C59" s="275" t="s">
        <v>717</v>
      </c>
      <c r="D59" s="276"/>
      <c r="E59" s="277"/>
      <c r="F59" s="277"/>
      <c r="G59" s="277"/>
      <c r="H59" s="277"/>
      <c r="I59" s="277"/>
      <c r="J59" s="277"/>
      <c r="K59" s="277"/>
      <c r="L59" s="277"/>
      <c r="M59" s="277"/>
      <c r="N59" s="277"/>
      <c r="O59" s="277"/>
      <c r="P59" s="277"/>
      <c r="Q59" s="277"/>
      <c r="R59" s="277"/>
      <c r="S59" s="277"/>
      <c r="T59" s="277"/>
      <c r="U59" s="277"/>
      <c r="V59" s="277"/>
      <c r="W59" s="277"/>
      <c r="X59" s="277"/>
      <c r="Y59" s="277"/>
      <c r="Z59" s="277"/>
      <c r="AA59" s="277"/>
      <c r="AB59" s="277"/>
      <c r="AC59" s="277"/>
      <c r="AD59" s="277"/>
      <c r="AE59" s="277"/>
      <c r="AF59" s="277"/>
      <c r="AG59" s="277"/>
      <c r="AH59" s="278"/>
    </row>
    <row r="60" spans="2:34" ht="15.75" x14ac:dyDescent="0.25">
      <c r="B60" s="289"/>
      <c r="C60" s="279" t="s">
        <v>718</v>
      </c>
      <c r="D60" s="284"/>
      <c r="E60" s="282"/>
      <c r="F60" s="282"/>
      <c r="G60" s="282"/>
      <c r="H60" s="282"/>
      <c r="I60" s="282"/>
      <c r="J60" s="282"/>
      <c r="K60" s="282"/>
      <c r="L60" s="282"/>
      <c r="M60" s="282"/>
      <c r="N60" s="282"/>
      <c r="O60" s="282"/>
      <c r="P60" s="282"/>
      <c r="Q60" s="282"/>
      <c r="R60" s="282"/>
      <c r="S60" s="282"/>
      <c r="T60" s="282"/>
      <c r="U60" s="282"/>
      <c r="V60" s="282"/>
      <c r="W60" s="282"/>
      <c r="X60" s="282"/>
      <c r="Y60" s="282"/>
      <c r="Z60" s="282"/>
      <c r="AA60" s="282"/>
      <c r="AB60" s="282"/>
      <c r="AC60" s="282"/>
      <c r="AD60" s="282"/>
      <c r="AE60" s="282"/>
      <c r="AF60" s="282"/>
      <c r="AG60" s="282"/>
      <c r="AH60" s="285"/>
    </row>
    <row r="61" spans="2:34" ht="15.75" x14ac:dyDescent="0.25">
      <c r="B61" s="289"/>
      <c r="C61" s="275" t="s">
        <v>719</v>
      </c>
      <c r="D61" s="284"/>
      <c r="E61" s="282"/>
      <c r="F61" s="282"/>
      <c r="G61" s="282"/>
      <c r="H61" s="282"/>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c r="AH61" s="285"/>
    </row>
    <row r="62" spans="2:34" ht="15.75" x14ac:dyDescent="0.25">
      <c r="B62" s="289"/>
      <c r="C62" s="279" t="s">
        <v>720</v>
      </c>
      <c r="D62" s="284"/>
      <c r="E62" s="282"/>
      <c r="F62" s="282"/>
      <c r="G62" s="282"/>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c r="AH62" s="285"/>
    </row>
    <row r="64" spans="2:34" x14ac:dyDescent="0.25">
      <c r="D64" s="46" t="s">
        <v>658</v>
      </c>
      <c r="E64" s="46"/>
      <c r="F64" s="46"/>
      <c r="G64" s="46"/>
      <c r="H64" s="46" t="s">
        <v>1</v>
      </c>
      <c r="I64" s="46"/>
      <c r="J64" s="46"/>
      <c r="K64" s="46"/>
      <c r="L64" s="46" t="s">
        <v>3</v>
      </c>
      <c r="M64" s="46"/>
      <c r="N64" s="46"/>
      <c r="O64" s="46"/>
    </row>
    <row r="65" spans="2:15" x14ac:dyDescent="0.25">
      <c r="D65" t="s">
        <v>601</v>
      </c>
      <c r="E65" t="s">
        <v>735</v>
      </c>
      <c r="F65" t="s">
        <v>736</v>
      </c>
      <c r="G65" t="s">
        <v>720</v>
      </c>
      <c r="H65" t="s">
        <v>601</v>
      </c>
      <c r="I65" t="s">
        <v>735</v>
      </c>
      <c r="J65" t="s">
        <v>736</v>
      </c>
      <c r="K65" t="s">
        <v>720</v>
      </c>
      <c r="L65" t="s">
        <v>601</v>
      </c>
      <c r="M65" t="s">
        <v>735</v>
      </c>
      <c r="N65" t="s">
        <v>736</v>
      </c>
      <c r="O65" t="s">
        <v>720</v>
      </c>
    </row>
    <row r="66" spans="2:15" x14ac:dyDescent="0.25">
      <c r="B66" s="25" t="s">
        <v>32</v>
      </c>
      <c r="C66" s="1" t="s">
        <v>33</v>
      </c>
      <c r="J66" t="s">
        <v>737</v>
      </c>
      <c r="N66" t="s">
        <v>738</v>
      </c>
    </row>
    <row r="67" spans="2:15" x14ac:dyDescent="0.25">
      <c r="B67" s="25" t="s">
        <v>36</v>
      </c>
      <c r="C67" s="1" t="s">
        <v>37</v>
      </c>
    </row>
    <row r="68" spans="2:15" x14ac:dyDescent="0.25">
      <c r="B68" s="25" t="s">
        <v>40</v>
      </c>
      <c r="C68" s="1" t="s">
        <v>41</v>
      </c>
      <c r="H68" t="s">
        <v>739</v>
      </c>
      <c r="L68" t="s">
        <v>740</v>
      </c>
    </row>
    <row r="69" spans="2:15" x14ac:dyDescent="0.25">
      <c r="B69" s="43" t="s">
        <v>44</v>
      </c>
      <c r="C69" s="1" t="s">
        <v>45</v>
      </c>
      <c r="H69" t="s">
        <v>741</v>
      </c>
      <c r="I69" t="s">
        <v>742</v>
      </c>
      <c r="L69" t="s">
        <v>743</v>
      </c>
      <c r="M69" t="s">
        <v>744</v>
      </c>
    </row>
    <row r="70" spans="2:15" x14ac:dyDescent="0.25">
      <c r="B70" s="43" t="s">
        <v>46</v>
      </c>
      <c r="C70" s="1" t="s">
        <v>47</v>
      </c>
      <c r="H70" t="s">
        <v>745</v>
      </c>
      <c r="L70" t="s">
        <v>746</v>
      </c>
    </row>
    <row r="71" spans="2:15" x14ac:dyDescent="0.25">
      <c r="B71" s="43" t="s">
        <v>49</v>
      </c>
      <c r="C71" s="1" t="s">
        <v>50</v>
      </c>
      <c r="H71" t="s">
        <v>742</v>
      </c>
      <c r="L71" t="s">
        <v>744</v>
      </c>
    </row>
    <row r="72" spans="2:15" x14ac:dyDescent="0.25">
      <c r="B72" s="43" t="s">
        <v>51</v>
      </c>
      <c r="C72" s="1" t="s">
        <v>52</v>
      </c>
      <c r="I72" t="s">
        <v>747</v>
      </c>
      <c r="M72" t="s">
        <v>748</v>
      </c>
    </row>
    <row r="73" spans="2:15" x14ac:dyDescent="0.25">
      <c r="B73" s="25" t="s">
        <v>54</v>
      </c>
      <c r="C73" s="1" t="s">
        <v>55</v>
      </c>
      <c r="K73" t="s">
        <v>749</v>
      </c>
      <c r="O73" t="s">
        <v>750</v>
      </c>
    </row>
    <row r="74" spans="2:15" x14ac:dyDescent="0.25">
      <c r="B74" s="43" t="s">
        <v>56</v>
      </c>
      <c r="C74" s="1" t="s">
        <v>57</v>
      </c>
      <c r="H74" t="s">
        <v>751</v>
      </c>
      <c r="L74" t="s">
        <v>752</v>
      </c>
    </row>
    <row r="75" spans="2:15" x14ac:dyDescent="0.25">
      <c r="B75" s="43" t="s">
        <v>59</v>
      </c>
      <c r="C75" s="1" t="s">
        <v>60</v>
      </c>
      <c r="H75" t="s">
        <v>753</v>
      </c>
      <c r="L75" t="s">
        <v>754</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8" t="s">
        <v>88</v>
      </c>
      <c r="C2" s="109" t="s">
        <v>713</v>
      </c>
      <c r="D2" s="109"/>
    </row>
    <row r="3" spans="2:4" x14ac:dyDescent="0.25">
      <c r="B3" s="238" t="s">
        <v>714</v>
      </c>
      <c r="C3" s="238" t="s">
        <v>1</v>
      </c>
      <c r="D3" s="238" t="s">
        <v>3</v>
      </c>
    </row>
    <row r="4" spans="2:4" x14ac:dyDescent="0.25">
      <c r="B4" s="232">
        <v>0.09</v>
      </c>
      <c r="C4" s="43">
        <v>372</v>
      </c>
      <c r="D4" s="43">
        <v>1615</v>
      </c>
    </row>
    <row r="7" spans="2:4" x14ac:dyDescent="0.25">
      <c r="B7" s="108" t="s">
        <v>89</v>
      </c>
      <c r="C7" s="109" t="s">
        <v>713</v>
      </c>
      <c r="D7" s="109"/>
    </row>
    <row r="8" spans="2:4" x14ac:dyDescent="0.25">
      <c r="B8" s="238" t="s">
        <v>714</v>
      </c>
      <c r="C8" s="238" t="s">
        <v>1</v>
      </c>
      <c r="D8" s="238" t="s">
        <v>3</v>
      </c>
    </row>
    <row r="9" spans="2:4" x14ac:dyDescent="0.25">
      <c r="B9" s="232">
        <v>0.09</v>
      </c>
      <c r="C9" s="43">
        <v>511</v>
      </c>
      <c r="D9" s="43">
        <v>2214</v>
      </c>
    </row>
    <row r="12" spans="2:4" x14ac:dyDescent="0.25">
      <c r="B12" s="108" t="s">
        <v>90</v>
      </c>
      <c r="C12" s="109" t="s">
        <v>713</v>
      </c>
      <c r="D12" s="109"/>
    </row>
    <row r="13" spans="2:4" x14ac:dyDescent="0.25">
      <c r="B13" s="238" t="s">
        <v>714</v>
      </c>
      <c r="C13" s="238" t="s">
        <v>1</v>
      </c>
      <c r="D13" s="238" t="s">
        <v>3</v>
      </c>
    </row>
    <row r="14" spans="2:4" x14ac:dyDescent="0.25">
      <c r="B14" s="232">
        <v>0.06</v>
      </c>
      <c r="C14" s="43">
        <v>404</v>
      </c>
      <c r="D14" s="43">
        <v>1750</v>
      </c>
    </row>
  </sheetData>
  <mergeCells count="3">
    <mergeCell ref="C2:D2"/>
    <mergeCell ref="C7:D7"/>
    <mergeCell ref="C12:D1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245" customWidth="1"/>
    <col min="15" max="16" width="13.28515625" style="267" customWidth="1"/>
    <col min="17" max="17" width="15.28515625" style="245" customWidth="1"/>
    <col min="18" max="19" width="13.28515625" style="267" customWidth="1"/>
  </cols>
  <sheetData>
    <row r="2" spans="1:19" x14ac:dyDescent="0.25">
      <c r="A2" s="253" t="s">
        <v>684</v>
      </c>
      <c r="D2" s="254"/>
      <c r="E2" s="254"/>
      <c r="F2" s="254"/>
      <c r="G2" s="255" t="s">
        <v>702</v>
      </c>
      <c r="H2" s="255" t="s">
        <v>703</v>
      </c>
      <c r="I2" s="255" t="s">
        <v>704</v>
      </c>
      <c r="J2" s="255" t="s">
        <v>705</v>
      </c>
      <c r="K2" s="255" t="s">
        <v>706</v>
      </c>
      <c r="L2" s="255" t="s">
        <v>707</v>
      </c>
      <c r="M2" s="255" t="s">
        <v>708</v>
      </c>
      <c r="O2" s="255" t="s">
        <v>709</v>
      </c>
      <c r="P2" s="256" t="s">
        <v>710</v>
      </c>
      <c r="Q2" s="255" t="s">
        <v>711</v>
      </c>
      <c r="R2" s="255" t="s">
        <v>709</v>
      </c>
      <c r="S2" s="256" t="s">
        <v>710</v>
      </c>
    </row>
    <row r="3" spans="1:19" x14ac:dyDescent="0.25">
      <c r="A3" s="257">
        <v>2020</v>
      </c>
      <c r="C3" t="e">
        <f t="shared" ref="C3:C66" si="0">VLOOKUP(G3,Q3:R368,2)</f>
        <v>#N/A</v>
      </c>
      <c r="D3" s="254">
        <v>1</v>
      </c>
      <c r="E3" s="258" t="s">
        <v>3</v>
      </c>
      <c r="F3" s="258">
        <v>1</v>
      </c>
      <c r="G3" s="259">
        <v>43927</v>
      </c>
      <c r="H3" s="259">
        <f t="shared" ref="H3:M6" si="1">G3+1</f>
        <v>43928</v>
      </c>
      <c r="I3" s="259">
        <f t="shared" si="1"/>
        <v>43929</v>
      </c>
      <c r="J3" s="259">
        <f t="shared" si="1"/>
        <v>43930</v>
      </c>
      <c r="K3" s="259">
        <f t="shared" si="1"/>
        <v>43931</v>
      </c>
      <c r="L3" s="259">
        <f t="shared" si="1"/>
        <v>43932</v>
      </c>
      <c r="M3" s="259">
        <f t="shared" si="1"/>
        <v>43933</v>
      </c>
      <c r="O3" s="260">
        <v>9</v>
      </c>
      <c r="P3" s="261">
        <v>39</v>
      </c>
      <c r="Q3" s="262">
        <v>44197</v>
      </c>
      <c r="R3" s="260">
        <v>9</v>
      </c>
      <c r="S3" s="261">
        <v>39</v>
      </c>
    </row>
    <row r="4" spans="1:19" x14ac:dyDescent="0.25">
      <c r="C4" t="e">
        <f t="shared" si="0"/>
        <v>#N/A</v>
      </c>
      <c r="D4" s="254">
        <f>D3+1</f>
        <v>2</v>
      </c>
      <c r="E4" s="258"/>
      <c r="F4" s="258"/>
      <c r="G4" s="259">
        <f>G3+7</f>
        <v>43934</v>
      </c>
      <c r="H4" s="259">
        <f t="shared" si="1"/>
        <v>43935</v>
      </c>
      <c r="I4" s="259">
        <f t="shared" si="1"/>
        <v>43936</v>
      </c>
      <c r="J4" s="259">
        <f t="shared" si="1"/>
        <v>43937</v>
      </c>
      <c r="K4" s="259">
        <f t="shared" si="1"/>
        <v>43938</v>
      </c>
      <c r="L4" s="259">
        <f t="shared" si="1"/>
        <v>43939</v>
      </c>
      <c r="M4" s="259">
        <f t="shared" si="1"/>
        <v>43940</v>
      </c>
      <c r="O4" s="260">
        <v>9</v>
      </c>
      <c r="P4" s="261">
        <v>39</v>
      </c>
      <c r="Q4" s="262">
        <f>Q3+1</f>
        <v>44198</v>
      </c>
      <c r="R4" s="260">
        <v>9</v>
      </c>
      <c r="S4" s="261">
        <v>39</v>
      </c>
    </row>
    <row r="5" spans="1:19" x14ac:dyDescent="0.25">
      <c r="C5" t="e">
        <f t="shared" si="0"/>
        <v>#N/A</v>
      </c>
      <c r="D5" s="254">
        <f t="shared" ref="D5:D55" si="2">D4+1</f>
        <v>3</v>
      </c>
      <c r="E5" s="258"/>
      <c r="F5" s="258"/>
      <c r="G5" s="259">
        <f t="shared" ref="G5:G55" si="3">G4+7</f>
        <v>43941</v>
      </c>
      <c r="H5" s="259">
        <f>G5+1</f>
        <v>43942</v>
      </c>
      <c r="I5" s="259">
        <f t="shared" si="1"/>
        <v>43943</v>
      </c>
      <c r="J5" s="259">
        <f t="shared" si="1"/>
        <v>43944</v>
      </c>
      <c r="K5" s="259">
        <f t="shared" si="1"/>
        <v>43945</v>
      </c>
      <c r="L5" s="259">
        <f t="shared" si="1"/>
        <v>43946</v>
      </c>
      <c r="M5" s="259">
        <f t="shared" si="1"/>
        <v>43947</v>
      </c>
      <c r="O5" s="260">
        <v>9</v>
      </c>
      <c r="P5" s="261">
        <v>39</v>
      </c>
      <c r="Q5" s="262">
        <f t="shared" ref="Q5:Q68" si="4">Q4+1</f>
        <v>44199</v>
      </c>
      <c r="R5" s="260">
        <v>9</v>
      </c>
      <c r="S5" s="261">
        <v>39</v>
      </c>
    </row>
    <row r="6" spans="1:19" x14ac:dyDescent="0.25">
      <c r="C6" t="e">
        <f t="shared" si="0"/>
        <v>#N/A</v>
      </c>
      <c r="D6" s="254">
        <f t="shared" si="2"/>
        <v>4</v>
      </c>
      <c r="E6" s="258"/>
      <c r="F6" s="258"/>
      <c r="G6" s="259">
        <f t="shared" si="3"/>
        <v>43948</v>
      </c>
      <c r="H6" s="259">
        <f>G6+1</f>
        <v>43949</v>
      </c>
      <c r="I6" s="259">
        <f t="shared" si="1"/>
        <v>43950</v>
      </c>
      <c r="J6" s="259">
        <f t="shared" si="1"/>
        <v>43951</v>
      </c>
      <c r="K6" s="259">
        <f t="shared" si="1"/>
        <v>43952</v>
      </c>
      <c r="L6" s="259">
        <f t="shared" si="1"/>
        <v>43953</v>
      </c>
      <c r="M6" s="259">
        <f t="shared" si="1"/>
        <v>43954</v>
      </c>
      <c r="O6" s="260">
        <v>9</v>
      </c>
      <c r="P6" s="261">
        <v>40</v>
      </c>
      <c r="Q6" s="262">
        <f t="shared" si="4"/>
        <v>44200</v>
      </c>
      <c r="R6" s="260">
        <v>9</v>
      </c>
      <c r="S6" s="261">
        <v>40</v>
      </c>
    </row>
    <row r="7" spans="1:19" x14ac:dyDescent="0.25">
      <c r="C7" t="e">
        <f t="shared" si="0"/>
        <v>#N/A</v>
      </c>
      <c r="D7" s="254">
        <f t="shared" si="2"/>
        <v>5</v>
      </c>
      <c r="E7" s="258"/>
      <c r="F7" s="258"/>
      <c r="G7" s="259">
        <f t="shared" si="3"/>
        <v>43955</v>
      </c>
      <c r="H7" s="259">
        <f t="shared" ref="H7:M22" si="5">G7+1</f>
        <v>43956</v>
      </c>
      <c r="I7" s="263">
        <f t="shared" si="5"/>
        <v>43957</v>
      </c>
      <c r="J7" s="263">
        <f t="shared" si="5"/>
        <v>43958</v>
      </c>
      <c r="K7" s="263">
        <f t="shared" si="5"/>
        <v>43959</v>
      </c>
      <c r="L7" s="263">
        <f t="shared" si="5"/>
        <v>43960</v>
      </c>
      <c r="M7" s="263">
        <f t="shared" si="5"/>
        <v>43961</v>
      </c>
      <c r="O7" s="260">
        <v>9</v>
      </c>
      <c r="P7" s="261">
        <f t="shared" ref="P7:P12" si="6">P6</f>
        <v>40</v>
      </c>
      <c r="Q7" s="262">
        <f t="shared" si="4"/>
        <v>44201</v>
      </c>
      <c r="R7" s="260">
        <v>9</v>
      </c>
      <c r="S7" s="261">
        <f t="shared" ref="S7:S12" si="7">S6</f>
        <v>40</v>
      </c>
    </row>
    <row r="8" spans="1:19" x14ac:dyDescent="0.25">
      <c r="C8">
        <f t="shared" si="0"/>
        <v>2</v>
      </c>
      <c r="D8" s="254">
        <f t="shared" si="2"/>
        <v>6</v>
      </c>
      <c r="E8" s="264" t="s">
        <v>712</v>
      </c>
      <c r="F8" s="264">
        <v>2</v>
      </c>
      <c r="G8" s="263">
        <f t="shared" si="3"/>
        <v>43962</v>
      </c>
      <c r="H8" s="263">
        <f t="shared" si="5"/>
        <v>43963</v>
      </c>
      <c r="I8" s="263">
        <f t="shared" si="5"/>
        <v>43964</v>
      </c>
      <c r="J8" s="263">
        <f t="shared" si="5"/>
        <v>43965</v>
      </c>
      <c r="K8" s="263">
        <f t="shared" si="5"/>
        <v>43966</v>
      </c>
      <c r="L8" s="263">
        <f t="shared" si="5"/>
        <v>43967</v>
      </c>
      <c r="M8" s="263">
        <f t="shared" si="5"/>
        <v>43968</v>
      </c>
      <c r="O8" s="260">
        <v>10</v>
      </c>
      <c r="P8" s="261">
        <f t="shared" si="6"/>
        <v>40</v>
      </c>
      <c r="Q8" s="265">
        <f t="shared" si="4"/>
        <v>44202</v>
      </c>
      <c r="R8" s="260">
        <v>10</v>
      </c>
      <c r="S8" s="261">
        <f t="shared" si="7"/>
        <v>40</v>
      </c>
    </row>
    <row r="9" spans="1:19" x14ac:dyDescent="0.25">
      <c r="C9">
        <f t="shared" si="0"/>
        <v>2</v>
      </c>
      <c r="D9" s="254">
        <f t="shared" si="2"/>
        <v>7</v>
      </c>
      <c r="E9" s="264"/>
      <c r="F9" s="264"/>
      <c r="G9" s="263">
        <f t="shared" si="3"/>
        <v>43969</v>
      </c>
      <c r="H9" s="263">
        <f t="shared" si="5"/>
        <v>43970</v>
      </c>
      <c r="I9" s="263">
        <f t="shared" si="5"/>
        <v>43971</v>
      </c>
      <c r="J9" s="263">
        <f t="shared" si="5"/>
        <v>43972</v>
      </c>
      <c r="K9" s="263">
        <f t="shared" si="5"/>
        <v>43973</v>
      </c>
      <c r="L9" s="263">
        <f t="shared" si="5"/>
        <v>43974</v>
      </c>
      <c r="M9" s="263">
        <f t="shared" si="5"/>
        <v>43975</v>
      </c>
      <c r="O9" s="260">
        <v>10</v>
      </c>
      <c r="P9" s="261">
        <f t="shared" si="6"/>
        <v>40</v>
      </c>
      <c r="Q9" s="262">
        <f t="shared" si="4"/>
        <v>44203</v>
      </c>
      <c r="R9" s="260">
        <v>10</v>
      </c>
      <c r="S9" s="261">
        <f t="shared" si="7"/>
        <v>40</v>
      </c>
    </row>
    <row r="10" spans="1:19" x14ac:dyDescent="0.25">
      <c r="C10">
        <f t="shared" si="0"/>
        <v>2</v>
      </c>
      <c r="D10" s="254">
        <f t="shared" si="2"/>
        <v>8</v>
      </c>
      <c r="E10" s="264"/>
      <c r="F10" s="264"/>
      <c r="G10" s="263">
        <f t="shared" si="3"/>
        <v>43976</v>
      </c>
      <c r="H10" s="263">
        <f t="shared" si="5"/>
        <v>43977</v>
      </c>
      <c r="I10" s="263">
        <f t="shared" si="5"/>
        <v>43978</v>
      </c>
      <c r="J10" s="263">
        <f t="shared" si="5"/>
        <v>43979</v>
      </c>
      <c r="K10" s="263">
        <f t="shared" si="5"/>
        <v>43980</v>
      </c>
      <c r="L10" s="263">
        <f t="shared" si="5"/>
        <v>43981</v>
      </c>
      <c r="M10" s="263">
        <f t="shared" si="5"/>
        <v>43982</v>
      </c>
      <c r="O10" s="260">
        <v>10</v>
      </c>
      <c r="P10" s="261">
        <f t="shared" si="6"/>
        <v>40</v>
      </c>
      <c r="Q10" s="262">
        <f t="shared" si="4"/>
        <v>44204</v>
      </c>
      <c r="R10" s="260">
        <v>10</v>
      </c>
      <c r="S10" s="261">
        <f t="shared" si="7"/>
        <v>40</v>
      </c>
    </row>
    <row r="11" spans="1:19" x14ac:dyDescent="0.25">
      <c r="C11">
        <f t="shared" si="0"/>
        <v>2</v>
      </c>
      <c r="D11" s="254">
        <f t="shared" si="2"/>
        <v>9</v>
      </c>
      <c r="E11" s="264"/>
      <c r="F11" s="264"/>
      <c r="G11" s="263">
        <f t="shared" si="3"/>
        <v>43983</v>
      </c>
      <c r="H11" s="263">
        <f t="shared" si="5"/>
        <v>43984</v>
      </c>
      <c r="I11" s="263">
        <f t="shared" si="5"/>
        <v>43985</v>
      </c>
      <c r="J11" s="263">
        <f t="shared" si="5"/>
        <v>43986</v>
      </c>
      <c r="K11" s="263">
        <f t="shared" si="5"/>
        <v>43987</v>
      </c>
      <c r="L11" s="259">
        <f t="shared" si="5"/>
        <v>43988</v>
      </c>
      <c r="M11" s="259">
        <f t="shared" si="5"/>
        <v>43989</v>
      </c>
      <c r="O11" s="260">
        <v>10</v>
      </c>
      <c r="P11" s="261">
        <f t="shared" si="6"/>
        <v>40</v>
      </c>
      <c r="Q11" s="262">
        <f t="shared" si="4"/>
        <v>44205</v>
      </c>
      <c r="R11" s="260">
        <v>10</v>
      </c>
      <c r="S11" s="261">
        <f t="shared" si="7"/>
        <v>40</v>
      </c>
    </row>
    <row r="12" spans="1:19" x14ac:dyDescent="0.25">
      <c r="C12">
        <f t="shared" si="0"/>
        <v>3</v>
      </c>
      <c r="D12" s="254">
        <f t="shared" si="2"/>
        <v>10</v>
      </c>
      <c r="E12" s="258" t="s">
        <v>3</v>
      </c>
      <c r="F12" s="258">
        <v>3</v>
      </c>
      <c r="G12" s="259">
        <f t="shared" si="3"/>
        <v>43990</v>
      </c>
      <c r="H12" s="259">
        <f t="shared" si="5"/>
        <v>43991</v>
      </c>
      <c r="I12" s="259">
        <f t="shared" si="5"/>
        <v>43992</v>
      </c>
      <c r="J12" s="259">
        <f t="shared" si="5"/>
        <v>43993</v>
      </c>
      <c r="K12" s="259">
        <f t="shared" si="5"/>
        <v>43994</v>
      </c>
      <c r="L12" s="259">
        <f t="shared" si="5"/>
        <v>43995</v>
      </c>
      <c r="M12" s="259">
        <f t="shared" si="5"/>
        <v>43996</v>
      </c>
      <c r="O12" s="260">
        <v>10</v>
      </c>
      <c r="P12" s="261">
        <f t="shared" si="6"/>
        <v>40</v>
      </c>
      <c r="Q12" s="262">
        <f t="shared" si="4"/>
        <v>44206</v>
      </c>
      <c r="R12" s="260">
        <v>10</v>
      </c>
      <c r="S12" s="261">
        <f t="shared" si="7"/>
        <v>40</v>
      </c>
    </row>
    <row r="13" spans="1:19" x14ac:dyDescent="0.25">
      <c r="C13">
        <f t="shared" si="0"/>
        <v>3</v>
      </c>
      <c r="D13" s="254">
        <f t="shared" si="2"/>
        <v>11</v>
      </c>
      <c r="E13" s="258"/>
      <c r="F13" s="258"/>
      <c r="G13" s="259">
        <f t="shared" si="3"/>
        <v>43997</v>
      </c>
      <c r="H13" s="259">
        <f t="shared" si="5"/>
        <v>43998</v>
      </c>
      <c r="I13" s="259">
        <f t="shared" si="5"/>
        <v>43999</v>
      </c>
      <c r="J13" s="259">
        <f t="shared" si="5"/>
        <v>44000</v>
      </c>
      <c r="K13" s="259">
        <f t="shared" si="5"/>
        <v>44001</v>
      </c>
      <c r="L13" s="259">
        <f t="shared" si="5"/>
        <v>44002</v>
      </c>
      <c r="M13" s="259">
        <f t="shared" si="5"/>
        <v>44003</v>
      </c>
      <c r="O13" s="260">
        <v>10</v>
      </c>
      <c r="P13" s="261">
        <f>P7+1</f>
        <v>41</v>
      </c>
      <c r="Q13" s="262">
        <f t="shared" si="4"/>
        <v>44207</v>
      </c>
      <c r="R13" s="260">
        <v>10</v>
      </c>
      <c r="S13" s="261">
        <f>S7+1</f>
        <v>41</v>
      </c>
    </row>
    <row r="14" spans="1:19" x14ac:dyDescent="0.25">
      <c r="C14">
        <f t="shared" si="0"/>
        <v>3</v>
      </c>
      <c r="D14" s="254">
        <f t="shared" si="2"/>
        <v>12</v>
      </c>
      <c r="E14" s="258"/>
      <c r="F14" s="258"/>
      <c r="G14" s="259">
        <f t="shared" si="3"/>
        <v>44004</v>
      </c>
      <c r="H14" s="259">
        <f t="shared" si="5"/>
        <v>44005</v>
      </c>
      <c r="I14" s="259">
        <f t="shared" si="5"/>
        <v>44006</v>
      </c>
      <c r="J14" s="259">
        <f t="shared" si="5"/>
        <v>44007</v>
      </c>
      <c r="K14" s="259">
        <f t="shared" si="5"/>
        <v>44008</v>
      </c>
      <c r="L14" s="259">
        <f t="shared" si="5"/>
        <v>44009</v>
      </c>
      <c r="M14" s="259">
        <f t="shared" si="5"/>
        <v>44010</v>
      </c>
      <c r="O14" s="260">
        <v>10</v>
      </c>
      <c r="P14" s="261">
        <f t="shared" ref="P14:P19" si="8">P13</f>
        <v>41</v>
      </c>
      <c r="Q14" s="262">
        <f t="shared" si="4"/>
        <v>44208</v>
      </c>
      <c r="R14" s="260">
        <v>10</v>
      </c>
      <c r="S14" s="261">
        <f t="shared" ref="S14:S19" si="9">S13</f>
        <v>41</v>
      </c>
    </row>
    <row r="15" spans="1:19" x14ac:dyDescent="0.25">
      <c r="C15">
        <f t="shared" si="0"/>
        <v>3</v>
      </c>
      <c r="D15" s="254">
        <f t="shared" si="2"/>
        <v>13</v>
      </c>
      <c r="E15" s="258"/>
      <c r="F15" s="258"/>
      <c r="G15" s="259">
        <f t="shared" si="3"/>
        <v>44011</v>
      </c>
      <c r="H15" s="259">
        <f t="shared" si="5"/>
        <v>44012</v>
      </c>
      <c r="I15" s="259">
        <f t="shared" si="5"/>
        <v>44013</v>
      </c>
      <c r="J15" s="259">
        <f t="shared" si="5"/>
        <v>44014</v>
      </c>
      <c r="K15" s="259">
        <f t="shared" si="5"/>
        <v>44015</v>
      </c>
      <c r="L15" s="259">
        <f t="shared" si="5"/>
        <v>44016</v>
      </c>
      <c r="M15" s="259">
        <f t="shared" si="5"/>
        <v>44017</v>
      </c>
      <c r="O15" s="260">
        <v>10</v>
      </c>
      <c r="P15" s="261">
        <f t="shared" si="8"/>
        <v>41</v>
      </c>
      <c r="Q15" s="262">
        <f t="shared" si="4"/>
        <v>44209</v>
      </c>
      <c r="R15" s="260">
        <v>10</v>
      </c>
      <c r="S15" s="261">
        <f t="shared" si="9"/>
        <v>41</v>
      </c>
    </row>
    <row r="16" spans="1:19" x14ac:dyDescent="0.25">
      <c r="C16">
        <f t="shared" si="0"/>
        <v>4</v>
      </c>
      <c r="D16" s="254">
        <f t="shared" si="2"/>
        <v>14</v>
      </c>
      <c r="E16" s="264" t="s">
        <v>3</v>
      </c>
      <c r="F16" s="264">
        <v>4</v>
      </c>
      <c r="G16" s="263">
        <f t="shared" si="3"/>
        <v>44018</v>
      </c>
      <c r="H16" s="263">
        <f t="shared" si="5"/>
        <v>44019</v>
      </c>
      <c r="I16" s="263">
        <f t="shared" si="5"/>
        <v>44020</v>
      </c>
      <c r="J16" s="263">
        <f t="shared" si="5"/>
        <v>44021</v>
      </c>
      <c r="K16" s="263">
        <f t="shared" si="5"/>
        <v>44022</v>
      </c>
      <c r="L16" s="263">
        <f t="shared" si="5"/>
        <v>44023</v>
      </c>
      <c r="M16" s="263">
        <f t="shared" si="5"/>
        <v>44024</v>
      </c>
      <c r="O16" s="260">
        <v>10</v>
      </c>
      <c r="P16" s="261">
        <f t="shared" si="8"/>
        <v>41</v>
      </c>
      <c r="Q16" s="262">
        <f t="shared" si="4"/>
        <v>44210</v>
      </c>
      <c r="R16" s="260">
        <v>10</v>
      </c>
      <c r="S16" s="261">
        <f t="shared" si="9"/>
        <v>41</v>
      </c>
    </row>
    <row r="17" spans="3:19" x14ac:dyDescent="0.25">
      <c r="C17">
        <f t="shared" si="0"/>
        <v>4</v>
      </c>
      <c r="D17" s="254">
        <f t="shared" si="2"/>
        <v>15</v>
      </c>
      <c r="E17" s="264"/>
      <c r="F17" s="264"/>
      <c r="G17" s="263">
        <f t="shared" si="3"/>
        <v>44025</v>
      </c>
      <c r="H17" s="263">
        <f t="shared" si="5"/>
        <v>44026</v>
      </c>
      <c r="I17" s="263">
        <f t="shared" si="5"/>
        <v>44027</v>
      </c>
      <c r="J17" s="263">
        <f t="shared" si="5"/>
        <v>44028</v>
      </c>
      <c r="K17" s="263">
        <f t="shared" si="5"/>
        <v>44029</v>
      </c>
      <c r="L17" s="263">
        <f t="shared" si="5"/>
        <v>44030</v>
      </c>
      <c r="M17" s="263">
        <f t="shared" si="5"/>
        <v>44031</v>
      </c>
      <c r="O17" s="260">
        <v>10</v>
      </c>
      <c r="P17" s="261">
        <f t="shared" si="8"/>
        <v>41</v>
      </c>
      <c r="Q17" s="262">
        <f t="shared" si="4"/>
        <v>44211</v>
      </c>
      <c r="R17" s="260">
        <v>10</v>
      </c>
      <c r="S17" s="261">
        <f t="shared" si="9"/>
        <v>41</v>
      </c>
    </row>
    <row r="18" spans="3:19" x14ac:dyDescent="0.25">
      <c r="C18">
        <f t="shared" si="0"/>
        <v>4</v>
      </c>
      <c r="D18" s="254">
        <f t="shared" si="2"/>
        <v>16</v>
      </c>
      <c r="E18" s="264"/>
      <c r="F18" s="264"/>
      <c r="G18" s="263">
        <f t="shared" si="3"/>
        <v>44032</v>
      </c>
      <c r="H18" s="263">
        <f t="shared" si="5"/>
        <v>44033</v>
      </c>
      <c r="I18" s="263">
        <f t="shared" si="5"/>
        <v>44034</v>
      </c>
      <c r="J18" s="263">
        <f t="shared" si="5"/>
        <v>44035</v>
      </c>
      <c r="K18" s="263">
        <f t="shared" si="5"/>
        <v>44036</v>
      </c>
      <c r="L18" s="263">
        <f t="shared" si="5"/>
        <v>44037</v>
      </c>
      <c r="M18" s="263">
        <f t="shared" si="5"/>
        <v>44038</v>
      </c>
      <c r="O18" s="260">
        <v>10</v>
      </c>
      <c r="P18" s="261">
        <f t="shared" si="8"/>
        <v>41</v>
      </c>
      <c r="Q18" s="262">
        <f t="shared" si="4"/>
        <v>44212</v>
      </c>
      <c r="R18" s="260">
        <v>10</v>
      </c>
      <c r="S18" s="261">
        <f t="shared" si="9"/>
        <v>41</v>
      </c>
    </row>
    <row r="19" spans="3:19" x14ac:dyDescent="0.25">
      <c r="C19">
        <f t="shared" si="0"/>
        <v>4</v>
      </c>
      <c r="D19" s="254">
        <f t="shared" si="2"/>
        <v>17</v>
      </c>
      <c r="E19" s="264"/>
      <c r="F19" s="264"/>
      <c r="G19" s="263">
        <f t="shared" si="3"/>
        <v>44039</v>
      </c>
      <c r="H19" s="263">
        <f t="shared" si="5"/>
        <v>44040</v>
      </c>
      <c r="I19" s="263">
        <f t="shared" si="5"/>
        <v>44041</v>
      </c>
      <c r="J19" s="263">
        <f t="shared" si="5"/>
        <v>44042</v>
      </c>
      <c r="K19" s="263">
        <f t="shared" si="5"/>
        <v>44043</v>
      </c>
      <c r="L19" s="263">
        <f t="shared" si="5"/>
        <v>44044</v>
      </c>
      <c r="M19" s="263">
        <f t="shared" si="5"/>
        <v>44045</v>
      </c>
      <c r="O19" s="260">
        <v>10</v>
      </c>
      <c r="P19" s="261">
        <f t="shared" si="8"/>
        <v>41</v>
      </c>
      <c r="Q19" s="262">
        <f t="shared" si="4"/>
        <v>44213</v>
      </c>
      <c r="R19" s="260">
        <v>10</v>
      </c>
      <c r="S19" s="261">
        <f t="shared" si="9"/>
        <v>41</v>
      </c>
    </row>
    <row r="20" spans="3:19" x14ac:dyDescent="0.25">
      <c r="C20">
        <f t="shared" si="0"/>
        <v>4</v>
      </c>
      <c r="D20" s="254">
        <f t="shared" si="2"/>
        <v>18</v>
      </c>
      <c r="E20" s="264"/>
      <c r="F20" s="264"/>
      <c r="G20" s="263">
        <f t="shared" si="3"/>
        <v>44046</v>
      </c>
      <c r="H20" s="263">
        <f t="shared" si="5"/>
        <v>44047</v>
      </c>
      <c r="I20" s="263">
        <f t="shared" si="5"/>
        <v>44048</v>
      </c>
      <c r="J20" s="259">
        <f t="shared" si="5"/>
        <v>44049</v>
      </c>
      <c r="K20" s="259">
        <f t="shared" si="5"/>
        <v>44050</v>
      </c>
      <c r="L20" s="259">
        <f t="shared" si="5"/>
        <v>44051</v>
      </c>
      <c r="M20" s="259">
        <f t="shared" si="5"/>
        <v>44052</v>
      </c>
      <c r="O20" s="260">
        <v>10</v>
      </c>
      <c r="P20" s="261">
        <f>P14+1</f>
        <v>42</v>
      </c>
      <c r="Q20" s="262">
        <f t="shared" si="4"/>
        <v>44214</v>
      </c>
      <c r="R20" s="260">
        <v>10</v>
      </c>
      <c r="S20" s="261">
        <f>S14+1</f>
        <v>42</v>
      </c>
    </row>
    <row r="21" spans="3:19" x14ac:dyDescent="0.25">
      <c r="C21">
        <f t="shared" si="0"/>
        <v>5</v>
      </c>
      <c r="D21" s="254">
        <f t="shared" si="2"/>
        <v>19</v>
      </c>
      <c r="E21" s="258" t="s">
        <v>3</v>
      </c>
      <c r="F21" s="258">
        <v>5</v>
      </c>
      <c r="G21" s="259">
        <f t="shared" si="3"/>
        <v>44053</v>
      </c>
      <c r="H21" s="259">
        <f t="shared" si="5"/>
        <v>44054</v>
      </c>
      <c r="I21" s="259">
        <f t="shared" si="5"/>
        <v>44055</v>
      </c>
      <c r="J21" s="259">
        <f t="shared" si="5"/>
        <v>44056</v>
      </c>
      <c r="K21" s="259">
        <f t="shared" si="5"/>
        <v>44057</v>
      </c>
      <c r="L21" s="259">
        <f t="shared" si="5"/>
        <v>44058</v>
      </c>
      <c r="M21" s="259">
        <f t="shared" si="5"/>
        <v>44059</v>
      </c>
      <c r="O21" s="260">
        <v>10</v>
      </c>
      <c r="P21" s="261">
        <f t="shared" ref="P21:P26" si="10">P20</f>
        <v>42</v>
      </c>
      <c r="Q21" s="262">
        <f t="shared" si="4"/>
        <v>44215</v>
      </c>
      <c r="R21" s="260">
        <v>10</v>
      </c>
      <c r="S21" s="261">
        <f t="shared" ref="S21:S26" si="11">S20</f>
        <v>42</v>
      </c>
    </row>
    <row r="22" spans="3:19" x14ac:dyDescent="0.25">
      <c r="C22">
        <f t="shared" si="0"/>
        <v>5</v>
      </c>
      <c r="D22" s="254">
        <f t="shared" si="2"/>
        <v>20</v>
      </c>
      <c r="E22" s="258"/>
      <c r="F22" s="258"/>
      <c r="G22" s="259">
        <f t="shared" si="3"/>
        <v>44060</v>
      </c>
      <c r="H22" s="259">
        <f t="shared" si="5"/>
        <v>44061</v>
      </c>
      <c r="I22" s="259">
        <f t="shared" si="5"/>
        <v>44062</v>
      </c>
      <c r="J22" s="259">
        <f t="shared" si="5"/>
        <v>44063</v>
      </c>
      <c r="K22" s="259">
        <f t="shared" si="5"/>
        <v>44064</v>
      </c>
      <c r="L22" s="259">
        <f t="shared" si="5"/>
        <v>44065</v>
      </c>
      <c r="M22" s="259">
        <f t="shared" si="5"/>
        <v>44066</v>
      </c>
      <c r="O22" s="260">
        <v>10</v>
      </c>
      <c r="P22" s="261">
        <f t="shared" si="10"/>
        <v>42</v>
      </c>
      <c r="Q22" s="262">
        <f t="shared" si="4"/>
        <v>44216</v>
      </c>
      <c r="R22" s="260">
        <v>10</v>
      </c>
      <c r="S22" s="261">
        <f t="shared" si="11"/>
        <v>42</v>
      </c>
    </row>
    <row r="23" spans="3:19" x14ac:dyDescent="0.25">
      <c r="C23">
        <f t="shared" si="0"/>
        <v>5</v>
      </c>
      <c r="D23" s="254">
        <f t="shared" si="2"/>
        <v>21</v>
      </c>
      <c r="E23" s="258"/>
      <c r="F23" s="258"/>
      <c r="G23" s="259">
        <f t="shared" si="3"/>
        <v>44067</v>
      </c>
      <c r="H23" s="259">
        <f t="shared" ref="H23:M38" si="12">G23+1</f>
        <v>44068</v>
      </c>
      <c r="I23" s="259">
        <f t="shared" si="12"/>
        <v>44069</v>
      </c>
      <c r="J23" s="259">
        <f t="shared" si="12"/>
        <v>44070</v>
      </c>
      <c r="K23" s="259">
        <f t="shared" si="12"/>
        <v>44071</v>
      </c>
      <c r="L23" s="259">
        <f t="shared" si="12"/>
        <v>44072</v>
      </c>
      <c r="M23" s="259">
        <f t="shared" si="12"/>
        <v>44073</v>
      </c>
      <c r="O23" s="260">
        <v>10</v>
      </c>
      <c r="P23" s="261">
        <f t="shared" si="10"/>
        <v>42</v>
      </c>
      <c r="Q23" s="262">
        <f t="shared" si="4"/>
        <v>44217</v>
      </c>
      <c r="R23" s="260">
        <v>10</v>
      </c>
      <c r="S23" s="261">
        <f t="shared" si="11"/>
        <v>42</v>
      </c>
    </row>
    <row r="24" spans="3:19" x14ac:dyDescent="0.25">
      <c r="C24">
        <f t="shared" si="0"/>
        <v>5</v>
      </c>
      <c r="D24" s="254">
        <f t="shared" si="2"/>
        <v>22</v>
      </c>
      <c r="E24" s="258"/>
      <c r="F24" s="258"/>
      <c r="G24" s="259">
        <f t="shared" si="3"/>
        <v>44074</v>
      </c>
      <c r="H24" s="259">
        <f t="shared" si="12"/>
        <v>44075</v>
      </c>
      <c r="I24" s="259">
        <f t="shared" si="12"/>
        <v>44076</v>
      </c>
      <c r="J24" s="259">
        <f t="shared" si="12"/>
        <v>44077</v>
      </c>
      <c r="K24" s="259">
        <f t="shared" si="12"/>
        <v>44078</v>
      </c>
      <c r="L24" s="259">
        <f t="shared" si="12"/>
        <v>44079</v>
      </c>
      <c r="M24" s="263">
        <f t="shared" si="12"/>
        <v>44080</v>
      </c>
      <c r="O24" s="260">
        <v>10</v>
      </c>
      <c r="P24" s="261">
        <f t="shared" si="10"/>
        <v>42</v>
      </c>
      <c r="Q24" s="262">
        <f t="shared" si="4"/>
        <v>44218</v>
      </c>
      <c r="R24" s="260">
        <v>10</v>
      </c>
      <c r="S24" s="261">
        <f t="shared" si="11"/>
        <v>42</v>
      </c>
    </row>
    <row r="25" spans="3:19" x14ac:dyDescent="0.25">
      <c r="C25">
        <f t="shared" si="0"/>
        <v>6</v>
      </c>
      <c r="D25" s="254">
        <f t="shared" si="2"/>
        <v>23</v>
      </c>
      <c r="E25" s="264" t="s">
        <v>3</v>
      </c>
      <c r="F25" s="264">
        <v>6</v>
      </c>
      <c r="G25" s="263">
        <f t="shared" si="3"/>
        <v>44081</v>
      </c>
      <c r="H25" s="263">
        <f t="shared" si="12"/>
        <v>44082</v>
      </c>
      <c r="I25" s="263">
        <f t="shared" si="12"/>
        <v>44083</v>
      </c>
      <c r="J25" s="263">
        <f t="shared" si="12"/>
        <v>44084</v>
      </c>
      <c r="K25" s="263">
        <f t="shared" si="12"/>
        <v>44085</v>
      </c>
      <c r="L25" s="263">
        <f t="shared" si="12"/>
        <v>44086</v>
      </c>
      <c r="M25" s="263">
        <f t="shared" si="12"/>
        <v>44087</v>
      </c>
      <c r="O25" s="260">
        <v>10</v>
      </c>
      <c r="P25" s="261">
        <f t="shared" si="10"/>
        <v>42</v>
      </c>
      <c r="Q25" s="262">
        <f t="shared" si="4"/>
        <v>44219</v>
      </c>
      <c r="R25" s="260">
        <v>10</v>
      </c>
      <c r="S25" s="261">
        <f t="shared" si="11"/>
        <v>42</v>
      </c>
    </row>
    <row r="26" spans="3:19" x14ac:dyDescent="0.25">
      <c r="C26">
        <f t="shared" si="0"/>
        <v>6</v>
      </c>
      <c r="D26" s="254">
        <f t="shared" si="2"/>
        <v>24</v>
      </c>
      <c r="E26" s="264"/>
      <c r="F26" s="264"/>
      <c r="G26" s="263">
        <f t="shared" si="3"/>
        <v>44088</v>
      </c>
      <c r="H26" s="263">
        <f t="shared" si="12"/>
        <v>44089</v>
      </c>
      <c r="I26" s="263">
        <f t="shared" si="12"/>
        <v>44090</v>
      </c>
      <c r="J26" s="263">
        <f t="shared" si="12"/>
        <v>44091</v>
      </c>
      <c r="K26" s="263">
        <f t="shared" si="12"/>
        <v>44092</v>
      </c>
      <c r="L26" s="263">
        <f t="shared" si="12"/>
        <v>44093</v>
      </c>
      <c r="M26" s="263">
        <f t="shared" si="12"/>
        <v>44094</v>
      </c>
      <c r="O26" s="260">
        <v>10</v>
      </c>
      <c r="P26" s="261">
        <f t="shared" si="10"/>
        <v>42</v>
      </c>
      <c r="Q26" s="262">
        <f t="shared" si="4"/>
        <v>44220</v>
      </c>
      <c r="R26" s="260">
        <v>10</v>
      </c>
      <c r="S26" s="261">
        <f t="shared" si="11"/>
        <v>42</v>
      </c>
    </row>
    <row r="27" spans="3:19" x14ac:dyDescent="0.25">
      <c r="C27">
        <f t="shared" si="0"/>
        <v>6</v>
      </c>
      <c r="D27" s="254">
        <f t="shared" si="2"/>
        <v>25</v>
      </c>
      <c r="E27" s="264"/>
      <c r="F27" s="264"/>
      <c r="G27" s="263">
        <f t="shared" si="3"/>
        <v>44095</v>
      </c>
      <c r="H27" s="263">
        <f t="shared" si="12"/>
        <v>44096</v>
      </c>
      <c r="I27" s="263">
        <f t="shared" si="12"/>
        <v>44097</v>
      </c>
      <c r="J27" s="263">
        <f t="shared" si="12"/>
        <v>44098</v>
      </c>
      <c r="K27" s="263">
        <f t="shared" si="12"/>
        <v>44099</v>
      </c>
      <c r="L27" s="263">
        <f t="shared" si="12"/>
        <v>44100</v>
      </c>
      <c r="M27" s="263">
        <f t="shared" si="12"/>
        <v>44101</v>
      </c>
      <c r="O27" s="260">
        <v>10</v>
      </c>
      <c r="P27" s="261">
        <f>P21+1</f>
        <v>43</v>
      </c>
      <c r="Q27" s="262">
        <f t="shared" si="4"/>
        <v>44221</v>
      </c>
      <c r="R27" s="260">
        <v>10</v>
      </c>
      <c r="S27" s="261">
        <f>S21+1</f>
        <v>43</v>
      </c>
    </row>
    <row r="28" spans="3:19" x14ac:dyDescent="0.25">
      <c r="C28">
        <f t="shared" si="0"/>
        <v>6</v>
      </c>
      <c r="D28" s="254">
        <f t="shared" si="2"/>
        <v>26</v>
      </c>
      <c r="E28" s="264"/>
      <c r="F28" s="264"/>
      <c r="G28" s="263">
        <f t="shared" si="3"/>
        <v>44102</v>
      </c>
      <c r="H28" s="263">
        <f t="shared" si="12"/>
        <v>44103</v>
      </c>
      <c r="I28" s="263">
        <f t="shared" si="12"/>
        <v>44104</v>
      </c>
      <c r="J28" s="263">
        <f t="shared" si="12"/>
        <v>44105</v>
      </c>
      <c r="K28" s="263">
        <f t="shared" si="12"/>
        <v>44106</v>
      </c>
      <c r="L28" s="263">
        <f t="shared" si="12"/>
        <v>44107</v>
      </c>
      <c r="M28" s="263">
        <f t="shared" si="12"/>
        <v>44108</v>
      </c>
      <c r="O28" s="260">
        <v>10</v>
      </c>
      <c r="P28" s="261">
        <f t="shared" ref="P28:P33" si="13">P27</f>
        <v>43</v>
      </c>
      <c r="Q28" s="262">
        <f t="shared" si="4"/>
        <v>44222</v>
      </c>
      <c r="R28" s="260">
        <v>10</v>
      </c>
      <c r="S28" s="261">
        <f t="shared" ref="S28:S33" si="14">S27</f>
        <v>43</v>
      </c>
    </row>
    <row r="29" spans="3:19" x14ac:dyDescent="0.25">
      <c r="C29">
        <f t="shared" si="0"/>
        <v>6</v>
      </c>
      <c r="D29" s="254">
        <f t="shared" si="2"/>
        <v>27</v>
      </c>
      <c r="E29" s="264"/>
      <c r="F29" s="264"/>
      <c r="G29" s="263">
        <f t="shared" si="3"/>
        <v>44109</v>
      </c>
      <c r="H29" s="259">
        <f t="shared" si="12"/>
        <v>44110</v>
      </c>
      <c r="I29" s="259">
        <f t="shared" si="12"/>
        <v>44111</v>
      </c>
      <c r="J29" s="259">
        <f t="shared" si="12"/>
        <v>44112</v>
      </c>
      <c r="K29" s="259">
        <f t="shared" si="12"/>
        <v>44113</v>
      </c>
      <c r="L29" s="259">
        <f t="shared" si="12"/>
        <v>44114</v>
      </c>
      <c r="M29" s="259">
        <f t="shared" si="12"/>
        <v>44115</v>
      </c>
      <c r="O29" s="260">
        <v>10</v>
      </c>
      <c r="P29" s="261">
        <f t="shared" si="13"/>
        <v>43</v>
      </c>
      <c r="Q29" s="262">
        <f t="shared" si="4"/>
        <v>44223</v>
      </c>
      <c r="R29" s="260">
        <v>10</v>
      </c>
      <c r="S29" s="261">
        <f t="shared" si="14"/>
        <v>43</v>
      </c>
    </row>
    <row r="30" spans="3:19" x14ac:dyDescent="0.25">
      <c r="C30">
        <f t="shared" si="0"/>
        <v>7</v>
      </c>
      <c r="D30" s="254">
        <f t="shared" si="2"/>
        <v>28</v>
      </c>
      <c r="E30" s="258" t="s">
        <v>3</v>
      </c>
      <c r="F30" s="258">
        <v>7</v>
      </c>
      <c r="G30" s="259">
        <f t="shared" si="3"/>
        <v>44116</v>
      </c>
      <c r="H30" s="259">
        <f t="shared" si="12"/>
        <v>44117</v>
      </c>
      <c r="I30" s="259">
        <f t="shared" si="12"/>
        <v>44118</v>
      </c>
      <c r="J30" s="259">
        <f t="shared" si="12"/>
        <v>44119</v>
      </c>
      <c r="K30" s="259">
        <f t="shared" si="12"/>
        <v>44120</v>
      </c>
      <c r="L30" s="259">
        <f t="shared" si="12"/>
        <v>44121</v>
      </c>
      <c r="M30" s="259">
        <f t="shared" si="12"/>
        <v>44122</v>
      </c>
      <c r="O30" s="260">
        <v>10</v>
      </c>
      <c r="P30" s="261">
        <f t="shared" si="13"/>
        <v>43</v>
      </c>
      <c r="Q30" s="262">
        <f t="shared" si="4"/>
        <v>44224</v>
      </c>
      <c r="R30" s="260">
        <v>10</v>
      </c>
      <c r="S30" s="261">
        <f t="shared" si="14"/>
        <v>43</v>
      </c>
    </row>
    <row r="31" spans="3:19" x14ac:dyDescent="0.25">
      <c r="C31">
        <f t="shared" si="0"/>
        <v>7</v>
      </c>
      <c r="D31" s="254">
        <f t="shared" si="2"/>
        <v>29</v>
      </c>
      <c r="E31" s="258"/>
      <c r="F31" s="258"/>
      <c r="G31" s="259">
        <f t="shared" si="3"/>
        <v>44123</v>
      </c>
      <c r="H31" s="259">
        <f t="shared" si="12"/>
        <v>44124</v>
      </c>
      <c r="I31" s="259">
        <f t="shared" si="12"/>
        <v>44125</v>
      </c>
      <c r="J31" s="259">
        <f t="shared" si="12"/>
        <v>44126</v>
      </c>
      <c r="K31" s="259">
        <f t="shared" si="12"/>
        <v>44127</v>
      </c>
      <c r="L31" s="259">
        <f t="shared" si="12"/>
        <v>44128</v>
      </c>
      <c r="M31" s="259">
        <f t="shared" si="12"/>
        <v>44129</v>
      </c>
      <c r="O31" s="260">
        <v>10</v>
      </c>
      <c r="P31" s="261">
        <f t="shared" si="13"/>
        <v>43</v>
      </c>
      <c r="Q31" s="262">
        <f t="shared" si="4"/>
        <v>44225</v>
      </c>
      <c r="R31" s="260">
        <v>10</v>
      </c>
      <c r="S31" s="261">
        <f t="shared" si="14"/>
        <v>43</v>
      </c>
    </row>
    <row r="32" spans="3:19" x14ac:dyDescent="0.25">
      <c r="C32">
        <f t="shared" si="0"/>
        <v>7</v>
      </c>
      <c r="D32" s="254">
        <f t="shared" si="2"/>
        <v>30</v>
      </c>
      <c r="E32" s="258"/>
      <c r="F32" s="258"/>
      <c r="G32" s="259">
        <f t="shared" si="3"/>
        <v>44130</v>
      </c>
      <c r="H32" s="259">
        <f t="shared" si="12"/>
        <v>44131</v>
      </c>
      <c r="I32" s="259">
        <f t="shared" si="12"/>
        <v>44132</v>
      </c>
      <c r="J32" s="259">
        <f t="shared" si="12"/>
        <v>44133</v>
      </c>
      <c r="K32" s="259">
        <f t="shared" si="12"/>
        <v>44134</v>
      </c>
      <c r="L32" s="259">
        <f t="shared" si="12"/>
        <v>44135</v>
      </c>
      <c r="M32" s="259">
        <f t="shared" si="12"/>
        <v>44136</v>
      </c>
      <c r="O32" s="260">
        <v>10</v>
      </c>
      <c r="P32" s="261">
        <f t="shared" si="13"/>
        <v>43</v>
      </c>
      <c r="Q32" s="262">
        <f t="shared" si="4"/>
        <v>44226</v>
      </c>
      <c r="R32" s="260">
        <v>10</v>
      </c>
      <c r="S32" s="261">
        <f t="shared" si="14"/>
        <v>43</v>
      </c>
    </row>
    <row r="33" spans="3:19" x14ac:dyDescent="0.25">
      <c r="C33">
        <f t="shared" si="0"/>
        <v>7</v>
      </c>
      <c r="D33" s="254">
        <f t="shared" si="2"/>
        <v>31</v>
      </c>
      <c r="E33" s="258"/>
      <c r="F33" s="258"/>
      <c r="G33" s="259">
        <f t="shared" si="3"/>
        <v>44137</v>
      </c>
      <c r="H33" s="259">
        <f t="shared" si="12"/>
        <v>44138</v>
      </c>
      <c r="I33" s="259">
        <f t="shared" si="12"/>
        <v>44139</v>
      </c>
      <c r="J33" s="259">
        <f t="shared" si="12"/>
        <v>44140</v>
      </c>
      <c r="K33" s="263">
        <f t="shared" si="12"/>
        <v>44141</v>
      </c>
      <c r="L33" s="263">
        <f t="shared" si="12"/>
        <v>44142</v>
      </c>
      <c r="M33" s="263">
        <f t="shared" si="12"/>
        <v>44143</v>
      </c>
      <c r="O33" s="260">
        <v>10</v>
      </c>
      <c r="P33" s="261">
        <f t="shared" si="13"/>
        <v>43</v>
      </c>
      <c r="Q33" s="262">
        <f t="shared" si="4"/>
        <v>44227</v>
      </c>
      <c r="R33" s="260">
        <v>10</v>
      </c>
      <c r="S33" s="261">
        <f t="shared" si="14"/>
        <v>43</v>
      </c>
    </row>
    <row r="34" spans="3:19" x14ac:dyDescent="0.25">
      <c r="C34">
        <f t="shared" si="0"/>
        <v>8</v>
      </c>
      <c r="D34" s="254">
        <f t="shared" si="2"/>
        <v>32</v>
      </c>
      <c r="E34" s="264" t="s">
        <v>3</v>
      </c>
      <c r="F34" s="264">
        <v>8</v>
      </c>
      <c r="G34" s="263">
        <f t="shared" si="3"/>
        <v>44144</v>
      </c>
      <c r="H34" s="263">
        <f t="shared" si="12"/>
        <v>44145</v>
      </c>
      <c r="I34" s="263">
        <f t="shared" si="12"/>
        <v>44146</v>
      </c>
      <c r="J34" s="263">
        <f t="shared" si="12"/>
        <v>44147</v>
      </c>
      <c r="K34" s="263">
        <f t="shared" si="12"/>
        <v>44148</v>
      </c>
      <c r="L34" s="263">
        <f t="shared" si="12"/>
        <v>44149</v>
      </c>
      <c r="M34" s="263">
        <f t="shared" si="12"/>
        <v>44150</v>
      </c>
      <c r="O34" s="260">
        <v>10</v>
      </c>
      <c r="P34" s="261">
        <v>44</v>
      </c>
      <c r="Q34" s="262">
        <f t="shared" si="4"/>
        <v>44228</v>
      </c>
      <c r="R34" s="260">
        <v>10</v>
      </c>
      <c r="S34" s="261">
        <v>44</v>
      </c>
    </row>
    <row r="35" spans="3:19" x14ac:dyDescent="0.25">
      <c r="C35">
        <f t="shared" si="0"/>
        <v>8</v>
      </c>
      <c r="D35" s="254">
        <f t="shared" si="2"/>
        <v>33</v>
      </c>
      <c r="E35" s="264"/>
      <c r="F35" s="264"/>
      <c r="G35" s="263">
        <f t="shared" si="3"/>
        <v>44151</v>
      </c>
      <c r="H35" s="263">
        <f t="shared" si="12"/>
        <v>44152</v>
      </c>
      <c r="I35" s="263">
        <f t="shared" si="12"/>
        <v>44153</v>
      </c>
      <c r="J35" s="263">
        <f t="shared" si="12"/>
        <v>44154</v>
      </c>
      <c r="K35" s="263">
        <f t="shared" si="12"/>
        <v>44155</v>
      </c>
      <c r="L35" s="263">
        <f t="shared" si="12"/>
        <v>44156</v>
      </c>
      <c r="M35" s="263">
        <f t="shared" si="12"/>
        <v>44157</v>
      </c>
      <c r="O35" s="260">
        <v>10</v>
      </c>
      <c r="P35" s="261">
        <v>44</v>
      </c>
      <c r="Q35" s="262">
        <f t="shared" si="4"/>
        <v>44229</v>
      </c>
      <c r="R35" s="260">
        <v>10</v>
      </c>
      <c r="S35" s="261">
        <v>44</v>
      </c>
    </row>
    <row r="36" spans="3:19" x14ac:dyDescent="0.25">
      <c r="C36">
        <f t="shared" si="0"/>
        <v>8</v>
      </c>
      <c r="D36" s="254">
        <f t="shared" si="2"/>
        <v>34</v>
      </c>
      <c r="E36" s="264"/>
      <c r="F36" s="264"/>
      <c r="G36" s="263">
        <f t="shared" si="3"/>
        <v>44158</v>
      </c>
      <c r="H36" s="263">
        <f t="shared" si="12"/>
        <v>44159</v>
      </c>
      <c r="I36" s="263">
        <f t="shared" si="12"/>
        <v>44160</v>
      </c>
      <c r="J36" s="263">
        <f t="shared" si="12"/>
        <v>44161</v>
      </c>
      <c r="K36" s="263">
        <f t="shared" si="12"/>
        <v>44162</v>
      </c>
      <c r="L36" s="263">
        <f t="shared" si="12"/>
        <v>44163</v>
      </c>
      <c r="M36" s="263">
        <f t="shared" si="12"/>
        <v>44164</v>
      </c>
      <c r="O36" s="260">
        <v>10</v>
      </c>
      <c r="P36" s="261">
        <v>44</v>
      </c>
      <c r="Q36" s="262">
        <f t="shared" si="4"/>
        <v>44230</v>
      </c>
      <c r="R36" s="260">
        <v>10</v>
      </c>
      <c r="S36" s="261">
        <v>44</v>
      </c>
    </row>
    <row r="37" spans="3:19" x14ac:dyDescent="0.25">
      <c r="C37">
        <f t="shared" si="0"/>
        <v>8</v>
      </c>
      <c r="D37" s="254">
        <f t="shared" si="2"/>
        <v>35</v>
      </c>
      <c r="E37" s="264"/>
      <c r="F37" s="264"/>
      <c r="G37" s="263">
        <f t="shared" si="3"/>
        <v>44165</v>
      </c>
      <c r="H37" s="263">
        <f t="shared" si="12"/>
        <v>44166</v>
      </c>
      <c r="I37" s="263">
        <f t="shared" si="12"/>
        <v>44167</v>
      </c>
      <c r="J37" s="263">
        <f t="shared" si="12"/>
        <v>44168</v>
      </c>
      <c r="K37" s="263">
        <f t="shared" si="12"/>
        <v>44169</v>
      </c>
      <c r="L37" s="263">
        <f t="shared" si="12"/>
        <v>44170</v>
      </c>
      <c r="M37" s="259">
        <f t="shared" si="12"/>
        <v>44171</v>
      </c>
      <c r="O37" s="260">
        <v>10</v>
      </c>
      <c r="P37" s="261">
        <v>44</v>
      </c>
      <c r="Q37" s="262">
        <f t="shared" si="4"/>
        <v>44231</v>
      </c>
      <c r="R37" s="260">
        <v>10</v>
      </c>
      <c r="S37" s="261">
        <v>44</v>
      </c>
    </row>
    <row r="38" spans="3:19" x14ac:dyDescent="0.25">
      <c r="C38">
        <f t="shared" si="0"/>
        <v>9</v>
      </c>
      <c r="D38" s="254">
        <f t="shared" si="2"/>
        <v>36</v>
      </c>
      <c r="E38" s="258" t="s">
        <v>3</v>
      </c>
      <c r="F38" s="258">
        <v>9</v>
      </c>
      <c r="G38" s="259">
        <f t="shared" si="3"/>
        <v>44172</v>
      </c>
      <c r="H38" s="259">
        <f t="shared" si="12"/>
        <v>44173</v>
      </c>
      <c r="I38" s="259">
        <f t="shared" si="12"/>
        <v>44174</v>
      </c>
      <c r="J38" s="259">
        <f t="shared" si="12"/>
        <v>44175</v>
      </c>
      <c r="K38" s="259">
        <f t="shared" si="12"/>
        <v>44176</v>
      </c>
      <c r="L38" s="259">
        <f t="shared" si="12"/>
        <v>44177</v>
      </c>
      <c r="M38" s="259">
        <f t="shared" si="12"/>
        <v>44178</v>
      </c>
      <c r="O38" s="260">
        <v>10</v>
      </c>
      <c r="P38" s="261">
        <v>44</v>
      </c>
      <c r="Q38" s="262">
        <f t="shared" si="4"/>
        <v>44232</v>
      </c>
      <c r="R38" s="260">
        <v>10</v>
      </c>
      <c r="S38" s="261">
        <v>44</v>
      </c>
    </row>
    <row r="39" spans="3:19" x14ac:dyDescent="0.25">
      <c r="C39">
        <f t="shared" si="0"/>
        <v>9</v>
      </c>
      <c r="D39" s="254">
        <f t="shared" si="2"/>
        <v>37</v>
      </c>
      <c r="E39" s="258"/>
      <c r="F39" s="258"/>
      <c r="G39" s="259">
        <f t="shared" si="3"/>
        <v>44179</v>
      </c>
      <c r="H39" s="259">
        <f t="shared" ref="H39:M54" si="15">G39+1</f>
        <v>44180</v>
      </c>
      <c r="I39" s="259">
        <f t="shared" si="15"/>
        <v>44181</v>
      </c>
      <c r="J39" s="259">
        <f t="shared" si="15"/>
        <v>44182</v>
      </c>
      <c r="K39" s="259">
        <f t="shared" si="15"/>
        <v>44183</v>
      </c>
      <c r="L39" s="259">
        <f t="shared" si="15"/>
        <v>44184</v>
      </c>
      <c r="M39" s="259">
        <f t="shared" si="15"/>
        <v>44185</v>
      </c>
      <c r="O39" s="260">
        <v>11</v>
      </c>
      <c r="P39" s="261">
        <v>44</v>
      </c>
      <c r="Q39" s="265">
        <f t="shared" si="4"/>
        <v>44233</v>
      </c>
      <c r="R39" s="260">
        <v>11</v>
      </c>
      <c r="S39" s="261">
        <v>44</v>
      </c>
    </row>
    <row r="40" spans="3:19" x14ac:dyDescent="0.25">
      <c r="C40">
        <f t="shared" si="0"/>
        <v>9</v>
      </c>
      <c r="D40" s="254">
        <f t="shared" si="2"/>
        <v>38</v>
      </c>
      <c r="E40" s="258"/>
      <c r="F40" s="258"/>
      <c r="G40" s="259">
        <f t="shared" si="3"/>
        <v>44186</v>
      </c>
      <c r="H40" s="259">
        <f t="shared" si="15"/>
        <v>44187</v>
      </c>
      <c r="I40" s="259">
        <f t="shared" si="15"/>
        <v>44188</v>
      </c>
      <c r="J40" s="259">
        <f t="shared" si="15"/>
        <v>44189</v>
      </c>
      <c r="K40" s="259">
        <f t="shared" si="15"/>
        <v>44190</v>
      </c>
      <c r="L40" s="259">
        <f t="shared" si="15"/>
        <v>44191</v>
      </c>
      <c r="M40" s="259">
        <f t="shared" si="15"/>
        <v>44192</v>
      </c>
      <c r="O40" s="260">
        <v>11</v>
      </c>
      <c r="P40" s="261">
        <v>44</v>
      </c>
      <c r="Q40" s="262">
        <f t="shared" si="4"/>
        <v>44234</v>
      </c>
      <c r="R40" s="260">
        <v>11</v>
      </c>
      <c r="S40" s="261">
        <v>44</v>
      </c>
    </row>
    <row r="41" spans="3:19" x14ac:dyDescent="0.25">
      <c r="C41">
        <f t="shared" si="0"/>
        <v>9</v>
      </c>
      <c r="D41" s="254">
        <f t="shared" si="2"/>
        <v>39</v>
      </c>
      <c r="E41" s="258"/>
      <c r="F41" s="258"/>
      <c r="G41" s="259">
        <f t="shared" si="3"/>
        <v>44193</v>
      </c>
      <c r="H41" s="259">
        <f t="shared" si="15"/>
        <v>44194</v>
      </c>
      <c r="I41" s="259">
        <f t="shared" si="15"/>
        <v>44195</v>
      </c>
      <c r="J41" s="259">
        <f t="shared" si="15"/>
        <v>44196</v>
      </c>
      <c r="K41" s="259">
        <f t="shared" si="15"/>
        <v>44197</v>
      </c>
      <c r="L41" s="259">
        <f t="shared" si="15"/>
        <v>44198</v>
      </c>
      <c r="M41" s="259">
        <f t="shared" si="15"/>
        <v>44199</v>
      </c>
      <c r="O41" s="260">
        <v>11</v>
      </c>
      <c r="P41" s="261">
        <f>P34+1</f>
        <v>45</v>
      </c>
      <c r="Q41" s="262">
        <f t="shared" si="4"/>
        <v>44235</v>
      </c>
      <c r="R41" s="260">
        <v>11</v>
      </c>
      <c r="S41" s="261">
        <f>S34+1</f>
        <v>45</v>
      </c>
    </row>
    <row r="42" spans="3:19" x14ac:dyDescent="0.25">
      <c r="C42">
        <f t="shared" si="0"/>
        <v>9</v>
      </c>
      <c r="D42" s="254">
        <f t="shared" si="2"/>
        <v>40</v>
      </c>
      <c r="E42" s="258"/>
      <c r="F42" s="258"/>
      <c r="G42" s="259">
        <f t="shared" si="3"/>
        <v>44200</v>
      </c>
      <c r="H42" s="259">
        <f t="shared" si="15"/>
        <v>44201</v>
      </c>
      <c r="I42" s="263">
        <f t="shared" si="15"/>
        <v>44202</v>
      </c>
      <c r="J42" s="263">
        <f t="shared" si="15"/>
        <v>44203</v>
      </c>
      <c r="K42" s="263">
        <f t="shared" si="15"/>
        <v>44204</v>
      </c>
      <c r="L42" s="263">
        <f t="shared" si="15"/>
        <v>44205</v>
      </c>
      <c r="M42" s="263">
        <f t="shared" si="15"/>
        <v>44206</v>
      </c>
      <c r="O42" s="260">
        <v>11</v>
      </c>
      <c r="P42" s="261">
        <f t="shared" ref="P42:P47" si="16">P41</f>
        <v>45</v>
      </c>
      <c r="Q42" s="262">
        <f t="shared" si="4"/>
        <v>44236</v>
      </c>
      <c r="R42" s="260">
        <v>11</v>
      </c>
      <c r="S42" s="261">
        <f t="shared" ref="S42:S47" si="17">S41</f>
        <v>45</v>
      </c>
    </row>
    <row r="43" spans="3:19" x14ac:dyDescent="0.25">
      <c r="C43">
        <f t="shared" si="0"/>
        <v>9</v>
      </c>
      <c r="D43" s="254">
        <f t="shared" si="2"/>
        <v>41</v>
      </c>
      <c r="E43" s="264" t="s">
        <v>3</v>
      </c>
      <c r="F43" s="264">
        <v>10</v>
      </c>
      <c r="G43" s="263">
        <f t="shared" si="3"/>
        <v>44207</v>
      </c>
      <c r="H43" s="263">
        <f t="shared" si="15"/>
        <v>44208</v>
      </c>
      <c r="I43" s="263">
        <f t="shared" si="15"/>
        <v>44209</v>
      </c>
      <c r="J43" s="263">
        <f t="shared" si="15"/>
        <v>44210</v>
      </c>
      <c r="K43" s="263">
        <f t="shared" si="15"/>
        <v>44211</v>
      </c>
      <c r="L43" s="263">
        <f t="shared" si="15"/>
        <v>44212</v>
      </c>
      <c r="M43" s="263">
        <f t="shared" si="15"/>
        <v>44213</v>
      </c>
      <c r="O43" s="260">
        <v>11</v>
      </c>
      <c r="P43" s="261">
        <f t="shared" si="16"/>
        <v>45</v>
      </c>
      <c r="Q43" s="262">
        <f t="shared" si="4"/>
        <v>44237</v>
      </c>
      <c r="R43" s="260">
        <v>11</v>
      </c>
      <c r="S43" s="261">
        <f t="shared" si="17"/>
        <v>45</v>
      </c>
    </row>
    <row r="44" spans="3:19" x14ac:dyDescent="0.25">
      <c r="C44">
        <f t="shared" si="0"/>
        <v>9</v>
      </c>
      <c r="D44" s="254">
        <f t="shared" si="2"/>
        <v>42</v>
      </c>
      <c r="E44" s="264"/>
      <c r="F44" s="264"/>
      <c r="G44" s="263">
        <f t="shared" si="3"/>
        <v>44214</v>
      </c>
      <c r="H44" s="263">
        <f t="shared" si="15"/>
        <v>44215</v>
      </c>
      <c r="I44" s="263">
        <f t="shared" si="15"/>
        <v>44216</v>
      </c>
      <c r="J44" s="263">
        <f t="shared" si="15"/>
        <v>44217</v>
      </c>
      <c r="K44" s="263">
        <f t="shared" si="15"/>
        <v>44218</v>
      </c>
      <c r="L44" s="263">
        <f t="shared" si="15"/>
        <v>44219</v>
      </c>
      <c r="M44" s="263">
        <f t="shared" si="15"/>
        <v>44220</v>
      </c>
      <c r="O44" s="260">
        <v>11</v>
      </c>
      <c r="P44" s="261">
        <f t="shared" si="16"/>
        <v>45</v>
      </c>
      <c r="Q44" s="262">
        <f t="shared" si="4"/>
        <v>44238</v>
      </c>
      <c r="R44" s="260">
        <v>11</v>
      </c>
      <c r="S44" s="261">
        <f t="shared" si="17"/>
        <v>45</v>
      </c>
    </row>
    <row r="45" spans="3:19" x14ac:dyDescent="0.25">
      <c r="C45">
        <f t="shared" si="0"/>
        <v>9</v>
      </c>
      <c r="D45" s="254">
        <f t="shared" si="2"/>
        <v>43</v>
      </c>
      <c r="E45" s="264"/>
      <c r="F45" s="264"/>
      <c r="G45" s="263">
        <f t="shared" si="3"/>
        <v>44221</v>
      </c>
      <c r="H45" s="263">
        <f t="shared" si="15"/>
        <v>44222</v>
      </c>
      <c r="I45" s="263">
        <f t="shared" si="15"/>
        <v>44223</v>
      </c>
      <c r="J45" s="263">
        <f t="shared" si="15"/>
        <v>44224</v>
      </c>
      <c r="K45" s="263">
        <f t="shared" si="15"/>
        <v>44225</v>
      </c>
      <c r="L45" s="263">
        <f t="shared" si="15"/>
        <v>44226</v>
      </c>
      <c r="M45" s="263">
        <f t="shared" si="15"/>
        <v>44227</v>
      </c>
      <c r="O45" s="260">
        <v>11</v>
      </c>
      <c r="P45" s="261">
        <f t="shared" si="16"/>
        <v>45</v>
      </c>
      <c r="Q45" s="262">
        <f t="shared" si="4"/>
        <v>44239</v>
      </c>
      <c r="R45" s="260">
        <v>11</v>
      </c>
      <c r="S45" s="261">
        <f t="shared" si="17"/>
        <v>45</v>
      </c>
    </row>
    <row r="46" spans="3:19" x14ac:dyDescent="0.25">
      <c r="C46">
        <f t="shared" si="0"/>
        <v>9</v>
      </c>
      <c r="D46" s="254">
        <f t="shared" si="2"/>
        <v>44</v>
      </c>
      <c r="E46" s="264"/>
      <c r="F46" s="264"/>
      <c r="G46" s="263">
        <f t="shared" si="3"/>
        <v>44228</v>
      </c>
      <c r="H46" s="263">
        <f t="shared" si="15"/>
        <v>44229</v>
      </c>
      <c r="I46" s="263">
        <f t="shared" si="15"/>
        <v>44230</v>
      </c>
      <c r="J46" s="263">
        <f t="shared" si="15"/>
        <v>44231</v>
      </c>
      <c r="K46" s="263">
        <f t="shared" si="15"/>
        <v>44232</v>
      </c>
      <c r="L46" s="259">
        <f t="shared" si="15"/>
        <v>44233</v>
      </c>
      <c r="M46" s="259">
        <f t="shared" si="15"/>
        <v>44234</v>
      </c>
      <c r="O46" s="260">
        <v>11</v>
      </c>
      <c r="P46" s="261">
        <f t="shared" si="16"/>
        <v>45</v>
      </c>
      <c r="Q46" s="262">
        <f t="shared" si="4"/>
        <v>44240</v>
      </c>
      <c r="R46" s="260">
        <v>11</v>
      </c>
      <c r="S46" s="261">
        <f t="shared" si="17"/>
        <v>45</v>
      </c>
    </row>
    <row r="47" spans="3:19" x14ac:dyDescent="0.25">
      <c r="C47">
        <f t="shared" si="0"/>
        <v>9</v>
      </c>
      <c r="D47" s="254">
        <f t="shared" si="2"/>
        <v>45</v>
      </c>
      <c r="E47" s="258" t="s">
        <v>3</v>
      </c>
      <c r="F47" s="258">
        <v>11</v>
      </c>
      <c r="G47" s="259">
        <f t="shared" si="3"/>
        <v>44235</v>
      </c>
      <c r="H47" s="259">
        <f t="shared" si="15"/>
        <v>44236</v>
      </c>
      <c r="I47" s="259">
        <f t="shared" si="15"/>
        <v>44237</v>
      </c>
      <c r="J47" s="259">
        <f t="shared" si="15"/>
        <v>44238</v>
      </c>
      <c r="K47" s="259">
        <f t="shared" si="15"/>
        <v>44239</v>
      </c>
      <c r="L47" s="259">
        <f t="shared" si="15"/>
        <v>44240</v>
      </c>
      <c r="M47" s="259">
        <f t="shared" si="15"/>
        <v>44241</v>
      </c>
      <c r="O47" s="260">
        <v>11</v>
      </c>
      <c r="P47" s="261">
        <f t="shared" si="16"/>
        <v>45</v>
      </c>
      <c r="Q47" s="262">
        <f t="shared" si="4"/>
        <v>44241</v>
      </c>
      <c r="R47" s="260">
        <v>11</v>
      </c>
      <c r="S47" s="261">
        <f t="shared" si="17"/>
        <v>45</v>
      </c>
    </row>
    <row r="48" spans="3:19" x14ac:dyDescent="0.25">
      <c r="C48">
        <f t="shared" si="0"/>
        <v>9</v>
      </c>
      <c r="D48" s="254">
        <f t="shared" si="2"/>
        <v>46</v>
      </c>
      <c r="E48" s="258"/>
      <c r="F48" s="258"/>
      <c r="G48" s="259">
        <f t="shared" si="3"/>
        <v>44242</v>
      </c>
      <c r="H48" s="259">
        <f t="shared" si="15"/>
        <v>44243</v>
      </c>
      <c r="I48" s="259">
        <f t="shared" si="15"/>
        <v>44244</v>
      </c>
      <c r="J48" s="259">
        <f t="shared" si="15"/>
        <v>44245</v>
      </c>
      <c r="K48" s="259">
        <f t="shared" si="15"/>
        <v>44246</v>
      </c>
      <c r="L48" s="259">
        <f t="shared" si="15"/>
        <v>44247</v>
      </c>
      <c r="M48" s="259">
        <f t="shared" si="15"/>
        <v>44248</v>
      </c>
      <c r="O48" s="260">
        <v>11</v>
      </c>
      <c r="P48" s="261">
        <f>P41+1</f>
        <v>46</v>
      </c>
      <c r="Q48" s="262">
        <f t="shared" si="4"/>
        <v>44242</v>
      </c>
      <c r="R48" s="260">
        <v>11</v>
      </c>
      <c r="S48" s="261">
        <f>S41+1</f>
        <v>46</v>
      </c>
    </row>
    <row r="49" spans="3:19" x14ac:dyDescent="0.25">
      <c r="C49">
        <f t="shared" si="0"/>
        <v>9</v>
      </c>
      <c r="D49" s="254">
        <f t="shared" si="2"/>
        <v>47</v>
      </c>
      <c r="E49" s="258"/>
      <c r="F49" s="258"/>
      <c r="G49" s="259">
        <f t="shared" si="3"/>
        <v>44249</v>
      </c>
      <c r="H49" s="259">
        <f t="shared" si="15"/>
        <v>44250</v>
      </c>
      <c r="I49" s="259">
        <f t="shared" si="15"/>
        <v>44251</v>
      </c>
      <c r="J49" s="259">
        <f t="shared" si="15"/>
        <v>44252</v>
      </c>
      <c r="K49" s="259">
        <f t="shared" si="15"/>
        <v>44253</v>
      </c>
      <c r="L49" s="259">
        <f t="shared" si="15"/>
        <v>44254</v>
      </c>
      <c r="M49" s="259">
        <f t="shared" si="15"/>
        <v>44255</v>
      </c>
      <c r="O49" s="260">
        <v>11</v>
      </c>
      <c r="P49" s="261">
        <f t="shared" ref="P49:P54" si="18">P48</f>
        <v>46</v>
      </c>
      <c r="Q49" s="262">
        <f t="shared" si="4"/>
        <v>44243</v>
      </c>
      <c r="R49" s="260">
        <v>11</v>
      </c>
      <c r="S49" s="261">
        <f t="shared" ref="S49:S54" si="19">S48</f>
        <v>46</v>
      </c>
    </row>
    <row r="50" spans="3:19" x14ac:dyDescent="0.25">
      <c r="C50">
        <f t="shared" si="0"/>
        <v>9</v>
      </c>
      <c r="D50" s="254">
        <f t="shared" si="2"/>
        <v>48</v>
      </c>
      <c r="E50" s="258"/>
      <c r="F50" s="258"/>
      <c r="G50" s="259">
        <f t="shared" si="3"/>
        <v>44256</v>
      </c>
      <c r="H50" s="259">
        <f t="shared" si="15"/>
        <v>44257</v>
      </c>
      <c r="I50" s="259">
        <f t="shared" si="15"/>
        <v>44258</v>
      </c>
      <c r="J50" s="259">
        <f t="shared" si="15"/>
        <v>44259</v>
      </c>
      <c r="K50" s="259">
        <f t="shared" si="15"/>
        <v>44260</v>
      </c>
      <c r="L50" s="263">
        <f t="shared" si="15"/>
        <v>44261</v>
      </c>
      <c r="M50" s="263">
        <f t="shared" si="15"/>
        <v>44262</v>
      </c>
      <c r="O50" s="260">
        <v>11</v>
      </c>
      <c r="P50" s="261">
        <f t="shared" si="18"/>
        <v>46</v>
      </c>
      <c r="Q50" s="262">
        <f t="shared" si="4"/>
        <v>44244</v>
      </c>
      <c r="R50" s="260">
        <v>11</v>
      </c>
      <c r="S50" s="261">
        <f t="shared" si="19"/>
        <v>46</v>
      </c>
    </row>
    <row r="51" spans="3:19" x14ac:dyDescent="0.25">
      <c r="C51">
        <f t="shared" si="0"/>
        <v>9</v>
      </c>
      <c r="D51" s="254">
        <f t="shared" si="2"/>
        <v>49</v>
      </c>
      <c r="E51" s="264" t="s">
        <v>3</v>
      </c>
      <c r="F51" s="264">
        <v>12</v>
      </c>
      <c r="G51" s="263">
        <f t="shared" si="3"/>
        <v>44263</v>
      </c>
      <c r="H51" s="263">
        <f t="shared" si="15"/>
        <v>44264</v>
      </c>
      <c r="I51" s="263">
        <f t="shared" si="15"/>
        <v>44265</v>
      </c>
      <c r="J51" s="263">
        <f t="shared" si="15"/>
        <v>44266</v>
      </c>
      <c r="K51" s="263">
        <f t="shared" si="15"/>
        <v>44267</v>
      </c>
      <c r="L51" s="263">
        <f t="shared" si="15"/>
        <v>44268</v>
      </c>
      <c r="M51" s="263">
        <f t="shared" si="15"/>
        <v>44269</v>
      </c>
      <c r="O51" s="260">
        <v>11</v>
      </c>
      <c r="P51" s="261">
        <f t="shared" si="18"/>
        <v>46</v>
      </c>
      <c r="Q51" s="262">
        <f t="shared" si="4"/>
        <v>44245</v>
      </c>
      <c r="R51" s="260">
        <v>11</v>
      </c>
      <c r="S51" s="261">
        <f t="shared" si="19"/>
        <v>46</v>
      </c>
    </row>
    <row r="52" spans="3:19" x14ac:dyDescent="0.25">
      <c r="C52">
        <f t="shared" si="0"/>
        <v>9</v>
      </c>
      <c r="D52" s="254">
        <f t="shared" si="2"/>
        <v>50</v>
      </c>
      <c r="E52" s="264"/>
      <c r="F52" s="264"/>
      <c r="G52" s="263">
        <f t="shared" si="3"/>
        <v>44270</v>
      </c>
      <c r="H52" s="263">
        <f t="shared" si="15"/>
        <v>44271</v>
      </c>
      <c r="I52" s="263">
        <f t="shared" si="15"/>
        <v>44272</v>
      </c>
      <c r="J52" s="263">
        <f t="shared" si="15"/>
        <v>44273</v>
      </c>
      <c r="K52" s="263">
        <f t="shared" si="15"/>
        <v>44274</v>
      </c>
      <c r="L52" s="263">
        <f t="shared" si="15"/>
        <v>44275</v>
      </c>
      <c r="M52" s="263">
        <f t="shared" si="15"/>
        <v>44276</v>
      </c>
      <c r="O52" s="260">
        <v>11</v>
      </c>
      <c r="P52" s="261">
        <f t="shared" si="18"/>
        <v>46</v>
      </c>
      <c r="Q52" s="262">
        <f t="shared" si="4"/>
        <v>44246</v>
      </c>
      <c r="R52" s="260">
        <v>11</v>
      </c>
      <c r="S52" s="261">
        <f t="shared" si="19"/>
        <v>46</v>
      </c>
    </row>
    <row r="53" spans="3:19" x14ac:dyDescent="0.25">
      <c r="C53">
        <f t="shared" si="0"/>
        <v>9</v>
      </c>
      <c r="D53" s="254">
        <f t="shared" si="2"/>
        <v>51</v>
      </c>
      <c r="E53" s="264"/>
      <c r="F53" s="264"/>
      <c r="G53" s="263">
        <f t="shared" si="3"/>
        <v>44277</v>
      </c>
      <c r="H53" s="263">
        <f t="shared" si="15"/>
        <v>44278</v>
      </c>
      <c r="I53" s="263">
        <f t="shared" si="15"/>
        <v>44279</v>
      </c>
      <c r="J53" s="263">
        <f t="shared" si="15"/>
        <v>44280</v>
      </c>
      <c r="K53" s="263">
        <f t="shared" si="15"/>
        <v>44281</v>
      </c>
      <c r="L53" s="263">
        <f t="shared" si="15"/>
        <v>44282</v>
      </c>
      <c r="M53" s="263">
        <f t="shared" si="15"/>
        <v>44283</v>
      </c>
      <c r="O53" s="260">
        <v>11</v>
      </c>
      <c r="P53" s="261">
        <f t="shared" si="18"/>
        <v>46</v>
      </c>
      <c r="Q53" s="262">
        <f t="shared" si="4"/>
        <v>44247</v>
      </c>
      <c r="R53" s="260">
        <v>11</v>
      </c>
      <c r="S53" s="261">
        <f t="shared" si="19"/>
        <v>46</v>
      </c>
    </row>
    <row r="54" spans="3:19" x14ac:dyDescent="0.25">
      <c r="C54">
        <f t="shared" si="0"/>
        <v>9</v>
      </c>
      <c r="D54" s="254">
        <f t="shared" si="2"/>
        <v>52</v>
      </c>
      <c r="E54" s="264"/>
      <c r="F54" s="264"/>
      <c r="G54" s="263">
        <f t="shared" si="3"/>
        <v>44284</v>
      </c>
      <c r="H54" s="263">
        <f t="shared" si="15"/>
        <v>44285</v>
      </c>
      <c r="I54" s="263">
        <f t="shared" si="15"/>
        <v>44286</v>
      </c>
      <c r="J54" s="263">
        <f t="shared" si="15"/>
        <v>44287</v>
      </c>
      <c r="K54" s="263">
        <f t="shared" si="15"/>
        <v>44288</v>
      </c>
      <c r="L54" s="263">
        <f t="shared" si="15"/>
        <v>44289</v>
      </c>
      <c r="M54" s="263">
        <f t="shared" si="15"/>
        <v>44290</v>
      </c>
      <c r="O54" s="260">
        <v>11</v>
      </c>
      <c r="P54" s="261">
        <f t="shared" si="18"/>
        <v>46</v>
      </c>
      <c r="Q54" s="262">
        <f t="shared" si="4"/>
        <v>44248</v>
      </c>
      <c r="R54" s="260">
        <v>11</v>
      </c>
      <c r="S54" s="261">
        <f t="shared" si="19"/>
        <v>46</v>
      </c>
    </row>
    <row r="55" spans="3:19" x14ac:dyDescent="0.25">
      <c r="C55">
        <f t="shared" si="0"/>
        <v>9</v>
      </c>
      <c r="D55" s="254">
        <f t="shared" si="2"/>
        <v>53</v>
      </c>
      <c r="E55" s="264"/>
      <c r="F55" s="264"/>
      <c r="G55" s="263">
        <f t="shared" si="3"/>
        <v>44291</v>
      </c>
      <c r="H55" s="266"/>
      <c r="I55" s="266"/>
      <c r="J55" s="266"/>
      <c r="K55" s="266"/>
      <c r="L55" s="266"/>
      <c r="M55" s="266"/>
      <c r="O55" s="260">
        <v>11</v>
      </c>
      <c r="P55" s="261">
        <f>P48+1</f>
        <v>47</v>
      </c>
      <c r="Q55" s="262">
        <f t="shared" si="4"/>
        <v>44249</v>
      </c>
      <c r="R55" s="260">
        <v>11</v>
      </c>
      <c r="S55" s="261">
        <f>S48+1</f>
        <v>47</v>
      </c>
    </row>
    <row r="56" spans="3:19" x14ac:dyDescent="0.25">
      <c r="C56" t="e">
        <f t="shared" si="0"/>
        <v>#N/A</v>
      </c>
      <c r="O56" s="260">
        <v>11</v>
      </c>
      <c r="P56" s="261">
        <f t="shared" ref="P56:P61" si="20">P55</f>
        <v>47</v>
      </c>
      <c r="Q56" s="262">
        <f t="shared" si="4"/>
        <v>44250</v>
      </c>
      <c r="R56" s="260">
        <v>11</v>
      </c>
      <c r="S56" s="261">
        <f t="shared" ref="S56:S61" si="21">S55</f>
        <v>47</v>
      </c>
    </row>
    <row r="57" spans="3:19" x14ac:dyDescent="0.25">
      <c r="C57" t="e">
        <f t="shared" si="0"/>
        <v>#N/A</v>
      </c>
      <c r="O57" s="260">
        <v>11</v>
      </c>
      <c r="P57" s="261">
        <f t="shared" si="20"/>
        <v>47</v>
      </c>
      <c r="Q57" s="262">
        <f t="shared" si="4"/>
        <v>44251</v>
      </c>
      <c r="R57" s="260">
        <v>11</v>
      </c>
      <c r="S57" s="261">
        <f t="shared" si="21"/>
        <v>47</v>
      </c>
    </row>
    <row r="58" spans="3:19" x14ac:dyDescent="0.25">
      <c r="C58" t="e">
        <f t="shared" si="0"/>
        <v>#N/A</v>
      </c>
      <c r="O58" s="260">
        <v>11</v>
      </c>
      <c r="P58" s="261">
        <f t="shared" si="20"/>
        <v>47</v>
      </c>
      <c r="Q58" s="262">
        <f t="shared" si="4"/>
        <v>44252</v>
      </c>
      <c r="R58" s="260">
        <v>11</v>
      </c>
      <c r="S58" s="261">
        <f t="shared" si="21"/>
        <v>47</v>
      </c>
    </row>
    <row r="59" spans="3:19" x14ac:dyDescent="0.25">
      <c r="C59" t="e">
        <f t="shared" si="0"/>
        <v>#N/A</v>
      </c>
      <c r="O59" s="260">
        <v>11</v>
      </c>
      <c r="P59" s="261">
        <f t="shared" si="20"/>
        <v>47</v>
      </c>
      <c r="Q59" s="262">
        <f t="shared" si="4"/>
        <v>44253</v>
      </c>
      <c r="R59" s="260">
        <v>11</v>
      </c>
      <c r="S59" s="261">
        <f t="shared" si="21"/>
        <v>47</v>
      </c>
    </row>
    <row r="60" spans="3:19" x14ac:dyDescent="0.25">
      <c r="C60" t="e">
        <f t="shared" si="0"/>
        <v>#N/A</v>
      </c>
      <c r="O60" s="260">
        <v>11</v>
      </c>
      <c r="P60" s="261">
        <f t="shared" si="20"/>
        <v>47</v>
      </c>
      <c r="Q60" s="262">
        <f t="shared" si="4"/>
        <v>44254</v>
      </c>
      <c r="R60" s="260">
        <v>11</v>
      </c>
      <c r="S60" s="261">
        <f t="shared" si="21"/>
        <v>47</v>
      </c>
    </row>
    <row r="61" spans="3:19" x14ac:dyDescent="0.25">
      <c r="C61" t="e">
        <f t="shared" si="0"/>
        <v>#N/A</v>
      </c>
      <c r="O61" s="260">
        <v>11</v>
      </c>
      <c r="P61" s="261">
        <f t="shared" si="20"/>
        <v>47</v>
      </c>
      <c r="Q61" s="262">
        <f t="shared" si="4"/>
        <v>44255</v>
      </c>
      <c r="R61" s="260">
        <v>11</v>
      </c>
      <c r="S61" s="261">
        <f t="shared" si="21"/>
        <v>47</v>
      </c>
    </row>
    <row r="62" spans="3:19" x14ac:dyDescent="0.25">
      <c r="C62" t="e">
        <f t="shared" si="0"/>
        <v>#N/A</v>
      </c>
      <c r="O62" s="260">
        <v>11</v>
      </c>
      <c r="P62" s="261">
        <f>P55+1</f>
        <v>48</v>
      </c>
      <c r="Q62" s="262">
        <f t="shared" si="4"/>
        <v>44256</v>
      </c>
      <c r="R62" s="260">
        <v>11</v>
      </c>
      <c r="S62" s="261">
        <f>S55+1</f>
        <v>48</v>
      </c>
    </row>
    <row r="63" spans="3:19" x14ac:dyDescent="0.25">
      <c r="C63" t="e">
        <f t="shared" si="0"/>
        <v>#N/A</v>
      </c>
      <c r="O63" s="260">
        <v>11</v>
      </c>
      <c r="P63" s="261">
        <f t="shared" ref="P63:P68" si="22">P62</f>
        <v>48</v>
      </c>
      <c r="Q63" s="262">
        <f t="shared" si="4"/>
        <v>44257</v>
      </c>
      <c r="R63" s="260">
        <v>11</v>
      </c>
      <c r="S63" s="261">
        <f t="shared" ref="S63:S68" si="23">S62</f>
        <v>48</v>
      </c>
    </row>
    <row r="64" spans="3:19" x14ac:dyDescent="0.25">
      <c r="C64" t="e">
        <f t="shared" si="0"/>
        <v>#N/A</v>
      </c>
      <c r="O64" s="260">
        <v>11</v>
      </c>
      <c r="P64" s="261">
        <f t="shared" si="22"/>
        <v>48</v>
      </c>
      <c r="Q64" s="262">
        <f t="shared" si="4"/>
        <v>44258</v>
      </c>
      <c r="R64" s="260">
        <v>11</v>
      </c>
      <c r="S64" s="261">
        <f t="shared" si="23"/>
        <v>48</v>
      </c>
    </row>
    <row r="65" spans="3:19" x14ac:dyDescent="0.25">
      <c r="C65" t="e">
        <f t="shared" si="0"/>
        <v>#N/A</v>
      </c>
      <c r="O65" s="260">
        <v>11</v>
      </c>
      <c r="P65" s="261">
        <f t="shared" si="22"/>
        <v>48</v>
      </c>
      <c r="Q65" s="262">
        <f t="shared" si="4"/>
        <v>44259</v>
      </c>
      <c r="R65" s="260">
        <v>11</v>
      </c>
      <c r="S65" s="261">
        <f t="shared" si="23"/>
        <v>48</v>
      </c>
    </row>
    <row r="66" spans="3:19" x14ac:dyDescent="0.25">
      <c r="C66" t="e">
        <f t="shared" si="0"/>
        <v>#N/A</v>
      </c>
      <c r="O66" s="260">
        <v>11</v>
      </c>
      <c r="P66" s="261">
        <f t="shared" si="22"/>
        <v>48</v>
      </c>
      <c r="Q66" s="262">
        <f t="shared" si="4"/>
        <v>44260</v>
      </c>
      <c r="R66" s="260">
        <v>11</v>
      </c>
      <c r="S66" s="261">
        <f t="shared" si="23"/>
        <v>48</v>
      </c>
    </row>
    <row r="67" spans="3:19" x14ac:dyDescent="0.25">
      <c r="C67" t="e">
        <f t="shared" ref="C67:C130" si="24">VLOOKUP(G67,Q67:R432,2)</f>
        <v>#N/A</v>
      </c>
      <c r="O67" s="260">
        <v>12</v>
      </c>
      <c r="P67" s="261">
        <f t="shared" si="22"/>
        <v>48</v>
      </c>
      <c r="Q67" s="265">
        <f t="shared" si="4"/>
        <v>44261</v>
      </c>
      <c r="R67" s="260">
        <v>12</v>
      </c>
      <c r="S67" s="261">
        <f t="shared" si="23"/>
        <v>48</v>
      </c>
    </row>
    <row r="68" spans="3:19" x14ac:dyDescent="0.25">
      <c r="C68" t="e">
        <f t="shared" si="24"/>
        <v>#N/A</v>
      </c>
      <c r="O68" s="260">
        <v>12</v>
      </c>
      <c r="P68" s="261">
        <f t="shared" si="22"/>
        <v>48</v>
      </c>
      <c r="Q68" s="262">
        <f t="shared" si="4"/>
        <v>44262</v>
      </c>
      <c r="R68" s="260">
        <v>12</v>
      </c>
      <c r="S68" s="261">
        <f t="shared" si="23"/>
        <v>48</v>
      </c>
    </row>
    <row r="69" spans="3:19" x14ac:dyDescent="0.25">
      <c r="C69" t="e">
        <f t="shared" si="24"/>
        <v>#N/A</v>
      </c>
      <c r="O69" s="260">
        <v>12</v>
      </c>
      <c r="P69" s="261">
        <f>P62+1</f>
        <v>49</v>
      </c>
      <c r="Q69" s="262">
        <f t="shared" ref="Q69:Q97" si="25">Q68+1</f>
        <v>44263</v>
      </c>
      <c r="R69" s="260">
        <v>12</v>
      </c>
      <c r="S69" s="261">
        <f>S62+1</f>
        <v>49</v>
      </c>
    </row>
    <row r="70" spans="3:19" x14ac:dyDescent="0.25">
      <c r="C70" t="e">
        <f t="shared" si="24"/>
        <v>#N/A</v>
      </c>
      <c r="O70" s="260">
        <v>12</v>
      </c>
      <c r="P70" s="261">
        <f t="shared" ref="P70:P75" si="26">P69</f>
        <v>49</v>
      </c>
      <c r="Q70" s="262">
        <f t="shared" si="25"/>
        <v>44264</v>
      </c>
      <c r="R70" s="260">
        <v>12</v>
      </c>
      <c r="S70" s="261">
        <f t="shared" ref="S70:S75" si="27">S69</f>
        <v>49</v>
      </c>
    </row>
    <row r="71" spans="3:19" x14ac:dyDescent="0.25">
      <c r="C71" t="e">
        <f t="shared" si="24"/>
        <v>#N/A</v>
      </c>
      <c r="O71" s="260">
        <v>12</v>
      </c>
      <c r="P71" s="261">
        <f t="shared" si="26"/>
        <v>49</v>
      </c>
      <c r="Q71" s="262">
        <f t="shared" si="25"/>
        <v>44265</v>
      </c>
      <c r="R71" s="260">
        <v>12</v>
      </c>
      <c r="S71" s="261">
        <f t="shared" si="27"/>
        <v>49</v>
      </c>
    </row>
    <row r="72" spans="3:19" x14ac:dyDescent="0.25">
      <c r="C72" t="e">
        <f t="shared" si="24"/>
        <v>#N/A</v>
      </c>
      <c r="O72" s="260">
        <v>12</v>
      </c>
      <c r="P72" s="261">
        <f t="shared" si="26"/>
        <v>49</v>
      </c>
      <c r="Q72" s="262">
        <f t="shared" si="25"/>
        <v>44266</v>
      </c>
      <c r="R72" s="260">
        <v>12</v>
      </c>
      <c r="S72" s="261">
        <f t="shared" si="27"/>
        <v>49</v>
      </c>
    </row>
    <row r="73" spans="3:19" x14ac:dyDescent="0.25">
      <c r="C73" t="e">
        <f t="shared" si="24"/>
        <v>#N/A</v>
      </c>
      <c r="O73" s="260">
        <v>12</v>
      </c>
      <c r="P73" s="261">
        <f t="shared" si="26"/>
        <v>49</v>
      </c>
      <c r="Q73" s="262">
        <f t="shared" si="25"/>
        <v>44267</v>
      </c>
      <c r="R73" s="260">
        <v>12</v>
      </c>
      <c r="S73" s="261">
        <f t="shared" si="27"/>
        <v>49</v>
      </c>
    </row>
    <row r="74" spans="3:19" x14ac:dyDescent="0.25">
      <c r="C74" t="e">
        <f t="shared" si="24"/>
        <v>#N/A</v>
      </c>
      <c r="O74" s="260">
        <v>12</v>
      </c>
      <c r="P74" s="261">
        <f t="shared" si="26"/>
        <v>49</v>
      </c>
      <c r="Q74" s="262">
        <f t="shared" si="25"/>
        <v>44268</v>
      </c>
      <c r="R74" s="260">
        <v>12</v>
      </c>
      <c r="S74" s="261">
        <f t="shared" si="27"/>
        <v>49</v>
      </c>
    </row>
    <row r="75" spans="3:19" x14ac:dyDescent="0.25">
      <c r="C75" t="e">
        <f t="shared" si="24"/>
        <v>#N/A</v>
      </c>
      <c r="O75" s="260">
        <v>12</v>
      </c>
      <c r="P75" s="261">
        <f t="shared" si="26"/>
        <v>49</v>
      </c>
      <c r="Q75" s="262">
        <f t="shared" si="25"/>
        <v>44269</v>
      </c>
      <c r="R75" s="260">
        <v>12</v>
      </c>
      <c r="S75" s="261">
        <f t="shared" si="27"/>
        <v>49</v>
      </c>
    </row>
    <row r="76" spans="3:19" x14ac:dyDescent="0.25">
      <c r="C76" t="e">
        <f t="shared" si="24"/>
        <v>#N/A</v>
      </c>
      <c r="O76" s="260">
        <v>12</v>
      </c>
      <c r="P76" s="261">
        <f>P69+1</f>
        <v>50</v>
      </c>
      <c r="Q76" s="262">
        <f t="shared" si="25"/>
        <v>44270</v>
      </c>
      <c r="R76" s="260">
        <v>12</v>
      </c>
      <c r="S76" s="261">
        <f>S69+1</f>
        <v>50</v>
      </c>
    </row>
    <row r="77" spans="3:19" x14ac:dyDescent="0.25">
      <c r="C77" t="e">
        <f t="shared" si="24"/>
        <v>#N/A</v>
      </c>
      <c r="O77" s="260">
        <v>12</v>
      </c>
      <c r="P77" s="261">
        <f t="shared" ref="P77:P82" si="28">P76</f>
        <v>50</v>
      </c>
      <c r="Q77" s="262">
        <f t="shared" si="25"/>
        <v>44271</v>
      </c>
      <c r="R77" s="260">
        <v>12</v>
      </c>
      <c r="S77" s="261">
        <f t="shared" ref="S77:S82" si="29">S76</f>
        <v>50</v>
      </c>
    </row>
    <row r="78" spans="3:19" x14ac:dyDescent="0.25">
      <c r="C78" t="e">
        <f t="shared" si="24"/>
        <v>#N/A</v>
      </c>
      <c r="O78" s="260">
        <v>12</v>
      </c>
      <c r="P78" s="261">
        <f t="shared" si="28"/>
        <v>50</v>
      </c>
      <c r="Q78" s="262">
        <f t="shared" si="25"/>
        <v>44272</v>
      </c>
      <c r="R78" s="260">
        <v>12</v>
      </c>
      <c r="S78" s="261">
        <f t="shared" si="29"/>
        <v>50</v>
      </c>
    </row>
    <row r="79" spans="3:19" x14ac:dyDescent="0.25">
      <c r="C79" t="e">
        <f t="shared" si="24"/>
        <v>#N/A</v>
      </c>
      <c r="O79" s="260">
        <v>12</v>
      </c>
      <c r="P79" s="261">
        <f t="shared" si="28"/>
        <v>50</v>
      </c>
      <c r="Q79" s="262">
        <f t="shared" si="25"/>
        <v>44273</v>
      </c>
      <c r="R79" s="260">
        <v>12</v>
      </c>
      <c r="S79" s="261">
        <f t="shared" si="29"/>
        <v>50</v>
      </c>
    </row>
    <row r="80" spans="3:19" x14ac:dyDescent="0.25">
      <c r="C80" t="e">
        <f t="shared" si="24"/>
        <v>#N/A</v>
      </c>
      <c r="O80" s="260">
        <v>12</v>
      </c>
      <c r="P80" s="261">
        <f t="shared" si="28"/>
        <v>50</v>
      </c>
      <c r="Q80" s="262">
        <f t="shared" si="25"/>
        <v>44274</v>
      </c>
      <c r="R80" s="260">
        <v>12</v>
      </c>
      <c r="S80" s="261">
        <f t="shared" si="29"/>
        <v>50</v>
      </c>
    </row>
    <row r="81" spans="3:19" x14ac:dyDescent="0.25">
      <c r="C81" t="e">
        <f t="shared" si="24"/>
        <v>#N/A</v>
      </c>
      <c r="O81" s="260">
        <v>12</v>
      </c>
      <c r="P81" s="261">
        <f t="shared" si="28"/>
        <v>50</v>
      </c>
      <c r="Q81" s="262">
        <f t="shared" si="25"/>
        <v>44275</v>
      </c>
      <c r="R81" s="260">
        <v>12</v>
      </c>
      <c r="S81" s="261">
        <f t="shared" si="29"/>
        <v>50</v>
      </c>
    </row>
    <row r="82" spans="3:19" x14ac:dyDescent="0.25">
      <c r="C82" t="e">
        <f t="shared" si="24"/>
        <v>#N/A</v>
      </c>
      <c r="O82" s="260">
        <v>12</v>
      </c>
      <c r="P82" s="261">
        <f t="shared" si="28"/>
        <v>50</v>
      </c>
      <c r="Q82" s="262">
        <f t="shared" si="25"/>
        <v>44276</v>
      </c>
      <c r="R82" s="260">
        <v>12</v>
      </c>
      <c r="S82" s="261">
        <f t="shared" si="29"/>
        <v>50</v>
      </c>
    </row>
    <row r="83" spans="3:19" x14ac:dyDescent="0.25">
      <c r="C83" t="e">
        <f t="shared" si="24"/>
        <v>#N/A</v>
      </c>
      <c r="O83" s="260">
        <v>12</v>
      </c>
      <c r="P83" s="261">
        <f>P76+1</f>
        <v>51</v>
      </c>
      <c r="Q83" s="262">
        <f t="shared" si="25"/>
        <v>44277</v>
      </c>
      <c r="R83" s="260">
        <v>12</v>
      </c>
      <c r="S83" s="261">
        <f>S76+1</f>
        <v>51</v>
      </c>
    </row>
    <row r="84" spans="3:19" x14ac:dyDescent="0.25">
      <c r="C84" t="e">
        <f t="shared" si="24"/>
        <v>#N/A</v>
      </c>
      <c r="O84" s="260">
        <v>12</v>
      </c>
      <c r="P84" s="261">
        <f t="shared" ref="P84:P89" si="30">P83</f>
        <v>51</v>
      </c>
      <c r="Q84" s="262">
        <f t="shared" si="25"/>
        <v>44278</v>
      </c>
      <c r="R84" s="260">
        <v>12</v>
      </c>
      <c r="S84" s="261">
        <f t="shared" ref="S84:S89" si="31">S83</f>
        <v>51</v>
      </c>
    </row>
    <row r="85" spans="3:19" x14ac:dyDescent="0.25">
      <c r="C85" t="e">
        <f t="shared" si="24"/>
        <v>#N/A</v>
      </c>
      <c r="O85" s="260">
        <v>12</v>
      </c>
      <c r="P85" s="261">
        <f t="shared" si="30"/>
        <v>51</v>
      </c>
      <c r="Q85" s="262">
        <f t="shared" si="25"/>
        <v>44279</v>
      </c>
      <c r="R85" s="260">
        <v>12</v>
      </c>
      <c r="S85" s="261">
        <f t="shared" si="31"/>
        <v>51</v>
      </c>
    </row>
    <row r="86" spans="3:19" x14ac:dyDescent="0.25">
      <c r="C86" t="e">
        <f t="shared" si="24"/>
        <v>#N/A</v>
      </c>
      <c r="O86" s="260">
        <v>12</v>
      </c>
      <c r="P86" s="261">
        <f t="shared" si="30"/>
        <v>51</v>
      </c>
      <c r="Q86" s="262">
        <f t="shared" si="25"/>
        <v>44280</v>
      </c>
      <c r="R86" s="260">
        <v>12</v>
      </c>
      <c r="S86" s="261">
        <f t="shared" si="31"/>
        <v>51</v>
      </c>
    </row>
    <row r="87" spans="3:19" x14ac:dyDescent="0.25">
      <c r="C87" t="e">
        <f t="shared" si="24"/>
        <v>#N/A</v>
      </c>
      <c r="O87" s="260">
        <v>12</v>
      </c>
      <c r="P87" s="261">
        <f t="shared" si="30"/>
        <v>51</v>
      </c>
      <c r="Q87" s="262">
        <f t="shared" si="25"/>
        <v>44281</v>
      </c>
      <c r="R87" s="260">
        <v>12</v>
      </c>
      <c r="S87" s="261">
        <f t="shared" si="31"/>
        <v>51</v>
      </c>
    </row>
    <row r="88" spans="3:19" x14ac:dyDescent="0.25">
      <c r="C88" t="e">
        <f t="shared" si="24"/>
        <v>#N/A</v>
      </c>
      <c r="O88" s="260">
        <v>12</v>
      </c>
      <c r="P88" s="261">
        <f t="shared" si="30"/>
        <v>51</v>
      </c>
      <c r="Q88" s="262">
        <f t="shared" si="25"/>
        <v>44282</v>
      </c>
      <c r="R88" s="260">
        <v>12</v>
      </c>
      <c r="S88" s="261">
        <f t="shared" si="31"/>
        <v>51</v>
      </c>
    </row>
    <row r="89" spans="3:19" x14ac:dyDescent="0.25">
      <c r="C89" t="e">
        <f t="shared" si="24"/>
        <v>#N/A</v>
      </c>
      <c r="O89" s="260">
        <v>12</v>
      </c>
      <c r="P89" s="261">
        <f t="shared" si="30"/>
        <v>51</v>
      </c>
      <c r="Q89" s="262">
        <f t="shared" si="25"/>
        <v>44283</v>
      </c>
      <c r="R89" s="260">
        <v>12</v>
      </c>
      <c r="S89" s="261">
        <f t="shared" si="31"/>
        <v>51</v>
      </c>
    </row>
    <row r="90" spans="3:19" x14ac:dyDescent="0.25">
      <c r="C90" t="e">
        <f t="shared" si="24"/>
        <v>#N/A</v>
      </c>
      <c r="O90" s="260">
        <v>12</v>
      </c>
      <c r="P90" s="261">
        <f>P83+1</f>
        <v>52</v>
      </c>
      <c r="Q90" s="262">
        <f t="shared" si="25"/>
        <v>44284</v>
      </c>
      <c r="R90" s="260">
        <v>12</v>
      </c>
      <c r="S90" s="261">
        <f>S83+1</f>
        <v>52</v>
      </c>
    </row>
    <row r="91" spans="3:19" x14ac:dyDescent="0.25">
      <c r="C91" t="e">
        <f t="shared" si="24"/>
        <v>#N/A</v>
      </c>
      <c r="O91" s="260">
        <v>12</v>
      </c>
      <c r="P91" s="261">
        <f t="shared" ref="P91:P96" si="32">P90</f>
        <v>52</v>
      </c>
      <c r="Q91" s="262">
        <f t="shared" si="25"/>
        <v>44285</v>
      </c>
      <c r="R91" s="260">
        <v>12</v>
      </c>
      <c r="S91" s="261">
        <f t="shared" ref="S91:S96" si="33">S90</f>
        <v>52</v>
      </c>
    </row>
    <row r="92" spans="3:19" x14ac:dyDescent="0.25">
      <c r="C92" t="e">
        <f t="shared" si="24"/>
        <v>#N/A</v>
      </c>
      <c r="O92" s="260">
        <v>12</v>
      </c>
      <c r="P92" s="261">
        <f t="shared" si="32"/>
        <v>52</v>
      </c>
      <c r="Q92" s="262">
        <f t="shared" si="25"/>
        <v>44286</v>
      </c>
      <c r="R92" s="260">
        <v>12</v>
      </c>
      <c r="S92" s="261">
        <f t="shared" si="33"/>
        <v>52</v>
      </c>
    </row>
    <row r="93" spans="3:19" x14ac:dyDescent="0.25">
      <c r="C93" t="e">
        <f t="shared" si="24"/>
        <v>#N/A</v>
      </c>
      <c r="O93" s="260">
        <v>12</v>
      </c>
      <c r="P93" s="261">
        <f t="shared" si="32"/>
        <v>52</v>
      </c>
      <c r="Q93" s="262">
        <f t="shared" si="25"/>
        <v>44287</v>
      </c>
      <c r="R93" s="260">
        <v>12</v>
      </c>
      <c r="S93" s="261">
        <f t="shared" si="33"/>
        <v>52</v>
      </c>
    </row>
    <row r="94" spans="3:19" x14ac:dyDescent="0.25">
      <c r="C94" t="e">
        <f t="shared" si="24"/>
        <v>#N/A</v>
      </c>
      <c r="O94" s="260">
        <v>12</v>
      </c>
      <c r="P94" s="261">
        <f t="shared" si="32"/>
        <v>52</v>
      </c>
      <c r="Q94" s="262">
        <f t="shared" si="25"/>
        <v>44288</v>
      </c>
      <c r="R94" s="260">
        <v>12</v>
      </c>
      <c r="S94" s="261">
        <f t="shared" si="33"/>
        <v>52</v>
      </c>
    </row>
    <row r="95" spans="3:19" x14ac:dyDescent="0.25">
      <c r="C95" t="e">
        <f t="shared" si="24"/>
        <v>#N/A</v>
      </c>
      <c r="O95" s="260">
        <v>12</v>
      </c>
      <c r="P95" s="261">
        <f t="shared" si="32"/>
        <v>52</v>
      </c>
      <c r="Q95" s="262">
        <f t="shared" si="25"/>
        <v>44289</v>
      </c>
      <c r="R95" s="260">
        <v>12</v>
      </c>
      <c r="S95" s="261">
        <f t="shared" si="33"/>
        <v>52</v>
      </c>
    </row>
    <row r="96" spans="3:19" x14ac:dyDescent="0.25">
      <c r="C96" t="e">
        <f t="shared" si="24"/>
        <v>#N/A</v>
      </c>
      <c r="O96" s="260">
        <v>12</v>
      </c>
      <c r="P96" s="261">
        <f t="shared" si="32"/>
        <v>52</v>
      </c>
      <c r="Q96" s="262">
        <f t="shared" si="25"/>
        <v>44290</v>
      </c>
      <c r="R96" s="260">
        <v>12</v>
      </c>
      <c r="S96" s="261">
        <f t="shared" si="33"/>
        <v>52</v>
      </c>
    </row>
    <row r="97" spans="3:19" x14ac:dyDescent="0.25">
      <c r="C97" t="e">
        <f t="shared" si="24"/>
        <v>#N/A</v>
      </c>
      <c r="O97" s="260">
        <v>12</v>
      </c>
      <c r="P97" s="261">
        <f>P90+1</f>
        <v>53</v>
      </c>
      <c r="Q97" s="262">
        <f t="shared" si="25"/>
        <v>44291</v>
      </c>
      <c r="R97" s="260">
        <v>12</v>
      </c>
      <c r="S97" s="261">
        <f>S90+1</f>
        <v>53</v>
      </c>
    </row>
    <row r="98" spans="3:19" x14ac:dyDescent="0.25">
      <c r="C98" t="e">
        <f t="shared" si="24"/>
        <v>#N/A</v>
      </c>
      <c r="O98" s="260">
        <v>1</v>
      </c>
      <c r="P98" s="261">
        <v>1</v>
      </c>
      <c r="Q98" s="265">
        <v>43927</v>
      </c>
      <c r="R98" s="260">
        <v>1</v>
      </c>
      <c r="S98" s="261">
        <v>1</v>
      </c>
    </row>
    <row r="99" spans="3:19" x14ac:dyDescent="0.25">
      <c r="C99" t="e">
        <f t="shared" si="24"/>
        <v>#N/A</v>
      </c>
      <c r="O99" s="260">
        <v>1</v>
      </c>
      <c r="P99" s="261">
        <f t="shared" ref="P99:P104" si="34">P98</f>
        <v>1</v>
      </c>
      <c r="Q99" s="262">
        <v>43928</v>
      </c>
      <c r="R99" s="260">
        <v>1</v>
      </c>
      <c r="S99" s="261">
        <f t="shared" ref="S99:S104" si="35">S98</f>
        <v>1</v>
      </c>
    </row>
    <row r="100" spans="3:19" x14ac:dyDescent="0.25">
      <c r="C100" t="e">
        <f t="shared" si="24"/>
        <v>#N/A</v>
      </c>
      <c r="O100" s="260">
        <v>1</v>
      </c>
      <c r="P100" s="261">
        <f t="shared" si="34"/>
        <v>1</v>
      </c>
      <c r="Q100" s="262">
        <v>43929</v>
      </c>
      <c r="R100" s="260">
        <v>1</v>
      </c>
      <c r="S100" s="261">
        <f t="shared" si="35"/>
        <v>1</v>
      </c>
    </row>
    <row r="101" spans="3:19" x14ac:dyDescent="0.25">
      <c r="C101" t="e">
        <f t="shared" si="24"/>
        <v>#N/A</v>
      </c>
      <c r="O101" s="260">
        <v>1</v>
      </c>
      <c r="P101" s="261">
        <f t="shared" si="34"/>
        <v>1</v>
      </c>
      <c r="Q101" s="262">
        <v>43930</v>
      </c>
      <c r="R101" s="260">
        <v>1</v>
      </c>
      <c r="S101" s="261">
        <f t="shared" si="35"/>
        <v>1</v>
      </c>
    </row>
    <row r="102" spans="3:19" x14ac:dyDescent="0.25">
      <c r="C102" t="e">
        <f t="shared" si="24"/>
        <v>#N/A</v>
      </c>
      <c r="O102" s="260">
        <v>1</v>
      </c>
      <c r="P102" s="261">
        <f t="shared" si="34"/>
        <v>1</v>
      </c>
      <c r="Q102" s="262">
        <v>43931</v>
      </c>
      <c r="R102" s="260">
        <v>1</v>
      </c>
      <c r="S102" s="261">
        <f t="shared" si="35"/>
        <v>1</v>
      </c>
    </row>
    <row r="103" spans="3:19" x14ac:dyDescent="0.25">
      <c r="C103" t="e">
        <f t="shared" si="24"/>
        <v>#N/A</v>
      </c>
      <c r="O103" s="260">
        <v>1</v>
      </c>
      <c r="P103" s="261">
        <f t="shared" si="34"/>
        <v>1</v>
      </c>
      <c r="Q103" s="262">
        <v>43932</v>
      </c>
      <c r="R103" s="260">
        <v>1</v>
      </c>
      <c r="S103" s="261">
        <f t="shared" si="35"/>
        <v>1</v>
      </c>
    </row>
    <row r="104" spans="3:19" x14ac:dyDescent="0.25">
      <c r="C104" t="e">
        <f t="shared" si="24"/>
        <v>#N/A</v>
      </c>
      <c r="O104" s="260">
        <v>1</v>
      </c>
      <c r="P104" s="261">
        <f t="shared" si="34"/>
        <v>1</v>
      </c>
      <c r="Q104" s="262">
        <v>43933</v>
      </c>
      <c r="R104" s="260">
        <v>1</v>
      </c>
      <c r="S104" s="261">
        <f t="shared" si="35"/>
        <v>1</v>
      </c>
    </row>
    <row r="105" spans="3:19" x14ac:dyDescent="0.25">
      <c r="C105" t="e">
        <f t="shared" si="24"/>
        <v>#N/A</v>
      </c>
      <c r="O105" s="260">
        <v>1</v>
      </c>
      <c r="P105" s="261">
        <f>P98+1</f>
        <v>2</v>
      </c>
      <c r="Q105" s="262">
        <v>43934</v>
      </c>
      <c r="R105" s="260">
        <v>1</v>
      </c>
      <c r="S105" s="261">
        <f>S98+1</f>
        <v>2</v>
      </c>
    </row>
    <row r="106" spans="3:19" x14ac:dyDescent="0.25">
      <c r="C106" t="e">
        <f t="shared" si="24"/>
        <v>#N/A</v>
      </c>
      <c r="O106" s="260">
        <v>1</v>
      </c>
      <c r="P106" s="261">
        <f t="shared" ref="P106:P111" si="36">P105</f>
        <v>2</v>
      </c>
      <c r="Q106" s="262">
        <v>43935</v>
      </c>
      <c r="R106" s="260">
        <v>1</v>
      </c>
      <c r="S106" s="261">
        <f t="shared" ref="S106:S111" si="37">S105</f>
        <v>2</v>
      </c>
    </row>
    <row r="107" spans="3:19" x14ac:dyDescent="0.25">
      <c r="C107" t="e">
        <f t="shared" si="24"/>
        <v>#N/A</v>
      </c>
      <c r="O107" s="260">
        <v>1</v>
      </c>
      <c r="P107" s="261">
        <f t="shared" si="36"/>
        <v>2</v>
      </c>
      <c r="Q107" s="262">
        <v>43936</v>
      </c>
      <c r="R107" s="260">
        <v>1</v>
      </c>
      <c r="S107" s="261">
        <f t="shared" si="37"/>
        <v>2</v>
      </c>
    </row>
    <row r="108" spans="3:19" x14ac:dyDescent="0.25">
      <c r="C108" t="e">
        <f t="shared" si="24"/>
        <v>#N/A</v>
      </c>
      <c r="O108" s="260">
        <v>1</v>
      </c>
      <c r="P108" s="261">
        <f t="shared" si="36"/>
        <v>2</v>
      </c>
      <c r="Q108" s="262">
        <v>43937</v>
      </c>
      <c r="R108" s="260">
        <v>1</v>
      </c>
      <c r="S108" s="261">
        <f t="shared" si="37"/>
        <v>2</v>
      </c>
    </row>
    <row r="109" spans="3:19" x14ac:dyDescent="0.25">
      <c r="C109" t="e">
        <f t="shared" si="24"/>
        <v>#N/A</v>
      </c>
      <c r="O109" s="260">
        <v>1</v>
      </c>
      <c r="P109" s="261">
        <f t="shared" si="36"/>
        <v>2</v>
      </c>
      <c r="Q109" s="262">
        <v>43938</v>
      </c>
      <c r="R109" s="260">
        <v>1</v>
      </c>
      <c r="S109" s="261">
        <f t="shared" si="37"/>
        <v>2</v>
      </c>
    </row>
    <row r="110" spans="3:19" x14ac:dyDescent="0.25">
      <c r="C110" t="e">
        <f t="shared" si="24"/>
        <v>#N/A</v>
      </c>
      <c r="O110" s="260">
        <v>1</v>
      </c>
      <c r="P110" s="261">
        <f t="shared" si="36"/>
        <v>2</v>
      </c>
      <c r="Q110" s="262">
        <v>43939</v>
      </c>
      <c r="R110" s="260">
        <v>1</v>
      </c>
      <c r="S110" s="261">
        <f t="shared" si="37"/>
        <v>2</v>
      </c>
    </row>
    <row r="111" spans="3:19" x14ac:dyDescent="0.25">
      <c r="C111" t="e">
        <f t="shared" si="24"/>
        <v>#N/A</v>
      </c>
      <c r="O111" s="260">
        <v>1</v>
      </c>
      <c r="P111" s="261">
        <f t="shared" si="36"/>
        <v>2</v>
      </c>
      <c r="Q111" s="262">
        <v>43940</v>
      </c>
      <c r="R111" s="260">
        <v>1</v>
      </c>
      <c r="S111" s="261">
        <f t="shared" si="37"/>
        <v>2</v>
      </c>
    </row>
    <row r="112" spans="3:19" x14ac:dyDescent="0.25">
      <c r="C112" t="e">
        <f t="shared" si="24"/>
        <v>#N/A</v>
      </c>
      <c r="O112" s="260">
        <v>1</v>
      </c>
      <c r="P112" s="261">
        <f>P105+1</f>
        <v>3</v>
      </c>
      <c r="Q112" s="262">
        <v>43941</v>
      </c>
      <c r="R112" s="260">
        <v>1</v>
      </c>
      <c r="S112" s="261">
        <f>S105+1</f>
        <v>3</v>
      </c>
    </row>
    <row r="113" spans="3:19" x14ac:dyDescent="0.25">
      <c r="C113" t="e">
        <f t="shared" si="24"/>
        <v>#N/A</v>
      </c>
      <c r="O113" s="260">
        <v>1</v>
      </c>
      <c r="P113" s="261">
        <f t="shared" ref="P113:P118" si="38">P112</f>
        <v>3</v>
      </c>
      <c r="Q113" s="262">
        <v>43942</v>
      </c>
      <c r="R113" s="260">
        <v>1</v>
      </c>
      <c r="S113" s="261">
        <f t="shared" ref="S113:S118" si="39">S112</f>
        <v>3</v>
      </c>
    </row>
    <row r="114" spans="3:19" x14ac:dyDescent="0.25">
      <c r="C114" t="e">
        <f t="shared" si="24"/>
        <v>#N/A</v>
      </c>
      <c r="O114" s="260">
        <v>1</v>
      </c>
      <c r="P114" s="261">
        <f t="shared" si="38"/>
        <v>3</v>
      </c>
      <c r="Q114" s="262">
        <v>43943</v>
      </c>
      <c r="R114" s="260">
        <v>1</v>
      </c>
      <c r="S114" s="261">
        <f t="shared" si="39"/>
        <v>3</v>
      </c>
    </row>
    <row r="115" spans="3:19" x14ac:dyDescent="0.25">
      <c r="C115" t="e">
        <f t="shared" si="24"/>
        <v>#N/A</v>
      </c>
      <c r="O115" s="260">
        <v>1</v>
      </c>
      <c r="P115" s="261">
        <f t="shared" si="38"/>
        <v>3</v>
      </c>
      <c r="Q115" s="262">
        <v>43944</v>
      </c>
      <c r="R115" s="260">
        <v>1</v>
      </c>
      <c r="S115" s="261">
        <f t="shared" si="39"/>
        <v>3</v>
      </c>
    </row>
    <row r="116" spans="3:19" x14ac:dyDescent="0.25">
      <c r="C116" t="e">
        <f t="shared" si="24"/>
        <v>#N/A</v>
      </c>
      <c r="O116" s="260">
        <v>1</v>
      </c>
      <c r="P116" s="261">
        <f t="shared" si="38"/>
        <v>3</v>
      </c>
      <c r="Q116" s="262">
        <v>43945</v>
      </c>
      <c r="R116" s="260">
        <v>1</v>
      </c>
      <c r="S116" s="261">
        <f t="shared" si="39"/>
        <v>3</v>
      </c>
    </row>
    <row r="117" spans="3:19" x14ac:dyDescent="0.25">
      <c r="C117" t="e">
        <f t="shared" si="24"/>
        <v>#N/A</v>
      </c>
      <c r="O117" s="260">
        <v>1</v>
      </c>
      <c r="P117" s="261">
        <f t="shared" si="38"/>
        <v>3</v>
      </c>
      <c r="Q117" s="262">
        <v>43946</v>
      </c>
      <c r="R117" s="260">
        <v>1</v>
      </c>
      <c r="S117" s="261">
        <f t="shared" si="39"/>
        <v>3</v>
      </c>
    </row>
    <row r="118" spans="3:19" x14ac:dyDescent="0.25">
      <c r="C118" t="e">
        <f t="shared" si="24"/>
        <v>#N/A</v>
      </c>
      <c r="O118" s="260">
        <v>1</v>
      </c>
      <c r="P118" s="261">
        <f t="shared" si="38"/>
        <v>3</v>
      </c>
      <c r="Q118" s="262">
        <v>43947</v>
      </c>
      <c r="R118" s="260">
        <v>1</v>
      </c>
      <c r="S118" s="261">
        <f t="shared" si="39"/>
        <v>3</v>
      </c>
    </row>
    <row r="119" spans="3:19" x14ac:dyDescent="0.25">
      <c r="C119" t="e">
        <f t="shared" si="24"/>
        <v>#N/A</v>
      </c>
      <c r="O119" s="260">
        <v>1</v>
      </c>
      <c r="P119" s="261">
        <f>P112+1</f>
        <v>4</v>
      </c>
      <c r="Q119" s="262">
        <v>43948</v>
      </c>
      <c r="R119" s="260">
        <v>1</v>
      </c>
      <c r="S119" s="261">
        <f>S112+1</f>
        <v>4</v>
      </c>
    </row>
    <row r="120" spans="3:19" x14ac:dyDescent="0.25">
      <c r="C120" t="e">
        <f t="shared" si="24"/>
        <v>#N/A</v>
      </c>
      <c r="O120" s="260">
        <v>1</v>
      </c>
      <c r="P120" s="261">
        <f t="shared" ref="P120:P125" si="40">P119</f>
        <v>4</v>
      </c>
      <c r="Q120" s="262">
        <v>43949</v>
      </c>
      <c r="R120" s="260">
        <v>1</v>
      </c>
      <c r="S120" s="261">
        <f t="shared" ref="S120:S125" si="41">S119</f>
        <v>4</v>
      </c>
    </row>
    <row r="121" spans="3:19" x14ac:dyDescent="0.25">
      <c r="C121" t="e">
        <f t="shared" si="24"/>
        <v>#N/A</v>
      </c>
      <c r="O121" s="260">
        <v>1</v>
      </c>
      <c r="P121" s="261">
        <f t="shared" si="40"/>
        <v>4</v>
      </c>
      <c r="Q121" s="262">
        <v>43950</v>
      </c>
      <c r="R121" s="260">
        <v>1</v>
      </c>
      <c r="S121" s="261">
        <f t="shared" si="41"/>
        <v>4</v>
      </c>
    </row>
    <row r="122" spans="3:19" x14ac:dyDescent="0.25">
      <c r="C122" t="e">
        <f t="shared" si="24"/>
        <v>#N/A</v>
      </c>
      <c r="O122" s="260">
        <v>1</v>
      </c>
      <c r="P122" s="261">
        <f t="shared" si="40"/>
        <v>4</v>
      </c>
      <c r="Q122" s="262">
        <v>43951</v>
      </c>
      <c r="R122" s="260">
        <v>1</v>
      </c>
      <c r="S122" s="261">
        <f t="shared" si="41"/>
        <v>4</v>
      </c>
    </row>
    <row r="123" spans="3:19" x14ac:dyDescent="0.25">
      <c r="C123" t="e">
        <f t="shared" si="24"/>
        <v>#N/A</v>
      </c>
      <c r="O123" s="260">
        <v>1</v>
      </c>
      <c r="P123" s="261">
        <f t="shared" si="40"/>
        <v>4</v>
      </c>
      <c r="Q123" s="262">
        <v>43952</v>
      </c>
      <c r="R123" s="260">
        <v>1</v>
      </c>
      <c r="S123" s="261">
        <f t="shared" si="41"/>
        <v>4</v>
      </c>
    </row>
    <row r="124" spans="3:19" x14ac:dyDescent="0.25">
      <c r="C124" t="e">
        <f t="shared" si="24"/>
        <v>#N/A</v>
      </c>
      <c r="O124" s="260">
        <v>1</v>
      </c>
      <c r="P124" s="261">
        <f t="shared" si="40"/>
        <v>4</v>
      </c>
      <c r="Q124" s="262">
        <v>43953</v>
      </c>
      <c r="R124" s="260">
        <v>1</v>
      </c>
      <c r="S124" s="261">
        <f t="shared" si="41"/>
        <v>4</v>
      </c>
    </row>
    <row r="125" spans="3:19" x14ac:dyDescent="0.25">
      <c r="C125" t="e">
        <f t="shared" si="24"/>
        <v>#N/A</v>
      </c>
      <c r="O125" s="260">
        <v>1</v>
      </c>
      <c r="P125" s="261">
        <f t="shared" si="40"/>
        <v>4</v>
      </c>
      <c r="Q125" s="262">
        <v>43954</v>
      </c>
      <c r="R125" s="260">
        <v>1</v>
      </c>
      <c r="S125" s="261">
        <f t="shared" si="41"/>
        <v>4</v>
      </c>
    </row>
    <row r="126" spans="3:19" x14ac:dyDescent="0.25">
      <c r="C126" t="e">
        <f t="shared" si="24"/>
        <v>#N/A</v>
      </c>
      <c r="O126" s="260">
        <v>1</v>
      </c>
      <c r="P126" s="261">
        <f>P119+1</f>
        <v>5</v>
      </c>
      <c r="Q126" s="262">
        <v>43955</v>
      </c>
      <c r="R126" s="260">
        <v>1</v>
      </c>
      <c r="S126" s="261">
        <f>S119+1</f>
        <v>5</v>
      </c>
    </row>
    <row r="127" spans="3:19" x14ac:dyDescent="0.25">
      <c r="C127" t="e">
        <f t="shared" si="24"/>
        <v>#N/A</v>
      </c>
      <c r="O127" s="260">
        <v>1</v>
      </c>
      <c r="P127" s="261">
        <f t="shared" ref="P127:P132" si="42">P126</f>
        <v>5</v>
      </c>
      <c r="Q127" s="262">
        <v>43956</v>
      </c>
      <c r="R127" s="260">
        <v>1</v>
      </c>
      <c r="S127" s="261">
        <f t="shared" ref="S127:S132" si="43">S126</f>
        <v>5</v>
      </c>
    </row>
    <row r="128" spans="3:19" x14ac:dyDescent="0.25">
      <c r="C128" t="e">
        <f t="shared" si="24"/>
        <v>#N/A</v>
      </c>
      <c r="O128" s="260">
        <v>2</v>
      </c>
      <c r="P128" s="261">
        <f t="shared" si="42"/>
        <v>5</v>
      </c>
      <c r="Q128" s="265">
        <v>43957</v>
      </c>
      <c r="R128" s="260">
        <v>2</v>
      </c>
      <c r="S128" s="261">
        <f t="shared" si="43"/>
        <v>5</v>
      </c>
    </row>
    <row r="129" spans="3:19" x14ac:dyDescent="0.25">
      <c r="C129" t="e">
        <f t="shared" si="24"/>
        <v>#N/A</v>
      </c>
      <c r="O129" s="260">
        <v>2</v>
      </c>
      <c r="P129" s="261">
        <f t="shared" si="42"/>
        <v>5</v>
      </c>
      <c r="Q129" s="262">
        <v>43958</v>
      </c>
      <c r="R129" s="260">
        <v>2</v>
      </c>
      <c r="S129" s="261">
        <f t="shared" si="43"/>
        <v>5</v>
      </c>
    </row>
    <row r="130" spans="3:19" x14ac:dyDescent="0.25">
      <c r="C130" t="e">
        <f t="shared" si="24"/>
        <v>#N/A</v>
      </c>
      <c r="O130" s="260">
        <v>2</v>
      </c>
      <c r="P130" s="261">
        <f t="shared" si="42"/>
        <v>5</v>
      </c>
      <c r="Q130" s="262">
        <v>43959</v>
      </c>
      <c r="R130" s="260">
        <v>2</v>
      </c>
      <c r="S130" s="261">
        <f t="shared" si="43"/>
        <v>5</v>
      </c>
    </row>
    <row r="131" spans="3:19" x14ac:dyDescent="0.25">
      <c r="C131" t="e">
        <f t="shared" ref="C131:C194" si="44">VLOOKUP(G131,Q131:R496,2)</f>
        <v>#N/A</v>
      </c>
      <c r="O131" s="260">
        <v>2</v>
      </c>
      <c r="P131" s="261">
        <f t="shared" si="42"/>
        <v>5</v>
      </c>
      <c r="Q131" s="262">
        <v>43960</v>
      </c>
      <c r="R131" s="260">
        <v>2</v>
      </c>
      <c r="S131" s="261">
        <f t="shared" si="43"/>
        <v>5</v>
      </c>
    </row>
    <row r="132" spans="3:19" x14ac:dyDescent="0.25">
      <c r="C132" t="e">
        <f t="shared" si="44"/>
        <v>#N/A</v>
      </c>
      <c r="O132" s="260">
        <v>2</v>
      </c>
      <c r="P132" s="261">
        <f t="shared" si="42"/>
        <v>5</v>
      </c>
      <c r="Q132" s="262">
        <v>43961</v>
      </c>
      <c r="R132" s="260">
        <v>2</v>
      </c>
      <c r="S132" s="261">
        <f t="shared" si="43"/>
        <v>5</v>
      </c>
    </row>
    <row r="133" spans="3:19" x14ac:dyDescent="0.25">
      <c r="C133" t="e">
        <f t="shared" si="44"/>
        <v>#N/A</v>
      </c>
      <c r="O133" s="260">
        <v>2</v>
      </c>
      <c r="P133" s="261">
        <f>P126+1</f>
        <v>6</v>
      </c>
      <c r="Q133" s="262">
        <v>43962</v>
      </c>
      <c r="R133" s="260">
        <v>2</v>
      </c>
      <c r="S133" s="261">
        <f>S126+1</f>
        <v>6</v>
      </c>
    </row>
    <row r="134" spans="3:19" x14ac:dyDescent="0.25">
      <c r="C134" t="e">
        <f t="shared" si="44"/>
        <v>#N/A</v>
      </c>
      <c r="O134" s="260">
        <v>2</v>
      </c>
      <c r="P134" s="261">
        <f t="shared" ref="P134:P139" si="45">P133</f>
        <v>6</v>
      </c>
      <c r="Q134" s="262">
        <v>43963</v>
      </c>
      <c r="R134" s="260">
        <v>2</v>
      </c>
      <c r="S134" s="261">
        <f t="shared" ref="S134:S139" si="46">S133</f>
        <v>6</v>
      </c>
    </row>
    <row r="135" spans="3:19" x14ac:dyDescent="0.25">
      <c r="C135" t="e">
        <f t="shared" si="44"/>
        <v>#N/A</v>
      </c>
      <c r="O135" s="260">
        <v>2</v>
      </c>
      <c r="P135" s="261">
        <f t="shared" si="45"/>
        <v>6</v>
      </c>
      <c r="Q135" s="262">
        <v>43964</v>
      </c>
      <c r="R135" s="260">
        <v>2</v>
      </c>
      <c r="S135" s="261">
        <f t="shared" si="46"/>
        <v>6</v>
      </c>
    </row>
    <row r="136" spans="3:19" x14ac:dyDescent="0.25">
      <c r="C136" t="e">
        <f t="shared" si="44"/>
        <v>#N/A</v>
      </c>
      <c r="O136" s="260">
        <v>2</v>
      </c>
      <c r="P136" s="261">
        <f t="shared" si="45"/>
        <v>6</v>
      </c>
      <c r="Q136" s="262">
        <v>43965</v>
      </c>
      <c r="R136" s="260">
        <v>2</v>
      </c>
      <c r="S136" s="261">
        <f t="shared" si="46"/>
        <v>6</v>
      </c>
    </row>
    <row r="137" spans="3:19" x14ac:dyDescent="0.25">
      <c r="C137" t="e">
        <f t="shared" si="44"/>
        <v>#N/A</v>
      </c>
      <c r="O137" s="260">
        <v>2</v>
      </c>
      <c r="P137" s="261">
        <f t="shared" si="45"/>
        <v>6</v>
      </c>
      <c r="Q137" s="262">
        <v>43966</v>
      </c>
      <c r="R137" s="260">
        <v>2</v>
      </c>
      <c r="S137" s="261">
        <f t="shared" si="46"/>
        <v>6</v>
      </c>
    </row>
    <row r="138" spans="3:19" x14ac:dyDescent="0.25">
      <c r="C138" t="e">
        <f t="shared" si="44"/>
        <v>#N/A</v>
      </c>
      <c r="O138" s="260">
        <v>2</v>
      </c>
      <c r="P138" s="261">
        <f t="shared" si="45"/>
        <v>6</v>
      </c>
      <c r="Q138" s="262">
        <v>43967</v>
      </c>
      <c r="R138" s="260">
        <v>2</v>
      </c>
      <c r="S138" s="261">
        <f t="shared" si="46"/>
        <v>6</v>
      </c>
    </row>
    <row r="139" spans="3:19" x14ac:dyDescent="0.25">
      <c r="C139" t="e">
        <f t="shared" si="44"/>
        <v>#N/A</v>
      </c>
      <c r="O139" s="260">
        <v>2</v>
      </c>
      <c r="P139" s="261">
        <f t="shared" si="45"/>
        <v>6</v>
      </c>
      <c r="Q139" s="262">
        <v>43968</v>
      </c>
      <c r="R139" s="260">
        <v>2</v>
      </c>
      <c r="S139" s="261">
        <f t="shared" si="46"/>
        <v>6</v>
      </c>
    </row>
    <row r="140" spans="3:19" x14ac:dyDescent="0.25">
      <c r="C140" t="e">
        <f t="shared" si="44"/>
        <v>#N/A</v>
      </c>
      <c r="O140" s="260">
        <v>2</v>
      </c>
      <c r="P140" s="261">
        <f>P133+1</f>
        <v>7</v>
      </c>
      <c r="Q140" s="262">
        <v>43969</v>
      </c>
      <c r="R140" s="260">
        <v>2</v>
      </c>
      <c r="S140" s="261">
        <f>S133+1</f>
        <v>7</v>
      </c>
    </row>
    <row r="141" spans="3:19" x14ac:dyDescent="0.25">
      <c r="C141" t="e">
        <f t="shared" si="44"/>
        <v>#N/A</v>
      </c>
      <c r="O141" s="260">
        <v>2</v>
      </c>
      <c r="P141" s="261">
        <f t="shared" ref="P141:P146" si="47">P140</f>
        <v>7</v>
      </c>
      <c r="Q141" s="262">
        <v>43970</v>
      </c>
      <c r="R141" s="260">
        <v>2</v>
      </c>
      <c r="S141" s="261">
        <f t="shared" ref="S141:S146" si="48">S140</f>
        <v>7</v>
      </c>
    </row>
    <row r="142" spans="3:19" x14ac:dyDescent="0.25">
      <c r="C142" t="e">
        <f t="shared" si="44"/>
        <v>#N/A</v>
      </c>
      <c r="O142" s="260">
        <v>2</v>
      </c>
      <c r="P142" s="261">
        <f t="shared" si="47"/>
        <v>7</v>
      </c>
      <c r="Q142" s="262">
        <v>43971</v>
      </c>
      <c r="R142" s="260">
        <v>2</v>
      </c>
      <c r="S142" s="261">
        <f t="shared" si="48"/>
        <v>7</v>
      </c>
    </row>
    <row r="143" spans="3:19" x14ac:dyDescent="0.25">
      <c r="C143" t="e">
        <f t="shared" si="44"/>
        <v>#N/A</v>
      </c>
      <c r="O143" s="260">
        <v>2</v>
      </c>
      <c r="P143" s="261">
        <f t="shared" si="47"/>
        <v>7</v>
      </c>
      <c r="Q143" s="262">
        <v>43972</v>
      </c>
      <c r="R143" s="260">
        <v>2</v>
      </c>
      <c r="S143" s="261">
        <f t="shared" si="48"/>
        <v>7</v>
      </c>
    </row>
    <row r="144" spans="3:19" x14ac:dyDescent="0.25">
      <c r="C144" t="e">
        <f t="shared" si="44"/>
        <v>#N/A</v>
      </c>
      <c r="O144" s="260">
        <v>2</v>
      </c>
      <c r="P144" s="261">
        <f t="shared" si="47"/>
        <v>7</v>
      </c>
      <c r="Q144" s="262">
        <v>43973</v>
      </c>
      <c r="R144" s="260">
        <v>2</v>
      </c>
      <c r="S144" s="261">
        <f t="shared" si="48"/>
        <v>7</v>
      </c>
    </row>
    <row r="145" spans="3:19" x14ac:dyDescent="0.25">
      <c r="C145" t="e">
        <f t="shared" si="44"/>
        <v>#N/A</v>
      </c>
      <c r="O145" s="260">
        <v>2</v>
      </c>
      <c r="P145" s="261">
        <f t="shared" si="47"/>
        <v>7</v>
      </c>
      <c r="Q145" s="262">
        <v>43974</v>
      </c>
      <c r="R145" s="260">
        <v>2</v>
      </c>
      <c r="S145" s="261">
        <f t="shared" si="48"/>
        <v>7</v>
      </c>
    </row>
    <row r="146" spans="3:19" x14ac:dyDescent="0.25">
      <c r="C146" t="e">
        <f t="shared" si="44"/>
        <v>#N/A</v>
      </c>
      <c r="O146" s="260">
        <v>2</v>
      </c>
      <c r="P146" s="261">
        <f t="shared" si="47"/>
        <v>7</v>
      </c>
      <c r="Q146" s="262">
        <v>43975</v>
      </c>
      <c r="R146" s="260">
        <v>2</v>
      </c>
      <c r="S146" s="261">
        <f t="shared" si="48"/>
        <v>7</v>
      </c>
    </row>
    <row r="147" spans="3:19" x14ac:dyDescent="0.25">
      <c r="C147" t="e">
        <f t="shared" si="44"/>
        <v>#N/A</v>
      </c>
      <c r="O147" s="260">
        <v>2</v>
      </c>
      <c r="P147" s="261">
        <f>P140+1</f>
        <v>8</v>
      </c>
      <c r="Q147" s="262">
        <v>43976</v>
      </c>
      <c r="R147" s="260">
        <v>2</v>
      </c>
      <c r="S147" s="261">
        <f>S140+1</f>
        <v>8</v>
      </c>
    </row>
    <row r="148" spans="3:19" x14ac:dyDescent="0.25">
      <c r="C148" t="e">
        <f t="shared" si="44"/>
        <v>#N/A</v>
      </c>
      <c r="O148" s="260">
        <v>2</v>
      </c>
      <c r="P148" s="261">
        <f t="shared" ref="P148:P153" si="49">P147</f>
        <v>8</v>
      </c>
      <c r="Q148" s="262">
        <v>43977</v>
      </c>
      <c r="R148" s="260">
        <v>2</v>
      </c>
      <c r="S148" s="261">
        <f t="shared" ref="S148:S153" si="50">S147</f>
        <v>8</v>
      </c>
    </row>
    <row r="149" spans="3:19" x14ac:dyDescent="0.25">
      <c r="C149" t="e">
        <f t="shared" si="44"/>
        <v>#N/A</v>
      </c>
      <c r="O149" s="260">
        <v>2</v>
      </c>
      <c r="P149" s="261">
        <f t="shared" si="49"/>
        <v>8</v>
      </c>
      <c r="Q149" s="262">
        <v>43978</v>
      </c>
      <c r="R149" s="260">
        <v>2</v>
      </c>
      <c r="S149" s="261">
        <f t="shared" si="50"/>
        <v>8</v>
      </c>
    </row>
    <row r="150" spans="3:19" x14ac:dyDescent="0.25">
      <c r="C150" t="e">
        <f t="shared" si="44"/>
        <v>#N/A</v>
      </c>
      <c r="O150" s="260">
        <v>2</v>
      </c>
      <c r="P150" s="261">
        <f t="shared" si="49"/>
        <v>8</v>
      </c>
      <c r="Q150" s="262">
        <v>43979</v>
      </c>
      <c r="R150" s="260">
        <v>2</v>
      </c>
      <c r="S150" s="261">
        <f t="shared" si="50"/>
        <v>8</v>
      </c>
    </row>
    <row r="151" spans="3:19" x14ac:dyDescent="0.25">
      <c r="C151" t="e">
        <f t="shared" si="44"/>
        <v>#N/A</v>
      </c>
      <c r="O151" s="260">
        <v>2</v>
      </c>
      <c r="P151" s="261">
        <f t="shared" si="49"/>
        <v>8</v>
      </c>
      <c r="Q151" s="262">
        <v>43980</v>
      </c>
      <c r="R151" s="260">
        <v>2</v>
      </c>
      <c r="S151" s="261">
        <f t="shared" si="50"/>
        <v>8</v>
      </c>
    </row>
    <row r="152" spans="3:19" x14ac:dyDescent="0.25">
      <c r="C152" t="e">
        <f t="shared" si="44"/>
        <v>#N/A</v>
      </c>
      <c r="O152" s="260">
        <v>2</v>
      </c>
      <c r="P152" s="261">
        <f t="shared" si="49"/>
        <v>8</v>
      </c>
      <c r="Q152" s="262">
        <v>43981</v>
      </c>
      <c r="R152" s="260">
        <v>2</v>
      </c>
      <c r="S152" s="261">
        <f t="shared" si="50"/>
        <v>8</v>
      </c>
    </row>
    <row r="153" spans="3:19" x14ac:dyDescent="0.25">
      <c r="C153" t="e">
        <f t="shared" si="44"/>
        <v>#N/A</v>
      </c>
      <c r="O153" s="260">
        <v>2</v>
      </c>
      <c r="P153" s="261">
        <f t="shared" si="49"/>
        <v>8</v>
      </c>
      <c r="Q153" s="262">
        <v>43982</v>
      </c>
      <c r="R153" s="260">
        <v>2</v>
      </c>
      <c r="S153" s="261">
        <f t="shared" si="50"/>
        <v>8</v>
      </c>
    </row>
    <row r="154" spans="3:19" x14ac:dyDescent="0.25">
      <c r="C154" t="e">
        <f t="shared" si="44"/>
        <v>#N/A</v>
      </c>
      <c r="O154" s="260">
        <v>2</v>
      </c>
      <c r="P154" s="261">
        <f>P147+1</f>
        <v>9</v>
      </c>
      <c r="Q154" s="262">
        <v>43983</v>
      </c>
      <c r="R154" s="260">
        <v>2</v>
      </c>
      <c r="S154" s="261">
        <f>S147+1</f>
        <v>9</v>
      </c>
    </row>
    <row r="155" spans="3:19" x14ac:dyDescent="0.25">
      <c r="C155" t="e">
        <f t="shared" si="44"/>
        <v>#N/A</v>
      </c>
      <c r="O155" s="260">
        <v>2</v>
      </c>
      <c r="P155" s="261">
        <f t="shared" ref="P155:P160" si="51">P154</f>
        <v>9</v>
      </c>
      <c r="Q155" s="262">
        <v>43984</v>
      </c>
      <c r="R155" s="260">
        <v>2</v>
      </c>
      <c r="S155" s="261">
        <f t="shared" ref="S155:S160" si="52">S154</f>
        <v>9</v>
      </c>
    </row>
    <row r="156" spans="3:19" x14ac:dyDescent="0.25">
      <c r="C156" t="e">
        <f t="shared" si="44"/>
        <v>#N/A</v>
      </c>
      <c r="O156" s="260">
        <v>2</v>
      </c>
      <c r="P156" s="261">
        <f t="shared" si="51"/>
        <v>9</v>
      </c>
      <c r="Q156" s="262">
        <v>43985</v>
      </c>
      <c r="R156" s="260">
        <v>2</v>
      </c>
      <c r="S156" s="261">
        <f t="shared" si="52"/>
        <v>9</v>
      </c>
    </row>
    <row r="157" spans="3:19" x14ac:dyDescent="0.25">
      <c r="C157" t="e">
        <f t="shared" si="44"/>
        <v>#N/A</v>
      </c>
      <c r="O157" s="260">
        <v>2</v>
      </c>
      <c r="P157" s="261">
        <f t="shared" si="51"/>
        <v>9</v>
      </c>
      <c r="Q157" s="262">
        <v>43986</v>
      </c>
      <c r="R157" s="260">
        <v>2</v>
      </c>
      <c r="S157" s="261">
        <f t="shared" si="52"/>
        <v>9</v>
      </c>
    </row>
    <row r="158" spans="3:19" x14ac:dyDescent="0.25">
      <c r="C158" t="e">
        <f t="shared" si="44"/>
        <v>#N/A</v>
      </c>
      <c r="O158" s="260">
        <v>2</v>
      </c>
      <c r="P158" s="261">
        <f t="shared" si="51"/>
        <v>9</v>
      </c>
      <c r="Q158" s="262">
        <v>43987</v>
      </c>
      <c r="R158" s="260">
        <v>2</v>
      </c>
      <c r="S158" s="261">
        <f t="shared" si="52"/>
        <v>9</v>
      </c>
    </row>
    <row r="159" spans="3:19" x14ac:dyDescent="0.25">
      <c r="C159" t="e">
        <f t="shared" si="44"/>
        <v>#N/A</v>
      </c>
      <c r="O159" s="260">
        <v>3</v>
      </c>
      <c r="P159" s="261">
        <f t="shared" si="51"/>
        <v>9</v>
      </c>
      <c r="Q159" s="265">
        <v>43988</v>
      </c>
      <c r="R159" s="260">
        <v>3</v>
      </c>
      <c r="S159" s="261">
        <f t="shared" si="52"/>
        <v>9</v>
      </c>
    </row>
    <row r="160" spans="3:19" x14ac:dyDescent="0.25">
      <c r="C160" t="e">
        <f t="shared" si="44"/>
        <v>#N/A</v>
      </c>
      <c r="O160" s="260">
        <v>3</v>
      </c>
      <c r="P160" s="261">
        <f t="shared" si="51"/>
        <v>9</v>
      </c>
      <c r="Q160" s="262">
        <v>43989</v>
      </c>
      <c r="R160" s="260">
        <v>3</v>
      </c>
      <c r="S160" s="261">
        <f t="shared" si="52"/>
        <v>9</v>
      </c>
    </row>
    <row r="161" spans="3:19" x14ac:dyDescent="0.25">
      <c r="C161" t="e">
        <f t="shared" si="44"/>
        <v>#N/A</v>
      </c>
      <c r="O161" s="260">
        <v>3</v>
      </c>
      <c r="P161" s="261">
        <f>P154+1</f>
        <v>10</v>
      </c>
      <c r="Q161" s="262">
        <v>43990</v>
      </c>
      <c r="R161" s="260">
        <v>3</v>
      </c>
      <c r="S161" s="261">
        <f>S154+1</f>
        <v>10</v>
      </c>
    </row>
    <row r="162" spans="3:19" x14ac:dyDescent="0.25">
      <c r="C162" t="e">
        <f t="shared" si="44"/>
        <v>#N/A</v>
      </c>
      <c r="O162" s="260">
        <v>3</v>
      </c>
      <c r="P162" s="261">
        <f t="shared" ref="P162:P167" si="53">P161</f>
        <v>10</v>
      </c>
      <c r="Q162" s="262">
        <v>43991</v>
      </c>
      <c r="R162" s="260">
        <v>3</v>
      </c>
      <c r="S162" s="261">
        <f t="shared" ref="S162:S167" si="54">S161</f>
        <v>10</v>
      </c>
    </row>
    <row r="163" spans="3:19" x14ac:dyDescent="0.25">
      <c r="C163" t="e">
        <f t="shared" si="44"/>
        <v>#N/A</v>
      </c>
      <c r="O163" s="260">
        <v>3</v>
      </c>
      <c r="P163" s="261">
        <f t="shared" si="53"/>
        <v>10</v>
      </c>
      <c r="Q163" s="262">
        <v>43992</v>
      </c>
      <c r="R163" s="260">
        <v>3</v>
      </c>
      <c r="S163" s="261">
        <f t="shared" si="54"/>
        <v>10</v>
      </c>
    </row>
    <row r="164" spans="3:19" x14ac:dyDescent="0.25">
      <c r="C164" t="e">
        <f t="shared" si="44"/>
        <v>#N/A</v>
      </c>
      <c r="O164" s="260">
        <v>3</v>
      </c>
      <c r="P164" s="261">
        <f t="shared" si="53"/>
        <v>10</v>
      </c>
      <c r="Q164" s="262">
        <v>43993</v>
      </c>
      <c r="R164" s="260">
        <v>3</v>
      </c>
      <c r="S164" s="261">
        <f t="shared" si="54"/>
        <v>10</v>
      </c>
    </row>
    <row r="165" spans="3:19" x14ac:dyDescent="0.25">
      <c r="C165" t="e">
        <f t="shared" si="44"/>
        <v>#N/A</v>
      </c>
      <c r="O165" s="260">
        <v>3</v>
      </c>
      <c r="P165" s="261">
        <f t="shared" si="53"/>
        <v>10</v>
      </c>
      <c r="Q165" s="262">
        <v>43994</v>
      </c>
      <c r="R165" s="260">
        <v>3</v>
      </c>
      <c r="S165" s="261">
        <f t="shared" si="54"/>
        <v>10</v>
      </c>
    </row>
    <row r="166" spans="3:19" x14ac:dyDescent="0.25">
      <c r="C166" t="e">
        <f t="shared" si="44"/>
        <v>#N/A</v>
      </c>
      <c r="O166" s="260">
        <v>3</v>
      </c>
      <c r="P166" s="261">
        <f t="shared" si="53"/>
        <v>10</v>
      </c>
      <c r="Q166" s="262">
        <v>43995</v>
      </c>
      <c r="R166" s="260">
        <v>3</v>
      </c>
      <c r="S166" s="261">
        <f t="shared" si="54"/>
        <v>10</v>
      </c>
    </row>
    <row r="167" spans="3:19" x14ac:dyDescent="0.25">
      <c r="C167" t="e">
        <f t="shared" si="44"/>
        <v>#N/A</v>
      </c>
      <c r="O167" s="260">
        <v>3</v>
      </c>
      <c r="P167" s="261">
        <f t="shared" si="53"/>
        <v>10</v>
      </c>
      <c r="Q167" s="262">
        <v>43996</v>
      </c>
      <c r="R167" s="260">
        <v>3</v>
      </c>
      <c r="S167" s="261">
        <f t="shared" si="54"/>
        <v>10</v>
      </c>
    </row>
    <row r="168" spans="3:19" x14ac:dyDescent="0.25">
      <c r="C168" t="e">
        <f t="shared" si="44"/>
        <v>#N/A</v>
      </c>
      <c r="O168" s="260">
        <v>3</v>
      </c>
      <c r="P168" s="261">
        <f>P161+1</f>
        <v>11</v>
      </c>
      <c r="Q168" s="262">
        <v>43997</v>
      </c>
      <c r="R168" s="260">
        <v>3</v>
      </c>
      <c r="S168" s="261">
        <f>S161+1</f>
        <v>11</v>
      </c>
    </row>
    <row r="169" spans="3:19" x14ac:dyDescent="0.25">
      <c r="C169" t="e">
        <f t="shared" si="44"/>
        <v>#N/A</v>
      </c>
      <c r="O169" s="260">
        <v>3</v>
      </c>
      <c r="P169" s="261">
        <f t="shared" ref="P169:P174" si="55">P168</f>
        <v>11</v>
      </c>
      <c r="Q169" s="262">
        <v>43998</v>
      </c>
      <c r="R169" s="260">
        <v>3</v>
      </c>
      <c r="S169" s="261">
        <f t="shared" ref="S169:S174" si="56">S168</f>
        <v>11</v>
      </c>
    </row>
    <row r="170" spans="3:19" x14ac:dyDescent="0.25">
      <c r="C170" t="e">
        <f t="shared" si="44"/>
        <v>#N/A</v>
      </c>
      <c r="O170" s="260">
        <v>3</v>
      </c>
      <c r="P170" s="261">
        <f t="shared" si="55"/>
        <v>11</v>
      </c>
      <c r="Q170" s="262">
        <v>43999</v>
      </c>
      <c r="R170" s="260">
        <v>3</v>
      </c>
      <c r="S170" s="261">
        <f t="shared" si="56"/>
        <v>11</v>
      </c>
    </row>
    <row r="171" spans="3:19" x14ac:dyDescent="0.25">
      <c r="C171" t="e">
        <f t="shared" si="44"/>
        <v>#N/A</v>
      </c>
      <c r="O171" s="260">
        <v>3</v>
      </c>
      <c r="P171" s="261">
        <f t="shared" si="55"/>
        <v>11</v>
      </c>
      <c r="Q171" s="262">
        <v>44000</v>
      </c>
      <c r="R171" s="260">
        <v>3</v>
      </c>
      <c r="S171" s="261">
        <f t="shared" si="56"/>
        <v>11</v>
      </c>
    </row>
    <row r="172" spans="3:19" x14ac:dyDescent="0.25">
      <c r="C172" t="e">
        <f t="shared" si="44"/>
        <v>#N/A</v>
      </c>
      <c r="O172" s="260">
        <v>3</v>
      </c>
      <c r="P172" s="261">
        <f t="shared" si="55"/>
        <v>11</v>
      </c>
      <c r="Q172" s="262">
        <v>44001</v>
      </c>
      <c r="R172" s="260">
        <v>3</v>
      </c>
      <c r="S172" s="261">
        <f t="shared" si="56"/>
        <v>11</v>
      </c>
    </row>
    <row r="173" spans="3:19" x14ac:dyDescent="0.25">
      <c r="C173" t="e">
        <f t="shared" si="44"/>
        <v>#N/A</v>
      </c>
      <c r="O173" s="260">
        <v>3</v>
      </c>
      <c r="P173" s="261">
        <f t="shared" si="55"/>
        <v>11</v>
      </c>
      <c r="Q173" s="262">
        <v>44002</v>
      </c>
      <c r="R173" s="260">
        <v>3</v>
      </c>
      <c r="S173" s="261">
        <f t="shared" si="56"/>
        <v>11</v>
      </c>
    </row>
    <row r="174" spans="3:19" x14ac:dyDescent="0.25">
      <c r="C174" t="e">
        <f t="shared" si="44"/>
        <v>#N/A</v>
      </c>
      <c r="O174" s="260">
        <v>3</v>
      </c>
      <c r="P174" s="261">
        <f t="shared" si="55"/>
        <v>11</v>
      </c>
      <c r="Q174" s="262">
        <v>44003</v>
      </c>
      <c r="R174" s="260">
        <v>3</v>
      </c>
      <c r="S174" s="261">
        <f t="shared" si="56"/>
        <v>11</v>
      </c>
    </row>
    <row r="175" spans="3:19" x14ac:dyDescent="0.25">
      <c r="C175" t="e">
        <f t="shared" si="44"/>
        <v>#N/A</v>
      </c>
      <c r="O175" s="260">
        <v>3</v>
      </c>
      <c r="P175" s="261">
        <f>P168+1</f>
        <v>12</v>
      </c>
      <c r="Q175" s="262">
        <v>44004</v>
      </c>
      <c r="R175" s="260">
        <v>3</v>
      </c>
      <c r="S175" s="261">
        <f>S168+1</f>
        <v>12</v>
      </c>
    </row>
    <row r="176" spans="3:19" x14ac:dyDescent="0.25">
      <c r="C176" t="e">
        <f t="shared" si="44"/>
        <v>#N/A</v>
      </c>
      <c r="O176" s="260">
        <v>3</v>
      </c>
      <c r="P176" s="261">
        <f t="shared" ref="P176:P181" si="57">P175</f>
        <v>12</v>
      </c>
      <c r="Q176" s="262">
        <v>44005</v>
      </c>
      <c r="R176" s="260">
        <v>3</v>
      </c>
      <c r="S176" s="261">
        <f t="shared" ref="S176:S181" si="58">S175</f>
        <v>12</v>
      </c>
    </row>
    <row r="177" spans="3:19" x14ac:dyDescent="0.25">
      <c r="C177" t="e">
        <f t="shared" si="44"/>
        <v>#N/A</v>
      </c>
      <c r="O177" s="260">
        <v>3</v>
      </c>
      <c r="P177" s="261">
        <f t="shared" si="57"/>
        <v>12</v>
      </c>
      <c r="Q177" s="262">
        <v>44006</v>
      </c>
      <c r="R177" s="260">
        <v>3</v>
      </c>
      <c r="S177" s="261">
        <f t="shared" si="58"/>
        <v>12</v>
      </c>
    </row>
    <row r="178" spans="3:19" x14ac:dyDescent="0.25">
      <c r="C178" t="e">
        <f t="shared" si="44"/>
        <v>#N/A</v>
      </c>
      <c r="O178" s="260">
        <v>3</v>
      </c>
      <c r="P178" s="261">
        <f t="shared" si="57"/>
        <v>12</v>
      </c>
      <c r="Q178" s="262">
        <v>44007</v>
      </c>
      <c r="R178" s="260">
        <v>3</v>
      </c>
      <c r="S178" s="261">
        <f t="shared" si="58"/>
        <v>12</v>
      </c>
    </row>
    <row r="179" spans="3:19" x14ac:dyDescent="0.25">
      <c r="C179" t="e">
        <f t="shared" si="44"/>
        <v>#N/A</v>
      </c>
      <c r="O179" s="260">
        <v>3</v>
      </c>
      <c r="P179" s="261">
        <f t="shared" si="57"/>
        <v>12</v>
      </c>
      <c r="Q179" s="262">
        <v>44008</v>
      </c>
      <c r="R179" s="260">
        <v>3</v>
      </c>
      <c r="S179" s="261">
        <f t="shared" si="58"/>
        <v>12</v>
      </c>
    </row>
    <row r="180" spans="3:19" x14ac:dyDescent="0.25">
      <c r="C180" t="e">
        <f t="shared" si="44"/>
        <v>#N/A</v>
      </c>
      <c r="O180" s="260">
        <v>3</v>
      </c>
      <c r="P180" s="261">
        <f t="shared" si="57"/>
        <v>12</v>
      </c>
      <c r="Q180" s="262">
        <v>44009</v>
      </c>
      <c r="R180" s="260">
        <v>3</v>
      </c>
      <c r="S180" s="261">
        <f t="shared" si="58"/>
        <v>12</v>
      </c>
    </row>
    <row r="181" spans="3:19" x14ac:dyDescent="0.25">
      <c r="C181" t="e">
        <f t="shared" si="44"/>
        <v>#N/A</v>
      </c>
      <c r="O181" s="260">
        <v>3</v>
      </c>
      <c r="P181" s="261">
        <f t="shared" si="57"/>
        <v>12</v>
      </c>
      <c r="Q181" s="262">
        <v>44010</v>
      </c>
      <c r="R181" s="260">
        <v>3</v>
      </c>
      <c r="S181" s="261">
        <f t="shared" si="58"/>
        <v>12</v>
      </c>
    </row>
    <row r="182" spans="3:19" x14ac:dyDescent="0.25">
      <c r="C182" t="e">
        <f t="shared" si="44"/>
        <v>#N/A</v>
      </c>
      <c r="O182" s="260">
        <v>3</v>
      </c>
      <c r="P182" s="261">
        <f>P175+1</f>
        <v>13</v>
      </c>
      <c r="Q182" s="262">
        <v>44011</v>
      </c>
      <c r="R182" s="260">
        <v>3</v>
      </c>
      <c r="S182" s="261">
        <f>S175+1</f>
        <v>13</v>
      </c>
    </row>
    <row r="183" spans="3:19" x14ac:dyDescent="0.25">
      <c r="C183" t="e">
        <f t="shared" si="44"/>
        <v>#N/A</v>
      </c>
      <c r="O183" s="260">
        <v>3</v>
      </c>
      <c r="P183" s="261">
        <f t="shared" ref="P183:P188" si="59">P182</f>
        <v>13</v>
      </c>
      <c r="Q183" s="262">
        <v>44012</v>
      </c>
      <c r="R183" s="260">
        <v>3</v>
      </c>
      <c r="S183" s="261">
        <f t="shared" ref="S183:S188" si="60">S182</f>
        <v>13</v>
      </c>
    </row>
    <row r="184" spans="3:19" x14ac:dyDescent="0.25">
      <c r="C184" t="e">
        <f t="shared" si="44"/>
        <v>#N/A</v>
      </c>
      <c r="O184" s="260">
        <v>3</v>
      </c>
      <c r="P184" s="261">
        <f t="shared" si="59"/>
        <v>13</v>
      </c>
      <c r="Q184" s="262">
        <v>44013</v>
      </c>
      <c r="R184" s="260">
        <v>3</v>
      </c>
      <c r="S184" s="261">
        <f t="shared" si="60"/>
        <v>13</v>
      </c>
    </row>
    <row r="185" spans="3:19" x14ac:dyDescent="0.25">
      <c r="C185" t="e">
        <f t="shared" si="44"/>
        <v>#N/A</v>
      </c>
      <c r="O185" s="260">
        <v>3</v>
      </c>
      <c r="P185" s="261">
        <f t="shared" si="59"/>
        <v>13</v>
      </c>
      <c r="Q185" s="262">
        <v>44014</v>
      </c>
      <c r="R185" s="260">
        <v>3</v>
      </c>
      <c r="S185" s="261">
        <f t="shared" si="60"/>
        <v>13</v>
      </c>
    </row>
    <row r="186" spans="3:19" x14ac:dyDescent="0.25">
      <c r="C186" t="e">
        <f t="shared" si="44"/>
        <v>#N/A</v>
      </c>
      <c r="O186" s="260">
        <v>3</v>
      </c>
      <c r="P186" s="261">
        <f t="shared" si="59"/>
        <v>13</v>
      </c>
      <c r="Q186" s="262">
        <v>44015</v>
      </c>
      <c r="R186" s="260">
        <v>3</v>
      </c>
      <c r="S186" s="261">
        <f t="shared" si="60"/>
        <v>13</v>
      </c>
    </row>
    <row r="187" spans="3:19" x14ac:dyDescent="0.25">
      <c r="C187" t="e">
        <f t="shared" si="44"/>
        <v>#N/A</v>
      </c>
      <c r="O187" s="260">
        <v>3</v>
      </c>
      <c r="P187" s="261">
        <f t="shared" si="59"/>
        <v>13</v>
      </c>
      <c r="Q187" s="262">
        <v>44016</v>
      </c>
      <c r="R187" s="260">
        <v>3</v>
      </c>
      <c r="S187" s="261">
        <f t="shared" si="60"/>
        <v>13</v>
      </c>
    </row>
    <row r="188" spans="3:19" x14ac:dyDescent="0.25">
      <c r="C188" t="e">
        <f t="shared" si="44"/>
        <v>#N/A</v>
      </c>
      <c r="O188" s="260">
        <v>3</v>
      </c>
      <c r="P188" s="261">
        <f t="shared" si="59"/>
        <v>13</v>
      </c>
      <c r="Q188" s="262">
        <v>44017</v>
      </c>
      <c r="R188" s="260">
        <v>3</v>
      </c>
      <c r="S188" s="261">
        <f t="shared" si="60"/>
        <v>13</v>
      </c>
    </row>
    <row r="189" spans="3:19" x14ac:dyDescent="0.25">
      <c r="C189" t="e">
        <f t="shared" si="44"/>
        <v>#N/A</v>
      </c>
      <c r="O189" s="260">
        <v>4</v>
      </c>
      <c r="P189" s="261">
        <f>P182+1</f>
        <v>14</v>
      </c>
      <c r="Q189" s="265">
        <v>44018</v>
      </c>
      <c r="R189" s="260">
        <v>4</v>
      </c>
      <c r="S189" s="261">
        <f>S182+1</f>
        <v>14</v>
      </c>
    </row>
    <row r="190" spans="3:19" x14ac:dyDescent="0.25">
      <c r="C190" t="e">
        <f t="shared" si="44"/>
        <v>#N/A</v>
      </c>
      <c r="O190" s="260">
        <v>4</v>
      </c>
      <c r="P190" s="261">
        <f t="shared" ref="P190:P195" si="61">P189</f>
        <v>14</v>
      </c>
      <c r="Q190" s="262">
        <v>44019</v>
      </c>
      <c r="R190" s="260">
        <v>4</v>
      </c>
      <c r="S190" s="261">
        <f t="shared" ref="S190:S195" si="62">S189</f>
        <v>14</v>
      </c>
    </row>
    <row r="191" spans="3:19" x14ac:dyDescent="0.25">
      <c r="C191" t="e">
        <f t="shared" si="44"/>
        <v>#N/A</v>
      </c>
      <c r="O191" s="260">
        <v>4</v>
      </c>
      <c r="P191" s="261">
        <f t="shared" si="61"/>
        <v>14</v>
      </c>
      <c r="Q191" s="262">
        <v>44020</v>
      </c>
      <c r="R191" s="260">
        <v>4</v>
      </c>
      <c r="S191" s="261">
        <f t="shared" si="62"/>
        <v>14</v>
      </c>
    </row>
    <row r="192" spans="3:19" x14ac:dyDescent="0.25">
      <c r="C192" t="e">
        <f t="shared" si="44"/>
        <v>#N/A</v>
      </c>
      <c r="O192" s="260">
        <v>4</v>
      </c>
      <c r="P192" s="261">
        <f t="shared" si="61"/>
        <v>14</v>
      </c>
      <c r="Q192" s="262">
        <v>44021</v>
      </c>
      <c r="R192" s="260">
        <v>4</v>
      </c>
      <c r="S192" s="261">
        <f t="shared" si="62"/>
        <v>14</v>
      </c>
    </row>
    <row r="193" spans="3:19" x14ac:dyDescent="0.25">
      <c r="C193" t="e">
        <f t="shared" si="44"/>
        <v>#N/A</v>
      </c>
      <c r="O193" s="260">
        <v>4</v>
      </c>
      <c r="P193" s="261">
        <f t="shared" si="61"/>
        <v>14</v>
      </c>
      <c r="Q193" s="262">
        <v>44022</v>
      </c>
      <c r="R193" s="260">
        <v>4</v>
      </c>
      <c r="S193" s="261">
        <f t="shared" si="62"/>
        <v>14</v>
      </c>
    </row>
    <row r="194" spans="3:19" x14ac:dyDescent="0.25">
      <c r="C194" t="e">
        <f t="shared" si="44"/>
        <v>#N/A</v>
      </c>
      <c r="O194" s="260">
        <v>4</v>
      </c>
      <c r="P194" s="261">
        <f t="shared" si="61"/>
        <v>14</v>
      </c>
      <c r="Q194" s="262">
        <v>44023</v>
      </c>
      <c r="R194" s="260">
        <v>4</v>
      </c>
      <c r="S194" s="261">
        <f t="shared" si="62"/>
        <v>14</v>
      </c>
    </row>
    <row r="195" spans="3:19" x14ac:dyDescent="0.25">
      <c r="C195" t="e">
        <f t="shared" ref="C195:C258" si="63">VLOOKUP(G195,Q195:R560,2)</f>
        <v>#N/A</v>
      </c>
      <c r="O195" s="260">
        <v>4</v>
      </c>
      <c r="P195" s="261">
        <f t="shared" si="61"/>
        <v>14</v>
      </c>
      <c r="Q195" s="262">
        <v>44024</v>
      </c>
      <c r="R195" s="260">
        <v>4</v>
      </c>
      <c r="S195" s="261">
        <f t="shared" si="62"/>
        <v>14</v>
      </c>
    </row>
    <row r="196" spans="3:19" x14ac:dyDescent="0.25">
      <c r="C196" t="e">
        <f t="shared" si="63"/>
        <v>#N/A</v>
      </c>
      <c r="O196" s="260">
        <v>4</v>
      </c>
      <c r="P196" s="261">
        <f>P189+1</f>
        <v>15</v>
      </c>
      <c r="Q196" s="262">
        <v>44025</v>
      </c>
      <c r="R196" s="260">
        <v>4</v>
      </c>
      <c r="S196" s="261">
        <f>S189+1</f>
        <v>15</v>
      </c>
    </row>
    <row r="197" spans="3:19" x14ac:dyDescent="0.25">
      <c r="C197" t="e">
        <f t="shared" si="63"/>
        <v>#N/A</v>
      </c>
      <c r="O197" s="260">
        <v>4</v>
      </c>
      <c r="P197" s="261">
        <f t="shared" ref="P197:P202" si="64">P196</f>
        <v>15</v>
      </c>
      <c r="Q197" s="262">
        <v>44026</v>
      </c>
      <c r="R197" s="260">
        <v>4</v>
      </c>
      <c r="S197" s="261">
        <f t="shared" ref="S197:S202" si="65">S196</f>
        <v>15</v>
      </c>
    </row>
    <row r="198" spans="3:19" x14ac:dyDescent="0.25">
      <c r="C198" t="e">
        <f t="shared" si="63"/>
        <v>#N/A</v>
      </c>
      <c r="O198" s="260">
        <v>4</v>
      </c>
      <c r="P198" s="261">
        <f t="shared" si="64"/>
        <v>15</v>
      </c>
      <c r="Q198" s="262">
        <v>44027</v>
      </c>
      <c r="R198" s="260">
        <v>4</v>
      </c>
      <c r="S198" s="261">
        <f t="shared" si="65"/>
        <v>15</v>
      </c>
    </row>
    <row r="199" spans="3:19" x14ac:dyDescent="0.25">
      <c r="C199" t="e">
        <f t="shared" si="63"/>
        <v>#N/A</v>
      </c>
      <c r="O199" s="260">
        <v>4</v>
      </c>
      <c r="P199" s="261">
        <f t="shared" si="64"/>
        <v>15</v>
      </c>
      <c r="Q199" s="262">
        <v>44028</v>
      </c>
      <c r="R199" s="260">
        <v>4</v>
      </c>
      <c r="S199" s="261">
        <f t="shared" si="65"/>
        <v>15</v>
      </c>
    </row>
    <row r="200" spans="3:19" x14ac:dyDescent="0.25">
      <c r="C200" t="e">
        <f t="shared" si="63"/>
        <v>#N/A</v>
      </c>
      <c r="O200" s="260">
        <v>4</v>
      </c>
      <c r="P200" s="261">
        <f t="shared" si="64"/>
        <v>15</v>
      </c>
      <c r="Q200" s="262">
        <v>44029</v>
      </c>
      <c r="R200" s="260">
        <v>4</v>
      </c>
      <c r="S200" s="261">
        <f t="shared" si="65"/>
        <v>15</v>
      </c>
    </row>
    <row r="201" spans="3:19" x14ac:dyDescent="0.25">
      <c r="C201" t="e">
        <f t="shared" si="63"/>
        <v>#N/A</v>
      </c>
      <c r="O201" s="260">
        <v>4</v>
      </c>
      <c r="P201" s="261">
        <f t="shared" si="64"/>
        <v>15</v>
      </c>
      <c r="Q201" s="262">
        <v>44030</v>
      </c>
      <c r="R201" s="260">
        <v>4</v>
      </c>
      <c r="S201" s="261">
        <f t="shared" si="65"/>
        <v>15</v>
      </c>
    </row>
    <row r="202" spans="3:19" x14ac:dyDescent="0.25">
      <c r="C202" t="e">
        <f t="shared" si="63"/>
        <v>#N/A</v>
      </c>
      <c r="O202" s="260">
        <v>4</v>
      </c>
      <c r="P202" s="261">
        <f t="shared" si="64"/>
        <v>15</v>
      </c>
      <c r="Q202" s="262">
        <v>44031</v>
      </c>
      <c r="R202" s="260">
        <v>4</v>
      </c>
      <c r="S202" s="261">
        <f t="shared" si="65"/>
        <v>15</v>
      </c>
    </row>
    <row r="203" spans="3:19" x14ac:dyDescent="0.25">
      <c r="C203" t="e">
        <f t="shared" si="63"/>
        <v>#N/A</v>
      </c>
      <c r="O203" s="260">
        <v>4</v>
      </c>
      <c r="P203" s="261">
        <f>P196+1</f>
        <v>16</v>
      </c>
      <c r="Q203" s="262">
        <v>44032</v>
      </c>
      <c r="R203" s="260">
        <v>4</v>
      </c>
      <c r="S203" s="261">
        <f>S196+1</f>
        <v>16</v>
      </c>
    </row>
    <row r="204" spans="3:19" x14ac:dyDescent="0.25">
      <c r="C204" t="e">
        <f t="shared" si="63"/>
        <v>#N/A</v>
      </c>
      <c r="O204" s="260">
        <v>4</v>
      </c>
      <c r="P204" s="261">
        <f t="shared" ref="P204:P209" si="66">P203</f>
        <v>16</v>
      </c>
      <c r="Q204" s="262">
        <v>44033</v>
      </c>
      <c r="R204" s="260">
        <v>4</v>
      </c>
      <c r="S204" s="261">
        <f t="shared" ref="S204:S209" si="67">S203</f>
        <v>16</v>
      </c>
    </row>
    <row r="205" spans="3:19" x14ac:dyDescent="0.25">
      <c r="C205" t="e">
        <f t="shared" si="63"/>
        <v>#N/A</v>
      </c>
      <c r="O205" s="260">
        <v>4</v>
      </c>
      <c r="P205" s="261">
        <f t="shared" si="66"/>
        <v>16</v>
      </c>
      <c r="Q205" s="262">
        <v>44034</v>
      </c>
      <c r="R205" s="260">
        <v>4</v>
      </c>
      <c r="S205" s="261">
        <f t="shared" si="67"/>
        <v>16</v>
      </c>
    </row>
    <row r="206" spans="3:19" x14ac:dyDescent="0.25">
      <c r="C206" t="e">
        <f t="shared" si="63"/>
        <v>#N/A</v>
      </c>
      <c r="O206" s="260">
        <v>4</v>
      </c>
      <c r="P206" s="261">
        <f t="shared" si="66"/>
        <v>16</v>
      </c>
      <c r="Q206" s="262">
        <v>44035</v>
      </c>
      <c r="R206" s="260">
        <v>4</v>
      </c>
      <c r="S206" s="261">
        <f t="shared" si="67"/>
        <v>16</v>
      </c>
    </row>
    <row r="207" spans="3:19" x14ac:dyDescent="0.25">
      <c r="C207" t="e">
        <f t="shared" si="63"/>
        <v>#N/A</v>
      </c>
      <c r="O207" s="260">
        <v>4</v>
      </c>
      <c r="P207" s="261">
        <f t="shared" si="66"/>
        <v>16</v>
      </c>
      <c r="Q207" s="262">
        <v>44036</v>
      </c>
      <c r="R207" s="260">
        <v>4</v>
      </c>
      <c r="S207" s="261">
        <f t="shared" si="67"/>
        <v>16</v>
      </c>
    </row>
    <row r="208" spans="3:19" x14ac:dyDescent="0.25">
      <c r="C208" t="e">
        <f t="shared" si="63"/>
        <v>#N/A</v>
      </c>
      <c r="O208" s="260">
        <v>4</v>
      </c>
      <c r="P208" s="261">
        <f t="shared" si="66"/>
        <v>16</v>
      </c>
      <c r="Q208" s="262">
        <v>44037</v>
      </c>
      <c r="R208" s="260">
        <v>4</v>
      </c>
      <c r="S208" s="261">
        <f t="shared" si="67"/>
        <v>16</v>
      </c>
    </row>
    <row r="209" spans="3:19" x14ac:dyDescent="0.25">
      <c r="C209" t="e">
        <f t="shared" si="63"/>
        <v>#N/A</v>
      </c>
      <c r="O209" s="260">
        <v>4</v>
      </c>
      <c r="P209" s="261">
        <f t="shared" si="66"/>
        <v>16</v>
      </c>
      <c r="Q209" s="262">
        <v>44038</v>
      </c>
      <c r="R209" s="260">
        <v>4</v>
      </c>
      <c r="S209" s="261">
        <f t="shared" si="67"/>
        <v>16</v>
      </c>
    </row>
    <row r="210" spans="3:19" x14ac:dyDescent="0.25">
      <c r="C210" t="e">
        <f t="shared" si="63"/>
        <v>#N/A</v>
      </c>
      <c r="O210" s="260">
        <v>4</v>
      </c>
      <c r="P210" s="261">
        <f>P203+1</f>
        <v>17</v>
      </c>
      <c r="Q210" s="262">
        <v>44039</v>
      </c>
      <c r="R210" s="260">
        <v>4</v>
      </c>
      <c r="S210" s="261">
        <f>S203+1</f>
        <v>17</v>
      </c>
    </row>
    <row r="211" spans="3:19" x14ac:dyDescent="0.25">
      <c r="C211" t="e">
        <f t="shared" si="63"/>
        <v>#N/A</v>
      </c>
      <c r="O211" s="260">
        <v>4</v>
      </c>
      <c r="P211" s="261">
        <f t="shared" ref="P211:P216" si="68">P210</f>
        <v>17</v>
      </c>
      <c r="Q211" s="262">
        <v>44040</v>
      </c>
      <c r="R211" s="260">
        <v>4</v>
      </c>
      <c r="S211" s="261">
        <f t="shared" ref="S211:S216" si="69">S210</f>
        <v>17</v>
      </c>
    </row>
    <row r="212" spans="3:19" x14ac:dyDescent="0.25">
      <c r="C212" t="e">
        <f t="shared" si="63"/>
        <v>#N/A</v>
      </c>
      <c r="O212" s="260">
        <v>4</v>
      </c>
      <c r="P212" s="261">
        <f t="shared" si="68"/>
        <v>17</v>
      </c>
      <c r="Q212" s="262">
        <v>44041</v>
      </c>
      <c r="R212" s="260">
        <v>4</v>
      </c>
      <c r="S212" s="261">
        <f t="shared" si="69"/>
        <v>17</v>
      </c>
    </row>
    <row r="213" spans="3:19" x14ac:dyDescent="0.25">
      <c r="C213" t="e">
        <f t="shared" si="63"/>
        <v>#N/A</v>
      </c>
      <c r="O213" s="260">
        <v>4</v>
      </c>
      <c r="P213" s="261">
        <f t="shared" si="68"/>
        <v>17</v>
      </c>
      <c r="Q213" s="262">
        <v>44042</v>
      </c>
      <c r="R213" s="260">
        <v>4</v>
      </c>
      <c r="S213" s="261">
        <f t="shared" si="69"/>
        <v>17</v>
      </c>
    </row>
    <row r="214" spans="3:19" x14ac:dyDescent="0.25">
      <c r="C214" t="e">
        <f t="shared" si="63"/>
        <v>#N/A</v>
      </c>
      <c r="O214" s="260">
        <v>4</v>
      </c>
      <c r="P214" s="261">
        <f t="shared" si="68"/>
        <v>17</v>
      </c>
      <c r="Q214" s="262">
        <v>44043</v>
      </c>
      <c r="R214" s="260">
        <v>4</v>
      </c>
      <c r="S214" s="261">
        <f t="shared" si="69"/>
        <v>17</v>
      </c>
    </row>
    <row r="215" spans="3:19" x14ac:dyDescent="0.25">
      <c r="C215" t="e">
        <f t="shared" si="63"/>
        <v>#N/A</v>
      </c>
      <c r="O215" s="260">
        <v>4</v>
      </c>
      <c r="P215" s="261">
        <f t="shared" si="68"/>
        <v>17</v>
      </c>
      <c r="Q215" s="262">
        <v>44044</v>
      </c>
      <c r="R215" s="260">
        <v>4</v>
      </c>
      <c r="S215" s="261">
        <f t="shared" si="69"/>
        <v>17</v>
      </c>
    </row>
    <row r="216" spans="3:19" x14ac:dyDescent="0.25">
      <c r="C216" t="e">
        <f t="shared" si="63"/>
        <v>#N/A</v>
      </c>
      <c r="O216" s="260">
        <v>4</v>
      </c>
      <c r="P216" s="261">
        <f t="shared" si="68"/>
        <v>17</v>
      </c>
      <c r="Q216" s="262">
        <v>44045</v>
      </c>
      <c r="R216" s="260">
        <v>4</v>
      </c>
      <c r="S216" s="261">
        <f t="shared" si="69"/>
        <v>17</v>
      </c>
    </row>
    <row r="217" spans="3:19" x14ac:dyDescent="0.25">
      <c r="C217" t="e">
        <f t="shared" si="63"/>
        <v>#N/A</v>
      </c>
      <c r="O217" s="260">
        <v>4</v>
      </c>
      <c r="P217" s="261">
        <f>P210+1</f>
        <v>18</v>
      </c>
      <c r="Q217" s="262">
        <v>44046</v>
      </c>
      <c r="R217" s="260">
        <v>4</v>
      </c>
      <c r="S217" s="261">
        <f>S210+1</f>
        <v>18</v>
      </c>
    </row>
    <row r="218" spans="3:19" x14ac:dyDescent="0.25">
      <c r="C218" t="e">
        <f t="shared" si="63"/>
        <v>#N/A</v>
      </c>
      <c r="O218" s="260">
        <v>4</v>
      </c>
      <c r="P218" s="261">
        <f t="shared" ref="P218:P223" si="70">P217</f>
        <v>18</v>
      </c>
      <c r="Q218" s="262">
        <v>44047</v>
      </c>
      <c r="R218" s="260">
        <v>4</v>
      </c>
      <c r="S218" s="261">
        <f t="shared" ref="S218:S223" si="71">S217</f>
        <v>18</v>
      </c>
    </row>
    <row r="219" spans="3:19" x14ac:dyDescent="0.25">
      <c r="C219" t="e">
        <f t="shared" si="63"/>
        <v>#N/A</v>
      </c>
      <c r="O219" s="260">
        <v>4</v>
      </c>
      <c r="P219" s="261">
        <f t="shared" si="70"/>
        <v>18</v>
      </c>
      <c r="Q219" s="262">
        <v>44048</v>
      </c>
      <c r="R219" s="260">
        <v>4</v>
      </c>
      <c r="S219" s="261">
        <f t="shared" si="71"/>
        <v>18</v>
      </c>
    </row>
    <row r="220" spans="3:19" x14ac:dyDescent="0.25">
      <c r="C220" t="e">
        <f t="shared" si="63"/>
        <v>#N/A</v>
      </c>
      <c r="O220" s="260">
        <v>5</v>
      </c>
      <c r="P220" s="261">
        <f t="shared" si="70"/>
        <v>18</v>
      </c>
      <c r="Q220" s="265">
        <v>44049</v>
      </c>
      <c r="R220" s="260">
        <v>5</v>
      </c>
      <c r="S220" s="261">
        <f t="shared" si="71"/>
        <v>18</v>
      </c>
    </row>
    <row r="221" spans="3:19" x14ac:dyDescent="0.25">
      <c r="C221" t="e">
        <f t="shared" si="63"/>
        <v>#N/A</v>
      </c>
      <c r="O221" s="260">
        <v>5</v>
      </c>
      <c r="P221" s="261">
        <f t="shared" si="70"/>
        <v>18</v>
      </c>
      <c r="Q221" s="262">
        <v>44050</v>
      </c>
      <c r="R221" s="260">
        <v>5</v>
      </c>
      <c r="S221" s="261">
        <f t="shared" si="71"/>
        <v>18</v>
      </c>
    </row>
    <row r="222" spans="3:19" x14ac:dyDescent="0.25">
      <c r="C222" t="e">
        <f t="shared" si="63"/>
        <v>#N/A</v>
      </c>
      <c r="O222" s="260">
        <v>5</v>
      </c>
      <c r="P222" s="261">
        <f t="shared" si="70"/>
        <v>18</v>
      </c>
      <c r="Q222" s="262">
        <v>44051</v>
      </c>
      <c r="R222" s="260">
        <v>5</v>
      </c>
      <c r="S222" s="261">
        <f t="shared" si="71"/>
        <v>18</v>
      </c>
    </row>
    <row r="223" spans="3:19" x14ac:dyDescent="0.25">
      <c r="C223" t="e">
        <f t="shared" si="63"/>
        <v>#N/A</v>
      </c>
      <c r="O223" s="260">
        <v>5</v>
      </c>
      <c r="P223" s="261">
        <f t="shared" si="70"/>
        <v>18</v>
      </c>
      <c r="Q223" s="262">
        <v>44052</v>
      </c>
      <c r="R223" s="260">
        <v>5</v>
      </c>
      <c r="S223" s="261">
        <f t="shared" si="71"/>
        <v>18</v>
      </c>
    </row>
    <row r="224" spans="3:19" x14ac:dyDescent="0.25">
      <c r="C224" t="e">
        <f t="shared" si="63"/>
        <v>#N/A</v>
      </c>
      <c r="O224" s="260">
        <v>5</v>
      </c>
      <c r="P224" s="261">
        <f>P217+1</f>
        <v>19</v>
      </c>
      <c r="Q224" s="262">
        <v>44053</v>
      </c>
      <c r="R224" s="260">
        <v>5</v>
      </c>
      <c r="S224" s="261">
        <f>S217+1</f>
        <v>19</v>
      </c>
    </row>
    <row r="225" spans="3:19" x14ac:dyDescent="0.25">
      <c r="C225" t="e">
        <f t="shared" si="63"/>
        <v>#N/A</v>
      </c>
      <c r="O225" s="260">
        <v>5</v>
      </c>
      <c r="P225" s="261">
        <f t="shared" ref="P225:P230" si="72">P224</f>
        <v>19</v>
      </c>
      <c r="Q225" s="262">
        <v>44054</v>
      </c>
      <c r="R225" s="260">
        <v>5</v>
      </c>
      <c r="S225" s="261">
        <f t="shared" ref="S225:S230" si="73">S224</f>
        <v>19</v>
      </c>
    </row>
    <row r="226" spans="3:19" x14ac:dyDescent="0.25">
      <c r="C226" t="e">
        <f t="shared" si="63"/>
        <v>#N/A</v>
      </c>
      <c r="O226" s="260">
        <v>5</v>
      </c>
      <c r="P226" s="261">
        <f t="shared" si="72"/>
        <v>19</v>
      </c>
      <c r="Q226" s="262">
        <v>44055</v>
      </c>
      <c r="R226" s="260">
        <v>5</v>
      </c>
      <c r="S226" s="261">
        <f t="shared" si="73"/>
        <v>19</v>
      </c>
    </row>
    <row r="227" spans="3:19" x14ac:dyDescent="0.25">
      <c r="C227" t="e">
        <f t="shared" si="63"/>
        <v>#N/A</v>
      </c>
      <c r="O227" s="260">
        <v>5</v>
      </c>
      <c r="P227" s="261">
        <f t="shared" si="72"/>
        <v>19</v>
      </c>
      <c r="Q227" s="262">
        <v>44056</v>
      </c>
      <c r="R227" s="260">
        <v>5</v>
      </c>
      <c r="S227" s="261">
        <f t="shared" si="73"/>
        <v>19</v>
      </c>
    </row>
    <row r="228" spans="3:19" x14ac:dyDescent="0.25">
      <c r="C228" t="e">
        <f t="shared" si="63"/>
        <v>#N/A</v>
      </c>
      <c r="O228" s="260">
        <v>5</v>
      </c>
      <c r="P228" s="261">
        <f t="shared" si="72"/>
        <v>19</v>
      </c>
      <c r="Q228" s="262">
        <v>44057</v>
      </c>
      <c r="R228" s="260">
        <v>5</v>
      </c>
      <c r="S228" s="261">
        <f t="shared" si="73"/>
        <v>19</v>
      </c>
    </row>
    <row r="229" spans="3:19" x14ac:dyDescent="0.25">
      <c r="C229" t="e">
        <f t="shared" si="63"/>
        <v>#N/A</v>
      </c>
      <c r="O229" s="260">
        <v>5</v>
      </c>
      <c r="P229" s="261">
        <f t="shared" si="72"/>
        <v>19</v>
      </c>
      <c r="Q229" s="262">
        <v>44058</v>
      </c>
      <c r="R229" s="260">
        <v>5</v>
      </c>
      <c r="S229" s="261">
        <f t="shared" si="73"/>
        <v>19</v>
      </c>
    </row>
    <row r="230" spans="3:19" x14ac:dyDescent="0.25">
      <c r="C230" t="e">
        <f t="shared" si="63"/>
        <v>#N/A</v>
      </c>
      <c r="O230" s="260">
        <v>5</v>
      </c>
      <c r="P230" s="261">
        <f t="shared" si="72"/>
        <v>19</v>
      </c>
      <c r="Q230" s="262">
        <v>44059</v>
      </c>
      <c r="R230" s="260">
        <v>5</v>
      </c>
      <c r="S230" s="261">
        <f t="shared" si="73"/>
        <v>19</v>
      </c>
    </row>
    <row r="231" spans="3:19" x14ac:dyDescent="0.25">
      <c r="C231" t="e">
        <f t="shared" si="63"/>
        <v>#N/A</v>
      </c>
      <c r="O231" s="260">
        <v>5</v>
      </c>
      <c r="P231" s="261">
        <f>P224+1</f>
        <v>20</v>
      </c>
      <c r="Q231" s="262">
        <v>44060</v>
      </c>
      <c r="R231" s="260">
        <v>5</v>
      </c>
      <c r="S231" s="261">
        <f>S224+1</f>
        <v>20</v>
      </c>
    </row>
    <row r="232" spans="3:19" x14ac:dyDescent="0.25">
      <c r="C232" t="e">
        <f t="shared" si="63"/>
        <v>#N/A</v>
      </c>
      <c r="O232" s="260">
        <v>5</v>
      </c>
      <c r="P232" s="261">
        <f t="shared" ref="P232:P237" si="74">P231</f>
        <v>20</v>
      </c>
      <c r="Q232" s="262">
        <v>44061</v>
      </c>
      <c r="R232" s="260">
        <v>5</v>
      </c>
      <c r="S232" s="261">
        <f t="shared" ref="S232:S237" si="75">S231</f>
        <v>20</v>
      </c>
    </row>
    <row r="233" spans="3:19" x14ac:dyDescent="0.25">
      <c r="C233" t="e">
        <f t="shared" si="63"/>
        <v>#N/A</v>
      </c>
      <c r="O233" s="260">
        <v>5</v>
      </c>
      <c r="P233" s="261">
        <f t="shared" si="74"/>
        <v>20</v>
      </c>
      <c r="Q233" s="262">
        <v>44062</v>
      </c>
      <c r="R233" s="260">
        <v>5</v>
      </c>
      <c r="S233" s="261">
        <f t="shared" si="75"/>
        <v>20</v>
      </c>
    </row>
    <row r="234" spans="3:19" x14ac:dyDescent="0.25">
      <c r="C234" t="e">
        <f t="shared" si="63"/>
        <v>#N/A</v>
      </c>
      <c r="O234" s="260">
        <v>5</v>
      </c>
      <c r="P234" s="261">
        <f t="shared" si="74"/>
        <v>20</v>
      </c>
      <c r="Q234" s="262">
        <v>44063</v>
      </c>
      <c r="R234" s="260">
        <v>5</v>
      </c>
      <c r="S234" s="261">
        <f t="shared" si="75"/>
        <v>20</v>
      </c>
    </row>
    <row r="235" spans="3:19" x14ac:dyDescent="0.25">
      <c r="C235" t="e">
        <f t="shared" si="63"/>
        <v>#N/A</v>
      </c>
      <c r="O235" s="260">
        <v>5</v>
      </c>
      <c r="P235" s="261">
        <f t="shared" si="74"/>
        <v>20</v>
      </c>
      <c r="Q235" s="262">
        <v>44064</v>
      </c>
      <c r="R235" s="260">
        <v>5</v>
      </c>
      <c r="S235" s="261">
        <f t="shared" si="75"/>
        <v>20</v>
      </c>
    </row>
    <row r="236" spans="3:19" x14ac:dyDescent="0.25">
      <c r="C236" t="e">
        <f t="shared" si="63"/>
        <v>#N/A</v>
      </c>
      <c r="O236" s="260">
        <v>5</v>
      </c>
      <c r="P236" s="261">
        <f t="shared" si="74"/>
        <v>20</v>
      </c>
      <c r="Q236" s="262">
        <v>44065</v>
      </c>
      <c r="R236" s="260">
        <v>5</v>
      </c>
      <c r="S236" s="261">
        <f t="shared" si="75"/>
        <v>20</v>
      </c>
    </row>
    <row r="237" spans="3:19" x14ac:dyDescent="0.25">
      <c r="C237" t="e">
        <f t="shared" si="63"/>
        <v>#N/A</v>
      </c>
      <c r="O237" s="260">
        <v>5</v>
      </c>
      <c r="P237" s="261">
        <f t="shared" si="74"/>
        <v>20</v>
      </c>
      <c r="Q237" s="262">
        <v>44066</v>
      </c>
      <c r="R237" s="260">
        <v>5</v>
      </c>
      <c r="S237" s="261">
        <f t="shared" si="75"/>
        <v>20</v>
      </c>
    </row>
    <row r="238" spans="3:19" x14ac:dyDescent="0.25">
      <c r="C238" t="e">
        <f t="shared" si="63"/>
        <v>#N/A</v>
      </c>
      <c r="O238" s="260">
        <v>5</v>
      </c>
      <c r="P238" s="261">
        <f>P231+1</f>
        <v>21</v>
      </c>
      <c r="Q238" s="262">
        <v>44067</v>
      </c>
      <c r="R238" s="260">
        <v>5</v>
      </c>
      <c r="S238" s="261">
        <f>S231+1</f>
        <v>21</v>
      </c>
    </row>
    <row r="239" spans="3:19" x14ac:dyDescent="0.25">
      <c r="C239" t="e">
        <f t="shared" si="63"/>
        <v>#N/A</v>
      </c>
      <c r="O239" s="260">
        <v>5</v>
      </c>
      <c r="P239" s="261">
        <f t="shared" ref="P239:P244" si="76">P238</f>
        <v>21</v>
      </c>
      <c r="Q239" s="262">
        <v>44068</v>
      </c>
      <c r="R239" s="260">
        <v>5</v>
      </c>
      <c r="S239" s="261">
        <f t="shared" ref="S239:S244" si="77">S238</f>
        <v>21</v>
      </c>
    </row>
    <row r="240" spans="3:19" x14ac:dyDescent="0.25">
      <c r="C240" t="e">
        <f t="shared" si="63"/>
        <v>#N/A</v>
      </c>
      <c r="O240" s="260">
        <v>5</v>
      </c>
      <c r="P240" s="261">
        <f t="shared" si="76"/>
        <v>21</v>
      </c>
      <c r="Q240" s="262">
        <v>44069</v>
      </c>
      <c r="R240" s="260">
        <v>5</v>
      </c>
      <c r="S240" s="261">
        <f t="shared" si="77"/>
        <v>21</v>
      </c>
    </row>
    <row r="241" spans="3:19" x14ac:dyDescent="0.25">
      <c r="C241" t="e">
        <f t="shared" si="63"/>
        <v>#N/A</v>
      </c>
      <c r="O241" s="260">
        <v>5</v>
      </c>
      <c r="P241" s="261">
        <f t="shared" si="76"/>
        <v>21</v>
      </c>
      <c r="Q241" s="262">
        <v>44070</v>
      </c>
      <c r="R241" s="260">
        <v>5</v>
      </c>
      <c r="S241" s="261">
        <f t="shared" si="77"/>
        <v>21</v>
      </c>
    </row>
    <row r="242" spans="3:19" x14ac:dyDescent="0.25">
      <c r="C242" t="e">
        <f t="shared" si="63"/>
        <v>#N/A</v>
      </c>
      <c r="O242" s="260">
        <v>5</v>
      </c>
      <c r="P242" s="261">
        <f t="shared" si="76"/>
        <v>21</v>
      </c>
      <c r="Q242" s="262">
        <v>44071</v>
      </c>
      <c r="R242" s="260">
        <v>5</v>
      </c>
      <c r="S242" s="261">
        <f t="shared" si="77"/>
        <v>21</v>
      </c>
    </row>
    <row r="243" spans="3:19" x14ac:dyDescent="0.25">
      <c r="C243" t="e">
        <f t="shared" si="63"/>
        <v>#N/A</v>
      </c>
      <c r="O243" s="260">
        <v>5</v>
      </c>
      <c r="P243" s="261">
        <f t="shared" si="76"/>
        <v>21</v>
      </c>
      <c r="Q243" s="262">
        <v>44072</v>
      </c>
      <c r="R243" s="260">
        <v>5</v>
      </c>
      <c r="S243" s="261">
        <f t="shared" si="77"/>
        <v>21</v>
      </c>
    </row>
    <row r="244" spans="3:19" x14ac:dyDescent="0.25">
      <c r="C244" t="e">
        <f t="shared" si="63"/>
        <v>#N/A</v>
      </c>
      <c r="O244" s="260">
        <v>5</v>
      </c>
      <c r="P244" s="261">
        <f t="shared" si="76"/>
        <v>21</v>
      </c>
      <c r="Q244" s="262">
        <v>44073</v>
      </c>
      <c r="R244" s="260">
        <v>5</v>
      </c>
      <c r="S244" s="261">
        <f t="shared" si="77"/>
        <v>21</v>
      </c>
    </row>
    <row r="245" spans="3:19" x14ac:dyDescent="0.25">
      <c r="C245" t="e">
        <f t="shared" si="63"/>
        <v>#N/A</v>
      </c>
      <c r="O245" s="260">
        <v>5</v>
      </c>
      <c r="P245" s="261">
        <f>P238+1</f>
        <v>22</v>
      </c>
      <c r="Q245" s="262">
        <v>44074</v>
      </c>
      <c r="R245" s="260">
        <v>5</v>
      </c>
      <c r="S245" s="261">
        <f>S238+1</f>
        <v>22</v>
      </c>
    </row>
    <row r="246" spans="3:19" x14ac:dyDescent="0.25">
      <c r="C246" t="e">
        <f t="shared" si="63"/>
        <v>#N/A</v>
      </c>
      <c r="O246" s="260">
        <v>5</v>
      </c>
      <c r="P246" s="261">
        <f t="shared" ref="P246:P251" si="78">P245</f>
        <v>22</v>
      </c>
      <c r="Q246" s="262">
        <v>44075</v>
      </c>
      <c r="R246" s="260">
        <v>5</v>
      </c>
      <c r="S246" s="261">
        <f t="shared" ref="S246:S251" si="79">S245</f>
        <v>22</v>
      </c>
    </row>
    <row r="247" spans="3:19" x14ac:dyDescent="0.25">
      <c r="C247" t="e">
        <f t="shared" si="63"/>
        <v>#N/A</v>
      </c>
      <c r="O247" s="260">
        <v>5</v>
      </c>
      <c r="P247" s="261">
        <f t="shared" si="78"/>
        <v>22</v>
      </c>
      <c r="Q247" s="262">
        <v>44076</v>
      </c>
      <c r="R247" s="260">
        <v>5</v>
      </c>
      <c r="S247" s="261">
        <f t="shared" si="79"/>
        <v>22</v>
      </c>
    </row>
    <row r="248" spans="3:19" x14ac:dyDescent="0.25">
      <c r="C248" t="e">
        <f t="shared" si="63"/>
        <v>#N/A</v>
      </c>
      <c r="O248" s="260">
        <v>5</v>
      </c>
      <c r="P248" s="261">
        <f t="shared" si="78"/>
        <v>22</v>
      </c>
      <c r="Q248" s="262">
        <v>44077</v>
      </c>
      <c r="R248" s="260">
        <v>5</v>
      </c>
      <c r="S248" s="261">
        <f t="shared" si="79"/>
        <v>22</v>
      </c>
    </row>
    <row r="249" spans="3:19" x14ac:dyDescent="0.25">
      <c r="C249" t="e">
        <f t="shared" si="63"/>
        <v>#N/A</v>
      </c>
      <c r="O249" s="260">
        <v>5</v>
      </c>
      <c r="P249" s="261">
        <f t="shared" si="78"/>
        <v>22</v>
      </c>
      <c r="Q249" s="262">
        <v>44078</v>
      </c>
      <c r="R249" s="260">
        <v>5</v>
      </c>
      <c r="S249" s="261">
        <f t="shared" si="79"/>
        <v>22</v>
      </c>
    </row>
    <row r="250" spans="3:19" x14ac:dyDescent="0.25">
      <c r="C250" t="e">
        <f t="shared" si="63"/>
        <v>#N/A</v>
      </c>
      <c r="O250" s="260">
        <v>5</v>
      </c>
      <c r="P250" s="261">
        <f t="shared" si="78"/>
        <v>22</v>
      </c>
      <c r="Q250" s="262">
        <v>44079</v>
      </c>
      <c r="R250" s="260">
        <v>5</v>
      </c>
      <c r="S250" s="261">
        <f t="shared" si="79"/>
        <v>22</v>
      </c>
    </row>
    <row r="251" spans="3:19" x14ac:dyDescent="0.25">
      <c r="C251" t="e">
        <f t="shared" si="63"/>
        <v>#N/A</v>
      </c>
      <c r="O251" s="260">
        <v>6</v>
      </c>
      <c r="P251" s="261">
        <f t="shared" si="78"/>
        <v>22</v>
      </c>
      <c r="Q251" s="265">
        <v>44080</v>
      </c>
      <c r="R251" s="260">
        <v>6</v>
      </c>
      <c r="S251" s="261">
        <f t="shared" si="79"/>
        <v>22</v>
      </c>
    </row>
    <row r="252" spans="3:19" x14ac:dyDescent="0.25">
      <c r="C252" t="e">
        <f t="shared" si="63"/>
        <v>#N/A</v>
      </c>
      <c r="O252" s="260">
        <v>6</v>
      </c>
      <c r="P252" s="261">
        <f>P245+1</f>
        <v>23</v>
      </c>
      <c r="Q252" s="262">
        <v>44081</v>
      </c>
      <c r="R252" s="260">
        <v>6</v>
      </c>
      <c r="S252" s="261">
        <f>S245+1</f>
        <v>23</v>
      </c>
    </row>
    <row r="253" spans="3:19" x14ac:dyDescent="0.25">
      <c r="C253" t="e">
        <f t="shared" si="63"/>
        <v>#N/A</v>
      </c>
      <c r="O253" s="260">
        <v>6</v>
      </c>
      <c r="P253" s="261">
        <f t="shared" ref="P253:P258" si="80">P252</f>
        <v>23</v>
      </c>
      <c r="Q253" s="262">
        <v>44082</v>
      </c>
      <c r="R253" s="260">
        <v>6</v>
      </c>
      <c r="S253" s="261">
        <f t="shared" ref="S253:S258" si="81">S252</f>
        <v>23</v>
      </c>
    </row>
    <row r="254" spans="3:19" x14ac:dyDescent="0.25">
      <c r="C254" t="e">
        <f t="shared" si="63"/>
        <v>#N/A</v>
      </c>
      <c r="O254" s="260">
        <v>6</v>
      </c>
      <c r="P254" s="261">
        <f t="shared" si="80"/>
        <v>23</v>
      </c>
      <c r="Q254" s="262">
        <v>44083</v>
      </c>
      <c r="R254" s="260">
        <v>6</v>
      </c>
      <c r="S254" s="261">
        <f t="shared" si="81"/>
        <v>23</v>
      </c>
    </row>
    <row r="255" spans="3:19" x14ac:dyDescent="0.25">
      <c r="C255" t="e">
        <f t="shared" si="63"/>
        <v>#N/A</v>
      </c>
      <c r="O255" s="260">
        <v>6</v>
      </c>
      <c r="P255" s="261">
        <f t="shared" si="80"/>
        <v>23</v>
      </c>
      <c r="Q255" s="262">
        <v>44084</v>
      </c>
      <c r="R255" s="260">
        <v>6</v>
      </c>
      <c r="S255" s="261">
        <f t="shared" si="81"/>
        <v>23</v>
      </c>
    </row>
    <row r="256" spans="3:19" x14ac:dyDescent="0.25">
      <c r="C256" t="e">
        <f t="shared" si="63"/>
        <v>#N/A</v>
      </c>
      <c r="O256" s="260">
        <v>6</v>
      </c>
      <c r="P256" s="261">
        <f t="shared" si="80"/>
        <v>23</v>
      </c>
      <c r="Q256" s="262">
        <v>44085</v>
      </c>
      <c r="R256" s="260">
        <v>6</v>
      </c>
      <c r="S256" s="261">
        <f t="shared" si="81"/>
        <v>23</v>
      </c>
    </row>
    <row r="257" spans="3:19" x14ac:dyDescent="0.25">
      <c r="C257" t="e">
        <f t="shared" si="63"/>
        <v>#N/A</v>
      </c>
      <c r="O257" s="260">
        <v>6</v>
      </c>
      <c r="P257" s="261">
        <f t="shared" si="80"/>
        <v>23</v>
      </c>
      <c r="Q257" s="262">
        <v>44086</v>
      </c>
      <c r="R257" s="260">
        <v>6</v>
      </c>
      <c r="S257" s="261">
        <f t="shared" si="81"/>
        <v>23</v>
      </c>
    </row>
    <row r="258" spans="3:19" x14ac:dyDescent="0.25">
      <c r="C258" t="e">
        <f t="shared" si="63"/>
        <v>#N/A</v>
      </c>
      <c r="O258" s="260">
        <v>6</v>
      </c>
      <c r="P258" s="261">
        <f t="shared" si="80"/>
        <v>23</v>
      </c>
      <c r="Q258" s="262">
        <v>44087</v>
      </c>
      <c r="R258" s="260">
        <v>6</v>
      </c>
      <c r="S258" s="261">
        <f t="shared" si="81"/>
        <v>23</v>
      </c>
    </row>
    <row r="259" spans="3:19" x14ac:dyDescent="0.25">
      <c r="C259" t="e">
        <f t="shared" ref="C259:C322" si="82">VLOOKUP(G259,Q259:R624,2)</f>
        <v>#N/A</v>
      </c>
      <c r="O259" s="260">
        <v>6</v>
      </c>
      <c r="P259" s="261">
        <f>P252+1</f>
        <v>24</v>
      </c>
      <c r="Q259" s="262">
        <v>44088</v>
      </c>
      <c r="R259" s="260">
        <v>6</v>
      </c>
      <c r="S259" s="261">
        <f>S252+1</f>
        <v>24</v>
      </c>
    </row>
    <row r="260" spans="3:19" x14ac:dyDescent="0.25">
      <c r="C260" t="e">
        <f t="shared" si="82"/>
        <v>#N/A</v>
      </c>
      <c r="O260" s="260">
        <v>6</v>
      </c>
      <c r="P260" s="261">
        <f t="shared" ref="P260:P265" si="83">P259</f>
        <v>24</v>
      </c>
      <c r="Q260" s="262">
        <v>44089</v>
      </c>
      <c r="R260" s="260">
        <v>6</v>
      </c>
      <c r="S260" s="261">
        <f t="shared" ref="S260:S265" si="84">S259</f>
        <v>24</v>
      </c>
    </row>
    <row r="261" spans="3:19" x14ac:dyDescent="0.25">
      <c r="C261" t="e">
        <f t="shared" si="82"/>
        <v>#N/A</v>
      </c>
      <c r="O261" s="260">
        <v>6</v>
      </c>
      <c r="P261" s="261">
        <f t="shared" si="83"/>
        <v>24</v>
      </c>
      <c r="Q261" s="262">
        <v>44090</v>
      </c>
      <c r="R261" s="260">
        <v>6</v>
      </c>
      <c r="S261" s="261">
        <f t="shared" si="84"/>
        <v>24</v>
      </c>
    </row>
    <row r="262" spans="3:19" x14ac:dyDescent="0.25">
      <c r="C262" t="e">
        <f t="shared" si="82"/>
        <v>#N/A</v>
      </c>
      <c r="O262" s="260">
        <v>6</v>
      </c>
      <c r="P262" s="261">
        <f t="shared" si="83"/>
        <v>24</v>
      </c>
      <c r="Q262" s="262">
        <v>44091</v>
      </c>
      <c r="R262" s="260">
        <v>6</v>
      </c>
      <c r="S262" s="261">
        <f t="shared" si="84"/>
        <v>24</v>
      </c>
    </row>
    <row r="263" spans="3:19" x14ac:dyDescent="0.25">
      <c r="C263" t="e">
        <f t="shared" si="82"/>
        <v>#N/A</v>
      </c>
      <c r="O263" s="260">
        <v>6</v>
      </c>
      <c r="P263" s="261">
        <f t="shared" si="83"/>
        <v>24</v>
      </c>
      <c r="Q263" s="262">
        <v>44092</v>
      </c>
      <c r="R263" s="260">
        <v>6</v>
      </c>
      <c r="S263" s="261">
        <f t="shared" si="84"/>
        <v>24</v>
      </c>
    </row>
    <row r="264" spans="3:19" x14ac:dyDescent="0.25">
      <c r="C264" t="e">
        <f t="shared" si="82"/>
        <v>#N/A</v>
      </c>
      <c r="O264" s="260">
        <v>6</v>
      </c>
      <c r="P264" s="261">
        <f t="shared" si="83"/>
        <v>24</v>
      </c>
      <c r="Q264" s="262">
        <v>44093</v>
      </c>
      <c r="R264" s="260">
        <v>6</v>
      </c>
      <c r="S264" s="261">
        <f t="shared" si="84"/>
        <v>24</v>
      </c>
    </row>
    <row r="265" spans="3:19" x14ac:dyDescent="0.25">
      <c r="C265" t="e">
        <f t="shared" si="82"/>
        <v>#N/A</v>
      </c>
      <c r="O265" s="260">
        <v>6</v>
      </c>
      <c r="P265" s="261">
        <f t="shared" si="83"/>
        <v>24</v>
      </c>
      <c r="Q265" s="262">
        <v>44094</v>
      </c>
      <c r="R265" s="260">
        <v>6</v>
      </c>
      <c r="S265" s="261">
        <f t="shared" si="84"/>
        <v>24</v>
      </c>
    </row>
    <row r="266" spans="3:19" x14ac:dyDescent="0.25">
      <c r="C266" t="e">
        <f t="shared" si="82"/>
        <v>#N/A</v>
      </c>
      <c r="O266" s="260">
        <v>6</v>
      </c>
      <c r="P266" s="261">
        <f>P259+1</f>
        <v>25</v>
      </c>
      <c r="Q266" s="262">
        <v>44095</v>
      </c>
      <c r="R266" s="260">
        <v>6</v>
      </c>
      <c r="S266" s="261">
        <f>S259+1</f>
        <v>25</v>
      </c>
    </row>
    <row r="267" spans="3:19" x14ac:dyDescent="0.25">
      <c r="C267" t="e">
        <f t="shared" si="82"/>
        <v>#N/A</v>
      </c>
      <c r="O267" s="260">
        <v>6</v>
      </c>
      <c r="P267" s="261">
        <f t="shared" ref="P267:P272" si="85">P266</f>
        <v>25</v>
      </c>
      <c r="Q267" s="262">
        <v>44096</v>
      </c>
      <c r="R267" s="260">
        <v>6</v>
      </c>
      <c r="S267" s="261">
        <f t="shared" ref="S267:S272" si="86">S266</f>
        <v>25</v>
      </c>
    </row>
    <row r="268" spans="3:19" x14ac:dyDescent="0.25">
      <c r="C268" t="e">
        <f t="shared" si="82"/>
        <v>#N/A</v>
      </c>
      <c r="O268" s="260">
        <v>6</v>
      </c>
      <c r="P268" s="261">
        <f t="shared" si="85"/>
        <v>25</v>
      </c>
      <c r="Q268" s="262">
        <v>44097</v>
      </c>
      <c r="R268" s="260">
        <v>6</v>
      </c>
      <c r="S268" s="261">
        <f t="shared" si="86"/>
        <v>25</v>
      </c>
    </row>
    <row r="269" spans="3:19" x14ac:dyDescent="0.25">
      <c r="C269" t="e">
        <f t="shared" si="82"/>
        <v>#N/A</v>
      </c>
      <c r="O269" s="260">
        <v>6</v>
      </c>
      <c r="P269" s="261">
        <f t="shared" si="85"/>
        <v>25</v>
      </c>
      <c r="Q269" s="262">
        <v>44098</v>
      </c>
      <c r="R269" s="260">
        <v>6</v>
      </c>
      <c r="S269" s="261">
        <f t="shared" si="86"/>
        <v>25</v>
      </c>
    </row>
    <row r="270" spans="3:19" x14ac:dyDescent="0.25">
      <c r="C270" t="e">
        <f t="shared" si="82"/>
        <v>#N/A</v>
      </c>
      <c r="O270" s="260">
        <v>6</v>
      </c>
      <c r="P270" s="261">
        <f t="shared" si="85"/>
        <v>25</v>
      </c>
      <c r="Q270" s="262">
        <v>44099</v>
      </c>
      <c r="R270" s="260">
        <v>6</v>
      </c>
      <c r="S270" s="261">
        <f t="shared" si="86"/>
        <v>25</v>
      </c>
    </row>
    <row r="271" spans="3:19" x14ac:dyDescent="0.25">
      <c r="C271" t="e">
        <f t="shared" si="82"/>
        <v>#N/A</v>
      </c>
      <c r="O271" s="260">
        <v>6</v>
      </c>
      <c r="P271" s="261">
        <f t="shared" si="85"/>
        <v>25</v>
      </c>
      <c r="Q271" s="262">
        <v>44100</v>
      </c>
      <c r="R271" s="260">
        <v>6</v>
      </c>
      <c r="S271" s="261">
        <f t="shared" si="86"/>
        <v>25</v>
      </c>
    </row>
    <row r="272" spans="3:19" x14ac:dyDescent="0.25">
      <c r="C272" t="e">
        <f t="shared" si="82"/>
        <v>#N/A</v>
      </c>
      <c r="O272" s="260">
        <v>6</v>
      </c>
      <c r="P272" s="261">
        <f t="shared" si="85"/>
        <v>25</v>
      </c>
      <c r="Q272" s="262">
        <v>44101</v>
      </c>
      <c r="R272" s="260">
        <v>6</v>
      </c>
      <c r="S272" s="261">
        <f t="shared" si="86"/>
        <v>25</v>
      </c>
    </row>
    <row r="273" spans="3:19" x14ac:dyDescent="0.25">
      <c r="C273" t="e">
        <f t="shared" si="82"/>
        <v>#N/A</v>
      </c>
      <c r="O273" s="260">
        <v>6</v>
      </c>
      <c r="P273" s="261">
        <f>P266+1</f>
        <v>26</v>
      </c>
      <c r="Q273" s="262">
        <v>44102</v>
      </c>
      <c r="R273" s="260">
        <v>6</v>
      </c>
      <c r="S273" s="261">
        <f>S266+1</f>
        <v>26</v>
      </c>
    </row>
    <row r="274" spans="3:19" x14ac:dyDescent="0.25">
      <c r="C274" t="e">
        <f t="shared" si="82"/>
        <v>#N/A</v>
      </c>
      <c r="O274" s="260">
        <v>6</v>
      </c>
      <c r="P274" s="261">
        <f t="shared" ref="P274:P279" si="87">P273</f>
        <v>26</v>
      </c>
      <c r="Q274" s="262">
        <v>44103</v>
      </c>
      <c r="R274" s="260">
        <v>6</v>
      </c>
      <c r="S274" s="261">
        <f t="shared" ref="S274:S279" si="88">S273</f>
        <v>26</v>
      </c>
    </row>
    <row r="275" spans="3:19" x14ac:dyDescent="0.25">
      <c r="C275" t="e">
        <f t="shared" si="82"/>
        <v>#N/A</v>
      </c>
      <c r="O275" s="260">
        <v>6</v>
      </c>
      <c r="P275" s="261">
        <f t="shared" si="87"/>
        <v>26</v>
      </c>
      <c r="Q275" s="262">
        <v>44104</v>
      </c>
      <c r="R275" s="260">
        <v>6</v>
      </c>
      <c r="S275" s="261">
        <f t="shared" si="88"/>
        <v>26</v>
      </c>
    </row>
    <row r="276" spans="3:19" x14ac:dyDescent="0.25">
      <c r="C276" t="e">
        <f t="shared" si="82"/>
        <v>#N/A</v>
      </c>
      <c r="O276" s="260">
        <v>6</v>
      </c>
      <c r="P276" s="261">
        <f t="shared" si="87"/>
        <v>26</v>
      </c>
      <c r="Q276" s="262">
        <v>44105</v>
      </c>
      <c r="R276" s="260">
        <v>6</v>
      </c>
      <c r="S276" s="261">
        <f t="shared" si="88"/>
        <v>26</v>
      </c>
    </row>
    <row r="277" spans="3:19" x14ac:dyDescent="0.25">
      <c r="C277" t="e">
        <f t="shared" si="82"/>
        <v>#N/A</v>
      </c>
      <c r="O277" s="260">
        <v>6</v>
      </c>
      <c r="P277" s="261">
        <f t="shared" si="87"/>
        <v>26</v>
      </c>
      <c r="Q277" s="262">
        <v>44106</v>
      </c>
      <c r="R277" s="260">
        <v>6</v>
      </c>
      <c r="S277" s="261">
        <f t="shared" si="88"/>
        <v>26</v>
      </c>
    </row>
    <row r="278" spans="3:19" x14ac:dyDescent="0.25">
      <c r="C278" t="e">
        <f t="shared" si="82"/>
        <v>#N/A</v>
      </c>
      <c r="O278" s="260">
        <v>6</v>
      </c>
      <c r="P278" s="261">
        <f t="shared" si="87"/>
        <v>26</v>
      </c>
      <c r="Q278" s="262">
        <v>44107</v>
      </c>
      <c r="R278" s="260">
        <v>6</v>
      </c>
      <c r="S278" s="261">
        <f t="shared" si="88"/>
        <v>26</v>
      </c>
    </row>
    <row r="279" spans="3:19" x14ac:dyDescent="0.25">
      <c r="C279" t="e">
        <f t="shared" si="82"/>
        <v>#N/A</v>
      </c>
      <c r="O279" s="260">
        <v>6</v>
      </c>
      <c r="P279" s="261">
        <f t="shared" si="87"/>
        <v>26</v>
      </c>
      <c r="Q279" s="262">
        <v>44108</v>
      </c>
      <c r="R279" s="260">
        <v>6</v>
      </c>
      <c r="S279" s="261">
        <f t="shared" si="88"/>
        <v>26</v>
      </c>
    </row>
    <row r="280" spans="3:19" x14ac:dyDescent="0.25">
      <c r="C280" t="e">
        <f t="shared" si="82"/>
        <v>#N/A</v>
      </c>
      <c r="O280" s="260">
        <v>6</v>
      </c>
      <c r="P280" s="261">
        <f>P273+1</f>
        <v>27</v>
      </c>
      <c r="Q280" s="262">
        <v>44109</v>
      </c>
      <c r="R280" s="260">
        <v>6</v>
      </c>
      <c r="S280" s="261">
        <f>S273+1</f>
        <v>27</v>
      </c>
    </row>
    <row r="281" spans="3:19" x14ac:dyDescent="0.25">
      <c r="C281" t="e">
        <f t="shared" si="82"/>
        <v>#N/A</v>
      </c>
      <c r="O281" s="260">
        <v>7</v>
      </c>
      <c r="P281" s="261">
        <f t="shared" ref="P281:P286" si="89">P280</f>
        <v>27</v>
      </c>
      <c r="Q281" s="265">
        <v>44110</v>
      </c>
      <c r="R281" s="260">
        <v>7</v>
      </c>
      <c r="S281" s="261">
        <f t="shared" ref="S281:S286" si="90">S280</f>
        <v>27</v>
      </c>
    </row>
    <row r="282" spans="3:19" x14ac:dyDescent="0.25">
      <c r="C282" t="e">
        <f t="shared" si="82"/>
        <v>#N/A</v>
      </c>
      <c r="O282" s="260">
        <v>7</v>
      </c>
      <c r="P282" s="261">
        <f t="shared" si="89"/>
        <v>27</v>
      </c>
      <c r="Q282" s="262">
        <v>44111</v>
      </c>
      <c r="R282" s="260">
        <v>7</v>
      </c>
      <c r="S282" s="261">
        <f t="shared" si="90"/>
        <v>27</v>
      </c>
    </row>
    <row r="283" spans="3:19" x14ac:dyDescent="0.25">
      <c r="C283" t="e">
        <f t="shared" si="82"/>
        <v>#N/A</v>
      </c>
      <c r="O283" s="260">
        <v>7</v>
      </c>
      <c r="P283" s="261">
        <f t="shared" si="89"/>
        <v>27</v>
      </c>
      <c r="Q283" s="262">
        <v>44112</v>
      </c>
      <c r="R283" s="260">
        <v>7</v>
      </c>
      <c r="S283" s="261">
        <f t="shared" si="90"/>
        <v>27</v>
      </c>
    </row>
    <row r="284" spans="3:19" x14ac:dyDescent="0.25">
      <c r="C284" t="e">
        <f t="shared" si="82"/>
        <v>#N/A</v>
      </c>
      <c r="O284" s="260">
        <v>7</v>
      </c>
      <c r="P284" s="261">
        <f t="shared" si="89"/>
        <v>27</v>
      </c>
      <c r="Q284" s="262">
        <v>44113</v>
      </c>
      <c r="R284" s="260">
        <v>7</v>
      </c>
      <c r="S284" s="261">
        <f t="shared" si="90"/>
        <v>27</v>
      </c>
    </row>
    <row r="285" spans="3:19" x14ac:dyDescent="0.25">
      <c r="C285" t="e">
        <f t="shared" si="82"/>
        <v>#N/A</v>
      </c>
      <c r="O285" s="260">
        <v>7</v>
      </c>
      <c r="P285" s="261">
        <f t="shared" si="89"/>
        <v>27</v>
      </c>
      <c r="Q285" s="262">
        <v>44114</v>
      </c>
      <c r="R285" s="260">
        <v>7</v>
      </c>
      <c r="S285" s="261">
        <f t="shared" si="90"/>
        <v>27</v>
      </c>
    </row>
    <row r="286" spans="3:19" x14ac:dyDescent="0.25">
      <c r="C286" t="e">
        <f t="shared" si="82"/>
        <v>#N/A</v>
      </c>
      <c r="O286" s="260">
        <v>7</v>
      </c>
      <c r="P286" s="261">
        <f t="shared" si="89"/>
        <v>27</v>
      </c>
      <c r="Q286" s="262">
        <v>44115</v>
      </c>
      <c r="R286" s="260">
        <v>7</v>
      </c>
      <c r="S286" s="261">
        <f t="shared" si="90"/>
        <v>27</v>
      </c>
    </row>
    <row r="287" spans="3:19" x14ac:dyDescent="0.25">
      <c r="C287" t="e">
        <f t="shared" si="82"/>
        <v>#N/A</v>
      </c>
      <c r="O287" s="260">
        <v>7</v>
      </c>
      <c r="P287" s="261">
        <f>P280+1</f>
        <v>28</v>
      </c>
      <c r="Q287" s="262">
        <v>44116</v>
      </c>
      <c r="R287" s="260">
        <v>7</v>
      </c>
      <c r="S287" s="261">
        <f>S280+1</f>
        <v>28</v>
      </c>
    </row>
    <row r="288" spans="3:19" x14ac:dyDescent="0.25">
      <c r="C288" t="e">
        <f t="shared" si="82"/>
        <v>#N/A</v>
      </c>
      <c r="O288" s="260">
        <v>7</v>
      </c>
      <c r="P288" s="261">
        <f t="shared" ref="P288:P293" si="91">P287</f>
        <v>28</v>
      </c>
      <c r="Q288" s="262">
        <v>44117</v>
      </c>
      <c r="R288" s="260">
        <v>7</v>
      </c>
      <c r="S288" s="261">
        <f t="shared" ref="S288:S293" si="92">S287</f>
        <v>28</v>
      </c>
    </row>
    <row r="289" spans="3:19" x14ac:dyDescent="0.25">
      <c r="C289" t="e">
        <f t="shared" si="82"/>
        <v>#N/A</v>
      </c>
      <c r="O289" s="260">
        <v>7</v>
      </c>
      <c r="P289" s="261">
        <f t="shared" si="91"/>
        <v>28</v>
      </c>
      <c r="Q289" s="262">
        <v>44118</v>
      </c>
      <c r="R289" s="260">
        <v>7</v>
      </c>
      <c r="S289" s="261">
        <f t="shared" si="92"/>
        <v>28</v>
      </c>
    </row>
    <row r="290" spans="3:19" x14ac:dyDescent="0.25">
      <c r="C290" t="e">
        <f t="shared" si="82"/>
        <v>#N/A</v>
      </c>
      <c r="O290" s="260">
        <v>7</v>
      </c>
      <c r="P290" s="261">
        <f t="shared" si="91"/>
        <v>28</v>
      </c>
      <c r="Q290" s="262">
        <v>44119</v>
      </c>
      <c r="R290" s="260">
        <v>7</v>
      </c>
      <c r="S290" s="261">
        <f t="shared" si="92"/>
        <v>28</v>
      </c>
    </row>
    <row r="291" spans="3:19" x14ac:dyDescent="0.25">
      <c r="C291" t="e">
        <f t="shared" si="82"/>
        <v>#N/A</v>
      </c>
      <c r="O291" s="260">
        <v>7</v>
      </c>
      <c r="P291" s="261">
        <f t="shared" si="91"/>
        <v>28</v>
      </c>
      <c r="Q291" s="262">
        <v>44120</v>
      </c>
      <c r="R291" s="260">
        <v>7</v>
      </c>
      <c r="S291" s="261">
        <f t="shared" si="92"/>
        <v>28</v>
      </c>
    </row>
    <row r="292" spans="3:19" x14ac:dyDescent="0.25">
      <c r="C292" t="e">
        <f t="shared" si="82"/>
        <v>#N/A</v>
      </c>
      <c r="O292" s="260">
        <v>7</v>
      </c>
      <c r="P292" s="261">
        <f t="shared" si="91"/>
        <v>28</v>
      </c>
      <c r="Q292" s="262">
        <v>44121</v>
      </c>
      <c r="R292" s="260">
        <v>7</v>
      </c>
      <c r="S292" s="261">
        <f t="shared" si="92"/>
        <v>28</v>
      </c>
    </row>
    <row r="293" spans="3:19" x14ac:dyDescent="0.25">
      <c r="C293" t="e">
        <f t="shared" si="82"/>
        <v>#N/A</v>
      </c>
      <c r="O293" s="260">
        <v>7</v>
      </c>
      <c r="P293" s="261">
        <f t="shared" si="91"/>
        <v>28</v>
      </c>
      <c r="Q293" s="262">
        <v>44122</v>
      </c>
      <c r="R293" s="260">
        <v>7</v>
      </c>
      <c r="S293" s="261">
        <f t="shared" si="92"/>
        <v>28</v>
      </c>
    </row>
    <row r="294" spans="3:19" x14ac:dyDescent="0.25">
      <c r="C294" t="e">
        <f t="shared" si="82"/>
        <v>#N/A</v>
      </c>
      <c r="O294" s="260">
        <v>7</v>
      </c>
      <c r="P294" s="261">
        <f>P287+1</f>
        <v>29</v>
      </c>
      <c r="Q294" s="262">
        <v>44123</v>
      </c>
      <c r="R294" s="260">
        <v>7</v>
      </c>
      <c r="S294" s="261">
        <f>S287+1</f>
        <v>29</v>
      </c>
    </row>
    <row r="295" spans="3:19" x14ac:dyDescent="0.25">
      <c r="C295" t="e">
        <f t="shared" si="82"/>
        <v>#N/A</v>
      </c>
      <c r="O295" s="260">
        <v>7</v>
      </c>
      <c r="P295" s="261">
        <f t="shared" ref="P295:P300" si="93">P294</f>
        <v>29</v>
      </c>
      <c r="Q295" s="262">
        <v>44124</v>
      </c>
      <c r="R295" s="260">
        <v>7</v>
      </c>
      <c r="S295" s="261">
        <f t="shared" ref="S295:S300" si="94">S294</f>
        <v>29</v>
      </c>
    </row>
    <row r="296" spans="3:19" x14ac:dyDescent="0.25">
      <c r="C296" t="e">
        <f t="shared" si="82"/>
        <v>#N/A</v>
      </c>
      <c r="O296" s="260">
        <v>7</v>
      </c>
      <c r="P296" s="261">
        <f t="shared" si="93"/>
        <v>29</v>
      </c>
      <c r="Q296" s="262">
        <v>44125</v>
      </c>
      <c r="R296" s="260">
        <v>7</v>
      </c>
      <c r="S296" s="261">
        <f t="shared" si="94"/>
        <v>29</v>
      </c>
    </row>
    <row r="297" spans="3:19" x14ac:dyDescent="0.25">
      <c r="C297" t="e">
        <f t="shared" si="82"/>
        <v>#N/A</v>
      </c>
      <c r="O297" s="260">
        <v>7</v>
      </c>
      <c r="P297" s="261">
        <f t="shared" si="93"/>
        <v>29</v>
      </c>
      <c r="Q297" s="262">
        <v>44126</v>
      </c>
      <c r="R297" s="260">
        <v>7</v>
      </c>
      <c r="S297" s="261">
        <f t="shared" si="94"/>
        <v>29</v>
      </c>
    </row>
    <row r="298" spans="3:19" x14ac:dyDescent="0.25">
      <c r="C298" t="e">
        <f t="shared" si="82"/>
        <v>#N/A</v>
      </c>
      <c r="O298" s="260">
        <v>7</v>
      </c>
      <c r="P298" s="261">
        <f t="shared" si="93"/>
        <v>29</v>
      </c>
      <c r="Q298" s="262">
        <v>44127</v>
      </c>
      <c r="R298" s="260">
        <v>7</v>
      </c>
      <c r="S298" s="261">
        <f t="shared" si="94"/>
        <v>29</v>
      </c>
    </row>
    <row r="299" spans="3:19" x14ac:dyDescent="0.25">
      <c r="C299" t="e">
        <f t="shared" si="82"/>
        <v>#N/A</v>
      </c>
      <c r="O299" s="260">
        <v>7</v>
      </c>
      <c r="P299" s="261">
        <f t="shared" si="93"/>
        <v>29</v>
      </c>
      <c r="Q299" s="262">
        <v>44128</v>
      </c>
      <c r="R299" s="260">
        <v>7</v>
      </c>
      <c r="S299" s="261">
        <f t="shared" si="94"/>
        <v>29</v>
      </c>
    </row>
    <row r="300" spans="3:19" x14ac:dyDescent="0.25">
      <c r="C300" t="e">
        <f t="shared" si="82"/>
        <v>#N/A</v>
      </c>
      <c r="O300" s="260">
        <v>7</v>
      </c>
      <c r="P300" s="261">
        <f t="shared" si="93"/>
        <v>29</v>
      </c>
      <c r="Q300" s="262">
        <v>44129</v>
      </c>
      <c r="R300" s="260">
        <v>7</v>
      </c>
      <c r="S300" s="261">
        <f t="shared" si="94"/>
        <v>29</v>
      </c>
    </row>
    <row r="301" spans="3:19" x14ac:dyDescent="0.25">
      <c r="C301" t="e">
        <f t="shared" si="82"/>
        <v>#N/A</v>
      </c>
      <c r="O301" s="260">
        <v>7</v>
      </c>
      <c r="P301" s="261">
        <f>P294+1</f>
        <v>30</v>
      </c>
      <c r="Q301" s="262">
        <v>44130</v>
      </c>
      <c r="R301" s="260">
        <v>7</v>
      </c>
      <c r="S301" s="261">
        <f>S294+1</f>
        <v>30</v>
      </c>
    </row>
    <row r="302" spans="3:19" x14ac:dyDescent="0.25">
      <c r="C302" t="e">
        <f t="shared" si="82"/>
        <v>#N/A</v>
      </c>
      <c r="O302" s="260">
        <v>7</v>
      </c>
      <c r="P302" s="261">
        <f t="shared" ref="P302:P307" si="95">P301</f>
        <v>30</v>
      </c>
      <c r="Q302" s="262">
        <v>44131</v>
      </c>
      <c r="R302" s="260">
        <v>7</v>
      </c>
      <c r="S302" s="261">
        <f t="shared" ref="S302:S307" si="96">S301</f>
        <v>30</v>
      </c>
    </row>
    <row r="303" spans="3:19" x14ac:dyDescent="0.25">
      <c r="C303" t="e">
        <f t="shared" si="82"/>
        <v>#N/A</v>
      </c>
      <c r="O303" s="260">
        <v>7</v>
      </c>
      <c r="P303" s="261">
        <f t="shared" si="95"/>
        <v>30</v>
      </c>
      <c r="Q303" s="262">
        <v>44132</v>
      </c>
      <c r="R303" s="260">
        <v>7</v>
      </c>
      <c r="S303" s="261">
        <f t="shared" si="96"/>
        <v>30</v>
      </c>
    </row>
    <row r="304" spans="3:19" x14ac:dyDescent="0.25">
      <c r="C304" t="e">
        <f t="shared" si="82"/>
        <v>#N/A</v>
      </c>
      <c r="O304" s="260">
        <v>7</v>
      </c>
      <c r="P304" s="261">
        <f t="shared" si="95"/>
        <v>30</v>
      </c>
      <c r="Q304" s="262">
        <v>44133</v>
      </c>
      <c r="R304" s="260">
        <v>7</v>
      </c>
      <c r="S304" s="261">
        <f t="shared" si="96"/>
        <v>30</v>
      </c>
    </row>
    <row r="305" spans="3:19" x14ac:dyDescent="0.25">
      <c r="C305" t="e">
        <f t="shared" si="82"/>
        <v>#N/A</v>
      </c>
      <c r="O305" s="260">
        <v>7</v>
      </c>
      <c r="P305" s="261">
        <f t="shared" si="95"/>
        <v>30</v>
      </c>
      <c r="Q305" s="262">
        <v>44134</v>
      </c>
      <c r="R305" s="260">
        <v>7</v>
      </c>
      <c r="S305" s="261">
        <f t="shared" si="96"/>
        <v>30</v>
      </c>
    </row>
    <row r="306" spans="3:19" x14ac:dyDescent="0.25">
      <c r="C306" t="e">
        <f t="shared" si="82"/>
        <v>#N/A</v>
      </c>
      <c r="O306" s="260">
        <v>7</v>
      </c>
      <c r="P306" s="261">
        <f t="shared" si="95"/>
        <v>30</v>
      </c>
      <c r="Q306" s="262">
        <v>44135</v>
      </c>
      <c r="R306" s="260">
        <v>7</v>
      </c>
      <c r="S306" s="261">
        <f t="shared" si="96"/>
        <v>30</v>
      </c>
    </row>
    <row r="307" spans="3:19" x14ac:dyDescent="0.25">
      <c r="C307" t="e">
        <f t="shared" si="82"/>
        <v>#N/A</v>
      </c>
      <c r="O307" s="260">
        <v>7</v>
      </c>
      <c r="P307" s="261">
        <f t="shared" si="95"/>
        <v>30</v>
      </c>
      <c r="Q307" s="262">
        <v>44136</v>
      </c>
      <c r="R307" s="260">
        <v>7</v>
      </c>
      <c r="S307" s="261">
        <f t="shared" si="96"/>
        <v>30</v>
      </c>
    </row>
    <row r="308" spans="3:19" x14ac:dyDescent="0.25">
      <c r="C308" t="e">
        <f t="shared" si="82"/>
        <v>#N/A</v>
      </c>
      <c r="O308" s="260">
        <v>7</v>
      </c>
      <c r="P308" s="261">
        <f>P301+1</f>
        <v>31</v>
      </c>
      <c r="Q308" s="262">
        <v>44137</v>
      </c>
      <c r="R308" s="260">
        <v>7</v>
      </c>
      <c r="S308" s="261">
        <f>S301+1</f>
        <v>31</v>
      </c>
    </row>
    <row r="309" spans="3:19" x14ac:dyDescent="0.25">
      <c r="C309" t="e">
        <f t="shared" si="82"/>
        <v>#N/A</v>
      </c>
      <c r="O309" s="260">
        <v>7</v>
      </c>
      <c r="P309" s="261">
        <f t="shared" ref="P309:P314" si="97">P308</f>
        <v>31</v>
      </c>
      <c r="Q309" s="262">
        <v>44138</v>
      </c>
      <c r="R309" s="260">
        <v>7</v>
      </c>
      <c r="S309" s="261">
        <f t="shared" ref="S309:S314" si="98">S308</f>
        <v>31</v>
      </c>
    </row>
    <row r="310" spans="3:19" x14ac:dyDescent="0.25">
      <c r="C310" t="e">
        <f t="shared" si="82"/>
        <v>#N/A</v>
      </c>
      <c r="O310" s="260">
        <v>7</v>
      </c>
      <c r="P310" s="261">
        <f t="shared" si="97"/>
        <v>31</v>
      </c>
      <c r="Q310" s="262">
        <v>44139</v>
      </c>
      <c r="R310" s="260">
        <v>7</v>
      </c>
      <c r="S310" s="261">
        <f t="shared" si="98"/>
        <v>31</v>
      </c>
    </row>
    <row r="311" spans="3:19" x14ac:dyDescent="0.25">
      <c r="C311" t="e">
        <f t="shared" si="82"/>
        <v>#N/A</v>
      </c>
      <c r="O311" s="260">
        <v>7</v>
      </c>
      <c r="P311" s="261">
        <f t="shared" si="97"/>
        <v>31</v>
      </c>
      <c r="Q311" s="262">
        <v>44140</v>
      </c>
      <c r="R311" s="260">
        <v>7</v>
      </c>
      <c r="S311" s="261">
        <f t="shared" si="98"/>
        <v>31</v>
      </c>
    </row>
    <row r="312" spans="3:19" x14ac:dyDescent="0.25">
      <c r="C312" t="e">
        <f t="shared" si="82"/>
        <v>#N/A</v>
      </c>
      <c r="O312" s="260">
        <v>8</v>
      </c>
      <c r="P312" s="261">
        <f t="shared" si="97"/>
        <v>31</v>
      </c>
      <c r="Q312" s="265">
        <v>44141</v>
      </c>
      <c r="R312" s="260">
        <v>8</v>
      </c>
      <c r="S312" s="261">
        <f t="shared" si="98"/>
        <v>31</v>
      </c>
    </row>
    <row r="313" spans="3:19" x14ac:dyDescent="0.25">
      <c r="C313" t="e">
        <f t="shared" si="82"/>
        <v>#N/A</v>
      </c>
      <c r="O313" s="260">
        <v>8</v>
      </c>
      <c r="P313" s="261">
        <f t="shared" si="97"/>
        <v>31</v>
      </c>
      <c r="Q313" s="262">
        <v>44142</v>
      </c>
      <c r="R313" s="260">
        <v>8</v>
      </c>
      <c r="S313" s="261">
        <f t="shared" si="98"/>
        <v>31</v>
      </c>
    </row>
    <row r="314" spans="3:19" x14ac:dyDescent="0.25">
      <c r="C314" t="e">
        <f t="shared" si="82"/>
        <v>#N/A</v>
      </c>
      <c r="O314" s="260">
        <v>8</v>
      </c>
      <c r="P314" s="261">
        <f t="shared" si="97"/>
        <v>31</v>
      </c>
      <c r="Q314" s="262">
        <v>44143</v>
      </c>
      <c r="R314" s="260">
        <v>8</v>
      </c>
      <c r="S314" s="261">
        <f t="shared" si="98"/>
        <v>31</v>
      </c>
    </row>
    <row r="315" spans="3:19" x14ac:dyDescent="0.25">
      <c r="C315" t="e">
        <f t="shared" si="82"/>
        <v>#N/A</v>
      </c>
      <c r="O315" s="260">
        <v>8</v>
      </c>
      <c r="P315" s="261">
        <f>P308+1</f>
        <v>32</v>
      </c>
      <c r="Q315" s="262">
        <v>44144</v>
      </c>
      <c r="R315" s="260">
        <v>8</v>
      </c>
      <c r="S315" s="261">
        <f>S308+1</f>
        <v>32</v>
      </c>
    </row>
    <row r="316" spans="3:19" x14ac:dyDescent="0.25">
      <c r="C316" t="e">
        <f t="shared" si="82"/>
        <v>#N/A</v>
      </c>
      <c r="O316" s="260">
        <v>8</v>
      </c>
      <c r="P316" s="261">
        <f t="shared" ref="P316:P321" si="99">P315</f>
        <v>32</v>
      </c>
      <c r="Q316" s="262">
        <v>44145</v>
      </c>
      <c r="R316" s="260">
        <v>8</v>
      </c>
      <c r="S316" s="261">
        <f t="shared" ref="S316:S321" si="100">S315</f>
        <v>32</v>
      </c>
    </row>
    <row r="317" spans="3:19" x14ac:dyDescent="0.25">
      <c r="C317" t="e">
        <f t="shared" si="82"/>
        <v>#N/A</v>
      </c>
      <c r="O317" s="260">
        <v>8</v>
      </c>
      <c r="P317" s="261">
        <f t="shared" si="99"/>
        <v>32</v>
      </c>
      <c r="Q317" s="262">
        <v>44146</v>
      </c>
      <c r="R317" s="260">
        <v>8</v>
      </c>
      <c r="S317" s="261">
        <f t="shared" si="100"/>
        <v>32</v>
      </c>
    </row>
    <row r="318" spans="3:19" x14ac:dyDescent="0.25">
      <c r="C318" t="e">
        <f t="shared" si="82"/>
        <v>#N/A</v>
      </c>
      <c r="O318" s="260">
        <v>8</v>
      </c>
      <c r="P318" s="261">
        <f t="shared" si="99"/>
        <v>32</v>
      </c>
      <c r="Q318" s="262">
        <v>44147</v>
      </c>
      <c r="R318" s="260">
        <v>8</v>
      </c>
      <c r="S318" s="261">
        <f t="shared" si="100"/>
        <v>32</v>
      </c>
    </row>
    <row r="319" spans="3:19" x14ac:dyDescent="0.25">
      <c r="C319" t="e">
        <f t="shared" si="82"/>
        <v>#N/A</v>
      </c>
      <c r="O319" s="260">
        <v>8</v>
      </c>
      <c r="P319" s="261">
        <f t="shared" si="99"/>
        <v>32</v>
      </c>
      <c r="Q319" s="262">
        <v>44148</v>
      </c>
      <c r="R319" s="260">
        <v>8</v>
      </c>
      <c r="S319" s="261">
        <f t="shared" si="100"/>
        <v>32</v>
      </c>
    </row>
    <row r="320" spans="3:19" x14ac:dyDescent="0.25">
      <c r="C320" t="e">
        <f t="shared" si="82"/>
        <v>#N/A</v>
      </c>
      <c r="O320" s="260">
        <v>8</v>
      </c>
      <c r="P320" s="261">
        <f t="shared" si="99"/>
        <v>32</v>
      </c>
      <c r="Q320" s="262">
        <v>44149</v>
      </c>
      <c r="R320" s="260">
        <v>8</v>
      </c>
      <c r="S320" s="261">
        <f t="shared" si="100"/>
        <v>32</v>
      </c>
    </row>
    <row r="321" spans="3:19" x14ac:dyDescent="0.25">
      <c r="C321" t="e">
        <f t="shared" si="82"/>
        <v>#N/A</v>
      </c>
      <c r="O321" s="260">
        <v>8</v>
      </c>
      <c r="P321" s="261">
        <f t="shared" si="99"/>
        <v>32</v>
      </c>
      <c r="Q321" s="262">
        <v>44150</v>
      </c>
      <c r="R321" s="260">
        <v>8</v>
      </c>
      <c r="S321" s="261">
        <f t="shared" si="100"/>
        <v>32</v>
      </c>
    </row>
    <row r="322" spans="3:19" x14ac:dyDescent="0.25">
      <c r="C322" t="e">
        <f t="shared" si="82"/>
        <v>#N/A</v>
      </c>
      <c r="O322" s="260">
        <v>8</v>
      </c>
      <c r="P322" s="261">
        <f>P315+1</f>
        <v>33</v>
      </c>
      <c r="Q322" s="262">
        <v>44151</v>
      </c>
      <c r="R322" s="260">
        <v>8</v>
      </c>
      <c r="S322" s="261">
        <f>S315+1</f>
        <v>33</v>
      </c>
    </row>
    <row r="323" spans="3:19" x14ac:dyDescent="0.25">
      <c r="C323" t="e">
        <f t="shared" ref="C323:C368" si="101">VLOOKUP(G323,Q323:R688,2)</f>
        <v>#N/A</v>
      </c>
      <c r="O323" s="260">
        <v>8</v>
      </c>
      <c r="P323" s="261">
        <f t="shared" ref="P323:P328" si="102">P322</f>
        <v>33</v>
      </c>
      <c r="Q323" s="262">
        <v>44152</v>
      </c>
      <c r="R323" s="260">
        <v>8</v>
      </c>
      <c r="S323" s="261">
        <f t="shared" ref="S323:S328" si="103">S322</f>
        <v>33</v>
      </c>
    </row>
    <row r="324" spans="3:19" x14ac:dyDescent="0.25">
      <c r="C324" t="e">
        <f t="shared" si="101"/>
        <v>#N/A</v>
      </c>
      <c r="O324" s="260">
        <v>8</v>
      </c>
      <c r="P324" s="261">
        <f t="shared" si="102"/>
        <v>33</v>
      </c>
      <c r="Q324" s="262">
        <v>44153</v>
      </c>
      <c r="R324" s="260">
        <v>8</v>
      </c>
      <c r="S324" s="261">
        <f t="shared" si="103"/>
        <v>33</v>
      </c>
    </row>
    <row r="325" spans="3:19" x14ac:dyDescent="0.25">
      <c r="C325" t="e">
        <f t="shared" si="101"/>
        <v>#N/A</v>
      </c>
      <c r="O325" s="260">
        <v>8</v>
      </c>
      <c r="P325" s="261">
        <f t="shared" si="102"/>
        <v>33</v>
      </c>
      <c r="Q325" s="262">
        <v>44154</v>
      </c>
      <c r="R325" s="260">
        <v>8</v>
      </c>
      <c r="S325" s="261">
        <f t="shared" si="103"/>
        <v>33</v>
      </c>
    </row>
    <row r="326" spans="3:19" x14ac:dyDescent="0.25">
      <c r="C326" t="e">
        <f t="shared" si="101"/>
        <v>#N/A</v>
      </c>
      <c r="O326" s="260">
        <v>8</v>
      </c>
      <c r="P326" s="261">
        <f t="shared" si="102"/>
        <v>33</v>
      </c>
      <c r="Q326" s="262">
        <v>44155</v>
      </c>
      <c r="R326" s="260">
        <v>8</v>
      </c>
      <c r="S326" s="261">
        <f t="shared" si="103"/>
        <v>33</v>
      </c>
    </row>
    <row r="327" spans="3:19" x14ac:dyDescent="0.25">
      <c r="C327" t="e">
        <f t="shared" si="101"/>
        <v>#N/A</v>
      </c>
      <c r="O327" s="260">
        <v>8</v>
      </c>
      <c r="P327" s="261">
        <f t="shared" si="102"/>
        <v>33</v>
      </c>
      <c r="Q327" s="262">
        <v>44156</v>
      </c>
      <c r="R327" s="260">
        <v>8</v>
      </c>
      <c r="S327" s="261">
        <f t="shared" si="103"/>
        <v>33</v>
      </c>
    </row>
    <row r="328" spans="3:19" x14ac:dyDescent="0.25">
      <c r="C328" t="e">
        <f t="shared" si="101"/>
        <v>#N/A</v>
      </c>
      <c r="O328" s="260">
        <v>8</v>
      </c>
      <c r="P328" s="261">
        <f t="shared" si="102"/>
        <v>33</v>
      </c>
      <c r="Q328" s="262">
        <v>44157</v>
      </c>
      <c r="R328" s="260">
        <v>8</v>
      </c>
      <c r="S328" s="261">
        <f t="shared" si="103"/>
        <v>33</v>
      </c>
    </row>
    <row r="329" spans="3:19" x14ac:dyDescent="0.25">
      <c r="C329" t="e">
        <f t="shared" si="101"/>
        <v>#N/A</v>
      </c>
      <c r="O329" s="260">
        <v>8</v>
      </c>
      <c r="P329" s="261">
        <f>P322+1</f>
        <v>34</v>
      </c>
      <c r="Q329" s="262">
        <v>44158</v>
      </c>
      <c r="R329" s="260">
        <v>8</v>
      </c>
      <c r="S329" s="261">
        <f>S322+1</f>
        <v>34</v>
      </c>
    </row>
    <row r="330" spans="3:19" x14ac:dyDescent="0.25">
      <c r="C330" t="e">
        <f t="shared" si="101"/>
        <v>#N/A</v>
      </c>
      <c r="O330" s="260">
        <v>8</v>
      </c>
      <c r="P330" s="261">
        <f t="shared" ref="P330:P335" si="104">P329</f>
        <v>34</v>
      </c>
      <c r="Q330" s="262">
        <v>44159</v>
      </c>
      <c r="R330" s="260">
        <v>8</v>
      </c>
      <c r="S330" s="261">
        <f t="shared" ref="S330:S335" si="105">S329</f>
        <v>34</v>
      </c>
    </row>
    <row r="331" spans="3:19" x14ac:dyDescent="0.25">
      <c r="C331" t="e">
        <f t="shared" si="101"/>
        <v>#N/A</v>
      </c>
      <c r="O331" s="260">
        <v>8</v>
      </c>
      <c r="P331" s="261">
        <f t="shared" si="104"/>
        <v>34</v>
      </c>
      <c r="Q331" s="262">
        <v>44160</v>
      </c>
      <c r="R331" s="260">
        <v>8</v>
      </c>
      <c r="S331" s="261">
        <f t="shared" si="105"/>
        <v>34</v>
      </c>
    </row>
    <row r="332" spans="3:19" x14ac:dyDescent="0.25">
      <c r="C332" t="e">
        <f t="shared" si="101"/>
        <v>#N/A</v>
      </c>
      <c r="O332" s="260">
        <v>8</v>
      </c>
      <c r="P332" s="261">
        <f t="shared" si="104"/>
        <v>34</v>
      </c>
      <c r="Q332" s="262">
        <v>44161</v>
      </c>
      <c r="R332" s="260">
        <v>8</v>
      </c>
      <c r="S332" s="261">
        <f t="shared" si="105"/>
        <v>34</v>
      </c>
    </row>
    <row r="333" spans="3:19" x14ac:dyDescent="0.25">
      <c r="C333" t="e">
        <f t="shared" si="101"/>
        <v>#N/A</v>
      </c>
      <c r="O333" s="260">
        <v>8</v>
      </c>
      <c r="P333" s="261">
        <f t="shared" si="104"/>
        <v>34</v>
      </c>
      <c r="Q333" s="262">
        <v>44162</v>
      </c>
      <c r="R333" s="260">
        <v>8</v>
      </c>
      <c r="S333" s="261">
        <f t="shared" si="105"/>
        <v>34</v>
      </c>
    </row>
    <row r="334" spans="3:19" x14ac:dyDescent="0.25">
      <c r="C334" t="e">
        <f t="shared" si="101"/>
        <v>#N/A</v>
      </c>
      <c r="O334" s="260">
        <v>8</v>
      </c>
      <c r="P334" s="261">
        <f t="shared" si="104"/>
        <v>34</v>
      </c>
      <c r="Q334" s="262">
        <v>44163</v>
      </c>
      <c r="R334" s="260">
        <v>8</v>
      </c>
      <c r="S334" s="261">
        <f t="shared" si="105"/>
        <v>34</v>
      </c>
    </row>
    <row r="335" spans="3:19" x14ac:dyDescent="0.25">
      <c r="C335" t="e">
        <f t="shared" si="101"/>
        <v>#N/A</v>
      </c>
      <c r="O335" s="260">
        <v>8</v>
      </c>
      <c r="P335" s="261">
        <f t="shared" si="104"/>
        <v>34</v>
      </c>
      <c r="Q335" s="262">
        <v>44164</v>
      </c>
      <c r="R335" s="260">
        <v>8</v>
      </c>
      <c r="S335" s="261">
        <f t="shared" si="105"/>
        <v>34</v>
      </c>
    </row>
    <row r="336" spans="3:19" x14ac:dyDescent="0.25">
      <c r="C336" t="e">
        <f t="shared" si="101"/>
        <v>#N/A</v>
      </c>
      <c r="O336" s="260">
        <v>8</v>
      </c>
      <c r="P336" s="261">
        <f>P329+1</f>
        <v>35</v>
      </c>
      <c r="Q336" s="262">
        <v>44165</v>
      </c>
      <c r="R336" s="260">
        <v>8</v>
      </c>
      <c r="S336" s="261">
        <f>S329+1</f>
        <v>35</v>
      </c>
    </row>
    <row r="337" spans="3:19" x14ac:dyDescent="0.25">
      <c r="C337" t="e">
        <f t="shared" si="101"/>
        <v>#N/A</v>
      </c>
      <c r="O337" s="260">
        <v>8</v>
      </c>
      <c r="P337" s="261">
        <f t="shared" ref="P337:P342" si="106">P336</f>
        <v>35</v>
      </c>
      <c r="Q337" s="262">
        <v>44166</v>
      </c>
      <c r="R337" s="260">
        <v>8</v>
      </c>
      <c r="S337" s="261">
        <f t="shared" ref="S337:S342" si="107">S336</f>
        <v>35</v>
      </c>
    </row>
    <row r="338" spans="3:19" x14ac:dyDescent="0.25">
      <c r="C338" t="e">
        <f t="shared" si="101"/>
        <v>#N/A</v>
      </c>
      <c r="O338" s="260">
        <v>8</v>
      </c>
      <c r="P338" s="261">
        <f t="shared" si="106"/>
        <v>35</v>
      </c>
      <c r="Q338" s="262">
        <v>44167</v>
      </c>
      <c r="R338" s="260">
        <v>8</v>
      </c>
      <c r="S338" s="261">
        <f t="shared" si="107"/>
        <v>35</v>
      </c>
    </row>
    <row r="339" spans="3:19" x14ac:dyDescent="0.25">
      <c r="C339" t="e">
        <f t="shared" si="101"/>
        <v>#N/A</v>
      </c>
      <c r="O339" s="260">
        <v>8</v>
      </c>
      <c r="P339" s="261">
        <f t="shared" si="106"/>
        <v>35</v>
      </c>
      <c r="Q339" s="262">
        <v>44168</v>
      </c>
      <c r="R339" s="260">
        <v>8</v>
      </c>
      <c r="S339" s="261">
        <f t="shared" si="107"/>
        <v>35</v>
      </c>
    </row>
    <row r="340" spans="3:19" x14ac:dyDescent="0.25">
      <c r="C340" t="e">
        <f t="shared" si="101"/>
        <v>#N/A</v>
      </c>
      <c r="O340" s="260">
        <v>8</v>
      </c>
      <c r="P340" s="261">
        <f t="shared" si="106"/>
        <v>35</v>
      </c>
      <c r="Q340" s="262">
        <v>44169</v>
      </c>
      <c r="R340" s="260">
        <v>8</v>
      </c>
      <c r="S340" s="261">
        <f t="shared" si="107"/>
        <v>35</v>
      </c>
    </row>
    <row r="341" spans="3:19" x14ac:dyDescent="0.25">
      <c r="C341" t="e">
        <f t="shared" si="101"/>
        <v>#N/A</v>
      </c>
      <c r="O341" s="260">
        <v>8</v>
      </c>
      <c r="P341" s="261">
        <f t="shared" si="106"/>
        <v>35</v>
      </c>
      <c r="Q341" s="262">
        <v>44170</v>
      </c>
      <c r="R341" s="260">
        <v>8</v>
      </c>
      <c r="S341" s="261">
        <f t="shared" si="107"/>
        <v>35</v>
      </c>
    </row>
    <row r="342" spans="3:19" x14ac:dyDescent="0.25">
      <c r="C342" t="e">
        <f t="shared" si="101"/>
        <v>#N/A</v>
      </c>
      <c r="O342" s="260">
        <v>9</v>
      </c>
      <c r="P342" s="261">
        <f t="shared" si="106"/>
        <v>35</v>
      </c>
      <c r="Q342" s="265">
        <v>44171</v>
      </c>
      <c r="R342" s="260">
        <v>9</v>
      </c>
      <c r="S342" s="261">
        <f t="shared" si="107"/>
        <v>35</v>
      </c>
    </row>
    <row r="343" spans="3:19" x14ac:dyDescent="0.25">
      <c r="C343" t="e">
        <f t="shared" si="101"/>
        <v>#N/A</v>
      </c>
      <c r="O343" s="260">
        <v>9</v>
      </c>
      <c r="P343" s="261">
        <f>P336+1</f>
        <v>36</v>
      </c>
      <c r="Q343" s="262">
        <v>44172</v>
      </c>
      <c r="R343" s="260">
        <v>9</v>
      </c>
      <c r="S343" s="261">
        <f>S336+1</f>
        <v>36</v>
      </c>
    </row>
    <row r="344" spans="3:19" x14ac:dyDescent="0.25">
      <c r="C344" t="e">
        <f t="shared" si="101"/>
        <v>#N/A</v>
      </c>
      <c r="O344" s="260">
        <v>9</v>
      </c>
      <c r="P344" s="261">
        <f t="shared" ref="P344:P349" si="108">P343</f>
        <v>36</v>
      </c>
      <c r="Q344" s="262">
        <v>44173</v>
      </c>
      <c r="R344" s="260">
        <v>9</v>
      </c>
      <c r="S344" s="261">
        <f t="shared" ref="S344:S349" si="109">S343</f>
        <v>36</v>
      </c>
    </row>
    <row r="345" spans="3:19" x14ac:dyDescent="0.25">
      <c r="C345" t="e">
        <f t="shared" si="101"/>
        <v>#N/A</v>
      </c>
      <c r="O345" s="260">
        <v>9</v>
      </c>
      <c r="P345" s="261">
        <f t="shared" si="108"/>
        <v>36</v>
      </c>
      <c r="Q345" s="262">
        <v>44174</v>
      </c>
      <c r="R345" s="260">
        <v>9</v>
      </c>
      <c r="S345" s="261">
        <f t="shared" si="109"/>
        <v>36</v>
      </c>
    </row>
    <row r="346" spans="3:19" x14ac:dyDescent="0.25">
      <c r="C346" t="e">
        <f t="shared" si="101"/>
        <v>#N/A</v>
      </c>
      <c r="O346" s="260">
        <v>9</v>
      </c>
      <c r="P346" s="261">
        <f t="shared" si="108"/>
        <v>36</v>
      </c>
      <c r="Q346" s="262">
        <v>44175</v>
      </c>
      <c r="R346" s="260">
        <v>9</v>
      </c>
      <c r="S346" s="261">
        <f t="shared" si="109"/>
        <v>36</v>
      </c>
    </row>
    <row r="347" spans="3:19" x14ac:dyDescent="0.25">
      <c r="C347" t="e">
        <f t="shared" si="101"/>
        <v>#N/A</v>
      </c>
      <c r="O347" s="260">
        <v>9</v>
      </c>
      <c r="P347" s="261">
        <f t="shared" si="108"/>
        <v>36</v>
      </c>
      <c r="Q347" s="262">
        <v>44176</v>
      </c>
      <c r="R347" s="260">
        <v>9</v>
      </c>
      <c r="S347" s="261">
        <f t="shared" si="109"/>
        <v>36</v>
      </c>
    </row>
    <row r="348" spans="3:19" x14ac:dyDescent="0.25">
      <c r="C348" t="e">
        <f t="shared" si="101"/>
        <v>#N/A</v>
      </c>
      <c r="O348" s="260">
        <v>9</v>
      </c>
      <c r="P348" s="261">
        <f t="shared" si="108"/>
        <v>36</v>
      </c>
      <c r="Q348" s="262">
        <v>44177</v>
      </c>
      <c r="R348" s="260">
        <v>9</v>
      </c>
      <c r="S348" s="261">
        <f t="shared" si="109"/>
        <v>36</v>
      </c>
    </row>
    <row r="349" spans="3:19" x14ac:dyDescent="0.25">
      <c r="C349" t="e">
        <f t="shared" si="101"/>
        <v>#N/A</v>
      </c>
      <c r="O349" s="260">
        <v>9</v>
      </c>
      <c r="P349" s="261">
        <f t="shared" si="108"/>
        <v>36</v>
      </c>
      <c r="Q349" s="262">
        <v>44178</v>
      </c>
      <c r="R349" s="260">
        <v>9</v>
      </c>
      <c r="S349" s="261">
        <f t="shared" si="109"/>
        <v>36</v>
      </c>
    </row>
    <row r="350" spans="3:19" x14ac:dyDescent="0.25">
      <c r="C350" t="e">
        <f t="shared" si="101"/>
        <v>#N/A</v>
      </c>
      <c r="O350" s="260">
        <v>9</v>
      </c>
      <c r="P350" s="261">
        <f>P343+1</f>
        <v>37</v>
      </c>
      <c r="Q350" s="262">
        <v>44179</v>
      </c>
      <c r="R350" s="260">
        <v>9</v>
      </c>
      <c r="S350" s="261">
        <f>S343+1</f>
        <v>37</v>
      </c>
    </row>
    <row r="351" spans="3:19" x14ac:dyDescent="0.25">
      <c r="C351" t="e">
        <f t="shared" si="101"/>
        <v>#N/A</v>
      </c>
      <c r="O351" s="260">
        <v>9</v>
      </c>
      <c r="P351" s="261">
        <f t="shared" ref="P351:P356" si="110">P350</f>
        <v>37</v>
      </c>
      <c r="Q351" s="262">
        <v>44180</v>
      </c>
      <c r="R351" s="260">
        <v>9</v>
      </c>
      <c r="S351" s="261">
        <f t="shared" ref="S351:S356" si="111">S350</f>
        <v>37</v>
      </c>
    </row>
    <row r="352" spans="3:19" x14ac:dyDescent="0.25">
      <c r="C352" t="e">
        <f t="shared" si="101"/>
        <v>#N/A</v>
      </c>
      <c r="O352" s="260">
        <v>9</v>
      </c>
      <c r="P352" s="261">
        <f t="shared" si="110"/>
        <v>37</v>
      </c>
      <c r="Q352" s="262">
        <v>44181</v>
      </c>
      <c r="R352" s="260">
        <v>9</v>
      </c>
      <c r="S352" s="261">
        <f t="shared" si="111"/>
        <v>37</v>
      </c>
    </row>
    <row r="353" spans="3:19" x14ac:dyDescent="0.25">
      <c r="C353" t="e">
        <f t="shared" si="101"/>
        <v>#N/A</v>
      </c>
      <c r="O353" s="260">
        <v>9</v>
      </c>
      <c r="P353" s="261">
        <f t="shared" si="110"/>
        <v>37</v>
      </c>
      <c r="Q353" s="262">
        <v>44182</v>
      </c>
      <c r="R353" s="260">
        <v>9</v>
      </c>
      <c r="S353" s="261">
        <f t="shared" si="111"/>
        <v>37</v>
      </c>
    </row>
    <row r="354" spans="3:19" x14ac:dyDescent="0.25">
      <c r="C354" t="e">
        <f t="shared" si="101"/>
        <v>#N/A</v>
      </c>
      <c r="O354" s="260">
        <v>9</v>
      </c>
      <c r="P354" s="261">
        <f t="shared" si="110"/>
        <v>37</v>
      </c>
      <c r="Q354" s="262">
        <v>44183</v>
      </c>
      <c r="R354" s="260">
        <v>9</v>
      </c>
      <c r="S354" s="261">
        <f t="shared" si="111"/>
        <v>37</v>
      </c>
    </row>
    <row r="355" spans="3:19" x14ac:dyDescent="0.25">
      <c r="C355" t="e">
        <f t="shared" si="101"/>
        <v>#N/A</v>
      </c>
      <c r="O355" s="260">
        <v>9</v>
      </c>
      <c r="P355" s="261">
        <f t="shared" si="110"/>
        <v>37</v>
      </c>
      <c r="Q355" s="262">
        <v>44184</v>
      </c>
      <c r="R355" s="260">
        <v>9</v>
      </c>
      <c r="S355" s="261">
        <f t="shared" si="111"/>
        <v>37</v>
      </c>
    </row>
    <row r="356" spans="3:19" x14ac:dyDescent="0.25">
      <c r="C356" t="e">
        <f t="shared" si="101"/>
        <v>#N/A</v>
      </c>
      <c r="O356" s="260">
        <v>9</v>
      </c>
      <c r="P356" s="261">
        <f t="shared" si="110"/>
        <v>37</v>
      </c>
      <c r="Q356" s="262">
        <v>44185</v>
      </c>
      <c r="R356" s="260">
        <v>9</v>
      </c>
      <c r="S356" s="261">
        <f t="shared" si="111"/>
        <v>37</v>
      </c>
    </row>
    <row r="357" spans="3:19" x14ac:dyDescent="0.25">
      <c r="C357" t="e">
        <f t="shared" si="101"/>
        <v>#N/A</v>
      </c>
      <c r="O357" s="260">
        <v>9</v>
      </c>
      <c r="P357" s="261">
        <f>P350+1</f>
        <v>38</v>
      </c>
      <c r="Q357" s="262">
        <v>44186</v>
      </c>
      <c r="R357" s="260">
        <v>9</v>
      </c>
      <c r="S357" s="261">
        <f>S350+1</f>
        <v>38</v>
      </c>
    </row>
    <row r="358" spans="3:19" x14ac:dyDescent="0.25">
      <c r="C358" t="e">
        <f t="shared" si="101"/>
        <v>#N/A</v>
      </c>
      <c r="O358" s="260">
        <v>9</v>
      </c>
      <c r="P358" s="261">
        <f t="shared" ref="P358:P363" si="112">P357</f>
        <v>38</v>
      </c>
      <c r="Q358" s="262">
        <v>44187</v>
      </c>
      <c r="R358" s="260">
        <v>9</v>
      </c>
      <c r="S358" s="261">
        <f t="shared" ref="S358:S363" si="113">S357</f>
        <v>38</v>
      </c>
    </row>
    <row r="359" spans="3:19" x14ac:dyDescent="0.25">
      <c r="C359" t="e">
        <f t="shared" si="101"/>
        <v>#N/A</v>
      </c>
      <c r="O359" s="260">
        <v>9</v>
      </c>
      <c r="P359" s="261">
        <f t="shared" si="112"/>
        <v>38</v>
      </c>
      <c r="Q359" s="262">
        <v>44188</v>
      </c>
      <c r="R359" s="260">
        <v>9</v>
      </c>
      <c r="S359" s="261">
        <f t="shared" si="113"/>
        <v>38</v>
      </c>
    </row>
    <row r="360" spans="3:19" x14ac:dyDescent="0.25">
      <c r="C360" t="e">
        <f t="shared" si="101"/>
        <v>#N/A</v>
      </c>
      <c r="O360" s="260">
        <v>9</v>
      </c>
      <c r="P360" s="261">
        <f t="shared" si="112"/>
        <v>38</v>
      </c>
      <c r="Q360" s="262">
        <v>44189</v>
      </c>
      <c r="R360" s="260">
        <v>9</v>
      </c>
      <c r="S360" s="261">
        <f t="shared" si="113"/>
        <v>38</v>
      </c>
    </row>
    <row r="361" spans="3:19" x14ac:dyDescent="0.25">
      <c r="C361" t="e">
        <f t="shared" si="101"/>
        <v>#N/A</v>
      </c>
      <c r="O361" s="260">
        <v>9</v>
      </c>
      <c r="P361" s="261">
        <f t="shared" si="112"/>
        <v>38</v>
      </c>
      <c r="Q361" s="262">
        <v>44190</v>
      </c>
      <c r="R361" s="260">
        <v>9</v>
      </c>
      <c r="S361" s="261">
        <f t="shared" si="113"/>
        <v>38</v>
      </c>
    </row>
    <row r="362" spans="3:19" x14ac:dyDescent="0.25">
      <c r="C362" t="e">
        <f t="shared" si="101"/>
        <v>#N/A</v>
      </c>
      <c r="O362" s="260">
        <v>9</v>
      </c>
      <c r="P362" s="261">
        <f t="shared" si="112"/>
        <v>38</v>
      </c>
      <c r="Q362" s="262">
        <v>44191</v>
      </c>
      <c r="R362" s="260">
        <v>9</v>
      </c>
      <c r="S362" s="261">
        <f t="shared" si="113"/>
        <v>38</v>
      </c>
    </row>
    <row r="363" spans="3:19" x14ac:dyDescent="0.25">
      <c r="C363" t="e">
        <f t="shared" si="101"/>
        <v>#N/A</v>
      </c>
      <c r="O363" s="260">
        <v>9</v>
      </c>
      <c r="P363" s="261">
        <f t="shared" si="112"/>
        <v>38</v>
      </c>
      <c r="Q363" s="262">
        <v>44192</v>
      </c>
      <c r="R363" s="260">
        <v>9</v>
      </c>
      <c r="S363" s="261">
        <f t="shared" si="113"/>
        <v>38</v>
      </c>
    </row>
    <row r="364" spans="3:19" x14ac:dyDescent="0.25">
      <c r="C364" t="e">
        <f t="shared" si="101"/>
        <v>#N/A</v>
      </c>
      <c r="O364" s="260">
        <v>9</v>
      </c>
      <c r="P364" s="261">
        <f>P357+1</f>
        <v>39</v>
      </c>
      <c r="Q364" s="262">
        <v>44193</v>
      </c>
      <c r="R364" s="260">
        <v>9</v>
      </c>
      <c r="S364" s="261">
        <f>S357+1</f>
        <v>39</v>
      </c>
    </row>
    <row r="365" spans="3:19" x14ac:dyDescent="0.25">
      <c r="C365" t="e">
        <f t="shared" si="101"/>
        <v>#N/A</v>
      </c>
      <c r="O365" s="260">
        <v>9</v>
      </c>
      <c r="P365" s="261">
        <f>P364</f>
        <v>39</v>
      </c>
      <c r="Q365" s="262">
        <v>44194</v>
      </c>
      <c r="R365" s="260">
        <v>9</v>
      </c>
      <c r="S365" s="261">
        <f>S364</f>
        <v>39</v>
      </c>
    </row>
    <row r="366" spans="3:19" x14ac:dyDescent="0.25">
      <c r="C366" t="e">
        <f t="shared" si="101"/>
        <v>#N/A</v>
      </c>
      <c r="O366" s="260">
        <v>9</v>
      </c>
      <c r="P366" s="261">
        <f>P365</f>
        <v>39</v>
      </c>
      <c r="Q366" s="262">
        <v>44195</v>
      </c>
      <c r="R366" s="260">
        <v>9</v>
      </c>
      <c r="S366" s="261">
        <f>S365</f>
        <v>39</v>
      </c>
    </row>
    <row r="367" spans="3:19" x14ac:dyDescent="0.25">
      <c r="C367" t="e">
        <f t="shared" si="101"/>
        <v>#N/A</v>
      </c>
      <c r="O367" s="260">
        <v>9</v>
      </c>
      <c r="P367" s="261">
        <f>P366</f>
        <v>39</v>
      </c>
      <c r="Q367" s="262">
        <v>44196</v>
      </c>
      <c r="R367" s="260">
        <v>9</v>
      </c>
      <c r="S367" s="261">
        <f>S366</f>
        <v>39</v>
      </c>
    </row>
    <row r="368" spans="3:19" x14ac:dyDescent="0.25">
      <c r="C368" t="e">
        <f t="shared" si="101"/>
        <v>#N/A</v>
      </c>
      <c r="O368" s="242"/>
      <c r="P368" s="242"/>
      <c r="R368" s="242"/>
      <c r="S368" s="242"/>
    </row>
    <row r="369" spans="16:19" x14ac:dyDescent="0.25">
      <c r="P369" s="242"/>
      <c r="S369" s="242"/>
    </row>
    <row r="370" spans="16:19" x14ac:dyDescent="0.25">
      <c r="P370" s="242"/>
      <c r="S370" s="242"/>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50" t="s">
        <v>333</v>
      </c>
      <c r="B1" s="108" t="s">
        <v>334</v>
      </c>
      <c r="C1" s="108" t="s">
        <v>692</v>
      </c>
      <c r="D1" s="108" t="s">
        <v>331</v>
      </c>
      <c r="E1" s="108" t="s">
        <v>693</v>
      </c>
    </row>
    <row r="2" spans="1:5" x14ac:dyDescent="0.25">
      <c r="A2" s="170">
        <v>43831</v>
      </c>
      <c r="B2" s="251">
        <v>0.66778935185185195</v>
      </c>
      <c r="C2" t="s">
        <v>694</v>
      </c>
      <c r="D2" t="s">
        <v>695</v>
      </c>
      <c r="E2" t="s">
        <v>696</v>
      </c>
    </row>
    <row r="3" spans="1:5" x14ac:dyDescent="0.25">
      <c r="A3" s="170">
        <v>44174.706944444442</v>
      </c>
      <c r="B3" s="251">
        <v>0.70694444444444438</v>
      </c>
      <c r="C3" t="s">
        <v>21</v>
      </c>
      <c r="D3" t="s">
        <v>697</v>
      </c>
      <c r="E3" t="s">
        <v>698</v>
      </c>
    </row>
    <row r="4" spans="1:5" x14ac:dyDescent="0.25">
      <c r="A4" s="170">
        <v>44174.708553240744</v>
      </c>
      <c r="B4" s="251">
        <v>0.70855324074074078</v>
      </c>
      <c r="C4" t="s">
        <v>21</v>
      </c>
      <c r="D4" t="s">
        <v>697</v>
      </c>
      <c r="E4" t="s">
        <v>698</v>
      </c>
    </row>
    <row r="5" spans="1:5" x14ac:dyDescent="0.25">
      <c r="A5" s="170">
        <v>44174.709317129629</v>
      </c>
      <c r="B5" s="251">
        <v>0.70931712962962967</v>
      </c>
      <c r="C5" t="s">
        <v>21</v>
      </c>
      <c r="D5" t="s">
        <v>697</v>
      </c>
      <c r="E5" t="s">
        <v>698</v>
      </c>
    </row>
    <row r="6" spans="1:5" x14ac:dyDescent="0.25">
      <c r="A6" s="170">
        <v>44175.403229166666</v>
      </c>
      <c r="B6" s="251">
        <v>0.40322916666666669</v>
      </c>
      <c r="C6" t="s">
        <v>21</v>
      </c>
      <c r="D6" t="s">
        <v>697</v>
      </c>
      <c r="E6" t="s">
        <v>698</v>
      </c>
    </row>
    <row r="7" spans="1:5" x14ac:dyDescent="0.25">
      <c r="A7" s="170">
        <v>44175.416250000002</v>
      </c>
      <c r="B7" s="251">
        <v>0.41625000000000001</v>
      </c>
      <c r="C7" t="s">
        <v>21</v>
      </c>
      <c r="D7" t="s">
        <v>697</v>
      </c>
      <c r="E7" t="s">
        <v>698</v>
      </c>
    </row>
    <row r="8" spans="1:5" x14ac:dyDescent="0.25">
      <c r="A8" s="170">
        <v>44175.417627314811</v>
      </c>
      <c r="B8" s="251">
        <v>0.4176273148148148</v>
      </c>
      <c r="C8" t="s">
        <v>21</v>
      </c>
      <c r="D8" t="s">
        <v>697</v>
      </c>
      <c r="E8" t="s">
        <v>698</v>
      </c>
    </row>
    <row r="9" spans="1:5" x14ac:dyDescent="0.25">
      <c r="A9" s="170">
        <v>44175.41883101852</v>
      </c>
      <c r="B9" s="251">
        <v>0.41883101851851851</v>
      </c>
      <c r="C9" t="s">
        <v>21</v>
      </c>
      <c r="D9" t="s">
        <v>697</v>
      </c>
      <c r="E9" t="s">
        <v>698</v>
      </c>
    </row>
    <row r="10" spans="1:5" x14ac:dyDescent="0.25">
      <c r="A10" s="170">
        <v>44175.426712962966</v>
      </c>
      <c r="B10" s="251">
        <v>0.42671296296296296</v>
      </c>
      <c r="C10" t="s">
        <v>21</v>
      </c>
      <c r="D10" t="s">
        <v>697</v>
      </c>
      <c r="E10" t="s">
        <v>698</v>
      </c>
    </row>
    <row r="11" spans="1:5" x14ac:dyDescent="0.25">
      <c r="A11" s="170">
        <v>44175.428611111114</v>
      </c>
      <c r="B11" s="251">
        <v>0.42861111111111111</v>
      </c>
      <c r="C11" t="s">
        <v>21</v>
      </c>
      <c r="D11" t="s">
        <v>697</v>
      </c>
      <c r="E11" t="s">
        <v>698</v>
      </c>
    </row>
    <row r="12" spans="1:5" x14ac:dyDescent="0.25">
      <c r="A12" s="170">
        <v>44175.439733796295</v>
      </c>
      <c r="B12" s="251">
        <v>0.43973379629629633</v>
      </c>
      <c r="C12" t="s">
        <v>21</v>
      </c>
      <c r="D12" t="s">
        <v>697</v>
      </c>
      <c r="E12" t="s">
        <v>698</v>
      </c>
    </row>
    <row r="13" spans="1:5" x14ac:dyDescent="0.25">
      <c r="A13" s="170">
        <v>44175.440335648149</v>
      </c>
      <c r="B13" s="251">
        <v>0.44033564814814818</v>
      </c>
      <c r="C13" t="s">
        <v>21</v>
      </c>
      <c r="D13" t="s">
        <v>697</v>
      </c>
      <c r="E13" t="s">
        <v>698</v>
      </c>
    </row>
    <row r="14" spans="1:5" x14ac:dyDescent="0.25">
      <c r="A14" s="170">
        <v>44175.441990740743</v>
      </c>
      <c r="B14" s="251">
        <v>0.4419907407407408</v>
      </c>
      <c r="C14" t="s">
        <v>21</v>
      </c>
      <c r="D14" t="s">
        <v>697</v>
      </c>
      <c r="E14" t="s">
        <v>698</v>
      </c>
    </row>
    <row r="15" spans="1:5" x14ac:dyDescent="0.25">
      <c r="A15" s="170">
        <v>44175.447511574072</v>
      </c>
      <c r="B15" s="251">
        <v>0.44751157407407405</v>
      </c>
      <c r="C15" t="s">
        <v>21</v>
      </c>
      <c r="D15" t="s">
        <v>697</v>
      </c>
      <c r="E15" t="s">
        <v>698</v>
      </c>
    </row>
    <row r="16" spans="1:5" x14ac:dyDescent="0.25">
      <c r="A16" s="170">
        <v>44175.453368055554</v>
      </c>
      <c r="B16" s="251">
        <v>0.45336805555555554</v>
      </c>
      <c r="C16" t="s">
        <v>21</v>
      </c>
      <c r="D16" t="s">
        <v>697</v>
      </c>
      <c r="E16" t="s">
        <v>698</v>
      </c>
    </row>
    <row r="17" spans="1:5" x14ac:dyDescent="0.25">
      <c r="A17" s="170">
        <v>44175.464270833334</v>
      </c>
      <c r="B17" s="251">
        <v>0.46427083333333335</v>
      </c>
      <c r="C17" t="s">
        <v>21</v>
      </c>
      <c r="D17" t="s">
        <v>697</v>
      </c>
      <c r="E17" t="s">
        <v>698</v>
      </c>
    </row>
    <row r="18" spans="1:5" x14ac:dyDescent="0.25">
      <c r="A18" s="170">
        <v>44175.467766203707</v>
      </c>
      <c r="B18" s="251">
        <v>0.46776620370370375</v>
      </c>
      <c r="C18" t="s">
        <v>21</v>
      </c>
      <c r="D18" t="s">
        <v>697</v>
      </c>
      <c r="E18" t="s">
        <v>698</v>
      </c>
    </row>
    <row r="19" spans="1:5" x14ac:dyDescent="0.25">
      <c r="A19" s="170">
        <v>44175.491030092591</v>
      </c>
      <c r="B19" s="251">
        <v>0.49103009259259256</v>
      </c>
      <c r="C19" t="s">
        <v>21</v>
      </c>
      <c r="D19" t="s">
        <v>697</v>
      </c>
      <c r="E19" t="s">
        <v>698</v>
      </c>
    </row>
    <row r="20" spans="1:5" x14ac:dyDescent="0.25">
      <c r="A20" s="170">
        <v>44175.491400462961</v>
      </c>
      <c r="B20" s="251">
        <v>0.49140046296296297</v>
      </c>
      <c r="C20" t="s">
        <v>21</v>
      </c>
      <c r="D20" t="s">
        <v>697</v>
      </c>
      <c r="E20" t="s">
        <v>698</v>
      </c>
    </row>
    <row r="21" spans="1:5" x14ac:dyDescent="0.25">
      <c r="A21" s="170">
        <v>44175.492071759261</v>
      </c>
      <c r="B21" s="251">
        <v>0.49207175925925922</v>
      </c>
      <c r="C21" t="s">
        <v>21</v>
      </c>
      <c r="D21" t="s">
        <v>697</v>
      </c>
      <c r="E21" t="s">
        <v>698</v>
      </c>
    </row>
    <row r="22" spans="1:5" x14ac:dyDescent="0.25">
      <c r="A22" s="170">
        <v>44175.492465277777</v>
      </c>
      <c r="B22" s="251">
        <v>0.49246527777777777</v>
      </c>
      <c r="C22" t="s">
        <v>21</v>
      </c>
      <c r="D22" t="s">
        <v>697</v>
      </c>
      <c r="E22" t="s">
        <v>698</v>
      </c>
    </row>
    <row r="23" spans="1:5" x14ac:dyDescent="0.25">
      <c r="A23" s="170">
        <v>44175.49324074074</v>
      </c>
      <c r="B23" s="251">
        <v>0.4932407407407407</v>
      </c>
      <c r="C23" t="s">
        <v>21</v>
      </c>
      <c r="D23" t="s">
        <v>697</v>
      </c>
      <c r="E23" t="s">
        <v>698</v>
      </c>
    </row>
    <row r="24" spans="1:5" x14ac:dyDescent="0.25">
      <c r="A24" s="170">
        <v>44175.497777777775</v>
      </c>
      <c r="B24" s="251">
        <v>0.49777777777777782</v>
      </c>
      <c r="C24" t="s">
        <v>21</v>
      </c>
      <c r="D24" t="s">
        <v>697</v>
      </c>
      <c r="E24" t="s">
        <v>698</v>
      </c>
    </row>
    <row r="25" spans="1:5" x14ac:dyDescent="0.25">
      <c r="A25" s="170">
        <v>44175.50072916667</v>
      </c>
      <c r="B25" s="251">
        <v>0.50072916666666667</v>
      </c>
      <c r="C25" t="s">
        <v>21</v>
      </c>
      <c r="D25" t="s">
        <v>697</v>
      </c>
      <c r="E25" t="s">
        <v>698</v>
      </c>
    </row>
    <row r="26" spans="1:5" x14ac:dyDescent="0.25">
      <c r="A26" s="170">
        <v>44175.507187499999</v>
      </c>
      <c r="B26" s="251">
        <v>0.50718750000000001</v>
      </c>
      <c r="C26" t="s">
        <v>21</v>
      </c>
      <c r="D26" t="s">
        <v>697</v>
      </c>
      <c r="E26" t="s">
        <v>698</v>
      </c>
    </row>
    <row r="27" spans="1:5" x14ac:dyDescent="0.25">
      <c r="A27" s="170">
        <v>44175.527905092589</v>
      </c>
      <c r="B27" s="251">
        <v>0.52790509259259266</v>
      </c>
      <c r="C27" t="s">
        <v>21</v>
      </c>
      <c r="D27" t="s">
        <v>697</v>
      </c>
      <c r="E27" t="s">
        <v>698</v>
      </c>
    </row>
    <row r="28" spans="1:5" x14ac:dyDescent="0.25">
      <c r="A28" s="170">
        <v>44175.528877314813</v>
      </c>
      <c r="B28" s="251">
        <v>0.52887731481481481</v>
      </c>
      <c r="C28" t="s">
        <v>21</v>
      </c>
      <c r="D28" t="s">
        <v>697</v>
      </c>
      <c r="E28" t="s">
        <v>698</v>
      </c>
    </row>
    <row r="29" spans="1:5" x14ac:dyDescent="0.25">
      <c r="A29" s="170">
        <v>44175.53328703704</v>
      </c>
      <c r="B29" s="251">
        <v>0.53328703703703706</v>
      </c>
      <c r="C29" t="s">
        <v>21</v>
      </c>
      <c r="D29" t="s">
        <v>697</v>
      </c>
      <c r="E29" t="s">
        <v>699</v>
      </c>
    </row>
    <row r="30" spans="1:5" x14ac:dyDescent="0.25">
      <c r="A30" s="170">
        <v>44175.53328703704</v>
      </c>
      <c r="B30" s="251">
        <v>0.53328703703703706</v>
      </c>
      <c r="C30" t="s">
        <v>21</v>
      </c>
      <c r="D30" t="s">
        <v>697</v>
      </c>
      <c r="E30" t="s">
        <v>700</v>
      </c>
    </row>
    <row r="31" spans="1:5" x14ac:dyDescent="0.25">
      <c r="A31" s="170">
        <v>44175.53328703704</v>
      </c>
      <c r="B31" s="251">
        <v>0.53328703703703706</v>
      </c>
      <c r="C31" t="s">
        <v>21</v>
      </c>
      <c r="D31" t="s">
        <v>697</v>
      </c>
      <c r="E31" t="s">
        <v>701</v>
      </c>
    </row>
    <row r="32" spans="1:5" x14ac:dyDescent="0.25">
      <c r="A32" s="170">
        <v>44175.612002314818</v>
      </c>
      <c r="B32" s="251">
        <v>0.61200231481481482</v>
      </c>
      <c r="C32" t="s">
        <v>21</v>
      </c>
      <c r="D32" t="s">
        <v>697</v>
      </c>
      <c r="E32" t="s">
        <v>698</v>
      </c>
    </row>
    <row r="33" spans="1:5" x14ac:dyDescent="0.25">
      <c r="A33" s="170">
        <v>44175.66369212963</v>
      </c>
      <c r="B33" s="251">
        <v>0.66369212962962965</v>
      </c>
      <c r="C33" t="s">
        <v>21</v>
      </c>
      <c r="D33" t="s">
        <v>697</v>
      </c>
      <c r="E33" t="s">
        <v>699</v>
      </c>
    </row>
    <row r="34" spans="1:5" x14ac:dyDescent="0.25">
      <c r="A34" s="170">
        <v>44175.66369212963</v>
      </c>
      <c r="B34" s="251">
        <v>0.66369212962962965</v>
      </c>
      <c r="C34" t="s">
        <v>21</v>
      </c>
      <c r="D34" t="s">
        <v>697</v>
      </c>
      <c r="E34" t="s">
        <v>700</v>
      </c>
    </row>
    <row r="35" spans="1:5" x14ac:dyDescent="0.25">
      <c r="A35" s="170">
        <v>44175.66369212963</v>
      </c>
      <c r="B35" s="251">
        <v>0.66369212962962965</v>
      </c>
      <c r="C35" t="s">
        <v>21</v>
      </c>
      <c r="D35" t="s">
        <v>697</v>
      </c>
      <c r="E35" t="s">
        <v>701</v>
      </c>
    </row>
    <row r="36" spans="1:5" x14ac:dyDescent="0.25">
      <c r="A36" s="170">
        <v>44176.453275462962</v>
      </c>
      <c r="B36" s="251">
        <v>0.45327546296296295</v>
      </c>
      <c r="C36" t="s">
        <v>21</v>
      </c>
      <c r="D36" t="s">
        <v>697</v>
      </c>
      <c r="E36" t="s">
        <v>699</v>
      </c>
    </row>
    <row r="37" spans="1:5" x14ac:dyDescent="0.25">
      <c r="A37" s="170">
        <v>44176.453275462962</v>
      </c>
      <c r="B37" s="251">
        <v>0.45327546296296295</v>
      </c>
      <c r="C37" t="s">
        <v>21</v>
      </c>
      <c r="D37" t="s">
        <v>697</v>
      </c>
      <c r="E37" t="s">
        <v>700</v>
      </c>
    </row>
    <row r="38" spans="1:5" x14ac:dyDescent="0.25">
      <c r="A38" s="170">
        <v>44176.453275462962</v>
      </c>
      <c r="B38" s="251">
        <v>0.45327546296296295</v>
      </c>
      <c r="C38" t="s">
        <v>21</v>
      </c>
      <c r="D38" t="s">
        <v>697</v>
      </c>
      <c r="E38" t="s">
        <v>701</v>
      </c>
    </row>
    <row r="39" spans="1:5" x14ac:dyDescent="0.25">
      <c r="A39" s="170">
        <v>44176.457337962966</v>
      </c>
      <c r="B39" s="251">
        <v>0.45733796296296297</v>
      </c>
      <c r="C39" t="s">
        <v>21</v>
      </c>
      <c r="D39" t="s">
        <v>697</v>
      </c>
      <c r="E39" t="s">
        <v>699</v>
      </c>
    </row>
    <row r="40" spans="1:5" x14ac:dyDescent="0.25">
      <c r="A40" s="170">
        <v>44176.457337962966</v>
      </c>
      <c r="B40" s="251">
        <v>0.45733796296296297</v>
      </c>
      <c r="C40" t="s">
        <v>21</v>
      </c>
      <c r="D40" t="s">
        <v>697</v>
      </c>
      <c r="E40" t="s">
        <v>700</v>
      </c>
    </row>
    <row r="41" spans="1:5" x14ac:dyDescent="0.25">
      <c r="A41" s="170">
        <v>44176.457337962966</v>
      </c>
      <c r="B41" s="251">
        <v>0.45733796296296297</v>
      </c>
      <c r="C41" t="s">
        <v>21</v>
      </c>
      <c r="D41" t="s">
        <v>697</v>
      </c>
      <c r="E41" t="s">
        <v>701</v>
      </c>
    </row>
    <row r="42" spans="1:5" x14ac:dyDescent="0.25">
      <c r="A42" s="170">
        <v>44176.458379629628</v>
      </c>
      <c r="B42" s="251">
        <v>0.45837962962962964</v>
      </c>
      <c r="C42" t="s">
        <v>21</v>
      </c>
      <c r="D42" t="s">
        <v>697</v>
      </c>
      <c r="E42" t="s">
        <v>699</v>
      </c>
    </row>
    <row r="43" spans="1:5" x14ac:dyDescent="0.25">
      <c r="A43" s="170">
        <v>44176.458379629628</v>
      </c>
      <c r="B43" s="251">
        <v>0.45837962962962964</v>
      </c>
      <c r="C43" t="s">
        <v>21</v>
      </c>
      <c r="D43" t="s">
        <v>697</v>
      </c>
      <c r="E43" t="s">
        <v>700</v>
      </c>
    </row>
    <row r="44" spans="1:5" x14ac:dyDescent="0.25">
      <c r="A44" s="170">
        <v>44176.458379629628</v>
      </c>
      <c r="B44" s="251">
        <v>0.45837962962962964</v>
      </c>
      <c r="C44" t="s">
        <v>21</v>
      </c>
      <c r="D44" t="s">
        <v>697</v>
      </c>
      <c r="E44" t="s">
        <v>701</v>
      </c>
    </row>
    <row r="45" spans="1:5" x14ac:dyDescent="0.25">
      <c r="A45" s="170">
        <v>44176.520555555559</v>
      </c>
      <c r="B45" s="251">
        <v>0.52055555555555555</v>
      </c>
      <c r="C45" t="s">
        <v>21</v>
      </c>
      <c r="D45" t="s">
        <v>697</v>
      </c>
      <c r="E45" t="s">
        <v>699</v>
      </c>
    </row>
    <row r="46" spans="1:5" x14ac:dyDescent="0.25">
      <c r="A46" s="170">
        <v>44176.520555555559</v>
      </c>
      <c r="B46" s="251">
        <v>0.52055555555555555</v>
      </c>
      <c r="C46" t="s">
        <v>21</v>
      </c>
      <c r="D46" t="s">
        <v>697</v>
      </c>
      <c r="E46" t="s">
        <v>700</v>
      </c>
    </row>
    <row r="47" spans="1:5" x14ac:dyDescent="0.25">
      <c r="A47" s="170">
        <v>44176.520555555559</v>
      </c>
      <c r="B47" s="251">
        <v>0.52055555555555555</v>
      </c>
      <c r="C47" t="s">
        <v>21</v>
      </c>
      <c r="D47" t="s">
        <v>697</v>
      </c>
      <c r="E47" t="s">
        <v>701</v>
      </c>
    </row>
    <row r="48" spans="1:5" x14ac:dyDescent="0.25">
      <c r="A48" s="170">
        <v>44176.687523148146</v>
      </c>
      <c r="B48" s="251">
        <v>0.68752314814814808</v>
      </c>
      <c r="C48" t="s">
        <v>21</v>
      </c>
      <c r="D48" t="s">
        <v>697</v>
      </c>
      <c r="E48" t="s">
        <v>698</v>
      </c>
    </row>
    <row r="49" spans="1:5" x14ac:dyDescent="0.25">
      <c r="A49" s="170">
        <v>44176.688275462962</v>
      </c>
      <c r="B49" s="251">
        <v>0.68827546296296294</v>
      </c>
      <c r="C49" t="s">
        <v>21</v>
      </c>
      <c r="D49" t="s">
        <v>697</v>
      </c>
      <c r="E49" t="s">
        <v>698</v>
      </c>
    </row>
    <row r="50" spans="1:5" x14ac:dyDescent="0.25">
      <c r="A50" s="170">
        <v>44176.702326388891</v>
      </c>
      <c r="B50" s="251">
        <v>0.70232638888888888</v>
      </c>
      <c r="C50" t="s">
        <v>21</v>
      </c>
      <c r="D50" t="s">
        <v>697</v>
      </c>
      <c r="E50" t="s">
        <v>699</v>
      </c>
    </row>
    <row r="51" spans="1:5" x14ac:dyDescent="0.25">
      <c r="A51" s="170">
        <v>44176.702326388891</v>
      </c>
      <c r="B51" s="251">
        <v>0.70232638888888888</v>
      </c>
      <c r="C51" t="s">
        <v>21</v>
      </c>
      <c r="D51" t="s">
        <v>697</v>
      </c>
      <c r="E51" t="s">
        <v>700</v>
      </c>
    </row>
    <row r="52" spans="1:5" x14ac:dyDescent="0.25">
      <c r="A52" s="170">
        <v>44176.702326388891</v>
      </c>
      <c r="B52" s="251">
        <v>0.70232638888888888</v>
      </c>
      <c r="C52" t="s">
        <v>21</v>
      </c>
      <c r="D52" t="s">
        <v>697</v>
      </c>
      <c r="E52" t="s">
        <v>701</v>
      </c>
    </row>
    <row r="53" spans="1:5" x14ac:dyDescent="0.25">
      <c r="A53" s="170">
        <v>44179.349074074074</v>
      </c>
      <c r="B53" s="251">
        <v>0.34907407407407409</v>
      </c>
      <c r="C53" t="s">
        <v>21</v>
      </c>
      <c r="D53" t="s">
        <v>697</v>
      </c>
      <c r="E53" t="s">
        <v>698</v>
      </c>
    </row>
    <row r="54" spans="1:5" x14ac:dyDescent="0.25">
      <c r="A54" s="170">
        <v>44179.568877314814</v>
      </c>
      <c r="B54" s="251">
        <v>0.56887731481481485</v>
      </c>
      <c r="C54" t="s">
        <v>21</v>
      </c>
      <c r="D54" t="s">
        <v>697</v>
      </c>
      <c r="E54" t="s">
        <v>699</v>
      </c>
    </row>
    <row r="55" spans="1:5" x14ac:dyDescent="0.25">
      <c r="A55" s="170">
        <v>44179.568877314814</v>
      </c>
      <c r="B55" s="251">
        <v>0.56887731481481485</v>
      </c>
      <c r="C55" t="s">
        <v>21</v>
      </c>
      <c r="D55" t="s">
        <v>697</v>
      </c>
      <c r="E55" t="s">
        <v>700</v>
      </c>
    </row>
    <row r="56" spans="1:5" x14ac:dyDescent="0.25">
      <c r="A56" s="170">
        <v>44179.575694444444</v>
      </c>
      <c r="B56" s="251">
        <v>0.5756944444444444</v>
      </c>
      <c r="C56" t="s">
        <v>21</v>
      </c>
      <c r="D56" t="s">
        <v>697</v>
      </c>
      <c r="E56" t="s">
        <v>699</v>
      </c>
    </row>
    <row r="57" spans="1:5" x14ac:dyDescent="0.25">
      <c r="A57" s="170">
        <v>44179.575694444444</v>
      </c>
      <c r="B57" s="251">
        <v>0.5756944444444444</v>
      </c>
      <c r="C57" t="s">
        <v>21</v>
      </c>
      <c r="D57" t="s">
        <v>697</v>
      </c>
      <c r="E57" t="s">
        <v>700</v>
      </c>
    </row>
    <row r="58" spans="1:5" x14ac:dyDescent="0.25">
      <c r="A58" s="170">
        <v>44179.576018518521</v>
      </c>
      <c r="B58" s="251">
        <v>0.57601851851851849</v>
      </c>
      <c r="C58" t="s">
        <v>21</v>
      </c>
      <c r="D58" t="s">
        <v>697</v>
      </c>
      <c r="E58" t="s">
        <v>701</v>
      </c>
    </row>
    <row r="59" spans="1:5" x14ac:dyDescent="0.25">
      <c r="A59" s="170">
        <v>44179.592673611114</v>
      </c>
      <c r="B59" s="251">
        <v>0.59267361111111116</v>
      </c>
      <c r="C59" t="s">
        <v>21</v>
      </c>
      <c r="D59" t="s">
        <v>697</v>
      </c>
      <c r="E59" t="s">
        <v>699</v>
      </c>
    </row>
    <row r="60" spans="1:5" x14ac:dyDescent="0.25">
      <c r="A60" s="170">
        <v>44179.592673611114</v>
      </c>
      <c r="B60" s="251">
        <v>0.59267361111111116</v>
      </c>
      <c r="C60" t="s">
        <v>21</v>
      </c>
      <c r="D60" t="s">
        <v>697</v>
      </c>
      <c r="E60" t="s">
        <v>700</v>
      </c>
    </row>
    <row r="61" spans="1:5" x14ac:dyDescent="0.25">
      <c r="A61" s="170">
        <v>44179.592673611114</v>
      </c>
      <c r="B61" s="251">
        <v>0.59267361111111116</v>
      </c>
      <c r="C61" t="s">
        <v>21</v>
      </c>
      <c r="D61" t="s">
        <v>697</v>
      </c>
      <c r="E61" t="s">
        <v>701</v>
      </c>
    </row>
    <row r="62" spans="1:5" x14ac:dyDescent="0.25">
      <c r="A62" s="170">
        <v>44179.593113425923</v>
      </c>
      <c r="B62" s="251">
        <v>0.59311342592592597</v>
      </c>
      <c r="C62" t="s">
        <v>21</v>
      </c>
      <c r="D62" t="s">
        <v>697</v>
      </c>
      <c r="E62" t="s">
        <v>699</v>
      </c>
    </row>
    <row r="63" spans="1:5" x14ac:dyDescent="0.25">
      <c r="A63" s="170">
        <v>44179.593113425923</v>
      </c>
      <c r="B63" s="251">
        <v>0.59311342592592597</v>
      </c>
      <c r="C63" t="s">
        <v>21</v>
      </c>
      <c r="D63" t="s">
        <v>697</v>
      </c>
      <c r="E63" t="s">
        <v>700</v>
      </c>
    </row>
    <row r="64" spans="1:5" x14ac:dyDescent="0.25">
      <c r="A64" s="170">
        <v>44179.593113425923</v>
      </c>
      <c r="B64" s="251">
        <v>0.59311342592592597</v>
      </c>
      <c r="C64" t="s">
        <v>21</v>
      </c>
      <c r="D64" t="s">
        <v>697</v>
      </c>
      <c r="E64" t="s">
        <v>701</v>
      </c>
    </row>
    <row r="65" spans="1:5" x14ac:dyDescent="0.25">
      <c r="A65" s="170">
        <v>44179.593634259261</v>
      </c>
      <c r="B65" s="251">
        <v>0.59363425925925928</v>
      </c>
      <c r="C65" t="s">
        <v>21</v>
      </c>
      <c r="D65" t="s">
        <v>697</v>
      </c>
      <c r="E65" t="s">
        <v>699</v>
      </c>
    </row>
    <row r="66" spans="1:5" x14ac:dyDescent="0.25">
      <c r="A66" s="170">
        <v>44179.593634259261</v>
      </c>
      <c r="B66" s="251">
        <v>0.59363425925925928</v>
      </c>
      <c r="C66" t="s">
        <v>21</v>
      </c>
      <c r="D66" t="s">
        <v>697</v>
      </c>
      <c r="E66" t="s">
        <v>700</v>
      </c>
    </row>
    <row r="67" spans="1:5" x14ac:dyDescent="0.25">
      <c r="A67" s="170">
        <v>44179.593634259261</v>
      </c>
      <c r="B67" s="251">
        <v>0.59363425925925928</v>
      </c>
      <c r="C67" t="s">
        <v>21</v>
      </c>
      <c r="D67" t="s">
        <v>697</v>
      </c>
      <c r="E67" t="s">
        <v>701</v>
      </c>
    </row>
    <row r="68" spans="1:5" x14ac:dyDescent="0.25">
      <c r="A68" s="170">
        <v>44179.593784722223</v>
      </c>
      <c r="B68" s="251">
        <v>0.59378472222222223</v>
      </c>
      <c r="C68" t="s">
        <v>21</v>
      </c>
      <c r="D68" t="s">
        <v>697</v>
      </c>
      <c r="E68" t="s">
        <v>699</v>
      </c>
    </row>
    <row r="69" spans="1:5" x14ac:dyDescent="0.25">
      <c r="A69" s="170">
        <v>44179.593784722223</v>
      </c>
      <c r="B69" s="251">
        <v>0.59378472222222223</v>
      </c>
      <c r="C69" t="s">
        <v>21</v>
      </c>
      <c r="D69" t="s">
        <v>697</v>
      </c>
      <c r="E69" t="s">
        <v>700</v>
      </c>
    </row>
    <row r="70" spans="1:5" x14ac:dyDescent="0.25">
      <c r="A70" s="170">
        <v>44179.593784722223</v>
      </c>
      <c r="B70" s="251">
        <v>0.59378472222222223</v>
      </c>
      <c r="C70" t="s">
        <v>21</v>
      </c>
      <c r="D70" t="s">
        <v>697</v>
      </c>
      <c r="E70" t="s">
        <v>701</v>
      </c>
    </row>
    <row r="71" spans="1:5" x14ac:dyDescent="0.25">
      <c r="A71" s="170">
        <v>44179.594594907408</v>
      </c>
      <c r="B71" s="251">
        <v>0.59459490740740739</v>
      </c>
      <c r="C71" t="s">
        <v>21</v>
      </c>
      <c r="D71" t="s">
        <v>697</v>
      </c>
      <c r="E71" t="s">
        <v>699</v>
      </c>
    </row>
    <row r="72" spans="1:5" x14ac:dyDescent="0.25">
      <c r="A72" s="170">
        <v>44179.594594907408</v>
      </c>
      <c r="B72" s="251">
        <v>0.59459490740740739</v>
      </c>
      <c r="C72" t="s">
        <v>21</v>
      </c>
      <c r="D72" t="s">
        <v>697</v>
      </c>
      <c r="E72" t="s">
        <v>700</v>
      </c>
    </row>
    <row r="73" spans="1:5" x14ac:dyDescent="0.25">
      <c r="A73" s="170">
        <v>44179.594594907408</v>
      </c>
      <c r="B73" s="251">
        <v>0.59459490740740739</v>
      </c>
      <c r="C73" t="s">
        <v>21</v>
      </c>
      <c r="D73" t="s">
        <v>697</v>
      </c>
      <c r="E73" t="s">
        <v>701</v>
      </c>
    </row>
    <row r="74" spans="1:5" x14ac:dyDescent="0.25">
      <c r="A74" s="170">
        <v>44179.608599537038</v>
      </c>
      <c r="B74" s="251">
        <v>0.60859953703703706</v>
      </c>
      <c r="C74" t="s">
        <v>21</v>
      </c>
      <c r="D74" t="s">
        <v>697</v>
      </c>
      <c r="E74" t="s">
        <v>698</v>
      </c>
    </row>
    <row r="75" spans="1:5" x14ac:dyDescent="0.25">
      <c r="A75" s="170">
        <v>44179.627129629633</v>
      </c>
      <c r="B75" s="251">
        <v>0.6271296296296297</v>
      </c>
      <c r="C75" t="s">
        <v>21</v>
      </c>
      <c r="D75" t="s">
        <v>697</v>
      </c>
      <c r="E75" t="s">
        <v>698</v>
      </c>
    </row>
    <row r="76" spans="1:5" x14ac:dyDescent="0.25">
      <c r="A76" s="170">
        <v>44179.627314814818</v>
      </c>
      <c r="B76" s="251">
        <v>0.62731481481481477</v>
      </c>
      <c r="C76" t="s">
        <v>21</v>
      </c>
      <c r="D76" t="s">
        <v>697</v>
      </c>
      <c r="E76" t="s">
        <v>698</v>
      </c>
    </row>
    <row r="77" spans="1:5" x14ac:dyDescent="0.25">
      <c r="A77" s="170">
        <v>44179.627997685187</v>
      </c>
      <c r="B77" s="251">
        <v>0.62799768518518517</v>
      </c>
      <c r="C77" t="s">
        <v>21</v>
      </c>
      <c r="D77" t="s">
        <v>697</v>
      </c>
      <c r="E77" t="s">
        <v>698</v>
      </c>
    </row>
    <row r="78" spans="1:5" x14ac:dyDescent="0.25">
      <c r="A78" s="170">
        <v>44179.62840277778</v>
      </c>
      <c r="B78" s="251">
        <v>0.62840277777777775</v>
      </c>
      <c r="C78" t="s">
        <v>21</v>
      </c>
      <c r="D78" t="s">
        <v>697</v>
      </c>
      <c r="E78" t="s">
        <v>698</v>
      </c>
    </row>
    <row r="79" spans="1:5" x14ac:dyDescent="0.25">
      <c r="A79" s="252">
        <v>44179.629363425927</v>
      </c>
      <c r="B79" s="251">
        <v>0.62936342592592587</v>
      </c>
      <c r="C79" t="s">
        <v>21</v>
      </c>
      <c r="D79" t="s">
        <v>697</v>
      </c>
      <c r="E79" t="s">
        <v>698</v>
      </c>
    </row>
    <row r="80" spans="1:5" x14ac:dyDescent="0.25">
      <c r="A80" s="252">
        <v>44180.378055555557</v>
      </c>
      <c r="B80" s="251">
        <v>0.37805555555555559</v>
      </c>
      <c r="C80" t="s">
        <v>21</v>
      </c>
      <c r="D80" t="s">
        <v>697</v>
      </c>
      <c r="E80" t="s">
        <v>698</v>
      </c>
    </row>
    <row r="81" spans="1:5" x14ac:dyDescent="0.25">
      <c r="A81" s="252">
        <v>44180.3827662037</v>
      </c>
      <c r="B81" s="251">
        <v>0.38276620370370368</v>
      </c>
      <c r="C81" t="s">
        <v>21</v>
      </c>
      <c r="D81" t="s">
        <v>697</v>
      </c>
      <c r="E81" t="s">
        <v>698</v>
      </c>
    </row>
    <row r="82" spans="1:5" x14ac:dyDescent="0.25">
      <c r="A82" s="252">
        <v>44180.387314814812</v>
      </c>
      <c r="B82" s="251">
        <v>0.38731481481481483</v>
      </c>
      <c r="C82" t="s">
        <v>21</v>
      </c>
      <c r="D82" t="s">
        <v>697</v>
      </c>
      <c r="E82" t="s">
        <v>698</v>
      </c>
    </row>
    <row r="83" spans="1:5" x14ac:dyDescent="0.25">
      <c r="A83" s="252">
        <v>44180.387627314813</v>
      </c>
      <c r="B83" s="251">
        <v>0.38762731481481483</v>
      </c>
      <c r="C83" t="s">
        <v>21</v>
      </c>
      <c r="D83" t="s">
        <v>697</v>
      </c>
      <c r="E83" t="s">
        <v>699</v>
      </c>
    </row>
    <row r="84" spans="1:5" x14ac:dyDescent="0.25">
      <c r="A84" s="252">
        <v>44180.387627314813</v>
      </c>
      <c r="B84" s="251">
        <v>0.38762731481481483</v>
      </c>
      <c r="C84" t="s">
        <v>21</v>
      </c>
      <c r="D84" t="s">
        <v>697</v>
      </c>
      <c r="E84" t="s">
        <v>700</v>
      </c>
    </row>
    <row r="85" spans="1:5" x14ac:dyDescent="0.25">
      <c r="A85" s="252">
        <v>44180.387627314813</v>
      </c>
      <c r="B85" s="251">
        <v>0.38762731481481483</v>
      </c>
      <c r="C85" t="s">
        <v>21</v>
      </c>
      <c r="D85" t="s">
        <v>697</v>
      </c>
      <c r="E85" t="s">
        <v>701</v>
      </c>
    </row>
    <row r="86" spans="1:5" x14ac:dyDescent="0.25">
      <c r="A86" s="252">
        <v>44180.442511574074</v>
      </c>
      <c r="B86" s="251">
        <v>0.4425115740740741</v>
      </c>
      <c r="C86" t="s">
        <v>21</v>
      </c>
      <c r="D86" t="s">
        <v>697</v>
      </c>
      <c r="E86" t="s">
        <v>698</v>
      </c>
    </row>
    <row r="87" spans="1:5" x14ac:dyDescent="0.25">
      <c r="A87" s="252">
        <v>44180.44327546296</v>
      </c>
      <c r="B87" s="251">
        <v>0.44327546296296294</v>
      </c>
      <c r="C87" t="s">
        <v>21</v>
      </c>
      <c r="D87" t="s">
        <v>697</v>
      </c>
      <c r="E87" t="s">
        <v>698</v>
      </c>
    </row>
    <row r="88" spans="1:5" x14ac:dyDescent="0.25">
      <c r="A88" s="252">
        <v>44180.459756944445</v>
      </c>
      <c r="B88" s="251">
        <v>0.45975694444444443</v>
      </c>
      <c r="C88" t="s">
        <v>21</v>
      </c>
      <c r="D88" t="s">
        <v>697</v>
      </c>
      <c r="E88" t="s">
        <v>699</v>
      </c>
    </row>
    <row r="89" spans="1:5" x14ac:dyDescent="0.25">
      <c r="A89" s="252">
        <v>44180.459756944445</v>
      </c>
      <c r="B89" s="251">
        <v>0.45975694444444443</v>
      </c>
      <c r="C89" t="s">
        <v>21</v>
      </c>
      <c r="D89" t="s">
        <v>697</v>
      </c>
      <c r="E89" t="s">
        <v>700</v>
      </c>
    </row>
    <row r="90" spans="1:5" x14ac:dyDescent="0.25">
      <c r="A90" s="252">
        <v>44180.459756944445</v>
      </c>
      <c r="B90" s="251">
        <v>0.45975694444444443</v>
      </c>
      <c r="C90" t="s">
        <v>21</v>
      </c>
      <c r="D90" t="s">
        <v>697</v>
      </c>
      <c r="E90" t="s">
        <v>701</v>
      </c>
    </row>
    <row r="91" spans="1:5" x14ac:dyDescent="0.25">
      <c r="A91" s="252">
        <v>44180.466828703706</v>
      </c>
      <c r="B91" s="251">
        <v>0.46682870370370372</v>
      </c>
      <c r="C91" t="s">
        <v>21</v>
      </c>
      <c r="D91" t="s">
        <v>697</v>
      </c>
      <c r="E91" t="s">
        <v>699</v>
      </c>
    </row>
    <row r="92" spans="1:5" x14ac:dyDescent="0.25">
      <c r="A92" s="252">
        <v>44180.466828703706</v>
      </c>
      <c r="B92" s="251">
        <v>0.46682870370370372</v>
      </c>
      <c r="C92" t="s">
        <v>21</v>
      </c>
      <c r="D92" t="s">
        <v>697</v>
      </c>
      <c r="E92" t="s">
        <v>700</v>
      </c>
    </row>
    <row r="93" spans="1:5" x14ac:dyDescent="0.25">
      <c r="A93" s="252">
        <v>44180.466828703706</v>
      </c>
      <c r="B93" s="251">
        <v>0.46682870370370372</v>
      </c>
      <c r="C93" t="s">
        <v>21</v>
      </c>
      <c r="D93" t="s">
        <v>697</v>
      </c>
      <c r="E93" t="s">
        <v>701</v>
      </c>
    </row>
    <row r="94" spans="1:5" x14ac:dyDescent="0.25">
      <c r="A94" s="252">
        <v>44180.470486111109</v>
      </c>
      <c r="B94" s="251">
        <v>0.4704861111111111</v>
      </c>
      <c r="C94" t="s">
        <v>21</v>
      </c>
      <c r="D94" t="s">
        <v>697</v>
      </c>
      <c r="E94" t="s">
        <v>699</v>
      </c>
    </row>
    <row r="95" spans="1:5" x14ac:dyDescent="0.25">
      <c r="A95" s="252">
        <v>44180.470486111109</v>
      </c>
      <c r="B95" s="251">
        <v>0.4704861111111111</v>
      </c>
      <c r="C95" t="s">
        <v>21</v>
      </c>
      <c r="D95" t="s">
        <v>697</v>
      </c>
      <c r="E95" t="s">
        <v>700</v>
      </c>
    </row>
    <row r="96" spans="1:5" x14ac:dyDescent="0.25">
      <c r="A96" s="252">
        <v>44180.470486111109</v>
      </c>
      <c r="B96" s="251">
        <v>0.4704861111111111</v>
      </c>
      <c r="C96" t="s">
        <v>21</v>
      </c>
      <c r="D96" t="s">
        <v>697</v>
      </c>
      <c r="E96" t="s">
        <v>701</v>
      </c>
    </row>
    <row r="97" spans="1:5" x14ac:dyDescent="0.25">
      <c r="A97" s="252">
        <v>44180.47415509259</v>
      </c>
      <c r="B97" s="251">
        <v>0.47415509259259259</v>
      </c>
      <c r="C97" t="s">
        <v>21</v>
      </c>
      <c r="D97" t="s">
        <v>697</v>
      </c>
      <c r="E97" t="s">
        <v>699</v>
      </c>
    </row>
    <row r="98" spans="1:5" x14ac:dyDescent="0.25">
      <c r="A98" s="252">
        <v>44180.47415509259</v>
      </c>
      <c r="B98" s="251">
        <v>0.47415509259259259</v>
      </c>
      <c r="C98" t="s">
        <v>21</v>
      </c>
      <c r="D98" t="s">
        <v>697</v>
      </c>
      <c r="E98" t="s">
        <v>700</v>
      </c>
    </row>
    <row r="99" spans="1:5" x14ac:dyDescent="0.25">
      <c r="A99" s="252">
        <v>44180.47415509259</v>
      </c>
      <c r="B99" s="251">
        <v>0.47415509259259259</v>
      </c>
      <c r="C99" t="s">
        <v>21</v>
      </c>
      <c r="D99" t="s">
        <v>697</v>
      </c>
      <c r="E99" t="s">
        <v>701</v>
      </c>
    </row>
    <row r="100" spans="1:5" x14ac:dyDescent="0.25">
      <c r="A100" s="252">
        <v>44180.503368055557</v>
      </c>
      <c r="B100" s="251">
        <v>0.50336805555555553</v>
      </c>
      <c r="C100" t="s">
        <v>21</v>
      </c>
      <c r="D100" t="s">
        <v>697</v>
      </c>
      <c r="E100" t="s">
        <v>699</v>
      </c>
    </row>
    <row r="101" spans="1:5" x14ac:dyDescent="0.25">
      <c r="A101" s="252">
        <v>44180.503368055557</v>
      </c>
      <c r="B101" s="251">
        <v>0.50336805555555553</v>
      </c>
      <c r="C101" t="s">
        <v>21</v>
      </c>
      <c r="D101" t="s">
        <v>697</v>
      </c>
      <c r="E101" t="s">
        <v>700</v>
      </c>
    </row>
    <row r="102" spans="1:5" x14ac:dyDescent="0.25">
      <c r="A102" s="252">
        <v>44180.503368055557</v>
      </c>
      <c r="B102" s="251">
        <v>0.50336805555555553</v>
      </c>
      <c r="C102" t="s">
        <v>21</v>
      </c>
      <c r="D102" t="s">
        <v>697</v>
      </c>
      <c r="E102" t="s">
        <v>701</v>
      </c>
    </row>
    <row r="103" spans="1:5" x14ac:dyDescent="0.25">
      <c r="A103" s="252">
        <v>44180.522881944446</v>
      </c>
      <c r="B103" s="251">
        <v>0.52288194444444447</v>
      </c>
      <c r="C103" t="s">
        <v>21</v>
      </c>
      <c r="D103" t="s">
        <v>697</v>
      </c>
      <c r="E103" t="s">
        <v>699</v>
      </c>
    </row>
    <row r="104" spans="1:5" x14ac:dyDescent="0.25">
      <c r="A104" s="252">
        <v>44180.522881944446</v>
      </c>
      <c r="B104" s="251">
        <v>0.52288194444444447</v>
      </c>
      <c r="C104" t="s">
        <v>21</v>
      </c>
      <c r="D104" t="s">
        <v>697</v>
      </c>
      <c r="E104" t="s">
        <v>700</v>
      </c>
    </row>
    <row r="105" spans="1:5" x14ac:dyDescent="0.25">
      <c r="A105" s="252">
        <v>44180.522881944446</v>
      </c>
      <c r="B105" s="251">
        <v>0.52288194444444447</v>
      </c>
      <c r="C105" t="s">
        <v>21</v>
      </c>
      <c r="D105" t="s">
        <v>697</v>
      </c>
      <c r="E105" t="s">
        <v>701</v>
      </c>
    </row>
    <row r="106" spans="1:5" x14ac:dyDescent="0.25">
      <c r="A106" s="252">
        <v>44180.531018518515</v>
      </c>
      <c r="B106" s="251">
        <v>0.53101851851851845</v>
      </c>
      <c r="C106" t="s">
        <v>21</v>
      </c>
      <c r="D106" t="s">
        <v>697</v>
      </c>
      <c r="E106" t="s">
        <v>699</v>
      </c>
    </row>
    <row r="107" spans="1:5" x14ac:dyDescent="0.25">
      <c r="A107" s="252">
        <v>44180.531018518515</v>
      </c>
      <c r="B107" s="251">
        <v>0.53101851851851845</v>
      </c>
      <c r="C107" t="s">
        <v>21</v>
      </c>
      <c r="D107" t="s">
        <v>697</v>
      </c>
      <c r="E107" t="s">
        <v>700</v>
      </c>
    </row>
    <row r="108" spans="1:5" x14ac:dyDescent="0.25">
      <c r="A108" s="252">
        <v>44180.531018518515</v>
      </c>
      <c r="B108" s="251">
        <v>0.53101851851851845</v>
      </c>
      <c r="C108" t="s">
        <v>21</v>
      </c>
      <c r="D108" t="s">
        <v>697</v>
      </c>
      <c r="E108" t="s">
        <v>701</v>
      </c>
    </row>
    <row r="109" spans="1:5" x14ac:dyDescent="0.25">
      <c r="A109" s="252">
        <v>44180.750914351855</v>
      </c>
      <c r="B109" s="251">
        <v>0.75091435185185185</v>
      </c>
      <c r="C109" t="s">
        <v>21</v>
      </c>
      <c r="D109" t="s">
        <v>697</v>
      </c>
      <c r="E109" t="s">
        <v>699</v>
      </c>
    </row>
    <row r="110" spans="1:5" x14ac:dyDescent="0.25">
      <c r="A110" s="252">
        <v>44180.750914351855</v>
      </c>
      <c r="B110" s="251">
        <v>0.75091435185185185</v>
      </c>
      <c r="C110" t="s">
        <v>21</v>
      </c>
      <c r="D110" t="s">
        <v>697</v>
      </c>
      <c r="E110" t="s">
        <v>700</v>
      </c>
    </row>
    <row r="111" spans="1:5" x14ac:dyDescent="0.25">
      <c r="A111" s="252">
        <v>44180.750914351855</v>
      </c>
      <c r="B111" s="251">
        <v>0.75091435185185185</v>
      </c>
      <c r="C111" t="s">
        <v>21</v>
      </c>
      <c r="D111" t="s">
        <v>697</v>
      </c>
      <c r="E111" t="s">
        <v>701</v>
      </c>
    </row>
    <row r="112" spans="1:5" x14ac:dyDescent="0.25">
      <c r="A112" s="252">
        <v>44181.350671296299</v>
      </c>
      <c r="B112" s="251">
        <v>0.35067129629629629</v>
      </c>
      <c r="C112" t="s">
        <v>21</v>
      </c>
      <c r="D112" t="s">
        <v>697</v>
      </c>
      <c r="E112" t="s">
        <v>699</v>
      </c>
    </row>
    <row r="113" spans="1:5" x14ac:dyDescent="0.25">
      <c r="A113" s="252">
        <v>44181.350671296299</v>
      </c>
      <c r="B113" s="251">
        <v>0.35067129629629629</v>
      </c>
      <c r="C113" t="s">
        <v>21</v>
      </c>
      <c r="D113" t="s">
        <v>697</v>
      </c>
      <c r="E113" t="s">
        <v>700</v>
      </c>
    </row>
    <row r="114" spans="1:5" x14ac:dyDescent="0.25">
      <c r="A114" s="252">
        <v>44181.350671296299</v>
      </c>
      <c r="B114" s="251">
        <v>0.35067129629629629</v>
      </c>
      <c r="C114" t="s">
        <v>21</v>
      </c>
      <c r="D114" t="s">
        <v>697</v>
      </c>
      <c r="E114" t="s">
        <v>701</v>
      </c>
    </row>
    <row r="115" spans="1:5" x14ac:dyDescent="0.25">
      <c r="A115" s="252">
        <v>44186.491689814815</v>
      </c>
      <c r="B115" s="251">
        <v>0.49168981481481483</v>
      </c>
      <c r="C115" t="s">
        <v>21</v>
      </c>
      <c r="D115" t="s">
        <v>697</v>
      </c>
      <c r="E115" t="s">
        <v>698</v>
      </c>
    </row>
    <row r="116" spans="1:5" x14ac:dyDescent="0.25">
      <c r="A116" s="252">
        <v>44186.492175925923</v>
      </c>
      <c r="B116" s="251">
        <v>0.49217592592592596</v>
      </c>
      <c r="C116" t="s">
        <v>21</v>
      </c>
      <c r="D116" t="s">
        <v>697</v>
      </c>
      <c r="E116" t="s">
        <v>699</v>
      </c>
    </row>
    <row r="117" spans="1:5" x14ac:dyDescent="0.25">
      <c r="A117" s="252">
        <v>44186.492175925923</v>
      </c>
      <c r="B117" s="251">
        <v>0.49217592592592596</v>
      </c>
      <c r="C117" t="s">
        <v>21</v>
      </c>
      <c r="D117" t="s">
        <v>697</v>
      </c>
      <c r="E117" t="s">
        <v>700</v>
      </c>
    </row>
    <row r="118" spans="1:5" x14ac:dyDescent="0.25">
      <c r="A118" s="252">
        <v>44186.492175925923</v>
      </c>
      <c r="B118" s="251">
        <v>0.49217592592592596</v>
      </c>
      <c r="C118" t="s">
        <v>21</v>
      </c>
      <c r="D118" t="s">
        <v>697</v>
      </c>
      <c r="E118" t="s">
        <v>701</v>
      </c>
    </row>
    <row r="119" spans="1:5" x14ac:dyDescent="0.25">
      <c r="A119" s="252">
        <v>44186.527002314811</v>
      </c>
      <c r="B119" s="251">
        <v>0.52700231481481474</v>
      </c>
      <c r="C119" t="s">
        <v>21</v>
      </c>
      <c r="D119" t="s">
        <v>697</v>
      </c>
      <c r="E119" t="s">
        <v>699</v>
      </c>
    </row>
    <row r="120" spans="1:5" x14ac:dyDescent="0.25">
      <c r="A120" s="252">
        <v>44186.52752314815</v>
      </c>
      <c r="B120" s="251">
        <v>0.52752314814814816</v>
      </c>
      <c r="C120" t="s">
        <v>21</v>
      </c>
      <c r="D120" t="s">
        <v>697</v>
      </c>
      <c r="E120" t="s">
        <v>700</v>
      </c>
    </row>
    <row r="121" spans="1:5" x14ac:dyDescent="0.25">
      <c r="A121" s="252">
        <v>44186.536759259259</v>
      </c>
      <c r="B121" s="251">
        <v>0.53675925925925927</v>
      </c>
      <c r="C121" t="s">
        <v>21</v>
      </c>
      <c r="D121" t="s">
        <v>697</v>
      </c>
      <c r="E121" t="s">
        <v>699</v>
      </c>
    </row>
    <row r="122" spans="1:5" x14ac:dyDescent="0.25">
      <c r="A122" s="252">
        <v>44186.536759259259</v>
      </c>
      <c r="B122" s="251">
        <v>0.53675925925925927</v>
      </c>
      <c r="C122" t="s">
        <v>21</v>
      </c>
      <c r="D122" t="s">
        <v>697</v>
      </c>
      <c r="E122" t="s">
        <v>700</v>
      </c>
    </row>
    <row r="123" spans="1:5" x14ac:dyDescent="0.25">
      <c r="A123" s="252">
        <v>44186.608807870369</v>
      </c>
      <c r="B123" s="251">
        <v>0.60880787037037043</v>
      </c>
      <c r="C123" t="s">
        <v>21</v>
      </c>
      <c r="D123" t="s">
        <v>697</v>
      </c>
      <c r="E123" t="s">
        <v>699</v>
      </c>
    </row>
    <row r="124" spans="1:5" x14ac:dyDescent="0.25">
      <c r="A124" s="252">
        <v>44186.608807870369</v>
      </c>
      <c r="B124" s="251">
        <v>0.60880787037037043</v>
      </c>
      <c r="C124" t="s">
        <v>21</v>
      </c>
      <c r="D124" t="s">
        <v>697</v>
      </c>
      <c r="E124" t="s">
        <v>700</v>
      </c>
    </row>
    <row r="125" spans="1:5" x14ac:dyDescent="0.25">
      <c r="A125" s="252">
        <v>44186.615520833337</v>
      </c>
      <c r="B125" s="251">
        <v>0.61552083333333341</v>
      </c>
      <c r="C125" t="s">
        <v>21</v>
      </c>
      <c r="D125" t="s">
        <v>697</v>
      </c>
      <c r="E125" t="s">
        <v>699</v>
      </c>
    </row>
    <row r="126" spans="1:5" x14ac:dyDescent="0.25">
      <c r="A126" s="252">
        <v>44186.615520833337</v>
      </c>
      <c r="B126" s="251">
        <v>0.61552083333333341</v>
      </c>
      <c r="C126" t="s">
        <v>21</v>
      </c>
      <c r="D126" t="s">
        <v>697</v>
      </c>
      <c r="E126" t="s">
        <v>700</v>
      </c>
    </row>
    <row r="127" spans="1:5" x14ac:dyDescent="0.25">
      <c r="A127" s="252">
        <v>44186.615682870368</v>
      </c>
      <c r="B127" s="251">
        <v>0.61568287037037039</v>
      </c>
      <c r="C127" t="s">
        <v>21</v>
      </c>
      <c r="D127" t="s">
        <v>697</v>
      </c>
      <c r="E127" t="s">
        <v>701</v>
      </c>
    </row>
    <row r="128" spans="1:5" x14ac:dyDescent="0.25">
      <c r="A128" s="252">
        <v>44186.69259259259</v>
      </c>
      <c r="B128" s="251">
        <v>0.69259259259259265</v>
      </c>
      <c r="C128" t="s">
        <v>21</v>
      </c>
      <c r="D128" t="s">
        <v>697</v>
      </c>
      <c r="E128" t="s">
        <v>699</v>
      </c>
    </row>
    <row r="129" spans="1:5" x14ac:dyDescent="0.25">
      <c r="A129" s="252">
        <v>44186.69259259259</v>
      </c>
      <c r="B129" s="251">
        <v>0.69259259259259265</v>
      </c>
      <c r="C129" t="s">
        <v>21</v>
      </c>
      <c r="D129" t="s">
        <v>697</v>
      </c>
      <c r="E129" t="s">
        <v>700</v>
      </c>
    </row>
    <row r="130" spans="1:5" x14ac:dyDescent="0.25">
      <c r="A130" s="252">
        <v>44186.69259259259</v>
      </c>
      <c r="B130" s="251">
        <v>0.69259259259259265</v>
      </c>
      <c r="C130" t="s">
        <v>21</v>
      </c>
      <c r="D130" t="s">
        <v>697</v>
      </c>
      <c r="E130" t="s">
        <v>701</v>
      </c>
    </row>
    <row r="131" spans="1:5" x14ac:dyDescent="0.25">
      <c r="A131" s="252">
        <v>44187.468229166669</v>
      </c>
      <c r="B131" s="251">
        <v>0.4682291666666667</v>
      </c>
      <c r="C131" t="s">
        <v>21</v>
      </c>
      <c r="D131" t="s">
        <v>697</v>
      </c>
      <c r="E131" t="s">
        <v>699</v>
      </c>
    </row>
    <row r="132" spans="1:5" x14ac:dyDescent="0.25">
      <c r="A132" s="252">
        <v>44187.468506944446</v>
      </c>
      <c r="B132" s="251">
        <v>0.46850694444444446</v>
      </c>
      <c r="C132" t="s">
        <v>21</v>
      </c>
      <c r="D132" t="s">
        <v>697</v>
      </c>
      <c r="E132" t="s">
        <v>700</v>
      </c>
    </row>
    <row r="133" spans="1:5" x14ac:dyDescent="0.25">
      <c r="A133" s="252">
        <v>44187.468576388892</v>
      </c>
      <c r="B133" s="251">
        <v>0.46857638888888892</v>
      </c>
      <c r="C133" t="s">
        <v>21</v>
      </c>
      <c r="D133" t="s">
        <v>697</v>
      </c>
      <c r="E133" t="s">
        <v>701</v>
      </c>
    </row>
    <row r="134" spans="1:5" x14ac:dyDescent="0.25">
      <c r="A134" s="252">
        <v>44187.469409722224</v>
      </c>
      <c r="B134" s="251">
        <v>0.46940972222222221</v>
      </c>
      <c r="C134" t="s">
        <v>21</v>
      </c>
      <c r="D134" t="s">
        <v>697</v>
      </c>
      <c r="E134" t="s">
        <v>699</v>
      </c>
    </row>
    <row r="135" spans="1:5" x14ac:dyDescent="0.25">
      <c r="A135" s="252">
        <v>44187.469594907408</v>
      </c>
      <c r="B135" s="251">
        <v>0.46959490740740745</v>
      </c>
      <c r="C135" t="s">
        <v>21</v>
      </c>
      <c r="D135" t="s">
        <v>697</v>
      </c>
      <c r="E135" t="s">
        <v>700</v>
      </c>
    </row>
    <row r="136" spans="1:5" x14ac:dyDescent="0.25">
      <c r="A136" s="252">
        <v>44187.479768518519</v>
      </c>
      <c r="B136" s="251">
        <v>0.47976851851851854</v>
      </c>
      <c r="C136" t="s">
        <v>21</v>
      </c>
      <c r="D136" t="s">
        <v>697</v>
      </c>
      <c r="E136" t="s">
        <v>699</v>
      </c>
    </row>
    <row r="137" spans="1:5" x14ac:dyDescent="0.25">
      <c r="A137" s="252">
        <v>44187.479849537034</v>
      </c>
      <c r="B137" s="251">
        <v>0.47984953703703703</v>
      </c>
      <c r="C137" t="s">
        <v>21</v>
      </c>
      <c r="D137" t="s">
        <v>697</v>
      </c>
      <c r="E137" t="s">
        <v>700</v>
      </c>
    </row>
    <row r="138" spans="1:5" x14ac:dyDescent="0.25">
      <c r="A138" s="252">
        <v>44187.488055555557</v>
      </c>
      <c r="B138" s="251">
        <v>0.48805555555555552</v>
      </c>
      <c r="C138" t="s">
        <v>21</v>
      </c>
      <c r="D138" t="s">
        <v>697</v>
      </c>
      <c r="E138" t="s">
        <v>699</v>
      </c>
    </row>
    <row r="139" spans="1:5" x14ac:dyDescent="0.25">
      <c r="A139" s="252">
        <v>44187.488067129627</v>
      </c>
      <c r="B139" s="251">
        <v>0.48806712962962967</v>
      </c>
      <c r="C139" t="s">
        <v>21</v>
      </c>
      <c r="D139" t="s">
        <v>697</v>
      </c>
      <c r="E139" t="s">
        <v>700</v>
      </c>
    </row>
    <row r="140" spans="1:5" x14ac:dyDescent="0.25">
      <c r="A140" s="252">
        <v>44187.494131944448</v>
      </c>
      <c r="B140" s="251">
        <v>0.49413194444444447</v>
      </c>
      <c r="C140" t="s">
        <v>21</v>
      </c>
      <c r="D140" t="s">
        <v>697</v>
      </c>
      <c r="E140" t="s">
        <v>699</v>
      </c>
    </row>
    <row r="141" spans="1:5" x14ac:dyDescent="0.25">
      <c r="A141" s="252">
        <v>44187.494131944448</v>
      </c>
      <c r="B141" s="251">
        <v>0.49413194444444447</v>
      </c>
      <c r="C141" t="s">
        <v>21</v>
      </c>
      <c r="D141" t="s">
        <v>697</v>
      </c>
      <c r="E141" t="s">
        <v>700</v>
      </c>
    </row>
    <row r="142" spans="1:5" x14ac:dyDescent="0.25">
      <c r="A142" s="252">
        <v>44187.529791666668</v>
      </c>
      <c r="B142" s="251">
        <v>0.52979166666666666</v>
      </c>
      <c r="C142" t="s">
        <v>21</v>
      </c>
      <c r="D142" t="s">
        <v>697</v>
      </c>
      <c r="E142" t="s">
        <v>699</v>
      </c>
    </row>
    <row r="143" spans="1:5" x14ac:dyDescent="0.25">
      <c r="A143" s="252">
        <v>44187.529791666668</v>
      </c>
      <c r="B143" s="251">
        <v>0.52979166666666666</v>
      </c>
      <c r="C143" t="s">
        <v>21</v>
      </c>
      <c r="D143" t="s">
        <v>697</v>
      </c>
      <c r="E143" t="s">
        <v>700</v>
      </c>
    </row>
    <row r="144" spans="1:5" x14ac:dyDescent="0.25">
      <c r="A144" s="252">
        <v>44187.530277777776</v>
      </c>
      <c r="B144" s="251">
        <v>0.53027777777777774</v>
      </c>
      <c r="C144" t="s">
        <v>21</v>
      </c>
      <c r="D144" t="s">
        <v>697</v>
      </c>
      <c r="E144" t="s">
        <v>701</v>
      </c>
    </row>
    <row r="145" spans="1:5" x14ac:dyDescent="0.25">
      <c r="A145" s="252">
        <v>44187.531435185185</v>
      </c>
      <c r="B145" s="251">
        <v>0.53143518518518518</v>
      </c>
      <c r="C145" t="s">
        <v>21</v>
      </c>
      <c r="D145" t="s">
        <v>697</v>
      </c>
      <c r="E145" t="s">
        <v>699</v>
      </c>
    </row>
    <row r="146" spans="1:5" x14ac:dyDescent="0.25">
      <c r="A146" s="252">
        <v>44187.531435185185</v>
      </c>
      <c r="B146" s="251">
        <v>0.53143518518518518</v>
      </c>
      <c r="C146" t="s">
        <v>21</v>
      </c>
      <c r="D146" t="s">
        <v>697</v>
      </c>
      <c r="E146" t="s">
        <v>700</v>
      </c>
    </row>
    <row r="147" spans="1:5" x14ac:dyDescent="0.25">
      <c r="A147" s="252">
        <v>44187.614988425928</v>
      </c>
      <c r="B147" s="251">
        <v>0.61498842592592595</v>
      </c>
      <c r="C147" t="s">
        <v>21</v>
      </c>
      <c r="D147" t="s">
        <v>697</v>
      </c>
      <c r="E147" t="s">
        <v>699</v>
      </c>
    </row>
    <row r="148" spans="1:5" x14ac:dyDescent="0.25">
      <c r="A148" s="252">
        <v>44187.636574074073</v>
      </c>
      <c r="B148" s="251">
        <v>0.63657407407407407</v>
      </c>
      <c r="C148" t="s">
        <v>21</v>
      </c>
      <c r="D148" t="s">
        <v>697</v>
      </c>
      <c r="E148" t="s">
        <v>699</v>
      </c>
    </row>
    <row r="149" spans="1:5" x14ac:dyDescent="0.25">
      <c r="A149" s="252">
        <v>44187.644814814812</v>
      </c>
      <c r="B149" s="251">
        <v>0.64481481481481484</v>
      </c>
      <c r="C149" t="s">
        <v>21</v>
      </c>
      <c r="D149" t="s">
        <v>697</v>
      </c>
      <c r="E149" t="s">
        <v>699</v>
      </c>
    </row>
    <row r="150" spans="1:5" x14ac:dyDescent="0.25">
      <c r="A150" s="252">
        <v>44187.646435185183</v>
      </c>
      <c r="B150" s="251">
        <v>0.64643518518518517</v>
      </c>
      <c r="C150" t="s">
        <v>21</v>
      </c>
      <c r="D150" t="s">
        <v>697</v>
      </c>
      <c r="E150" t="s">
        <v>700</v>
      </c>
    </row>
    <row r="151" spans="1:5" x14ac:dyDescent="0.25">
      <c r="A151" s="252">
        <v>44187.65016203704</v>
      </c>
      <c r="B151" s="251">
        <v>0.65016203703703701</v>
      </c>
      <c r="C151" t="s">
        <v>21</v>
      </c>
      <c r="D151" t="s">
        <v>697</v>
      </c>
      <c r="E151" t="s">
        <v>699</v>
      </c>
    </row>
    <row r="152" spans="1:5" x14ac:dyDescent="0.25">
      <c r="A152" s="252">
        <v>44187.65016203704</v>
      </c>
      <c r="B152" s="251">
        <v>0.65016203703703701</v>
      </c>
      <c r="C152" t="s">
        <v>21</v>
      </c>
      <c r="D152" t="s">
        <v>697</v>
      </c>
      <c r="E152" t="s">
        <v>700</v>
      </c>
    </row>
    <row r="153" spans="1:5" x14ac:dyDescent="0.25">
      <c r="A153" s="252">
        <v>44187.658333333333</v>
      </c>
      <c r="B153" s="251">
        <v>0.65833333333333333</v>
      </c>
      <c r="C153" t="s">
        <v>21</v>
      </c>
      <c r="D153" t="s">
        <v>697</v>
      </c>
      <c r="E153" t="s">
        <v>699</v>
      </c>
    </row>
    <row r="154" spans="1:5" x14ac:dyDescent="0.25">
      <c r="A154" s="252">
        <v>44187.658622685187</v>
      </c>
      <c r="B154" s="251">
        <v>0.65862268518518519</v>
      </c>
      <c r="C154" t="s">
        <v>21</v>
      </c>
      <c r="D154" t="s">
        <v>697</v>
      </c>
      <c r="E154" t="s">
        <v>700</v>
      </c>
    </row>
    <row r="155" spans="1:5" x14ac:dyDescent="0.25">
      <c r="A155" s="252">
        <v>44187.67255787037</v>
      </c>
      <c r="B155" s="251">
        <v>0.6725578703703704</v>
      </c>
      <c r="C155" t="s">
        <v>21</v>
      </c>
      <c r="D155" t="s">
        <v>697</v>
      </c>
      <c r="E155" t="s">
        <v>699</v>
      </c>
    </row>
    <row r="156" spans="1:5" x14ac:dyDescent="0.25">
      <c r="A156" s="252">
        <v>44187.672650462962</v>
      </c>
      <c r="B156" s="251">
        <v>0.67265046296296294</v>
      </c>
      <c r="C156" t="s">
        <v>21</v>
      </c>
      <c r="D156" t="s">
        <v>697</v>
      </c>
      <c r="E156" t="s">
        <v>700</v>
      </c>
    </row>
    <row r="157" spans="1:5" x14ac:dyDescent="0.25">
      <c r="A157" s="252">
        <v>44187.691423611112</v>
      </c>
      <c r="B157" s="251">
        <v>0.69142361111111106</v>
      </c>
      <c r="C157" t="s">
        <v>21</v>
      </c>
      <c r="D157" t="s">
        <v>697</v>
      </c>
      <c r="E157" t="s">
        <v>699</v>
      </c>
    </row>
    <row r="158" spans="1:5" x14ac:dyDescent="0.25">
      <c r="A158" s="252">
        <v>44187.691458333335</v>
      </c>
      <c r="B158" s="251">
        <v>0.69145833333333329</v>
      </c>
      <c r="C158" t="s">
        <v>21</v>
      </c>
      <c r="D158" t="s">
        <v>697</v>
      </c>
      <c r="E158" t="s">
        <v>700</v>
      </c>
    </row>
    <row r="159" spans="1:5" x14ac:dyDescent="0.25">
      <c r="A159" s="252">
        <v>44187.696620370371</v>
      </c>
      <c r="B159" s="251">
        <v>0.69662037037037028</v>
      </c>
      <c r="C159" t="s">
        <v>21</v>
      </c>
      <c r="D159" t="s">
        <v>697</v>
      </c>
      <c r="E159" t="s">
        <v>699</v>
      </c>
    </row>
    <row r="160" spans="1:5" x14ac:dyDescent="0.25">
      <c r="A160" s="252">
        <v>44187.696643518517</v>
      </c>
      <c r="B160" s="251">
        <v>0.69664351851851858</v>
      </c>
      <c r="C160" t="s">
        <v>21</v>
      </c>
      <c r="D160" t="s">
        <v>697</v>
      </c>
      <c r="E160" t="s">
        <v>700</v>
      </c>
    </row>
    <row r="161" spans="1:5" x14ac:dyDescent="0.25">
      <c r="A161" s="252">
        <v>44187.705567129633</v>
      </c>
      <c r="B161" s="251">
        <v>0.70556712962962964</v>
      </c>
      <c r="C161" t="s">
        <v>21</v>
      </c>
      <c r="D161" t="s">
        <v>697</v>
      </c>
      <c r="E161" t="s">
        <v>699</v>
      </c>
    </row>
    <row r="162" spans="1:5" x14ac:dyDescent="0.25">
      <c r="A162" s="252">
        <v>44187.705833333333</v>
      </c>
      <c r="B162" s="251">
        <v>0.70583333333333342</v>
      </c>
      <c r="C162" t="s">
        <v>21</v>
      </c>
      <c r="D162" t="s">
        <v>697</v>
      </c>
      <c r="E162" t="s">
        <v>700</v>
      </c>
    </row>
    <row r="163" spans="1:5" x14ac:dyDescent="0.25">
      <c r="A163" s="252">
        <v>44187.706076388888</v>
      </c>
      <c r="B163" s="251">
        <v>0.70607638888888891</v>
      </c>
      <c r="C163" t="s">
        <v>21</v>
      </c>
      <c r="D163" t="s">
        <v>697</v>
      </c>
      <c r="E163" t="s">
        <v>699</v>
      </c>
    </row>
    <row r="164" spans="1:5" x14ac:dyDescent="0.25">
      <c r="A164" s="252">
        <v>44187.706122685187</v>
      </c>
      <c r="B164" s="251">
        <v>0.70612268518518517</v>
      </c>
      <c r="C164" t="s">
        <v>21</v>
      </c>
      <c r="D164" t="s">
        <v>697</v>
      </c>
      <c r="E164" t="s">
        <v>700</v>
      </c>
    </row>
    <row r="165" spans="1:5" x14ac:dyDescent="0.25">
      <c r="A165" s="252">
        <v>44187.707071759258</v>
      </c>
      <c r="B165" s="251">
        <v>0.70707175925925936</v>
      </c>
      <c r="C165" t="s">
        <v>21</v>
      </c>
      <c r="D165" t="s">
        <v>697</v>
      </c>
      <c r="E165" t="s">
        <v>699</v>
      </c>
    </row>
    <row r="166" spans="1:5" x14ac:dyDescent="0.25">
      <c r="A166" s="252">
        <v>44187.707071759258</v>
      </c>
      <c r="B166" s="251">
        <v>0.70707175925925936</v>
      </c>
      <c r="C166" t="s">
        <v>21</v>
      </c>
      <c r="D166" t="s">
        <v>697</v>
      </c>
      <c r="E166" t="s">
        <v>700</v>
      </c>
    </row>
    <row r="167" spans="1:5" x14ac:dyDescent="0.25">
      <c r="A167" s="252">
        <v>44187.708993055552</v>
      </c>
      <c r="B167" s="251">
        <v>0.70899305555555558</v>
      </c>
      <c r="C167" t="s">
        <v>21</v>
      </c>
      <c r="D167" t="s">
        <v>697</v>
      </c>
      <c r="E167" t="s">
        <v>699</v>
      </c>
    </row>
    <row r="168" spans="1:5" x14ac:dyDescent="0.25">
      <c r="A168" s="252">
        <v>44187.708993055552</v>
      </c>
      <c r="B168" s="251">
        <v>0.70899305555555558</v>
      </c>
      <c r="C168" t="s">
        <v>21</v>
      </c>
      <c r="D168" t="s">
        <v>697</v>
      </c>
      <c r="E168" t="s">
        <v>700</v>
      </c>
    </row>
    <row r="169" spans="1:5" x14ac:dyDescent="0.25">
      <c r="A169" s="252">
        <v>44187.70952546296</v>
      </c>
      <c r="B169" s="251">
        <v>0.70952546296296293</v>
      </c>
      <c r="C169" t="s">
        <v>21</v>
      </c>
      <c r="D169" t="s">
        <v>697</v>
      </c>
      <c r="E169" t="s">
        <v>699</v>
      </c>
    </row>
    <row r="170" spans="1:5" x14ac:dyDescent="0.25">
      <c r="A170" s="252">
        <v>44187.70952546296</v>
      </c>
      <c r="B170" s="251">
        <v>0.70952546296296293</v>
      </c>
      <c r="C170" t="s">
        <v>21</v>
      </c>
      <c r="D170" t="s">
        <v>697</v>
      </c>
      <c r="E170" t="s">
        <v>700</v>
      </c>
    </row>
    <row r="171" spans="1:5" x14ac:dyDescent="0.25">
      <c r="A171" s="252">
        <v>44187.710694444446</v>
      </c>
      <c r="B171" s="251">
        <v>0.71069444444444452</v>
      </c>
      <c r="C171" t="s">
        <v>21</v>
      </c>
      <c r="D171" t="s">
        <v>697</v>
      </c>
      <c r="E171" t="s">
        <v>699</v>
      </c>
    </row>
    <row r="172" spans="1:5" x14ac:dyDescent="0.25">
      <c r="A172" s="252">
        <v>44187.710694444446</v>
      </c>
      <c r="B172" s="251">
        <v>0.71069444444444452</v>
      </c>
      <c r="C172" t="s">
        <v>21</v>
      </c>
      <c r="D172" t="s">
        <v>697</v>
      </c>
      <c r="E172" t="s">
        <v>700</v>
      </c>
    </row>
    <row r="173" spans="1:5" x14ac:dyDescent="0.25">
      <c r="A173" s="252">
        <v>44187.712291666663</v>
      </c>
      <c r="B173" s="251">
        <v>0.71229166666666666</v>
      </c>
      <c r="C173" t="s">
        <v>21</v>
      </c>
      <c r="D173" t="s">
        <v>697</v>
      </c>
      <c r="E173" t="s">
        <v>699</v>
      </c>
    </row>
    <row r="174" spans="1:5" x14ac:dyDescent="0.25">
      <c r="A174" s="252">
        <v>44187.712291666663</v>
      </c>
      <c r="B174" s="251">
        <v>0.71229166666666666</v>
      </c>
      <c r="C174" t="s">
        <v>21</v>
      </c>
      <c r="D174" t="s">
        <v>697</v>
      </c>
      <c r="E174" t="s">
        <v>700</v>
      </c>
    </row>
    <row r="175" spans="1:5" x14ac:dyDescent="0.25">
      <c r="A175" s="252">
        <v>44188.598807870374</v>
      </c>
      <c r="B175" s="251">
        <v>0.59880787037037042</v>
      </c>
      <c r="C175" t="s">
        <v>21</v>
      </c>
      <c r="D175" t="s">
        <v>697</v>
      </c>
      <c r="E175" t="s">
        <v>699</v>
      </c>
    </row>
    <row r="176" spans="1:5" x14ac:dyDescent="0.25">
      <c r="A176" s="252">
        <v>44188.598807870374</v>
      </c>
      <c r="B176" s="251">
        <v>0.59880787037037042</v>
      </c>
      <c r="C176" t="s">
        <v>21</v>
      </c>
      <c r="D176" t="s">
        <v>697</v>
      </c>
      <c r="E176" t="s">
        <v>700</v>
      </c>
    </row>
    <row r="177" spans="1:5" x14ac:dyDescent="0.25">
      <c r="A177" s="252">
        <v>44188.600057870368</v>
      </c>
      <c r="B177" s="251">
        <v>0.60005787037037039</v>
      </c>
      <c r="C177" t="s">
        <v>21</v>
      </c>
      <c r="D177" t="s">
        <v>697</v>
      </c>
      <c r="E177" t="s">
        <v>701</v>
      </c>
    </row>
    <row r="178" spans="1:5" x14ac:dyDescent="0.25">
      <c r="A178" s="252">
        <v>44188.600185185183</v>
      </c>
      <c r="B178" s="251">
        <v>0.60018518518518515</v>
      </c>
      <c r="C178" t="s">
        <v>21</v>
      </c>
      <c r="D178" t="s">
        <v>697</v>
      </c>
      <c r="E178" t="s">
        <v>699</v>
      </c>
    </row>
    <row r="179" spans="1:5" x14ac:dyDescent="0.25">
      <c r="A179" s="252">
        <v>44188.600185185183</v>
      </c>
      <c r="B179" s="251">
        <v>0.60018518518518515</v>
      </c>
      <c r="C179" t="s">
        <v>21</v>
      </c>
      <c r="D179" t="s">
        <v>697</v>
      </c>
      <c r="E179" t="s">
        <v>700</v>
      </c>
    </row>
    <row r="180" spans="1:5" x14ac:dyDescent="0.25">
      <c r="A180" s="252">
        <v>44188.600185185183</v>
      </c>
      <c r="B180" s="251">
        <v>0.60018518518518515</v>
      </c>
      <c r="C180" t="s">
        <v>21</v>
      </c>
      <c r="D180" t="s">
        <v>697</v>
      </c>
      <c r="E180" t="s">
        <v>701</v>
      </c>
    </row>
    <row r="181" spans="1:5" x14ac:dyDescent="0.25">
      <c r="A181" s="252">
        <v>44188.600706018522</v>
      </c>
      <c r="B181" s="251">
        <v>0.60070601851851857</v>
      </c>
      <c r="C181" t="s">
        <v>21</v>
      </c>
      <c r="D181" t="s">
        <v>697</v>
      </c>
      <c r="E181" t="s">
        <v>699</v>
      </c>
    </row>
    <row r="182" spans="1:5" x14ac:dyDescent="0.25">
      <c r="A182" s="252">
        <v>44188.600706018522</v>
      </c>
      <c r="B182" s="251">
        <v>0.60070601851851857</v>
      </c>
      <c r="C182" t="s">
        <v>21</v>
      </c>
      <c r="D182" t="s">
        <v>697</v>
      </c>
      <c r="E182" t="s">
        <v>700</v>
      </c>
    </row>
    <row r="183" spans="1:5" x14ac:dyDescent="0.25">
      <c r="A183" s="252">
        <v>44188.600706018522</v>
      </c>
      <c r="B183" s="251">
        <v>0.60070601851851857</v>
      </c>
      <c r="C183" t="s">
        <v>21</v>
      </c>
      <c r="D183" t="s">
        <v>697</v>
      </c>
      <c r="E183" t="s">
        <v>701</v>
      </c>
    </row>
    <row r="184" spans="1:5" x14ac:dyDescent="0.25">
      <c r="A184" s="252">
        <v>44188.600902777776</v>
      </c>
      <c r="B184" s="251">
        <v>0.60090277777777779</v>
      </c>
      <c r="C184" t="s">
        <v>21</v>
      </c>
      <c r="D184" t="s">
        <v>697</v>
      </c>
      <c r="E184" t="s">
        <v>699</v>
      </c>
    </row>
    <row r="185" spans="1:5" x14ac:dyDescent="0.25">
      <c r="A185" s="252">
        <v>44188.600902777776</v>
      </c>
      <c r="B185" s="251">
        <v>0.60090277777777779</v>
      </c>
      <c r="C185" t="s">
        <v>21</v>
      </c>
      <c r="D185" t="s">
        <v>697</v>
      </c>
      <c r="E185" t="s">
        <v>700</v>
      </c>
    </row>
    <row r="186" spans="1:5" x14ac:dyDescent="0.25">
      <c r="A186" s="252">
        <v>44188.600902777776</v>
      </c>
      <c r="B186" s="251">
        <v>0.60090277777777779</v>
      </c>
      <c r="C186" t="s">
        <v>21</v>
      </c>
      <c r="D186" t="s">
        <v>697</v>
      </c>
      <c r="E186" t="s">
        <v>701</v>
      </c>
    </row>
    <row r="187" spans="1:5" x14ac:dyDescent="0.25">
      <c r="A187" s="252">
        <v>44188.6012962963</v>
      </c>
      <c r="B187" s="251">
        <v>0.60129629629629633</v>
      </c>
      <c r="C187" t="s">
        <v>21</v>
      </c>
      <c r="D187" t="s">
        <v>697</v>
      </c>
      <c r="E187" t="s">
        <v>699</v>
      </c>
    </row>
    <row r="188" spans="1:5" x14ac:dyDescent="0.25">
      <c r="A188" s="252">
        <v>44188.6012962963</v>
      </c>
      <c r="B188" s="251">
        <v>0.60129629629629633</v>
      </c>
      <c r="C188" t="s">
        <v>21</v>
      </c>
      <c r="D188" t="s">
        <v>697</v>
      </c>
      <c r="E188" t="s">
        <v>700</v>
      </c>
    </row>
    <row r="189" spans="1:5" x14ac:dyDescent="0.25">
      <c r="A189" s="252">
        <v>44188.6012962963</v>
      </c>
      <c r="B189" s="251">
        <v>0.60129629629629633</v>
      </c>
      <c r="C189" t="s">
        <v>21</v>
      </c>
      <c r="D189" t="s">
        <v>697</v>
      </c>
      <c r="E189" t="s">
        <v>701</v>
      </c>
    </row>
    <row r="190" spans="1:5" x14ac:dyDescent="0.25">
      <c r="A190" s="252">
        <v>44188.601643518516</v>
      </c>
      <c r="B190" s="251">
        <v>0.60164351851851849</v>
      </c>
      <c r="C190" t="s">
        <v>21</v>
      </c>
      <c r="D190" t="s">
        <v>697</v>
      </c>
      <c r="E190" t="s">
        <v>698</v>
      </c>
    </row>
    <row r="191" spans="1:5" x14ac:dyDescent="0.25">
      <c r="A191" s="252">
        <v>44188.602395833332</v>
      </c>
      <c r="B191" s="251">
        <v>0.60239583333333335</v>
      </c>
      <c r="C191" t="s">
        <v>21</v>
      </c>
      <c r="D191" t="s">
        <v>697</v>
      </c>
      <c r="E191" t="s">
        <v>699</v>
      </c>
    </row>
    <row r="192" spans="1:5" x14ac:dyDescent="0.25">
      <c r="A192" s="252">
        <v>44188.602395833332</v>
      </c>
      <c r="B192" s="251">
        <v>0.60239583333333335</v>
      </c>
      <c r="C192" t="s">
        <v>21</v>
      </c>
      <c r="D192" t="s">
        <v>697</v>
      </c>
      <c r="E192" t="s">
        <v>700</v>
      </c>
    </row>
    <row r="193" spans="1:5" x14ac:dyDescent="0.25">
      <c r="A193" s="252">
        <v>44188.602395833332</v>
      </c>
      <c r="B193" s="251">
        <v>0.60239583333333335</v>
      </c>
      <c r="C193" t="s">
        <v>21</v>
      </c>
      <c r="D193" t="s">
        <v>697</v>
      </c>
      <c r="E193" t="s">
        <v>701</v>
      </c>
    </row>
    <row r="194" spans="1:5" x14ac:dyDescent="0.25">
      <c r="A194" s="252"/>
      <c r="B194" s="251"/>
    </row>
    <row r="195" spans="1:5" x14ac:dyDescent="0.25">
      <c r="A195" s="252"/>
      <c r="B195" s="251"/>
    </row>
    <row r="196" spans="1:5" x14ac:dyDescent="0.25">
      <c r="A196" s="252"/>
      <c r="B196" s="251"/>
    </row>
    <row r="197" spans="1:5" x14ac:dyDescent="0.25">
      <c r="A197" s="252"/>
      <c r="B197" s="251"/>
    </row>
    <row r="198" spans="1:5" x14ac:dyDescent="0.25">
      <c r="A198" s="252"/>
      <c r="B198" s="251"/>
    </row>
    <row r="199" spans="1:5" x14ac:dyDescent="0.25">
      <c r="A199" s="252"/>
      <c r="B199" s="251"/>
    </row>
    <row r="200" spans="1:5" x14ac:dyDescent="0.25">
      <c r="A200" s="252"/>
      <c r="B200" s="251"/>
    </row>
    <row r="201" spans="1:5" x14ac:dyDescent="0.25">
      <c r="A201" s="252"/>
      <c r="B201" s="251"/>
    </row>
    <row r="202" spans="1:5" x14ac:dyDescent="0.25">
      <c r="A202" s="252"/>
      <c r="B202" s="251"/>
    </row>
    <row r="203" spans="1:5" x14ac:dyDescent="0.25">
      <c r="A203" s="252"/>
      <c r="B203" s="251"/>
    </row>
    <row r="204" spans="1:5" x14ac:dyDescent="0.25">
      <c r="A204" s="252"/>
      <c r="B204" s="251"/>
    </row>
    <row r="205" spans="1:5" x14ac:dyDescent="0.25">
      <c r="A205" s="252"/>
      <c r="B205" s="251"/>
    </row>
    <row r="206" spans="1:5" x14ac:dyDescent="0.25">
      <c r="A206" s="252"/>
      <c r="B206" s="251"/>
    </row>
    <row r="207" spans="1:5" x14ac:dyDescent="0.25">
      <c r="A207" s="252"/>
      <c r="B207" s="251"/>
    </row>
    <row r="208" spans="1:5" x14ac:dyDescent="0.25">
      <c r="A208" s="252"/>
      <c r="B208" s="251"/>
    </row>
    <row r="209" spans="1:2" x14ac:dyDescent="0.25">
      <c r="A209" s="252"/>
      <c r="B209" s="251"/>
    </row>
    <row r="210" spans="1:2" x14ac:dyDescent="0.25">
      <c r="A210" s="252"/>
      <c r="B210" s="251"/>
    </row>
    <row r="211" spans="1:2" x14ac:dyDescent="0.25">
      <c r="A211" s="252"/>
      <c r="B211" s="251"/>
    </row>
    <row r="212" spans="1:2" x14ac:dyDescent="0.25">
      <c r="A212" s="252"/>
      <c r="B212" s="251"/>
    </row>
    <row r="213" spans="1:2" x14ac:dyDescent="0.25">
      <c r="A213" s="252"/>
      <c r="B213" s="251"/>
    </row>
    <row r="214" spans="1:2" x14ac:dyDescent="0.25">
      <c r="A214" s="252"/>
      <c r="B214" s="251"/>
    </row>
    <row r="215" spans="1:2" x14ac:dyDescent="0.25">
      <c r="A215" s="252"/>
      <c r="B215" s="251"/>
    </row>
    <row r="216" spans="1:2" x14ac:dyDescent="0.25">
      <c r="A216" s="252"/>
      <c r="B216" s="251"/>
    </row>
    <row r="217" spans="1:2" x14ac:dyDescent="0.25">
      <c r="A217" s="252"/>
      <c r="B217" s="251"/>
    </row>
    <row r="218" spans="1:2" x14ac:dyDescent="0.25">
      <c r="A218" s="252"/>
      <c r="B218" s="251"/>
    </row>
    <row r="219" spans="1:2" x14ac:dyDescent="0.25">
      <c r="A219" s="252"/>
      <c r="B219" s="251"/>
    </row>
    <row r="220" spans="1:2" x14ac:dyDescent="0.25">
      <c r="A220" s="252"/>
      <c r="B220" s="251"/>
    </row>
    <row r="221" spans="1:2" x14ac:dyDescent="0.25">
      <c r="A221" s="252"/>
      <c r="B221" s="251"/>
    </row>
    <row r="222" spans="1:2" x14ac:dyDescent="0.25">
      <c r="A222" s="252"/>
      <c r="B222" s="251"/>
    </row>
    <row r="223" spans="1:2" x14ac:dyDescent="0.25">
      <c r="A223" s="252"/>
      <c r="B223" s="251"/>
    </row>
    <row r="224" spans="1:2" x14ac:dyDescent="0.25">
      <c r="A224" s="252"/>
      <c r="B224" s="251"/>
    </row>
    <row r="225" spans="1:2" x14ac:dyDescent="0.25">
      <c r="A225" s="252"/>
      <c r="B225" s="251"/>
    </row>
    <row r="226" spans="1:2" x14ac:dyDescent="0.25">
      <c r="A226" s="252"/>
      <c r="B226" s="251"/>
    </row>
    <row r="227" spans="1:2" x14ac:dyDescent="0.25">
      <c r="A227" s="252"/>
      <c r="B227" s="251"/>
    </row>
    <row r="228" spans="1:2" x14ac:dyDescent="0.25">
      <c r="A228" s="252"/>
      <c r="B228" s="251"/>
    </row>
    <row r="229" spans="1:2" x14ac:dyDescent="0.25">
      <c r="A229" s="252"/>
      <c r="B229" s="251"/>
    </row>
    <row r="230" spans="1:2" x14ac:dyDescent="0.25">
      <c r="A230" s="252"/>
      <c r="B230" s="251"/>
    </row>
    <row r="231" spans="1:2" x14ac:dyDescent="0.25">
      <c r="A231" s="252"/>
      <c r="B231" s="251"/>
    </row>
    <row r="232" spans="1:2" x14ac:dyDescent="0.25">
      <c r="A232" s="252"/>
      <c r="B232" s="251"/>
    </row>
    <row r="233" spans="1:2" x14ac:dyDescent="0.25">
      <c r="A233" s="252"/>
      <c r="B233" s="251"/>
    </row>
    <row r="234" spans="1:2" x14ac:dyDescent="0.25">
      <c r="A234" s="252"/>
      <c r="B234" s="251"/>
    </row>
    <row r="235" spans="1:2" x14ac:dyDescent="0.25">
      <c r="A235" s="252"/>
      <c r="B235" s="251"/>
    </row>
    <row r="236" spans="1:2" x14ac:dyDescent="0.25">
      <c r="A236" s="252"/>
      <c r="B236" s="251"/>
    </row>
    <row r="237" spans="1:2" x14ac:dyDescent="0.25">
      <c r="A237" s="252"/>
      <c r="B237" s="251"/>
    </row>
    <row r="238" spans="1:2" x14ac:dyDescent="0.25">
      <c r="A238" s="252"/>
      <c r="B238" s="251"/>
    </row>
    <row r="239" spans="1:2" x14ac:dyDescent="0.25">
      <c r="A239" s="252"/>
      <c r="B239" s="251"/>
    </row>
    <row r="240" spans="1:2" x14ac:dyDescent="0.25">
      <c r="A240" s="252"/>
      <c r="B240" s="251"/>
    </row>
    <row r="241" spans="1:2" x14ac:dyDescent="0.25">
      <c r="A241" s="252"/>
      <c r="B241" s="251"/>
    </row>
    <row r="242" spans="1:2" x14ac:dyDescent="0.25">
      <c r="A242" s="252"/>
      <c r="B242" s="251"/>
    </row>
    <row r="243" spans="1:2" x14ac:dyDescent="0.25">
      <c r="A243" s="252"/>
      <c r="B243" s="251"/>
    </row>
    <row r="244" spans="1:2" x14ac:dyDescent="0.25">
      <c r="A244" s="252"/>
      <c r="B244" s="251"/>
    </row>
    <row r="245" spans="1:2" x14ac:dyDescent="0.25">
      <c r="A245" s="252"/>
      <c r="B245" s="251"/>
    </row>
    <row r="246" spans="1:2" x14ac:dyDescent="0.25">
      <c r="A246" s="252"/>
      <c r="B246" s="251"/>
    </row>
    <row r="247" spans="1:2" x14ac:dyDescent="0.25">
      <c r="A247" s="252"/>
      <c r="B247" s="251"/>
    </row>
    <row r="248" spans="1:2" x14ac:dyDescent="0.25">
      <c r="A248" s="252"/>
      <c r="B248" s="251"/>
    </row>
    <row r="249" spans="1:2" x14ac:dyDescent="0.25">
      <c r="A249" s="252"/>
      <c r="B249" s="251"/>
    </row>
    <row r="250" spans="1:2" x14ac:dyDescent="0.25">
      <c r="A250" s="252"/>
      <c r="B250" s="251"/>
    </row>
    <row r="251" spans="1:2" x14ac:dyDescent="0.25">
      <c r="A251" s="252"/>
      <c r="B251" s="251"/>
    </row>
    <row r="252" spans="1:2" x14ac:dyDescent="0.25">
      <c r="A252" s="252"/>
      <c r="B252" s="251"/>
    </row>
    <row r="253" spans="1:2" x14ac:dyDescent="0.25">
      <c r="A253" s="252"/>
      <c r="B253" s="251"/>
    </row>
    <row r="254" spans="1:2" x14ac:dyDescent="0.25">
      <c r="A254" s="252"/>
      <c r="B254" s="251"/>
    </row>
    <row r="255" spans="1:2" x14ac:dyDescent="0.25">
      <c r="A255" s="252"/>
      <c r="B255" s="251"/>
    </row>
    <row r="256" spans="1:2" x14ac:dyDescent="0.25">
      <c r="A256" s="252"/>
      <c r="B256" s="251"/>
    </row>
    <row r="257" spans="1:2" x14ac:dyDescent="0.25">
      <c r="A257" s="252"/>
      <c r="B257" s="251"/>
    </row>
    <row r="258" spans="1:2" x14ac:dyDescent="0.25">
      <c r="A258" s="252"/>
      <c r="B258" s="251"/>
    </row>
    <row r="259" spans="1:2" x14ac:dyDescent="0.25">
      <c r="A259" s="252"/>
      <c r="B259" s="251"/>
    </row>
    <row r="260" spans="1:2" x14ac:dyDescent="0.25">
      <c r="A260" s="252"/>
      <c r="B260" s="251"/>
    </row>
    <row r="261" spans="1:2" x14ac:dyDescent="0.25">
      <c r="A261" s="252"/>
      <c r="B261" s="251"/>
    </row>
    <row r="262" spans="1:2" x14ac:dyDescent="0.25">
      <c r="A262" s="252"/>
      <c r="B262" s="251"/>
    </row>
    <row r="263" spans="1:2" x14ac:dyDescent="0.25">
      <c r="A263" s="252"/>
      <c r="B263" s="251"/>
    </row>
    <row r="264" spans="1:2" x14ac:dyDescent="0.25">
      <c r="A264" s="252"/>
      <c r="B264" s="251"/>
    </row>
    <row r="265" spans="1:2" x14ac:dyDescent="0.25">
      <c r="A265" s="252"/>
      <c r="B265" s="251"/>
    </row>
    <row r="266" spans="1:2" x14ac:dyDescent="0.25">
      <c r="A266" s="252"/>
      <c r="B266" s="251"/>
    </row>
    <row r="267" spans="1:2" x14ac:dyDescent="0.25">
      <c r="A267" s="252"/>
      <c r="B267" s="251"/>
    </row>
    <row r="268" spans="1:2" x14ac:dyDescent="0.25">
      <c r="A268" s="252"/>
      <c r="B268" s="251"/>
    </row>
    <row r="269" spans="1:2" x14ac:dyDescent="0.25">
      <c r="A269" s="252"/>
      <c r="B269" s="251"/>
    </row>
    <row r="270" spans="1:2" x14ac:dyDescent="0.25">
      <c r="A270" s="252"/>
      <c r="B270" s="251"/>
    </row>
    <row r="271" spans="1:2" x14ac:dyDescent="0.25">
      <c r="A271" s="252"/>
      <c r="B271" s="251"/>
    </row>
    <row r="272" spans="1:2" x14ac:dyDescent="0.25">
      <c r="A272" s="252"/>
      <c r="B272" s="251"/>
    </row>
    <row r="273" spans="1:2" x14ac:dyDescent="0.25">
      <c r="A273" s="252"/>
      <c r="B273" s="251"/>
    </row>
    <row r="274" spans="1:2" x14ac:dyDescent="0.25">
      <c r="A274" s="252"/>
      <c r="B274" s="251"/>
    </row>
    <row r="275" spans="1:2" x14ac:dyDescent="0.25">
      <c r="A275" s="252"/>
      <c r="B275" s="251"/>
    </row>
    <row r="276" spans="1:2" x14ac:dyDescent="0.25">
      <c r="A276" s="252"/>
      <c r="B276" s="251"/>
    </row>
    <row r="277" spans="1:2" x14ac:dyDescent="0.25">
      <c r="A277" s="252"/>
      <c r="B277" s="251"/>
    </row>
    <row r="278" spans="1:2" x14ac:dyDescent="0.25">
      <c r="A278" s="252"/>
      <c r="B278" s="251"/>
    </row>
    <row r="279" spans="1:2" x14ac:dyDescent="0.25">
      <c r="A279" s="252"/>
      <c r="B279" s="251"/>
    </row>
    <row r="280" spans="1:2" x14ac:dyDescent="0.25">
      <c r="A280" s="252"/>
      <c r="B280" s="251"/>
    </row>
    <row r="281" spans="1:2" x14ac:dyDescent="0.25">
      <c r="A281" s="252"/>
      <c r="B281" s="251"/>
    </row>
    <row r="282" spans="1:2" x14ac:dyDescent="0.25">
      <c r="A282" s="252"/>
      <c r="B282" s="251"/>
    </row>
    <row r="283" spans="1:2" x14ac:dyDescent="0.25">
      <c r="A283" s="252"/>
      <c r="B283" s="251"/>
    </row>
    <row r="284" spans="1:2" x14ac:dyDescent="0.25">
      <c r="A284" s="252"/>
      <c r="B284" s="251"/>
    </row>
    <row r="285" spans="1:2" x14ac:dyDescent="0.25">
      <c r="A285" s="252"/>
      <c r="B285" s="251"/>
    </row>
    <row r="286" spans="1:2" x14ac:dyDescent="0.25">
      <c r="A286" s="252"/>
      <c r="B286" s="251"/>
    </row>
    <row r="287" spans="1:2" x14ac:dyDescent="0.25">
      <c r="A287" s="252"/>
      <c r="B287" s="251"/>
    </row>
    <row r="288" spans="1:2" x14ac:dyDescent="0.25">
      <c r="A288" s="252"/>
      <c r="B288" s="251"/>
    </row>
    <row r="289" spans="1:2" x14ac:dyDescent="0.25">
      <c r="A289" s="252"/>
      <c r="B289" s="251"/>
    </row>
    <row r="290" spans="1:2" x14ac:dyDescent="0.25">
      <c r="A290" s="252"/>
      <c r="B290" s="251"/>
    </row>
    <row r="291" spans="1:2" x14ac:dyDescent="0.25">
      <c r="A291" s="252"/>
      <c r="B291" s="251"/>
    </row>
    <row r="292" spans="1:2" x14ac:dyDescent="0.25">
      <c r="A292" s="252"/>
      <c r="B292" s="251"/>
    </row>
    <row r="293" spans="1:2" x14ac:dyDescent="0.25">
      <c r="A293" s="252"/>
      <c r="B293" s="251"/>
    </row>
    <row r="294" spans="1:2" x14ac:dyDescent="0.25">
      <c r="A294" s="252"/>
      <c r="B294" s="251"/>
    </row>
    <row r="295" spans="1:2" x14ac:dyDescent="0.25">
      <c r="A295" s="252"/>
      <c r="B295" s="251"/>
    </row>
    <row r="296" spans="1:2" x14ac:dyDescent="0.25">
      <c r="A296" s="252"/>
      <c r="B296" s="251"/>
    </row>
    <row r="297" spans="1:2" x14ac:dyDescent="0.25">
      <c r="A297" s="252"/>
      <c r="B297" s="251"/>
    </row>
    <row r="298" spans="1:2" x14ac:dyDescent="0.25">
      <c r="A298" s="252"/>
      <c r="B298" s="251"/>
    </row>
    <row r="299" spans="1:2" x14ac:dyDescent="0.25">
      <c r="A299" s="252"/>
      <c r="B299" s="251"/>
    </row>
    <row r="300" spans="1:2" x14ac:dyDescent="0.25">
      <c r="A300" s="252"/>
      <c r="B300" s="251"/>
    </row>
    <row r="301" spans="1:2" x14ac:dyDescent="0.25">
      <c r="A301" s="252"/>
      <c r="B301" s="251"/>
    </row>
    <row r="302" spans="1:2" x14ac:dyDescent="0.25">
      <c r="A302" s="252"/>
      <c r="B302" s="251"/>
    </row>
    <row r="303" spans="1:2" x14ac:dyDescent="0.25">
      <c r="A303" s="252"/>
      <c r="B303" s="251"/>
    </row>
    <row r="304" spans="1:2" x14ac:dyDescent="0.25">
      <c r="A304" s="252"/>
      <c r="B304" s="251"/>
    </row>
    <row r="305" spans="1:2" x14ac:dyDescent="0.25">
      <c r="A305" s="252"/>
      <c r="B305" s="251"/>
    </row>
    <row r="306" spans="1:2" x14ac:dyDescent="0.25">
      <c r="A306" s="252"/>
      <c r="B306" s="251"/>
    </row>
    <row r="307" spans="1:2" x14ac:dyDescent="0.25">
      <c r="A307" s="252"/>
      <c r="B307" s="251"/>
    </row>
    <row r="308" spans="1:2" x14ac:dyDescent="0.25">
      <c r="A308" s="252"/>
      <c r="B308" s="251"/>
    </row>
    <row r="309" spans="1:2" x14ac:dyDescent="0.25">
      <c r="A309" s="252"/>
      <c r="B309" s="251"/>
    </row>
    <row r="310" spans="1:2" x14ac:dyDescent="0.25">
      <c r="A310" s="252"/>
      <c r="B310" s="251"/>
    </row>
    <row r="311" spans="1:2" x14ac:dyDescent="0.25">
      <c r="A311" s="252"/>
      <c r="B311" s="251"/>
    </row>
    <row r="312" spans="1:2" x14ac:dyDescent="0.25">
      <c r="A312" s="252"/>
      <c r="B312" s="251"/>
    </row>
    <row r="313" spans="1:2" x14ac:dyDescent="0.25">
      <c r="A313" s="252"/>
      <c r="B313" s="251"/>
    </row>
    <row r="314" spans="1:2" x14ac:dyDescent="0.25">
      <c r="A314" s="252"/>
      <c r="B314" s="251"/>
    </row>
    <row r="315" spans="1:2" x14ac:dyDescent="0.25">
      <c r="A315" s="252"/>
      <c r="B315" s="251"/>
    </row>
    <row r="316" spans="1:2" x14ac:dyDescent="0.25">
      <c r="A316" s="252"/>
      <c r="B316" s="251"/>
    </row>
    <row r="317" spans="1:2" x14ac:dyDescent="0.25">
      <c r="A317" s="252"/>
      <c r="B317" s="251"/>
    </row>
    <row r="318" spans="1:2" x14ac:dyDescent="0.25">
      <c r="A318" s="252"/>
      <c r="B318" s="251"/>
    </row>
    <row r="319" spans="1:2" x14ac:dyDescent="0.25">
      <c r="A319" s="170"/>
      <c r="B319" s="251"/>
    </row>
    <row r="320" spans="1:2" x14ac:dyDescent="0.25">
      <c r="A320" s="170"/>
      <c r="B320" s="251"/>
    </row>
    <row r="321" spans="1:2" x14ac:dyDescent="0.25">
      <c r="A321" s="170"/>
      <c r="B321" s="251"/>
    </row>
    <row r="322" spans="1:2" x14ac:dyDescent="0.25">
      <c r="A322" s="170"/>
      <c r="B322" s="251"/>
    </row>
    <row r="323" spans="1:2" x14ac:dyDescent="0.25">
      <c r="A323" s="170"/>
      <c r="B323" s="251"/>
    </row>
    <row r="324" spans="1:2" x14ac:dyDescent="0.25">
      <c r="A324" s="170"/>
      <c r="B324" s="251"/>
    </row>
    <row r="325" spans="1:2" x14ac:dyDescent="0.25">
      <c r="A325" s="170"/>
      <c r="B325" s="251"/>
    </row>
    <row r="326" spans="1:2" x14ac:dyDescent="0.25">
      <c r="A326" s="170"/>
      <c r="B326" s="251"/>
    </row>
    <row r="327" spans="1:2" x14ac:dyDescent="0.25">
      <c r="A327" s="170"/>
      <c r="B327" s="251"/>
    </row>
    <row r="328" spans="1:2" x14ac:dyDescent="0.25">
      <c r="A328" s="170"/>
      <c r="B328" s="251"/>
    </row>
    <row r="329" spans="1:2" x14ac:dyDescent="0.25">
      <c r="A329" s="170"/>
      <c r="B329" s="251"/>
    </row>
    <row r="330" spans="1:2" x14ac:dyDescent="0.25">
      <c r="A330" s="170"/>
      <c r="B330" s="251"/>
    </row>
    <row r="331" spans="1:2" x14ac:dyDescent="0.25">
      <c r="A331" s="170"/>
      <c r="B331" s="251"/>
    </row>
    <row r="332" spans="1:2" x14ac:dyDescent="0.25">
      <c r="A332" s="170"/>
      <c r="B332" s="251"/>
    </row>
    <row r="333" spans="1:2" x14ac:dyDescent="0.25">
      <c r="A333" s="170"/>
      <c r="B333" s="251"/>
    </row>
    <row r="334" spans="1:2" x14ac:dyDescent="0.25">
      <c r="A334" s="170"/>
      <c r="B334" s="251"/>
    </row>
    <row r="335" spans="1:2" x14ac:dyDescent="0.25">
      <c r="A335" s="170"/>
      <c r="B335" s="251"/>
    </row>
    <row r="336" spans="1:2" x14ac:dyDescent="0.25">
      <c r="A336" s="170"/>
      <c r="B336" s="251"/>
    </row>
    <row r="337" spans="1:2" x14ac:dyDescent="0.25">
      <c r="A337" s="170"/>
      <c r="B337" s="251"/>
    </row>
    <row r="338" spans="1:2" x14ac:dyDescent="0.25">
      <c r="A338" s="170"/>
      <c r="B338" s="251"/>
    </row>
    <row r="339" spans="1:2" x14ac:dyDescent="0.25">
      <c r="A339" s="170"/>
      <c r="B339" s="251"/>
    </row>
    <row r="340" spans="1:2" x14ac:dyDescent="0.25">
      <c r="A340" s="170"/>
      <c r="B340" s="251"/>
    </row>
    <row r="341" spans="1:2" x14ac:dyDescent="0.25">
      <c r="A341" s="170"/>
      <c r="B341" s="251"/>
    </row>
    <row r="342" spans="1:2" x14ac:dyDescent="0.25">
      <c r="A342" s="170"/>
      <c r="B342" s="251"/>
    </row>
    <row r="343" spans="1:2" x14ac:dyDescent="0.25">
      <c r="A343" s="170"/>
      <c r="B343" s="251"/>
    </row>
    <row r="344" spans="1:2" x14ac:dyDescent="0.25">
      <c r="A344" s="170"/>
      <c r="B344" s="251"/>
    </row>
    <row r="345" spans="1:2" x14ac:dyDescent="0.25">
      <c r="A345" s="170"/>
      <c r="B345" s="251"/>
    </row>
    <row r="346" spans="1:2" x14ac:dyDescent="0.25">
      <c r="A346" s="170"/>
      <c r="B346" s="251"/>
    </row>
    <row r="347" spans="1:2" x14ac:dyDescent="0.25">
      <c r="A347" s="170"/>
      <c r="B347" s="251"/>
    </row>
    <row r="348" spans="1:2" x14ac:dyDescent="0.25">
      <c r="A348" s="170"/>
      <c r="B348" s="251"/>
    </row>
    <row r="349" spans="1:2" x14ac:dyDescent="0.25">
      <c r="A349" s="170"/>
      <c r="B349" s="251"/>
    </row>
    <row r="350" spans="1:2" x14ac:dyDescent="0.25">
      <c r="A350" s="170"/>
      <c r="B350" s="251"/>
    </row>
    <row r="351" spans="1:2" x14ac:dyDescent="0.25">
      <c r="A351" s="170"/>
      <c r="B351" s="251"/>
    </row>
    <row r="352" spans="1:2" x14ac:dyDescent="0.25">
      <c r="A352" s="170"/>
      <c r="B352" s="251"/>
    </row>
    <row r="353" spans="1:2" x14ac:dyDescent="0.25">
      <c r="A353" s="170"/>
      <c r="B353" s="251"/>
    </row>
    <row r="354" spans="1:2" x14ac:dyDescent="0.25">
      <c r="A354" s="170"/>
      <c r="B354" s="251"/>
    </row>
    <row r="355" spans="1:2" x14ac:dyDescent="0.25">
      <c r="A355" s="170"/>
      <c r="B355" s="251"/>
    </row>
    <row r="356" spans="1:2" x14ac:dyDescent="0.25">
      <c r="A356" s="170"/>
      <c r="B356" s="251"/>
    </row>
    <row r="357" spans="1:2" x14ac:dyDescent="0.25">
      <c r="A357" s="170"/>
      <c r="B357" s="251"/>
    </row>
    <row r="358" spans="1:2" x14ac:dyDescent="0.25">
      <c r="A358" s="170"/>
      <c r="B358" s="251"/>
    </row>
    <row r="359" spans="1:2" x14ac:dyDescent="0.25">
      <c r="A359" s="170"/>
      <c r="B359" s="251"/>
    </row>
    <row r="360" spans="1:2" x14ac:dyDescent="0.25">
      <c r="A360" s="170"/>
      <c r="B360" s="251"/>
    </row>
    <row r="361" spans="1:2" x14ac:dyDescent="0.25">
      <c r="A361" s="170"/>
      <c r="B361" s="251"/>
    </row>
    <row r="362" spans="1:2" x14ac:dyDescent="0.25">
      <c r="A362" s="170"/>
      <c r="B362" s="251"/>
    </row>
    <row r="363" spans="1:2" x14ac:dyDescent="0.25">
      <c r="A363" s="170"/>
      <c r="B363" s="251"/>
    </row>
    <row r="364" spans="1:2" x14ac:dyDescent="0.25">
      <c r="A364" s="170"/>
      <c r="B364" s="251"/>
    </row>
    <row r="365" spans="1:2" x14ac:dyDescent="0.25">
      <c r="A365" s="170"/>
      <c r="B365" s="251"/>
    </row>
    <row r="366" spans="1:2" x14ac:dyDescent="0.25">
      <c r="A366" s="170"/>
      <c r="B366" s="251"/>
    </row>
    <row r="367" spans="1:2" x14ac:dyDescent="0.25">
      <c r="A367" s="170"/>
      <c r="B367" s="251"/>
    </row>
    <row r="368" spans="1:2" x14ac:dyDescent="0.25">
      <c r="A368" s="170"/>
      <c r="B368" s="251"/>
    </row>
    <row r="369" spans="1:2" x14ac:dyDescent="0.25">
      <c r="A369" s="170"/>
      <c r="B369" s="251"/>
    </row>
    <row r="370" spans="1:2" x14ac:dyDescent="0.25">
      <c r="A370" s="170"/>
      <c r="B370" s="251"/>
    </row>
    <row r="371" spans="1:2" x14ac:dyDescent="0.25">
      <c r="A371" s="170"/>
      <c r="B371" s="251"/>
    </row>
    <row r="372" spans="1:2" x14ac:dyDescent="0.25">
      <c r="A372" s="170"/>
      <c r="B372" s="251"/>
    </row>
    <row r="373" spans="1:2" x14ac:dyDescent="0.25">
      <c r="A373" s="170"/>
      <c r="B373" s="251"/>
    </row>
  </sheetData>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09" t="s">
        <v>689</v>
      </c>
      <c r="B1" s="109"/>
    </row>
    <row r="2" spans="1:2" x14ac:dyDescent="0.25">
      <c r="A2" t="s">
        <v>690</v>
      </c>
      <c r="B2" t="s">
        <v>691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238" t="s">
        <v>684</v>
      </c>
      <c r="B1" s="238" t="s">
        <v>685</v>
      </c>
      <c r="C1" s="238" t="s">
        <v>686</v>
      </c>
      <c r="D1" s="238" t="s">
        <v>687</v>
      </c>
      <c r="E1" s="238" t="s">
        <v>688</v>
      </c>
      <c r="F1" s="238" t="s">
        <v>82</v>
      </c>
    </row>
    <row r="2" spans="1:6" x14ac:dyDescent="0.25">
      <c r="A2" s="43">
        <v>2020</v>
      </c>
      <c r="B2" s="104">
        <v>8.7200000000000006</v>
      </c>
      <c r="C2" s="104">
        <v>8.1999999999999993</v>
      </c>
      <c r="D2" s="104">
        <v>6.45</v>
      </c>
      <c r="E2" s="104">
        <v>4.55</v>
      </c>
      <c r="F2" s="104">
        <v>4.1500000000000004</v>
      </c>
    </row>
    <row r="3" spans="1:6" x14ac:dyDescent="0.25">
      <c r="B3" s="104"/>
      <c r="C3" s="104"/>
      <c r="D3" s="104"/>
      <c r="E3" s="104"/>
      <c r="F3" s="104"/>
    </row>
    <row r="4" spans="1:6" x14ac:dyDescent="0.25">
      <c r="B4" s="104"/>
      <c r="C4" s="104"/>
      <c r="D4" s="104"/>
      <c r="E4" s="104"/>
      <c r="F4" s="104"/>
    </row>
    <row r="5" spans="1:6" x14ac:dyDescent="0.25">
      <c r="B5" s="104"/>
      <c r="C5" s="104"/>
      <c r="D5" s="104"/>
      <c r="E5" s="104"/>
      <c r="F5" s="104"/>
    </row>
    <row r="6" spans="1:6" x14ac:dyDescent="0.25">
      <c r="B6" s="104"/>
      <c r="C6" s="104"/>
      <c r="D6" s="104"/>
      <c r="E6" s="104"/>
      <c r="F6" s="104"/>
    </row>
    <row r="7" spans="1:6" x14ac:dyDescent="0.25">
      <c r="B7" s="104"/>
      <c r="C7" s="104"/>
      <c r="D7" s="104"/>
      <c r="E7" s="104"/>
      <c r="F7" s="104"/>
    </row>
    <row r="8" spans="1:6" x14ac:dyDescent="0.25">
      <c r="B8" s="104"/>
      <c r="C8" s="104"/>
      <c r="D8" s="104"/>
      <c r="E8" s="104"/>
      <c r="F8" s="104"/>
    </row>
    <row r="9" spans="1:6" x14ac:dyDescent="0.25">
      <c r="B9" s="104"/>
      <c r="C9" s="104"/>
      <c r="D9" s="104"/>
      <c r="E9" s="104"/>
      <c r="F9" s="104"/>
    </row>
    <row r="10" spans="1:6" x14ac:dyDescent="0.25">
      <c r="B10" s="104"/>
      <c r="C10" s="104"/>
      <c r="D10" s="104"/>
      <c r="E10" s="104"/>
      <c r="F10" s="104"/>
    </row>
    <row r="11" spans="1:6" x14ac:dyDescent="0.25">
      <c r="B11" s="104"/>
      <c r="C11" s="104"/>
      <c r="D11" s="104"/>
      <c r="E11" s="104"/>
      <c r="F11" s="104"/>
    </row>
    <row r="12" spans="1:6" x14ac:dyDescent="0.25">
      <c r="B12" s="104"/>
      <c r="C12" s="104"/>
      <c r="D12" s="104"/>
      <c r="E12" s="104"/>
      <c r="F12" s="104"/>
    </row>
    <row r="13" spans="1:6" x14ac:dyDescent="0.25">
      <c r="B13" s="104"/>
      <c r="C13" s="104"/>
      <c r="D13" s="104"/>
      <c r="E13" s="104"/>
      <c r="F13" s="104"/>
    </row>
    <row r="14" spans="1:6" x14ac:dyDescent="0.25">
      <c r="B14" s="104"/>
      <c r="C14" s="104"/>
      <c r="D14" s="104"/>
      <c r="E14" s="104"/>
      <c r="F14" s="104"/>
    </row>
    <row r="15" spans="1:6" x14ac:dyDescent="0.25">
      <c r="B15" s="104"/>
      <c r="C15" s="104"/>
      <c r="D15" s="104"/>
      <c r="E15" s="104"/>
      <c r="F15" s="104"/>
    </row>
    <row r="16" spans="1:6" x14ac:dyDescent="0.25">
      <c r="B16" s="104"/>
      <c r="C16" s="104"/>
      <c r="D16" s="104"/>
      <c r="E16" s="104"/>
      <c r="F16" s="104"/>
    </row>
    <row r="17" spans="2:6" x14ac:dyDescent="0.25">
      <c r="B17" s="104"/>
      <c r="C17" s="104"/>
      <c r="D17" s="104"/>
      <c r="E17" s="104"/>
      <c r="F17" s="104"/>
    </row>
    <row r="18" spans="2:6" x14ac:dyDescent="0.25">
      <c r="B18" s="104"/>
      <c r="C18" s="104"/>
      <c r="D18" s="104"/>
      <c r="E18" s="104"/>
      <c r="F18" s="104"/>
    </row>
    <row r="19" spans="2:6" x14ac:dyDescent="0.25">
      <c r="B19" s="104"/>
      <c r="C19" s="104"/>
      <c r="D19" s="104"/>
      <c r="E19" s="104"/>
      <c r="F19" s="104"/>
    </row>
    <row r="20" spans="2:6" x14ac:dyDescent="0.25">
      <c r="B20" s="104"/>
      <c r="C20" s="104"/>
      <c r="D20" s="104"/>
      <c r="E20" s="104"/>
      <c r="F20" s="104"/>
    </row>
    <row r="21" spans="2:6" x14ac:dyDescent="0.25">
      <c r="B21" s="104"/>
      <c r="C21" s="104"/>
      <c r="D21" s="104"/>
      <c r="E21" s="104"/>
      <c r="F21" s="104"/>
    </row>
    <row r="22" spans="2:6" x14ac:dyDescent="0.25">
      <c r="B22" s="104"/>
      <c r="C22" s="104"/>
      <c r="D22" s="104"/>
      <c r="E22" s="104"/>
      <c r="F22" s="104"/>
    </row>
    <row r="23" spans="2:6" x14ac:dyDescent="0.25">
      <c r="B23" s="104"/>
      <c r="C23" s="104"/>
      <c r="D23" s="104"/>
      <c r="E23" s="104"/>
      <c r="F23" s="104"/>
    </row>
    <row r="24" spans="2:6" x14ac:dyDescent="0.25">
      <c r="B24" s="104"/>
      <c r="C24" s="104"/>
      <c r="D24" s="104"/>
      <c r="E24" s="104"/>
      <c r="F24" s="104"/>
    </row>
    <row r="25" spans="2:6" x14ac:dyDescent="0.25">
      <c r="B25" s="104"/>
      <c r="C25" s="104"/>
      <c r="D25" s="104"/>
      <c r="E25" s="104"/>
      <c r="F25" s="104"/>
    </row>
    <row r="26" spans="2:6" x14ac:dyDescent="0.25">
      <c r="B26" s="104"/>
      <c r="C26" s="104"/>
      <c r="D26" s="104"/>
      <c r="E26" s="104"/>
      <c r="F26" s="104"/>
    </row>
    <row r="27" spans="2:6" x14ac:dyDescent="0.25">
      <c r="B27" s="104"/>
      <c r="C27" s="104"/>
      <c r="D27" s="104"/>
      <c r="E27" s="104"/>
      <c r="F27" s="104"/>
    </row>
    <row r="28" spans="2:6" x14ac:dyDescent="0.25">
      <c r="B28" s="104"/>
      <c r="C28" s="104"/>
      <c r="D28" s="104"/>
      <c r="E28" s="104"/>
      <c r="F28" s="104"/>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6" t="s">
        <v>666</v>
      </c>
      <c r="C1" s="46"/>
      <c r="D1" s="46"/>
      <c r="E1" s="46"/>
      <c r="F1" s="245"/>
      <c r="G1" s="245"/>
    </row>
    <row r="2" spans="2:7" x14ac:dyDescent="0.25">
      <c r="B2" s="148" t="s">
        <v>667</v>
      </c>
      <c r="C2" s="246" t="s">
        <v>668</v>
      </c>
      <c r="D2" s="246"/>
      <c r="E2" s="246"/>
      <c r="F2" s="130"/>
      <c r="G2" s="247" t="s">
        <v>669</v>
      </c>
    </row>
    <row r="3" spans="2:7" s="130" customFormat="1" ht="30" x14ac:dyDescent="0.25">
      <c r="B3" s="148"/>
      <c r="C3" s="248" t="s">
        <v>670</v>
      </c>
      <c r="D3" s="248" t="s">
        <v>671</v>
      </c>
      <c r="E3" s="248" t="s">
        <v>672</v>
      </c>
      <c r="G3" s="247"/>
    </row>
    <row r="4" spans="2:7" x14ac:dyDescent="0.25">
      <c r="B4" s="245" t="s">
        <v>35</v>
      </c>
      <c r="C4" s="249">
        <v>0</v>
      </c>
      <c r="D4" s="249">
        <v>0.12</v>
      </c>
      <c r="E4" s="249">
        <v>0.02</v>
      </c>
      <c r="F4" s="249"/>
      <c r="G4" t="s">
        <v>673</v>
      </c>
    </row>
    <row r="5" spans="2:7" x14ac:dyDescent="0.25">
      <c r="B5" s="245" t="s">
        <v>674</v>
      </c>
      <c r="C5" s="249">
        <v>0</v>
      </c>
      <c r="D5" s="249">
        <v>5.8500000000000003E-2</v>
      </c>
      <c r="E5" s="249">
        <v>0.02</v>
      </c>
      <c r="F5" s="249"/>
      <c r="G5" t="s">
        <v>675</v>
      </c>
    </row>
    <row r="6" spans="2:7" x14ac:dyDescent="0.25">
      <c r="B6" s="245" t="s">
        <v>48</v>
      </c>
      <c r="C6" s="249">
        <v>0</v>
      </c>
      <c r="D6" s="249">
        <v>0</v>
      </c>
      <c r="E6" s="249">
        <v>0</v>
      </c>
      <c r="F6" s="249"/>
      <c r="G6" t="s">
        <v>676</v>
      </c>
    </row>
    <row r="7" spans="2:7" x14ac:dyDescent="0.25">
      <c r="B7" s="245" t="s">
        <v>42</v>
      </c>
      <c r="C7" s="249">
        <v>0</v>
      </c>
      <c r="D7" s="249">
        <v>0.12</v>
      </c>
      <c r="E7" s="249">
        <v>0.02</v>
      </c>
      <c r="F7" s="249"/>
      <c r="G7" t="s">
        <v>677</v>
      </c>
    </row>
    <row r="8" spans="2:7" x14ac:dyDescent="0.25">
      <c r="B8" s="245" t="s">
        <v>39</v>
      </c>
      <c r="C8" s="249">
        <v>0</v>
      </c>
      <c r="D8" s="249">
        <v>0.02</v>
      </c>
      <c r="E8" s="249">
        <v>0.02</v>
      </c>
      <c r="F8" s="249"/>
      <c r="G8" t="s">
        <v>678</v>
      </c>
    </row>
    <row r="9" spans="2:7" x14ac:dyDescent="0.25">
      <c r="B9" s="245" t="s">
        <v>92</v>
      </c>
      <c r="C9" s="249">
        <v>0</v>
      </c>
      <c r="D9" s="249">
        <v>0.12</v>
      </c>
      <c r="E9" s="249">
        <v>0.02</v>
      </c>
      <c r="F9" s="249"/>
      <c r="G9" t="s">
        <v>679</v>
      </c>
    </row>
    <row r="10" spans="2:7" x14ac:dyDescent="0.25">
      <c r="B10" s="245" t="s">
        <v>58</v>
      </c>
      <c r="C10" s="249">
        <v>0</v>
      </c>
      <c r="D10" s="249">
        <v>0.02</v>
      </c>
      <c r="E10" s="249">
        <v>0.02</v>
      </c>
      <c r="F10" s="249"/>
      <c r="G10" t="s">
        <v>680</v>
      </c>
    </row>
    <row r="13" spans="2:7" x14ac:dyDescent="0.25">
      <c r="B13" s="46" t="s">
        <v>681</v>
      </c>
      <c r="C13" s="46"/>
      <c r="D13" s="46"/>
      <c r="E13" s="46"/>
      <c r="F13" s="245"/>
      <c r="G13" s="245"/>
    </row>
    <row r="14" spans="2:7" x14ac:dyDescent="0.25">
      <c r="B14" s="148" t="s">
        <v>667</v>
      </c>
      <c r="C14" s="246" t="s">
        <v>668</v>
      </c>
      <c r="D14" s="246"/>
      <c r="E14" s="246"/>
      <c r="F14" s="130"/>
      <c r="G14" s="247"/>
    </row>
    <row r="15" spans="2:7" ht="30" x14ac:dyDescent="0.25">
      <c r="B15" s="148"/>
      <c r="C15" s="248" t="s">
        <v>682</v>
      </c>
      <c r="D15" s="248" t="s">
        <v>683</v>
      </c>
      <c r="E15" s="248" t="s">
        <v>672</v>
      </c>
      <c r="F15" s="130"/>
      <c r="G15" s="247"/>
    </row>
    <row r="16" spans="2:7" x14ac:dyDescent="0.25">
      <c r="B16" s="245" t="s">
        <v>35</v>
      </c>
      <c r="C16" s="249">
        <v>0</v>
      </c>
      <c r="D16" s="249">
        <v>0.13800000000000001</v>
      </c>
      <c r="E16" s="249">
        <v>0.13800000000000001</v>
      </c>
      <c r="F16" s="249"/>
    </row>
    <row r="17" spans="2:6" x14ac:dyDescent="0.25">
      <c r="B17" s="245" t="s">
        <v>674</v>
      </c>
      <c r="C17" s="249">
        <v>0</v>
      </c>
      <c r="D17" s="249">
        <v>0.13800000000000001</v>
      </c>
      <c r="E17" s="249">
        <v>0.13800000000000001</v>
      </c>
      <c r="F17" s="249"/>
    </row>
    <row r="18" spans="2:6" x14ac:dyDescent="0.25">
      <c r="B18" s="245" t="s">
        <v>48</v>
      </c>
      <c r="C18" s="249">
        <v>0</v>
      </c>
      <c r="D18" s="249">
        <v>0.13800000000000001</v>
      </c>
      <c r="E18" s="249">
        <v>0.13800000000000001</v>
      </c>
      <c r="F18" s="249"/>
    </row>
    <row r="19" spans="2:6" x14ac:dyDescent="0.25">
      <c r="B19" s="245" t="s">
        <v>42</v>
      </c>
      <c r="C19" s="249">
        <v>0</v>
      </c>
      <c r="D19" s="249">
        <v>0</v>
      </c>
      <c r="E19" s="249">
        <v>0.13800000000000001</v>
      </c>
      <c r="F19" s="249"/>
    </row>
    <row r="20" spans="2:6" x14ac:dyDescent="0.25">
      <c r="B20" s="245" t="s">
        <v>39</v>
      </c>
      <c r="C20" s="249">
        <v>0</v>
      </c>
      <c r="D20" s="249">
        <v>0.13800000000000001</v>
      </c>
      <c r="E20" s="249">
        <v>0.13800000000000001</v>
      </c>
      <c r="F20" s="249"/>
    </row>
    <row r="21" spans="2:6" x14ac:dyDescent="0.25">
      <c r="B21" s="245" t="s">
        <v>92</v>
      </c>
      <c r="C21" s="249">
        <v>0</v>
      </c>
      <c r="D21" s="249">
        <v>0</v>
      </c>
      <c r="E21" s="249">
        <v>0.13800000000000001</v>
      </c>
      <c r="F21" s="249"/>
    </row>
    <row r="22" spans="2:6" x14ac:dyDescent="0.25">
      <c r="B22" s="245" t="s">
        <v>58</v>
      </c>
      <c r="C22" s="249">
        <v>0</v>
      </c>
      <c r="D22" s="249">
        <v>0</v>
      </c>
      <c r="E22" s="249">
        <v>0.13800000000000001</v>
      </c>
      <c r="F22" s="249"/>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7" t="s">
        <v>639</v>
      </c>
      <c r="C2" s="47" t="s">
        <v>611</v>
      </c>
      <c r="D2" s="47" t="s">
        <v>612</v>
      </c>
      <c r="E2" s="47" t="s">
        <v>640</v>
      </c>
      <c r="F2" s="47" t="s">
        <v>641</v>
      </c>
      <c r="H2" s="47" t="s">
        <v>642</v>
      </c>
      <c r="I2" s="231" t="s">
        <v>643</v>
      </c>
    </row>
    <row r="3" spans="2:11" x14ac:dyDescent="0.25">
      <c r="B3" s="43" t="s">
        <v>644</v>
      </c>
      <c r="C3" s="104">
        <v>0</v>
      </c>
      <c r="D3" s="104">
        <v>12500</v>
      </c>
      <c r="E3" s="173">
        <v>0</v>
      </c>
      <c r="F3" s="232">
        <v>1</v>
      </c>
      <c r="G3" s="233"/>
      <c r="I3" s="231" t="s">
        <v>645</v>
      </c>
    </row>
    <row r="4" spans="2:11" x14ac:dyDescent="0.25">
      <c r="B4" s="43" t="s">
        <v>646</v>
      </c>
      <c r="C4" s="104">
        <f>D3+1</f>
        <v>12501</v>
      </c>
      <c r="D4" s="104">
        <v>50000</v>
      </c>
      <c r="E4" s="173">
        <v>20</v>
      </c>
      <c r="F4" s="232">
        <v>0.2</v>
      </c>
      <c r="G4" s="233"/>
      <c r="I4" s="231" t="s">
        <v>647</v>
      </c>
      <c r="K4" s="234"/>
    </row>
    <row r="5" spans="2:11" x14ac:dyDescent="0.25">
      <c r="B5" s="43" t="s">
        <v>648</v>
      </c>
      <c r="C5" s="104">
        <f>D4+1</f>
        <v>50001</v>
      </c>
      <c r="D5" s="104">
        <v>150000</v>
      </c>
      <c r="E5" s="173">
        <v>40</v>
      </c>
      <c r="F5" s="232">
        <v>0.4</v>
      </c>
      <c r="G5" s="233"/>
      <c r="K5" s="234"/>
    </row>
    <row r="6" spans="2:11" x14ac:dyDescent="0.25">
      <c r="B6" s="43" t="s">
        <v>649</v>
      </c>
      <c r="C6" s="104">
        <f>D5+0.01</f>
        <v>150000.01</v>
      </c>
      <c r="D6" s="104">
        <v>999999999999</v>
      </c>
      <c r="E6" s="173">
        <v>45</v>
      </c>
      <c r="F6" s="232">
        <v>0.45</v>
      </c>
      <c r="G6" s="233"/>
    </row>
    <row r="8" spans="2:11" ht="45" x14ac:dyDescent="0.25">
      <c r="H8" s="235" t="s">
        <v>650</v>
      </c>
      <c r="I8" s="130" t="s">
        <v>651</v>
      </c>
    </row>
    <row r="9" spans="2:11" x14ac:dyDescent="0.25">
      <c r="I9" s="130"/>
    </row>
    <row r="10" spans="2:11" x14ac:dyDescent="0.25">
      <c r="B10" s="236" t="s">
        <v>652</v>
      </c>
      <c r="C10" s="237"/>
      <c r="D10" s="237"/>
      <c r="E10" s="237"/>
      <c r="F10" s="237"/>
      <c r="G10" s="237"/>
      <c r="H10" s="237"/>
      <c r="I10" s="237"/>
    </row>
    <row r="11" spans="2:11" x14ac:dyDescent="0.25">
      <c r="B11" s="237"/>
      <c r="C11" s="237"/>
      <c r="D11" s="237"/>
      <c r="E11" s="237"/>
      <c r="F11" s="237"/>
      <c r="G11" s="237"/>
      <c r="H11" s="237"/>
      <c r="I11" s="237"/>
    </row>
    <row r="12" spans="2:11" x14ac:dyDescent="0.25">
      <c r="I12" s="130"/>
    </row>
    <row r="13" spans="2:11" x14ac:dyDescent="0.25">
      <c r="B13" s="47" t="s">
        <v>653</v>
      </c>
      <c r="C13" s="47" t="s">
        <v>654</v>
      </c>
      <c r="D13" s="47" t="s">
        <v>644</v>
      </c>
      <c r="E13" s="47" t="s">
        <v>655</v>
      </c>
      <c r="F13" s="47" t="s">
        <v>656</v>
      </c>
      <c r="G13" s="238" t="s">
        <v>657</v>
      </c>
      <c r="H13" s="47" t="s">
        <v>658</v>
      </c>
      <c r="I13" s="239" t="s">
        <v>659</v>
      </c>
    </row>
    <row r="14" spans="2:11" x14ac:dyDescent="0.25">
      <c r="B14" s="43" t="s">
        <v>660</v>
      </c>
      <c r="C14" s="68">
        <v>100000</v>
      </c>
      <c r="D14" s="43" t="s">
        <v>661</v>
      </c>
      <c r="E14" s="80"/>
      <c r="F14" s="80"/>
      <c r="G14" s="80"/>
      <c r="H14" s="80">
        <v>43801.93</v>
      </c>
      <c r="I14" s="240">
        <f>H14-$H18</f>
        <v>51.925800000004529</v>
      </c>
    </row>
    <row r="15" spans="2:11" x14ac:dyDescent="0.25">
      <c r="B15" s="43" t="s">
        <v>662</v>
      </c>
      <c r="C15" s="68"/>
      <c r="D15" s="43" t="s">
        <v>67</v>
      </c>
      <c r="E15" s="80"/>
      <c r="F15" s="80"/>
      <c r="G15" s="80"/>
      <c r="H15" s="80">
        <v>43750</v>
      </c>
      <c r="I15" s="240">
        <f>H15-$H18</f>
        <v>-4.1999999957624823E-3</v>
      </c>
    </row>
    <row r="16" spans="2:11" x14ac:dyDescent="0.25">
      <c r="B16" s="43" t="s">
        <v>663</v>
      </c>
      <c r="C16" s="68"/>
      <c r="D16" s="43" t="s">
        <v>661</v>
      </c>
      <c r="E16" s="80">
        <v>625</v>
      </c>
      <c r="F16" s="80">
        <v>3750</v>
      </c>
      <c r="G16" s="80">
        <v>39374.660000000003</v>
      </c>
      <c r="H16" s="80">
        <f>SUM(E16:G16)</f>
        <v>43749.66</v>
      </c>
      <c r="I16" s="240">
        <f>H16-$H18</f>
        <v>-0.34419999999227002</v>
      </c>
    </row>
    <row r="17" spans="2:9" x14ac:dyDescent="0.25">
      <c r="B17" s="43" t="s">
        <v>664</v>
      </c>
      <c r="C17" s="68"/>
      <c r="D17" s="43" t="s">
        <v>661</v>
      </c>
      <c r="E17" s="80"/>
      <c r="F17" s="80"/>
      <c r="G17" s="80"/>
      <c r="H17" s="80">
        <v>43750</v>
      </c>
      <c r="I17" s="240">
        <f>H17-$H18</f>
        <v>-4.1999999957624823E-3</v>
      </c>
    </row>
    <row r="18" spans="2:9" x14ac:dyDescent="0.25">
      <c r="B18" s="43" t="s">
        <v>665</v>
      </c>
      <c r="C18" s="68"/>
      <c r="D18" s="43">
        <v>0</v>
      </c>
      <c r="E18" s="80">
        <v>625</v>
      </c>
      <c r="F18" s="80">
        <v>3749.9666999999999</v>
      </c>
      <c r="G18" s="80">
        <v>39375.037499999999</v>
      </c>
      <c r="H18" s="80">
        <f>SUM(E18:G18)</f>
        <v>43750.004199999996</v>
      </c>
      <c r="I18" s="240">
        <f>H18-$H$18</f>
        <v>0</v>
      </c>
    </row>
    <row r="19" spans="2:9" x14ac:dyDescent="0.25">
      <c r="B19" s="47"/>
      <c r="C19" s="47"/>
      <c r="D19" s="47"/>
      <c r="E19" s="47"/>
      <c r="F19" s="47"/>
      <c r="G19" s="238"/>
      <c r="H19" s="47"/>
      <c r="I19" s="239"/>
    </row>
    <row r="20" spans="2:9" x14ac:dyDescent="0.25">
      <c r="B20" s="43" t="s">
        <v>660</v>
      </c>
      <c r="C20" s="68">
        <v>50000</v>
      </c>
      <c r="D20" s="43" t="s">
        <v>661</v>
      </c>
      <c r="E20" s="47"/>
      <c r="F20" s="47"/>
      <c r="G20" s="238"/>
      <c r="H20" s="80">
        <v>21301.93</v>
      </c>
      <c r="I20" s="240">
        <f>H20-$H24</f>
        <v>51.892500000001746</v>
      </c>
    </row>
    <row r="21" spans="2:9" x14ac:dyDescent="0.25">
      <c r="B21" s="43" t="s">
        <v>662</v>
      </c>
      <c r="C21" s="68"/>
      <c r="D21" s="43" t="s">
        <v>67</v>
      </c>
      <c r="E21" s="47"/>
      <c r="F21" s="47"/>
      <c r="G21" s="238"/>
      <c r="H21" s="80">
        <v>22580.55</v>
      </c>
      <c r="I21" s="240">
        <f>H21-$H24</f>
        <v>1330.5125000000007</v>
      </c>
    </row>
    <row r="22" spans="2:9" x14ac:dyDescent="0.25">
      <c r="B22" s="43" t="s">
        <v>663</v>
      </c>
      <c r="C22" s="68"/>
      <c r="D22" s="43" t="s">
        <v>661</v>
      </c>
      <c r="E22" s="43">
        <v>625</v>
      </c>
      <c r="F22" s="43">
        <v>3750</v>
      </c>
      <c r="G22" s="80">
        <v>16874.66</v>
      </c>
      <c r="H22" s="80">
        <f>SUM(E22:G22)</f>
        <v>21249.66</v>
      </c>
      <c r="I22" s="240">
        <f>H22-$H24</f>
        <v>-0.37749999999869033</v>
      </c>
    </row>
    <row r="23" spans="2:9" x14ac:dyDescent="0.25">
      <c r="B23" s="43" t="s">
        <v>664</v>
      </c>
      <c r="C23" s="68"/>
      <c r="D23" s="43" t="s">
        <v>661</v>
      </c>
      <c r="E23" s="43"/>
      <c r="F23" s="43"/>
      <c r="G23" s="80"/>
      <c r="H23" s="80">
        <v>21250</v>
      </c>
      <c r="I23" s="240">
        <f>H23-$H24</f>
        <v>-3.7499999998544808E-2</v>
      </c>
    </row>
    <row r="24" spans="2:9" x14ac:dyDescent="0.25">
      <c r="B24" s="43" t="s">
        <v>665</v>
      </c>
      <c r="C24" s="68"/>
      <c r="D24" s="43">
        <v>0</v>
      </c>
      <c r="E24" s="43">
        <v>625</v>
      </c>
      <c r="F24" s="43">
        <v>3750</v>
      </c>
      <c r="G24" s="43">
        <v>16875.037499999999</v>
      </c>
      <c r="H24" s="80">
        <f>SUM(E24:G24)</f>
        <v>21250.037499999999</v>
      </c>
      <c r="I24" s="240">
        <f>H24-$H$24</f>
        <v>0</v>
      </c>
    </row>
    <row r="25" spans="2:9" x14ac:dyDescent="0.25">
      <c r="B25" s="47"/>
      <c r="C25" s="47"/>
      <c r="D25" s="47"/>
      <c r="E25" s="47"/>
      <c r="F25" s="47"/>
      <c r="G25" s="238"/>
      <c r="H25" s="80"/>
      <c r="I25" s="241"/>
    </row>
    <row r="26" spans="2:9" x14ac:dyDescent="0.25">
      <c r="B26" s="43" t="s">
        <v>660</v>
      </c>
      <c r="C26" s="68">
        <v>20000</v>
      </c>
      <c r="D26" s="43" t="s">
        <v>661</v>
      </c>
      <c r="E26" s="43"/>
      <c r="F26" s="43"/>
      <c r="H26" s="80">
        <v>7801.93</v>
      </c>
      <c r="I26" s="240">
        <f>H26-$H$30</f>
        <v>51.925800000000891</v>
      </c>
    </row>
    <row r="27" spans="2:9" x14ac:dyDescent="0.25">
      <c r="B27" s="43" t="s">
        <v>662</v>
      </c>
      <c r="C27" s="68"/>
      <c r="D27" s="43" t="s">
        <v>67</v>
      </c>
      <c r="E27" s="43"/>
      <c r="F27" s="43"/>
      <c r="H27" s="80">
        <v>7750</v>
      </c>
      <c r="I27" s="240">
        <f>H27-$H$30</f>
        <v>-4.1999999994004611E-3</v>
      </c>
    </row>
    <row r="28" spans="2:9" x14ac:dyDescent="0.25">
      <c r="B28" s="43" t="s">
        <v>663</v>
      </c>
      <c r="C28" s="68"/>
      <c r="D28" s="43" t="s">
        <v>661</v>
      </c>
      <c r="E28" s="43">
        <v>625</v>
      </c>
      <c r="F28" s="43">
        <v>3750</v>
      </c>
      <c r="G28" s="80">
        <v>3374.66</v>
      </c>
      <c r="H28" s="80">
        <f>SUM(E28:G28)</f>
        <v>7749.66</v>
      </c>
      <c r="I28" s="240">
        <f>H28-$H$30</f>
        <v>-0.34419999999954598</v>
      </c>
    </row>
    <row r="29" spans="2:9" x14ac:dyDescent="0.25">
      <c r="B29" s="43" t="s">
        <v>664</v>
      </c>
      <c r="C29" s="68"/>
      <c r="D29" s="43"/>
      <c r="E29" s="43"/>
      <c r="F29" s="43"/>
      <c r="G29" s="80"/>
      <c r="H29" s="80">
        <v>7750</v>
      </c>
      <c r="I29" s="240">
        <f>H29-$H$30</f>
        <v>-4.1999999994004611E-3</v>
      </c>
    </row>
    <row r="30" spans="2:9" x14ac:dyDescent="0.25">
      <c r="B30" s="43" t="s">
        <v>665</v>
      </c>
      <c r="C30" s="68"/>
      <c r="D30" s="43">
        <v>0</v>
      </c>
      <c r="E30" s="43">
        <v>625</v>
      </c>
      <c r="F30" s="80">
        <v>3749.9666999999999</v>
      </c>
      <c r="G30" s="43">
        <v>3375.0374999999999</v>
      </c>
      <c r="H30" s="80">
        <f>SUM(D30:G30)</f>
        <v>7750.0041999999994</v>
      </c>
      <c r="I30" s="240">
        <f>H30-$H$30</f>
        <v>0</v>
      </c>
    </row>
    <row r="31" spans="2:9" x14ac:dyDescent="0.25">
      <c r="B31" s="43"/>
      <c r="C31" s="43"/>
      <c r="D31" s="43"/>
      <c r="E31" s="43"/>
      <c r="F31" s="43"/>
      <c r="H31" s="80"/>
      <c r="I31" s="240"/>
    </row>
    <row r="32" spans="2:9" x14ac:dyDescent="0.25">
      <c r="B32" s="43" t="s">
        <v>660</v>
      </c>
      <c r="C32" s="68">
        <v>20000</v>
      </c>
      <c r="D32" s="43" t="s">
        <v>38</v>
      </c>
      <c r="E32" s="43"/>
      <c r="F32" s="43"/>
      <c r="H32" s="80">
        <v>7333.18</v>
      </c>
      <c r="I32" s="240">
        <f>H32-$H$36</f>
        <v>52.264800000000832</v>
      </c>
    </row>
    <row r="33" spans="2:9" x14ac:dyDescent="0.25">
      <c r="B33" s="43" t="s">
        <v>662</v>
      </c>
      <c r="C33" s="68"/>
      <c r="D33" s="43" t="s">
        <v>67</v>
      </c>
      <c r="E33" s="43"/>
      <c r="F33" s="43"/>
      <c r="H33" s="80">
        <v>7750</v>
      </c>
      <c r="I33" s="240">
        <f>H33-$H$36</f>
        <v>469.08480000000054</v>
      </c>
    </row>
    <row r="34" spans="2:9" x14ac:dyDescent="0.25">
      <c r="B34" s="43" t="s">
        <v>663</v>
      </c>
      <c r="C34" s="68"/>
      <c r="D34" s="43" t="s">
        <v>38</v>
      </c>
      <c r="E34" s="43">
        <v>625</v>
      </c>
      <c r="F34" s="43">
        <v>3750</v>
      </c>
      <c r="G34" s="80">
        <v>2905.91</v>
      </c>
      <c r="H34" s="80">
        <f>SUM(E34:G34)</f>
        <v>7280.91</v>
      </c>
      <c r="I34" s="240">
        <f>H34-$H$36</f>
        <v>-5.1999999996041879E-3</v>
      </c>
    </row>
    <row r="35" spans="2:9" x14ac:dyDescent="0.25">
      <c r="B35" s="43" t="s">
        <v>664</v>
      </c>
      <c r="C35" s="68"/>
      <c r="D35" s="43" t="s">
        <v>38</v>
      </c>
      <c r="E35" s="43"/>
      <c r="F35" s="43"/>
      <c r="G35" s="80"/>
      <c r="H35" s="80">
        <v>7750</v>
      </c>
      <c r="I35" s="240">
        <f>H35-$H$36</f>
        <v>469.08480000000054</v>
      </c>
    </row>
    <row r="36" spans="2:9" x14ac:dyDescent="0.25">
      <c r="B36" s="43" t="s">
        <v>665</v>
      </c>
      <c r="C36" s="68"/>
      <c r="D36" s="43" t="s">
        <v>38</v>
      </c>
      <c r="E36" s="43">
        <v>625</v>
      </c>
      <c r="F36" s="80">
        <v>3749.9666999999999</v>
      </c>
      <c r="G36" s="43">
        <v>2905.9485</v>
      </c>
      <c r="H36" s="80">
        <f>SUM(E36:G36)</f>
        <v>7280.9151999999995</v>
      </c>
      <c r="I36" s="240">
        <f>H36-$H$36</f>
        <v>0</v>
      </c>
    </row>
    <row r="37" spans="2:9" x14ac:dyDescent="0.25">
      <c r="B37" s="43"/>
      <c r="C37" s="242"/>
      <c r="D37" s="43"/>
      <c r="E37" s="43"/>
      <c r="F37" s="43"/>
      <c r="H37" s="80"/>
      <c r="I37" s="240"/>
    </row>
    <row r="38" spans="2:9" x14ac:dyDescent="0.25">
      <c r="B38" s="43" t="s">
        <v>660</v>
      </c>
      <c r="C38" s="68">
        <v>12501</v>
      </c>
      <c r="D38" s="43" t="s">
        <v>38</v>
      </c>
      <c r="E38" s="43"/>
      <c r="F38" s="43"/>
      <c r="H38" s="80">
        <v>3958.63</v>
      </c>
      <c r="I38" s="240">
        <f>H38-$H$42</f>
        <v>0.19800000000032014</v>
      </c>
    </row>
    <row r="39" spans="2:9" x14ac:dyDescent="0.25">
      <c r="B39" s="43" t="s">
        <v>662</v>
      </c>
      <c r="C39" s="68"/>
      <c r="D39" s="43" t="s">
        <v>67</v>
      </c>
      <c r="E39" s="43"/>
      <c r="F39" s="43"/>
      <c r="H39" s="80">
        <v>4956.0200000000004</v>
      </c>
      <c r="I39" s="240">
        <f>H39-$H$42</f>
        <v>997.58800000000065</v>
      </c>
    </row>
    <row r="40" spans="2:9" x14ac:dyDescent="0.25">
      <c r="B40" s="43" t="s">
        <v>663</v>
      </c>
      <c r="C40" s="68"/>
      <c r="D40" s="43" t="s">
        <v>38</v>
      </c>
      <c r="E40" s="43">
        <v>625</v>
      </c>
      <c r="F40" s="43">
        <v>3333.43</v>
      </c>
      <c r="G40" s="43">
        <v>0</v>
      </c>
      <c r="H40" s="80">
        <f>SUM(E40:G40)</f>
        <v>3958.43</v>
      </c>
      <c r="I40" s="240">
        <f>H40-$H$42</f>
        <v>-1.9999999999527063E-3</v>
      </c>
    </row>
    <row r="41" spans="2:9" x14ac:dyDescent="0.25">
      <c r="B41" s="43" t="s">
        <v>664</v>
      </c>
      <c r="C41" s="68"/>
      <c r="D41" s="43" t="s">
        <v>38</v>
      </c>
      <c r="E41" s="43"/>
      <c r="F41" s="43"/>
      <c r="H41" s="80">
        <v>4375</v>
      </c>
      <c r="I41" s="240">
        <f>H41-$H$42</f>
        <v>416.56800000000021</v>
      </c>
    </row>
    <row r="42" spans="2:9" x14ac:dyDescent="0.25">
      <c r="B42" s="43" t="s">
        <v>665</v>
      </c>
      <c r="C42" s="68"/>
      <c r="D42" s="43" t="s">
        <v>38</v>
      </c>
      <c r="E42" s="43">
        <v>625</v>
      </c>
      <c r="F42" s="43">
        <v>3333.4319999999998</v>
      </c>
      <c r="G42" s="43">
        <v>0</v>
      </c>
      <c r="H42" s="80">
        <f>SUM(E42:G42)</f>
        <v>3958.4319999999998</v>
      </c>
      <c r="I42" s="240">
        <f>H42-$H$42</f>
        <v>0</v>
      </c>
    </row>
    <row r="43" spans="2:9" x14ac:dyDescent="0.25">
      <c r="B43" s="43"/>
      <c r="C43" s="43"/>
      <c r="D43" s="43"/>
      <c r="E43" s="43"/>
      <c r="F43" s="43"/>
      <c r="H43" s="80"/>
      <c r="I43" s="240"/>
    </row>
    <row r="44" spans="2:9" x14ac:dyDescent="0.25">
      <c r="B44" s="43" t="s">
        <v>660</v>
      </c>
      <c r="C44" s="68">
        <v>5000</v>
      </c>
      <c r="D44" s="43" t="s">
        <v>38</v>
      </c>
      <c r="E44" s="43"/>
      <c r="F44" s="43"/>
      <c r="H44" s="80">
        <v>958.18</v>
      </c>
      <c r="I44" s="240">
        <f>H44-$H$48</f>
        <v>0.14800000000002456</v>
      </c>
    </row>
    <row r="45" spans="2:9" x14ac:dyDescent="0.25">
      <c r="B45" s="43" t="s">
        <v>662</v>
      </c>
      <c r="C45" s="68"/>
      <c r="D45" s="43" t="s">
        <v>67</v>
      </c>
      <c r="E45" s="43"/>
      <c r="F45" s="43"/>
      <c r="H45" s="80">
        <v>958.33</v>
      </c>
      <c r="I45" s="240">
        <f>H45-$H$48</f>
        <v>0.29800000000011551</v>
      </c>
    </row>
    <row r="46" spans="2:9" x14ac:dyDescent="0.25">
      <c r="B46" s="43" t="s">
        <v>663</v>
      </c>
      <c r="C46" s="68"/>
      <c r="D46" s="43" t="s">
        <v>38</v>
      </c>
      <c r="E46" s="43">
        <v>625</v>
      </c>
      <c r="F46" s="43">
        <v>333</v>
      </c>
      <c r="G46" s="43">
        <v>0</v>
      </c>
      <c r="H46" s="80">
        <f>SUM(E46:G46)</f>
        <v>958</v>
      </c>
      <c r="I46" s="240">
        <f>H46-$H$48</f>
        <v>-3.1999999999925421E-2</v>
      </c>
    </row>
    <row r="47" spans="2:9" x14ac:dyDescent="0.25">
      <c r="B47" s="43" t="s">
        <v>664</v>
      </c>
      <c r="C47" s="68"/>
      <c r="D47" s="43" t="s">
        <v>38</v>
      </c>
      <c r="E47" s="43"/>
      <c r="F47" s="43"/>
      <c r="H47" s="80">
        <v>958</v>
      </c>
      <c r="I47" s="240">
        <f>H47-$H$48</f>
        <v>-3.1999999999925421E-2</v>
      </c>
    </row>
    <row r="48" spans="2:9" x14ac:dyDescent="0.25">
      <c r="B48" s="43" t="s">
        <v>665</v>
      </c>
      <c r="C48" s="68"/>
      <c r="D48" s="43" t="s">
        <v>38</v>
      </c>
      <c r="E48" s="43">
        <v>625</v>
      </c>
      <c r="F48" s="43">
        <v>333.03199999999998</v>
      </c>
      <c r="G48" s="43">
        <v>0</v>
      </c>
      <c r="H48" s="80">
        <f>SUM(E48:G48)</f>
        <v>958.03199999999993</v>
      </c>
      <c r="I48" s="240">
        <f>H48-$H$48</f>
        <v>0</v>
      </c>
    </row>
    <row r="49" spans="2:9" x14ac:dyDescent="0.25">
      <c r="B49" s="43"/>
      <c r="C49" s="43"/>
      <c r="D49" s="43"/>
      <c r="E49" s="43"/>
      <c r="F49" s="43"/>
      <c r="H49" s="80"/>
      <c r="I49" s="240"/>
    </row>
    <row r="50" spans="2:9" x14ac:dyDescent="0.25">
      <c r="B50" s="43" t="s">
        <v>660</v>
      </c>
      <c r="C50" s="68">
        <v>8333</v>
      </c>
      <c r="D50" s="43" t="s">
        <v>38</v>
      </c>
      <c r="E50" s="43"/>
      <c r="F50" s="43"/>
      <c r="H50" s="80">
        <v>2291.38</v>
      </c>
      <c r="I50" s="240">
        <f>H50-H54</f>
        <v>0.14800000000013824</v>
      </c>
    </row>
    <row r="51" spans="2:9" x14ac:dyDescent="0.25">
      <c r="B51" s="43" t="s">
        <v>662</v>
      </c>
      <c r="C51" s="68"/>
      <c r="D51" s="43" t="s">
        <v>67</v>
      </c>
      <c r="E51" s="43"/>
      <c r="F51" s="43"/>
      <c r="H51" s="80">
        <v>2788.74</v>
      </c>
      <c r="I51" s="240">
        <f>H51-H54</f>
        <v>497.50799999999981</v>
      </c>
    </row>
    <row r="52" spans="2:9" x14ac:dyDescent="0.25">
      <c r="B52" s="43" t="s">
        <v>663</v>
      </c>
      <c r="C52" s="68"/>
      <c r="D52" s="43" t="s">
        <v>38</v>
      </c>
      <c r="E52" s="43">
        <v>625</v>
      </c>
      <c r="F52" s="80">
        <v>1666.23</v>
      </c>
      <c r="G52" s="43">
        <v>0</v>
      </c>
      <c r="H52" s="80">
        <f>SUM(E52:G52)</f>
        <v>2291.23</v>
      </c>
      <c r="I52" s="240">
        <f>H52-H54</f>
        <v>-1.9999999999527063E-3</v>
      </c>
    </row>
    <row r="53" spans="2:9" x14ac:dyDescent="0.25">
      <c r="B53" s="43" t="s">
        <v>664</v>
      </c>
      <c r="C53" s="68"/>
      <c r="D53" s="43" t="s">
        <v>38</v>
      </c>
      <c r="E53" s="43"/>
      <c r="F53" s="80"/>
      <c r="H53" s="80">
        <v>2291</v>
      </c>
      <c r="I53" s="240">
        <f>H53-H54</f>
        <v>-0.2319999999999709</v>
      </c>
    </row>
    <row r="54" spans="2:9" x14ac:dyDescent="0.25">
      <c r="B54" s="43" t="s">
        <v>665</v>
      </c>
      <c r="C54" s="68"/>
      <c r="D54" s="43" t="s">
        <v>38</v>
      </c>
      <c r="E54" s="43">
        <v>625</v>
      </c>
      <c r="F54" s="43">
        <v>1666.232</v>
      </c>
      <c r="G54" s="43">
        <v>0</v>
      </c>
      <c r="H54" s="80">
        <f>SUM(E54:G54)</f>
        <v>2291.232</v>
      </c>
      <c r="I54" s="240">
        <f>H54-H54</f>
        <v>0</v>
      </c>
    </row>
    <row r="55" spans="2:9" x14ac:dyDescent="0.25">
      <c r="B55" s="43"/>
      <c r="C55" s="43"/>
      <c r="D55" s="43"/>
      <c r="E55" s="43"/>
      <c r="F55" s="43"/>
      <c r="H55" s="80"/>
      <c r="I55" s="243"/>
    </row>
    <row r="56" spans="2:9" x14ac:dyDescent="0.25">
      <c r="B56" s="43" t="s">
        <v>660</v>
      </c>
      <c r="C56" s="68">
        <v>2000</v>
      </c>
      <c r="D56" s="43" t="s">
        <v>38</v>
      </c>
      <c r="E56" s="43"/>
      <c r="F56" s="43"/>
      <c r="H56" s="80">
        <v>191.52</v>
      </c>
      <c r="I56" s="240">
        <f>H56-H60</f>
        <v>4.0000000000190994E-3</v>
      </c>
    </row>
    <row r="57" spans="2:9" x14ac:dyDescent="0.25">
      <c r="B57" s="43" t="s">
        <v>662</v>
      </c>
      <c r="C57" s="68"/>
      <c r="D57" s="43" t="s">
        <v>67</v>
      </c>
      <c r="E57" s="43"/>
      <c r="F57" s="43"/>
      <c r="H57" s="80">
        <v>191.67</v>
      </c>
      <c r="I57" s="240">
        <f>H57-H60</f>
        <v>0.15399999999999636</v>
      </c>
    </row>
    <row r="58" spans="2:9" x14ac:dyDescent="0.25">
      <c r="B58" s="43" t="s">
        <v>663</v>
      </c>
      <c r="C58" s="68"/>
      <c r="D58" s="43" t="s">
        <v>38</v>
      </c>
      <c r="E58" s="43">
        <v>191.52</v>
      </c>
      <c r="F58" s="43">
        <v>0</v>
      </c>
      <c r="G58" s="43">
        <v>0</v>
      </c>
      <c r="H58" s="80">
        <f>SUM(E58:G58)</f>
        <v>191.52</v>
      </c>
      <c r="I58" s="240">
        <f>H58-H60</f>
        <v>4.0000000000190994E-3</v>
      </c>
    </row>
    <row r="59" spans="2:9" x14ac:dyDescent="0.25">
      <c r="B59" s="43" t="s">
        <v>664</v>
      </c>
      <c r="C59" s="68"/>
      <c r="D59" s="43" t="s">
        <v>38</v>
      </c>
      <c r="E59" s="43"/>
      <c r="F59" s="43"/>
      <c r="H59" s="80">
        <v>191</v>
      </c>
      <c r="I59" s="240">
        <f>H59-H60</f>
        <v>-0.51599999999999113</v>
      </c>
    </row>
    <row r="60" spans="2:9" x14ac:dyDescent="0.25">
      <c r="B60" s="43" t="s">
        <v>665</v>
      </c>
      <c r="C60" s="68"/>
      <c r="D60" s="43" t="s">
        <v>38</v>
      </c>
      <c r="E60" s="43">
        <v>191.51599999999999</v>
      </c>
      <c r="F60" s="43">
        <v>0</v>
      </c>
      <c r="G60" s="43">
        <v>0</v>
      </c>
      <c r="H60" s="80">
        <f>SUM(E60:G60)</f>
        <v>191.51599999999999</v>
      </c>
      <c r="I60" s="240">
        <f>H60-H60</f>
        <v>0</v>
      </c>
    </row>
    <row r="61" spans="2:9" x14ac:dyDescent="0.25">
      <c r="B61" s="43"/>
      <c r="C61" s="43"/>
      <c r="D61" s="43"/>
      <c r="E61" s="43"/>
      <c r="F61" s="43"/>
      <c r="H61" s="244"/>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2021-02-12T15:53:31Z</dcterms:modified>
</cp:coreProperties>
</file>