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46" activeTab="31"/>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r:id="rId32"/>
    <sheet name="TaxRate" sheetId="31"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<sst xmlns="http://schemas.openxmlformats.org/spreadsheetml/2006/main" count="5500" uniqueCount="1042">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</sst>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6">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L21" sqref="L21"/>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v>1</v>
      </c>
      <c r="B13" s="2">
        <v>1</v>
      </c>
      <c r="D13" s="2">
        <v>1</v>
      </c>
      <c r="E13" s="2">
        <v>1</v>
      </c>
      <c r="F13" s="2">
        <v>1</v>
      </c>
      <c r="H13" s="2">
        <v>1</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291</v>
      </c>
      <c r="C1" s="340"/>
      <c r="D1" s="340"/>
      <c r="E1" s="340"/>
      <c r="F1" s="340"/>
      <c r="G1" s="340"/>
      <c r="H1" s="340"/>
      <c r="I1" s="340"/>
      <c r="J1" s="340"/>
      <c r="K1" s="340"/>
      <c r="L1" s="340"/>
    </row>
    <row r="2" spans="2:62" s="110" customFormat="1" ht="15.75" x14ac:dyDescent="0.2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0" t="s">
        <v>303</v>
      </c>
      <c r="C18" s="340"/>
      <c r="D18" s="340"/>
      <c r="E18" s="340"/>
      <c r="F18" s="340"/>
      <c r="G18" s="340"/>
      <c r="H18" s="340"/>
      <c r="I18" s="340"/>
      <c r="J18" s="340"/>
      <c r="K18" s="340"/>
      <c r="L18" s="340"/>
      <c r="BJ18" s="118" t="s">
        <v>186</v>
      </c>
    </row>
    <row r="19" spans="2:65" s="118" customFormat="1" x14ac:dyDescent="0.2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25">
      <c r="O32" s="123"/>
      <c r="P32" s="123"/>
      <c r="Q32" s="123"/>
      <c r="R32" s="123"/>
      <c r="S32" s="122"/>
      <c r="BI32" s="321"/>
      <c r="BJ32" s="13" t="s">
        <v>278</v>
      </c>
      <c r="BK32" s="13">
        <f>BK31+1</f>
        <v>6</v>
      </c>
      <c r="BL32" s="84" t="s">
        <v>309</v>
      </c>
      <c r="BM32" s="13" t="s">
        <v>316</v>
      </c>
    </row>
    <row r="33" spans="4:65" ht="15" customHeight="1" x14ac:dyDescent="0.2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2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2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2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2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2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2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2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2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25">
      <c r="BI42" s="347"/>
      <c r="BJ42" s="125" t="s">
        <v>338</v>
      </c>
      <c r="BK42" s="27">
        <f t="shared" si="0"/>
        <v>16</v>
      </c>
      <c r="BL42" s="28" t="s">
        <v>309</v>
      </c>
      <c r="BM42" s="27" t="s">
        <v>339</v>
      </c>
    </row>
    <row r="43" spans="4:65" ht="15" customHeight="1" x14ac:dyDescent="0.25">
      <c r="BI43" s="347"/>
      <c r="BJ43" s="27" t="s">
        <v>340</v>
      </c>
      <c r="BK43" s="27">
        <f t="shared" si="0"/>
        <v>17</v>
      </c>
      <c r="BL43" s="28" t="s">
        <v>309</v>
      </c>
      <c r="BM43" s="27" t="s">
        <v>341</v>
      </c>
    </row>
    <row r="44" spans="4:65" ht="15" customHeight="1" x14ac:dyDescent="0.25">
      <c r="BI44" s="347"/>
      <c r="BJ44" s="27" t="s">
        <v>342</v>
      </c>
      <c r="BK44" s="27">
        <f t="shared" si="0"/>
        <v>18</v>
      </c>
      <c r="BL44" s="28" t="s">
        <v>309</v>
      </c>
      <c r="BM44" s="27" t="s">
        <v>343</v>
      </c>
    </row>
    <row r="45" spans="4:65" ht="15" customHeight="1" x14ac:dyDescent="0.2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2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2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2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2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2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360</v>
      </c>
      <c r="BE52" t="s">
        <v>361</v>
      </c>
    </row>
    <row r="53" spans="4:65" x14ac:dyDescent="0.25">
      <c r="D53" s="345"/>
      <c r="E53" s="345"/>
      <c r="F53" s="345"/>
      <c r="G53" s="345"/>
      <c r="H53" s="345"/>
      <c r="I53" s="345"/>
      <c r="J53" s="345"/>
      <c r="K53" s="345"/>
      <c r="L53" s="345"/>
      <c r="M53" s="345"/>
      <c r="N53" s="345"/>
      <c r="O53" s="345"/>
      <c r="BD53" s="348"/>
      <c r="BE53" t="s">
        <v>362</v>
      </c>
    </row>
    <row r="54" spans="4:65" x14ac:dyDescent="0.25">
      <c r="BD54" s="348"/>
      <c r="BE54" t="s">
        <v>363</v>
      </c>
    </row>
    <row r="55" spans="4:65" x14ac:dyDescent="0.25">
      <c r="BD55" s="348"/>
      <c r="BE55" t="s">
        <v>364</v>
      </c>
    </row>
    <row r="56" spans="4:65" x14ac:dyDescent="0.25">
      <c r="BD56" s="348"/>
      <c r="BE56" t="s">
        <v>365</v>
      </c>
    </row>
    <row r="57" spans="4:65" x14ac:dyDescent="0.25">
      <c r="BD57" s="348"/>
      <c r="BE57" t="s">
        <v>366</v>
      </c>
    </row>
    <row r="58" spans="4:65" x14ac:dyDescent="0.25">
      <c r="BD58" s="348"/>
      <c r="BE58" t="s">
        <v>367</v>
      </c>
    </row>
    <row r="59" spans="4:65" x14ac:dyDescent="0.25">
      <c r="BD59" s="348"/>
      <c r="BE59" t="s">
        <v>368</v>
      </c>
    </row>
    <row r="60" spans="4:65" x14ac:dyDescent="0.25">
      <c r="BD60" s="348"/>
      <c r="BE60" t="s">
        <v>369</v>
      </c>
    </row>
    <row r="61" spans="4:65" x14ac:dyDescent="0.25">
      <c r="BD61" s="348"/>
      <c r="BE61" t="s">
        <v>370</v>
      </c>
    </row>
    <row r="62" spans="4:65" x14ac:dyDescent="0.25">
      <c r="BD62" s="348"/>
      <c r="BE62" t="s">
        <v>371</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818</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900</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901</v>
      </c>
      <c r="H21" s="372"/>
      <c r="I21" s="372"/>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3" t="s">
        <v>542</v>
      </c>
      <c r="B24" s="373"/>
    </row>
    <row r="25" spans="1:418" x14ac:dyDescent="0.2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906</v>
      </c>
      <c r="B27" s="328"/>
      <c r="F27" s="138"/>
    </row>
    <row r="28" spans="1:418" x14ac:dyDescent="0.25">
      <c r="A28" s="374" t="s">
        <v>907</v>
      </c>
      <c r="B28" s="374"/>
    </row>
    <row r="29" spans="1:418" ht="18.75" x14ac:dyDescent="0.3">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76" t="s">
        <v>760</v>
      </c>
      <c r="C2" s="377" t="s">
        <v>761</v>
      </c>
      <c r="D2" s="260" t="s">
        <v>762</v>
      </c>
      <c r="E2" s="378" t="s">
        <v>763</v>
      </c>
      <c r="F2" s="378" t="s">
        <v>763</v>
      </c>
      <c r="G2" s="379" t="s">
        <v>764</v>
      </c>
    </row>
    <row r="3" spans="2:11" ht="30" x14ac:dyDescent="0.25">
      <c r="B3" s="376"/>
      <c r="C3" s="377"/>
      <c r="D3" s="261" t="s">
        <v>765</v>
      </c>
      <c r="E3" s="378"/>
      <c r="F3" s="378"/>
      <c r="G3" s="380"/>
      <c r="I3" s="375" t="s">
        <v>766</v>
      </c>
      <c r="J3" s="375"/>
      <c r="K3" s="375"/>
    </row>
    <row r="4" spans="2:11" x14ac:dyDescent="0.25">
      <c r="E4" s="262"/>
      <c r="F4" s="262"/>
      <c r="I4" s="381" t="s">
        <v>767</v>
      </c>
      <c r="J4" s="381"/>
      <c r="K4" s="381"/>
    </row>
    <row r="5" spans="2:11" ht="63.75" customHeight="1" x14ac:dyDescent="0.25">
      <c r="B5" s="382" t="s">
        <v>755</v>
      </c>
      <c r="C5" s="383" t="s">
        <v>768</v>
      </c>
      <c r="D5" s="263" t="s">
        <v>769</v>
      </c>
      <c r="E5" s="384" t="s">
        <v>763</v>
      </c>
      <c r="F5" s="384" t="s">
        <v>763</v>
      </c>
      <c r="G5" s="385" t="s">
        <v>770</v>
      </c>
      <c r="I5" s="381" t="s">
        <v>771</v>
      </c>
      <c r="J5" s="381"/>
      <c r="K5" s="381"/>
    </row>
    <row r="6" spans="2:11" ht="64.5" customHeight="1" x14ac:dyDescent="0.25">
      <c r="B6" s="382"/>
      <c r="C6" s="383"/>
      <c r="D6" s="263" t="s">
        <v>772</v>
      </c>
      <c r="E6" s="384"/>
      <c r="F6" s="384"/>
      <c r="G6" s="385"/>
    </row>
    <row r="7" spans="2:11" ht="138.75" customHeight="1" x14ac:dyDescent="0.25">
      <c r="B7" s="382"/>
      <c r="C7" s="383"/>
      <c r="D7" s="263" t="s">
        <v>773</v>
      </c>
      <c r="E7" s="384"/>
      <c r="F7" s="384"/>
      <c r="G7" s="385"/>
      <c r="I7" s="386" t="s">
        <v>774</v>
      </c>
      <c r="J7" s="375"/>
      <c r="K7" s="375"/>
    </row>
    <row r="8" spans="2:11" x14ac:dyDescent="0.25">
      <c r="I8" s="387"/>
      <c r="J8" s="387"/>
      <c r="K8" s="387"/>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2" t="s">
        <v>781</v>
      </c>
      <c r="C11" s="383" t="s">
        <v>782</v>
      </c>
      <c r="D11" s="269" t="s">
        <v>783</v>
      </c>
      <c r="E11" s="383" t="s">
        <v>763</v>
      </c>
      <c r="F11" s="383" t="s">
        <v>784</v>
      </c>
      <c r="G11" s="388" t="s">
        <v>776</v>
      </c>
      <c r="I11" s="42" t="s">
        <v>705</v>
      </c>
      <c r="J11" s="42" t="s">
        <v>785</v>
      </c>
      <c r="K11" s="42" t="s">
        <v>786</v>
      </c>
    </row>
    <row r="12" spans="2:11" ht="30" x14ac:dyDescent="0.25">
      <c r="B12" s="382"/>
      <c r="C12" s="383"/>
      <c r="D12" s="269" t="s">
        <v>787</v>
      </c>
      <c r="E12" s="383"/>
      <c r="F12" s="383"/>
      <c r="G12" s="388"/>
      <c r="I12" s="42" t="s">
        <v>788</v>
      </c>
      <c r="J12" s="42" t="s">
        <v>789</v>
      </c>
      <c r="K12" s="42" t="s">
        <v>790</v>
      </c>
    </row>
    <row r="13" spans="2:11" ht="30" x14ac:dyDescent="0.25">
      <c r="B13" s="382"/>
      <c r="C13" s="383"/>
      <c r="D13" s="269" t="s">
        <v>791</v>
      </c>
      <c r="E13" s="383"/>
      <c r="F13" s="383"/>
      <c r="G13" s="388"/>
    </row>
    <row r="14" spans="2:11" x14ac:dyDescent="0.25">
      <c r="G14" s="270"/>
      <c r="I14" s="390" t="s">
        <v>792</v>
      </c>
      <c r="J14" s="390"/>
      <c r="K14" s="390"/>
    </row>
    <row r="15" spans="2:11" ht="75" x14ac:dyDescent="0.25">
      <c r="B15" s="264" t="s">
        <v>793</v>
      </c>
      <c r="C15" s="265" t="s">
        <v>794</v>
      </c>
      <c r="D15" s="271" t="s">
        <v>795</v>
      </c>
      <c r="E15" s="265" t="s">
        <v>784</v>
      </c>
      <c r="F15" s="265" t="s">
        <v>763</v>
      </c>
      <c r="G15" s="267" t="s">
        <v>776</v>
      </c>
      <c r="I15" s="391" t="s">
        <v>796</v>
      </c>
      <c r="J15" s="391"/>
      <c r="K15" s="391"/>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92" t="s">
        <v>807</v>
      </c>
      <c r="C24" s="392"/>
      <c r="D24" s="392"/>
      <c r="E24" s="392"/>
    </row>
    <row r="25" spans="2:7" x14ac:dyDescent="0.25">
      <c r="B25" s="393" t="s">
        <v>808</v>
      </c>
      <c r="C25" s="393"/>
      <c r="D25" s="24" t="s">
        <v>809</v>
      </c>
      <c r="E25" s="276" t="s">
        <v>810</v>
      </c>
    </row>
    <row r="26" spans="2:7" x14ac:dyDescent="0.25">
      <c r="B26" s="389" t="s">
        <v>811</v>
      </c>
      <c r="C26" s="389"/>
      <c r="D26" t="s">
        <v>763</v>
      </c>
      <c r="E26" s="45" t="s">
        <v>763</v>
      </c>
    </row>
    <row r="27" spans="2:7" x14ac:dyDescent="0.25">
      <c r="B27" s="389" t="s">
        <v>812</v>
      </c>
      <c r="C27" s="389"/>
      <c r="D27" t="s">
        <v>763</v>
      </c>
      <c r="E27" s="45" t="s">
        <v>763</v>
      </c>
    </row>
    <row r="28" spans="2:7" x14ac:dyDescent="0.25">
      <c r="B28" s="389" t="s">
        <v>476</v>
      </c>
      <c r="C28" s="389"/>
      <c r="D28" t="s">
        <v>763</v>
      </c>
      <c r="E28" s="45" t="s">
        <v>784</v>
      </c>
    </row>
    <row r="29" spans="2:7" x14ac:dyDescent="0.25">
      <c r="B29" s="389" t="s">
        <v>813</v>
      </c>
      <c r="C29" s="389"/>
      <c r="D29" t="s">
        <v>763</v>
      </c>
      <c r="E29" s="45" t="s">
        <v>763</v>
      </c>
    </row>
    <row r="30" spans="2:7" x14ac:dyDescent="0.25">
      <c r="B30" s="389" t="s">
        <v>814</v>
      </c>
      <c r="C30" s="389"/>
      <c r="D30" t="s">
        <v>784</v>
      </c>
      <c r="E30" s="45" t="s">
        <v>784</v>
      </c>
    </row>
    <row r="31" spans="2:7" x14ac:dyDescent="0.25">
      <c r="B31" s="389" t="s">
        <v>815</v>
      </c>
      <c r="C31" s="389"/>
      <c r="D31" t="s">
        <v>784</v>
      </c>
      <c r="E31" s="45" t="s">
        <v>784</v>
      </c>
    </row>
    <row r="32" spans="2:7" x14ac:dyDescent="0.25">
      <c r="B32" s="389" t="s">
        <v>816</v>
      </c>
      <c r="C32" s="389"/>
      <c r="D32" t="s">
        <v>784</v>
      </c>
      <c r="E32" s="45" t="s">
        <v>784</v>
      </c>
    </row>
    <row r="33" spans="2:5" x14ac:dyDescent="0.2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646</v>
      </c>
      <c r="C2" s="400"/>
      <c r="D2" s="400"/>
      <c r="E2" s="400"/>
      <c r="F2" s="400"/>
      <c r="G2" s="400"/>
      <c r="H2" s="24" t="s">
        <v>542</v>
      </c>
      <c r="J2" s="400" t="s">
        <v>647</v>
      </c>
      <c r="K2" s="400"/>
      <c r="L2" s="400"/>
      <c r="M2" s="400"/>
      <c r="N2" s="400"/>
      <c r="O2" s="400"/>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652</v>
      </c>
      <c r="I25" s="380" t="s">
        <v>653</v>
      </c>
    </row>
    <row r="26" spans="2:9" ht="24.75" customHeight="1" x14ac:dyDescent="0.25">
      <c r="B26" s="401"/>
      <c r="C26" s="402"/>
      <c r="D26" s="402"/>
      <c r="E26" s="401"/>
      <c r="F26" s="402"/>
      <c r="G26" s="402"/>
      <c r="H26" s="380"/>
      <c r="I26" s="380"/>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246</v>
      </c>
      <c r="F4" s="403"/>
      <c r="G4" s="403"/>
      <c r="H4" s="403"/>
      <c r="I4" s="403"/>
      <c r="J4" s="403"/>
      <c r="K4" s="403"/>
      <c r="L4" s="403"/>
      <c r="M4" s="403"/>
      <c r="N4" s="403"/>
      <c r="O4" s="236"/>
    </row>
    <row r="5" spans="1:15" x14ac:dyDescent="0.25">
      <c r="D5" s="236"/>
      <c r="E5" s="238" t="s">
        <v>612</v>
      </c>
      <c r="F5" s="404" t="s">
        <v>613</v>
      </c>
      <c r="G5" s="404"/>
      <c r="H5" s="404"/>
      <c r="I5" s="404"/>
      <c r="J5" s="404"/>
      <c r="K5" s="404"/>
      <c r="L5" s="236"/>
      <c r="M5" s="239" t="s">
        <v>614</v>
      </c>
      <c r="N5" s="240" t="s">
        <v>615</v>
      </c>
      <c r="O5" s="236"/>
    </row>
    <row r="6" spans="1:15" x14ac:dyDescent="0.25">
      <c r="D6" s="236"/>
      <c r="E6" s="348" t="s">
        <v>25</v>
      </c>
      <c r="F6" s="405" t="s">
        <v>23</v>
      </c>
      <c r="G6" s="348"/>
      <c r="H6" s="348"/>
      <c r="I6" s="348"/>
      <c r="J6" s="348"/>
      <c r="K6" s="348"/>
      <c r="L6" s="236"/>
      <c r="M6" s="406" t="s">
        <v>616</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628</v>
      </c>
      <c r="J21" s="409"/>
      <c r="K21" s="409"/>
      <c r="L21" s="242"/>
      <c r="M21" s="409" t="s">
        <v>629</v>
      </c>
      <c r="N21" s="409"/>
      <c r="O21" s="242"/>
    </row>
    <row r="22" spans="4:16" x14ac:dyDescent="0.25">
      <c r="D22" s="236"/>
      <c r="E22" s="243" t="str">
        <f>$F$6</f>
        <v>Marge Simpson</v>
      </c>
      <c r="I22" s="408" t="s">
        <v>630</v>
      </c>
      <c r="J22" s="408"/>
      <c r="K22" s="20">
        <v>2274.723</v>
      </c>
      <c r="L22" s="236"/>
      <c r="M22" s="9" t="s">
        <v>631</v>
      </c>
      <c r="N22" s="244">
        <v>2274.7199999999998</v>
      </c>
      <c r="O22" s="236"/>
      <c r="P22" s="134"/>
    </row>
    <row r="23" spans="4:16" x14ac:dyDescent="0.25">
      <c r="D23" s="236"/>
      <c r="E23" t="s">
        <v>632</v>
      </c>
      <c r="I23" s="408" t="s">
        <v>633</v>
      </c>
      <c r="J23" s="408"/>
      <c r="K23" s="20">
        <v>767.83799999999997</v>
      </c>
      <c r="L23" s="236"/>
      <c r="M23" s="9" t="s">
        <v>623</v>
      </c>
      <c r="N23" s="244">
        <v>246.46</v>
      </c>
      <c r="O23" s="236"/>
      <c r="P23" s="134"/>
    </row>
    <row r="24" spans="4:16" x14ac:dyDescent="0.25">
      <c r="D24" s="236"/>
      <c r="E24" t="s">
        <v>634</v>
      </c>
      <c r="I24" s="408"/>
      <c r="J24" s="408"/>
      <c r="K24" s="20"/>
      <c r="L24" s="236"/>
      <c r="M24" s="9" t="s">
        <v>635</v>
      </c>
      <c r="N24" s="244">
        <v>177.96</v>
      </c>
      <c r="O24" s="236"/>
    </row>
    <row r="25" spans="4:16" x14ac:dyDescent="0.25">
      <c r="D25" s="236"/>
      <c r="E25" t="s">
        <v>636</v>
      </c>
      <c r="I25" s="408"/>
      <c r="J25" s="408"/>
      <c r="K25" s="20"/>
      <c r="L25" s="236"/>
      <c r="M25" s="9" t="s">
        <v>637</v>
      </c>
      <c r="N25" s="244">
        <v>0</v>
      </c>
      <c r="O25" s="236"/>
    </row>
    <row r="26" spans="4:16" x14ac:dyDescent="0.25">
      <c r="D26" s="236"/>
      <c r="E26" t="s">
        <v>638</v>
      </c>
      <c r="I26" s="408"/>
      <c r="J26" s="408"/>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9" t="s">
        <v>644</v>
      </c>
      <c r="N28" s="409"/>
      <c r="O28" s="245"/>
    </row>
    <row r="29" spans="4:16" x14ac:dyDescent="0.25">
      <c r="D29" s="236"/>
      <c r="E29" s="144" t="s">
        <v>645</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8"/>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tabSelected="1" workbookViewId="0">
      <selection activeCell="G31" sqref="G31"/>
    </sheetView>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8">
        <v>100000</v>
      </c>
      <c r="D14" s="9" t="s">
        <v>443</v>
      </c>
      <c r="E14" s="138"/>
      <c r="F14" s="138"/>
      <c r="G14" s="138"/>
      <c r="H14" s="138">
        <v>43801.93</v>
      </c>
      <c r="I14" s="139">
        <f>H14-$H18</f>
        <v>51.925800000004529</v>
      </c>
    </row>
    <row r="15" spans="2:11" x14ac:dyDescent="0.25">
      <c r="B15" s="9" t="s">
        <v>444</v>
      </c>
      <c r="C15" s="348"/>
      <c r="D15" s="9" t="s">
        <v>113</v>
      </c>
      <c r="E15" s="138"/>
      <c r="F15" s="138"/>
      <c r="G15" s="138"/>
      <c r="H15" s="138">
        <v>43750</v>
      </c>
      <c r="I15" s="139">
        <f>H15-$H18</f>
        <v>-4.1999999957624823E-3</v>
      </c>
    </row>
    <row r="16" spans="2:11" x14ac:dyDescent="0.25">
      <c r="B16" s="9" t="s">
        <v>445</v>
      </c>
      <c r="C16" s="348"/>
      <c r="D16" s="9" t="s">
        <v>443</v>
      </c>
      <c r="E16" s="138">
        <v>625</v>
      </c>
      <c r="F16" s="138">
        <v>3750</v>
      </c>
      <c r="G16" s="138">
        <v>39374.660000000003</v>
      </c>
      <c r="H16" s="138">
        <f>SUM(E16:G16)</f>
        <v>43749.66</v>
      </c>
      <c r="I16" s="139">
        <f>H16-$H18</f>
        <v>-0.34419999999227002</v>
      </c>
    </row>
    <row r="17" spans="2:9" x14ac:dyDescent="0.25">
      <c r="B17" s="9" t="s">
        <v>446</v>
      </c>
      <c r="C17" s="348"/>
      <c r="D17" s="9" t="s">
        <v>443</v>
      </c>
      <c r="E17" s="138"/>
      <c r="F17" s="138"/>
      <c r="G17" s="138"/>
      <c r="H17" s="138">
        <v>43750</v>
      </c>
      <c r="I17" s="139">
        <f>H17-$H18</f>
        <v>-4.1999999957624823E-3</v>
      </c>
    </row>
    <row r="18" spans="2:9" x14ac:dyDescent="0.25">
      <c r="B18" s="9" t="s">
        <v>447</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8">
        <v>50000</v>
      </c>
      <c r="D20" s="9" t="s">
        <v>443</v>
      </c>
      <c r="E20" s="11"/>
      <c r="F20" s="11"/>
      <c r="G20" s="136"/>
      <c r="H20" s="138">
        <v>21301.93</v>
      </c>
      <c r="I20" s="139">
        <f>H20-$H24</f>
        <v>51.892500000001746</v>
      </c>
    </row>
    <row r="21" spans="2:9" x14ac:dyDescent="0.25">
      <c r="B21" s="9" t="s">
        <v>444</v>
      </c>
      <c r="C21" s="348"/>
      <c r="D21" s="9" t="s">
        <v>113</v>
      </c>
      <c r="E21" s="11"/>
      <c r="F21" s="11"/>
      <c r="G21" s="136"/>
      <c r="H21" s="138">
        <v>22580.55</v>
      </c>
      <c r="I21" s="139">
        <f>H21-$H24</f>
        <v>1330.5125000000007</v>
      </c>
    </row>
    <row r="22" spans="2:9" x14ac:dyDescent="0.25">
      <c r="B22" s="9" t="s">
        <v>445</v>
      </c>
      <c r="C22" s="348"/>
      <c r="D22" s="9" t="s">
        <v>443</v>
      </c>
      <c r="E22" s="9">
        <v>625</v>
      </c>
      <c r="F22" s="9">
        <v>3750</v>
      </c>
      <c r="G22" s="138">
        <v>16874.66</v>
      </c>
      <c r="H22" s="138">
        <f>SUM(E22:G22)</f>
        <v>21249.66</v>
      </c>
      <c r="I22" s="139">
        <f>H22-$H24</f>
        <v>-0.37749999999869033</v>
      </c>
    </row>
    <row r="23" spans="2:9" x14ac:dyDescent="0.25">
      <c r="B23" s="9" t="s">
        <v>446</v>
      </c>
      <c r="C23" s="348"/>
      <c r="D23" s="9" t="s">
        <v>443</v>
      </c>
      <c r="E23" s="9"/>
      <c r="F23" s="9"/>
      <c r="G23" s="138"/>
      <c r="H23" s="138">
        <v>21250</v>
      </c>
      <c r="I23" s="139">
        <f>H23-$H24</f>
        <v>-3.7499999998544808E-2</v>
      </c>
    </row>
    <row r="24" spans="2:9" x14ac:dyDescent="0.25">
      <c r="B24" s="9" t="s">
        <v>447</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8">
        <v>20000</v>
      </c>
      <c r="D26" s="9" t="s">
        <v>443</v>
      </c>
      <c r="E26" s="9"/>
      <c r="F26" s="9"/>
      <c r="H26" s="138">
        <v>7801.93</v>
      </c>
      <c r="I26" s="139">
        <f>H26-$H$30</f>
        <v>51.925800000000891</v>
      </c>
    </row>
    <row r="27" spans="2:9" x14ac:dyDescent="0.25">
      <c r="B27" s="9" t="s">
        <v>444</v>
      </c>
      <c r="C27" s="348"/>
      <c r="D27" s="9" t="s">
        <v>113</v>
      </c>
      <c r="E27" s="9"/>
      <c r="F27" s="9"/>
      <c r="H27" s="138">
        <v>7750</v>
      </c>
      <c r="I27" s="139">
        <f>H27-$H$30</f>
        <v>-4.1999999994004611E-3</v>
      </c>
    </row>
    <row r="28" spans="2:9" x14ac:dyDescent="0.25">
      <c r="B28" s="9" t="s">
        <v>445</v>
      </c>
      <c r="C28" s="348"/>
      <c r="D28" s="9" t="s">
        <v>443</v>
      </c>
      <c r="E28" s="9">
        <v>625</v>
      </c>
      <c r="F28" s="9">
        <v>3750</v>
      </c>
      <c r="G28" s="138">
        <v>3374.66</v>
      </c>
      <c r="H28" s="138">
        <f>SUM(E28:G28)</f>
        <v>7749.66</v>
      </c>
      <c r="I28" s="139">
        <f>H28-$H$30</f>
        <v>-0.34419999999954598</v>
      </c>
    </row>
    <row r="29" spans="2:9" x14ac:dyDescent="0.25">
      <c r="B29" s="9" t="s">
        <v>446</v>
      </c>
      <c r="C29" s="348"/>
      <c r="D29" s="9"/>
      <c r="E29" s="9"/>
      <c r="F29" s="9"/>
      <c r="G29" s="138"/>
      <c r="H29" s="138">
        <v>7750</v>
      </c>
      <c r="I29" s="139">
        <f>H29-$H$30</f>
        <v>-4.1999999994004611E-3</v>
      </c>
    </row>
    <row r="30" spans="2:9" x14ac:dyDescent="0.25">
      <c r="B30" s="9" t="s">
        <v>447</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8">
        <v>20000</v>
      </c>
      <c r="D32" s="9" t="s">
        <v>34</v>
      </c>
      <c r="E32" s="9"/>
      <c r="F32" s="9"/>
      <c r="H32" s="138">
        <v>7333.18</v>
      </c>
      <c r="I32" s="139">
        <f>H32-$H$36</f>
        <v>52.264800000000832</v>
      </c>
    </row>
    <row r="33" spans="2:9" x14ac:dyDescent="0.25">
      <c r="B33" s="9" t="s">
        <v>444</v>
      </c>
      <c r="C33" s="348"/>
      <c r="D33" s="9" t="s">
        <v>113</v>
      </c>
      <c r="E33" s="9"/>
      <c r="F33" s="9"/>
      <c r="H33" s="138">
        <v>7750</v>
      </c>
      <c r="I33" s="139">
        <f>H33-$H$36</f>
        <v>469.08480000000054</v>
      </c>
    </row>
    <row r="34" spans="2:9" x14ac:dyDescent="0.25">
      <c r="B34" s="9" t="s">
        <v>445</v>
      </c>
      <c r="C34" s="348"/>
      <c r="D34" s="9" t="s">
        <v>34</v>
      </c>
      <c r="E34" s="9">
        <v>625</v>
      </c>
      <c r="F34" s="9">
        <v>3750</v>
      </c>
      <c r="G34" s="138">
        <v>2905.91</v>
      </c>
      <c r="H34" s="138">
        <f>SUM(E34:G34)</f>
        <v>7280.91</v>
      </c>
      <c r="I34" s="139">
        <f>H34-$H$36</f>
        <v>-5.1999999996041879E-3</v>
      </c>
    </row>
    <row r="35" spans="2:9" x14ac:dyDescent="0.25">
      <c r="B35" s="9" t="s">
        <v>446</v>
      </c>
      <c r="C35" s="348"/>
      <c r="D35" s="9" t="s">
        <v>34</v>
      </c>
      <c r="E35" s="9"/>
      <c r="F35" s="9"/>
      <c r="G35" s="138"/>
      <c r="H35" s="138">
        <v>7750</v>
      </c>
      <c r="I35" s="139">
        <f>H35-$H$36</f>
        <v>469.08480000000054</v>
      </c>
    </row>
    <row r="36" spans="2:9" x14ac:dyDescent="0.25">
      <c r="B36" s="9" t="s">
        <v>447</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8">
        <v>12501</v>
      </c>
      <c r="D38" s="9" t="s">
        <v>34</v>
      </c>
      <c r="E38" s="9"/>
      <c r="F38" s="9"/>
      <c r="H38" s="138">
        <v>3958.63</v>
      </c>
      <c r="I38" s="139">
        <f>H38-$H$42</f>
        <v>0.19800000000032014</v>
      </c>
    </row>
    <row r="39" spans="2:9" x14ac:dyDescent="0.25">
      <c r="B39" s="9" t="s">
        <v>444</v>
      </c>
      <c r="C39" s="348"/>
      <c r="D39" s="9" t="s">
        <v>113</v>
      </c>
      <c r="E39" s="9"/>
      <c r="F39" s="9"/>
      <c r="H39" s="138">
        <v>4956.0200000000004</v>
      </c>
      <c r="I39" s="139">
        <f>H39-$H$42</f>
        <v>997.58800000000065</v>
      </c>
    </row>
    <row r="40" spans="2:9" x14ac:dyDescent="0.25">
      <c r="B40" s="9" t="s">
        <v>445</v>
      </c>
      <c r="C40" s="348"/>
      <c r="D40" s="9" t="s">
        <v>34</v>
      </c>
      <c r="E40" s="9">
        <v>625</v>
      </c>
      <c r="F40" s="9">
        <v>3333.43</v>
      </c>
      <c r="G40" s="9">
        <v>0</v>
      </c>
      <c r="H40" s="138">
        <f>SUM(E40:G40)</f>
        <v>3958.43</v>
      </c>
      <c r="I40" s="139">
        <f>H40-$H$42</f>
        <v>-1.9999999999527063E-3</v>
      </c>
    </row>
    <row r="41" spans="2:9" x14ac:dyDescent="0.25">
      <c r="B41" s="9" t="s">
        <v>446</v>
      </c>
      <c r="C41" s="348"/>
      <c r="D41" s="9" t="s">
        <v>34</v>
      </c>
      <c r="E41" s="9"/>
      <c r="F41" s="9"/>
      <c r="H41" s="138">
        <v>4375</v>
      </c>
      <c r="I41" s="139">
        <f>H41-$H$42</f>
        <v>416.56800000000021</v>
      </c>
    </row>
    <row r="42" spans="2:9" x14ac:dyDescent="0.25">
      <c r="B42" s="9" t="s">
        <v>447</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8">
        <v>5000</v>
      </c>
      <c r="D44" s="9" t="s">
        <v>34</v>
      </c>
      <c r="E44" s="9"/>
      <c r="F44" s="9"/>
      <c r="H44" s="138">
        <v>958.18</v>
      </c>
      <c r="I44" s="139">
        <f>H44-$H$48</f>
        <v>0.14800000000002456</v>
      </c>
    </row>
    <row r="45" spans="2:9" x14ac:dyDescent="0.25">
      <c r="B45" s="9" t="s">
        <v>444</v>
      </c>
      <c r="C45" s="348"/>
      <c r="D45" s="9" t="s">
        <v>113</v>
      </c>
      <c r="E45" s="9"/>
      <c r="F45" s="9"/>
      <c r="H45" s="138">
        <v>958.33</v>
      </c>
      <c r="I45" s="139">
        <f>H45-$H$48</f>
        <v>0.29800000000011551</v>
      </c>
    </row>
    <row r="46" spans="2:9" x14ac:dyDescent="0.25">
      <c r="B46" s="9" t="s">
        <v>445</v>
      </c>
      <c r="C46" s="348"/>
      <c r="D46" s="9" t="s">
        <v>34</v>
      </c>
      <c r="E46" s="9">
        <v>625</v>
      </c>
      <c r="F46" s="9">
        <v>333</v>
      </c>
      <c r="G46" s="9">
        <v>0</v>
      </c>
      <c r="H46" s="138">
        <f>SUM(E46:G46)</f>
        <v>958</v>
      </c>
      <c r="I46" s="139">
        <f>H46-$H$48</f>
        <v>-3.1999999999925421E-2</v>
      </c>
    </row>
    <row r="47" spans="2:9" x14ac:dyDescent="0.25">
      <c r="B47" s="9" t="s">
        <v>446</v>
      </c>
      <c r="C47" s="348"/>
      <c r="D47" s="9" t="s">
        <v>34</v>
      </c>
      <c r="E47" s="9"/>
      <c r="F47" s="9"/>
      <c r="H47" s="138">
        <v>958</v>
      </c>
      <c r="I47" s="139">
        <f>H47-$H$48</f>
        <v>-3.1999999999925421E-2</v>
      </c>
    </row>
    <row r="48" spans="2:9" x14ac:dyDescent="0.25">
      <c r="B48" s="9" t="s">
        <v>447</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8">
        <v>8333</v>
      </c>
      <c r="D50" s="9" t="s">
        <v>34</v>
      </c>
      <c r="E50" s="9"/>
      <c r="F50" s="9"/>
      <c r="H50" s="138">
        <v>2291.38</v>
      </c>
      <c r="I50" s="139">
        <f>H50-H54</f>
        <v>0.14800000000013824</v>
      </c>
    </row>
    <row r="51" spans="2:9" x14ac:dyDescent="0.25">
      <c r="B51" s="9" t="s">
        <v>444</v>
      </c>
      <c r="C51" s="348"/>
      <c r="D51" s="9" t="s">
        <v>113</v>
      </c>
      <c r="E51" s="9"/>
      <c r="F51" s="9"/>
      <c r="H51" s="138">
        <v>2788.74</v>
      </c>
      <c r="I51" s="139">
        <f>H51-H54</f>
        <v>497.50799999999981</v>
      </c>
    </row>
    <row r="52" spans="2:9" x14ac:dyDescent="0.25">
      <c r="B52" s="9" t="s">
        <v>445</v>
      </c>
      <c r="C52" s="348"/>
      <c r="D52" s="9" t="s">
        <v>34</v>
      </c>
      <c r="E52" s="9">
        <v>625</v>
      </c>
      <c r="F52" s="138">
        <v>1666.23</v>
      </c>
      <c r="G52" s="9">
        <v>0</v>
      </c>
      <c r="H52" s="138">
        <f>SUM(E52:G52)</f>
        <v>2291.23</v>
      </c>
      <c r="I52" s="139">
        <f>H52-H54</f>
        <v>-1.9999999999527063E-3</v>
      </c>
    </row>
    <row r="53" spans="2:9" x14ac:dyDescent="0.25">
      <c r="B53" s="9" t="s">
        <v>446</v>
      </c>
      <c r="C53" s="348"/>
      <c r="D53" s="9" t="s">
        <v>34</v>
      </c>
      <c r="E53" s="9"/>
      <c r="F53" s="138"/>
      <c r="H53" s="138">
        <v>2291</v>
      </c>
      <c r="I53" s="139">
        <f>H53-H54</f>
        <v>-0.2319999999999709</v>
      </c>
    </row>
    <row r="54" spans="2:9" x14ac:dyDescent="0.25">
      <c r="B54" s="9" t="s">
        <v>447</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8">
        <v>2000</v>
      </c>
      <c r="D56" s="9" t="s">
        <v>34</v>
      </c>
      <c r="E56" s="9"/>
      <c r="F56" s="9"/>
      <c r="H56" s="138">
        <v>191.52</v>
      </c>
      <c r="I56" s="139">
        <f>H56-H60</f>
        <v>4.0000000000190994E-3</v>
      </c>
    </row>
    <row r="57" spans="2:9" x14ac:dyDescent="0.25">
      <c r="B57" s="9" t="s">
        <v>444</v>
      </c>
      <c r="C57" s="348"/>
      <c r="D57" s="9" t="s">
        <v>113</v>
      </c>
      <c r="E57" s="9"/>
      <c r="F57" s="9"/>
      <c r="H57" s="138">
        <v>191.67</v>
      </c>
      <c r="I57" s="139">
        <f>H57-H60</f>
        <v>0.15399999999999636</v>
      </c>
    </row>
    <row r="58" spans="2:9" x14ac:dyDescent="0.25">
      <c r="B58" s="9" t="s">
        <v>445</v>
      </c>
      <c r="C58" s="348"/>
      <c r="D58" s="9" t="s">
        <v>34</v>
      </c>
      <c r="E58" s="9">
        <v>191.52</v>
      </c>
      <c r="F58" s="9">
        <v>0</v>
      </c>
      <c r="G58" s="9">
        <v>0</v>
      </c>
      <c r="H58" s="138">
        <f>SUM(E58:G58)</f>
        <v>191.52</v>
      </c>
      <c r="I58" s="139">
        <f>H58-H60</f>
        <v>4.0000000000190994E-3</v>
      </c>
    </row>
    <row r="59" spans="2:9" x14ac:dyDescent="0.25">
      <c r="B59" s="9" t="s">
        <v>446</v>
      </c>
      <c r="C59" s="348"/>
      <c r="D59" s="9" t="s">
        <v>34</v>
      </c>
      <c r="E59" s="9"/>
      <c r="F59" s="9"/>
      <c r="H59" s="138">
        <v>191</v>
      </c>
      <c r="I59" s="139">
        <f>H59-H60</f>
        <v>-0.51599999999999113</v>
      </c>
    </row>
    <row r="60" spans="2:9" x14ac:dyDescent="0.25">
      <c r="B60" s="9" t="s">
        <v>447</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2021-03-26T15:45:11Z</dcterms:modified>
</cp:coreProperties>
</file>