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5120" windowHeight="8175" tabRatio="671" activeTab="7"/>
  </bookViews>
  <sheets>
    <sheet name="Sheet1" sheetId="1" r:id="rId1"/>
    <sheet name="Sheet2" sheetId="2" r:id="rId2"/>
    <sheet name="stats 2015-2016" sheetId="7" r:id="rId3"/>
    <sheet name="Sheet3" sheetId="3" r:id="rId4"/>
    <sheet name="Sheet1 (2)" sheetId="5" r:id="rId5"/>
    <sheet name="2015" sheetId="8" r:id="rId6"/>
    <sheet name="Sheet2 (2)" sheetId="6" r:id="rId7"/>
    <sheet name="MPG 2015" sheetId="9" r:id="rId8"/>
    <sheet name="2016" sheetId="10" r:id="rId9"/>
  </sheets>
  <externalReferences>
    <externalReference r:id="rId10"/>
    <externalReference r:id="rId11"/>
  </externalReferences>
  <definedNames>
    <definedName name="_xlnm._FilterDatabase" localSheetId="5" hidden="1">'2015'!$A$1:$H$243</definedName>
    <definedName name="_xlnm._FilterDatabase" localSheetId="8" hidden="1">'2016'!$A$1:$H$165</definedName>
    <definedName name="_xlnm._FilterDatabase" localSheetId="7" hidden="1">'MPG 2015'!$A$2:$O$170</definedName>
    <definedName name="_xlnm._FilterDatabase" localSheetId="0" hidden="1">Sheet1!$A$1:$G$208</definedName>
    <definedName name="_xlnm._FilterDatabase" localSheetId="4" hidden="1">'Sheet1 (2)'!$A$1:$H$259</definedName>
    <definedName name="_xlnm._FilterDatabase" localSheetId="1" hidden="1">Sheet2!$A$2:$O$166</definedName>
    <definedName name="_xlnm._FilterDatabase" localSheetId="6" hidden="1">'Sheet2 (2)'!$A$2:$O$170</definedName>
    <definedName name="_xlnm._FilterDatabase" localSheetId="3" hidden="1">Sheet3!$A$1:$L$495</definedName>
    <definedName name="_xlnm._FilterDatabase" localSheetId="2" hidden="1">'stats 2015-2016'!$A$1:$L$495</definedName>
    <definedName name="_STATS" localSheetId="8">'2016'!$A$1:$G$165</definedName>
    <definedName name="_STATS">'2015'!$A$1:$G$243</definedName>
  </definedNames>
  <calcPr calcId="145621"/>
  <pivotCaches>
    <pivotCache cacheId="1" r:id="rId12"/>
    <pivotCache cacheId="2" r:id="rId13"/>
    <pivotCache cacheId="3" r:id="rId14"/>
    <pivotCache cacheId="4" r:id="rId15"/>
    <pivotCache cacheId="5" r:id="rId16"/>
    <pivotCache cacheId="17" r:id="rId17"/>
  </pivotCaches>
</workbook>
</file>

<file path=xl/calcChain.xml><?xml version="1.0" encoding="utf-8"?>
<calcChain xmlns="http://schemas.openxmlformats.org/spreadsheetml/2006/main">
  <c r="H3" i="10" l="1"/>
  <c r="G165" i="10" l="1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F27" i="10"/>
  <c r="G3" i="10"/>
  <c r="G2" i="10"/>
  <c r="F2" i="10" l="1"/>
  <c r="F3" i="10"/>
  <c r="F13" i="10"/>
  <c r="F15" i="10"/>
  <c r="F17" i="10"/>
  <c r="F19" i="10"/>
  <c r="F20" i="10"/>
  <c r="F22" i="10"/>
  <c r="F23" i="10"/>
  <c r="F24" i="10"/>
  <c r="F25" i="10"/>
  <c r="F26" i="10"/>
  <c r="F11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9" i="10"/>
  <c r="F8" i="10"/>
  <c r="F7" i="10"/>
  <c r="F6" i="10"/>
  <c r="F5" i="10"/>
  <c r="F4" i="10"/>
  <c r="F75" i="10"/>
  <c r="F69" i="10"/>
  <c r="F67" i="10"/>
  <c r="F65" i="10"/>
  <c r="F63" i="10"/>
  <c r="F61" i="10"/>
  <c r="F59" i="10"/>
  <c r="F54" i="10"/>
  <c r="F51" i="10"/>
  <c r="F50" i="10"/>
  <c r="F48" i="10"/>
  <c r="F46" i="10"/>
  <c r="F44" i="10"/>
  <c r="F42" i="10"/>
  <c r="F40" i="10"/>
  <c r="F38" i="10"/>
  <c r="F36" i="10"/>
  <c r="F34" i="10"/>
  <c r="F32" i="10"/>
  <c r="F30" i="10"/>
  <c r="F28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80" i="10"/>
  <c r="F79" i="10"/>
  <c r="F78" i="10"/>
  <c r="F77" i="10"/>
  <c r="F76" i="10"/>
  <c r="F74" i="10"/>
  <c r="F68" i="10"/>
  <c r="F66" i="10"/>
  <c r="F64" i="10"/>
  <c r="F62" i="10"/>
  <c r="F60" i="10"/>
  <c r="F58" i="10"/>
  <c r="F55" i="10"/>
  <c r="F49" i="10"/>
  <c r="F47" i="10"/>
  <c r="F45" i="10"/>
  <c r="F43" i="10"/>
  <c r="F41" i="10"/>
  <c r="F39" i="10"/>
  <c r="F37" i="10"/>
  <c r="F35" i="10"/>
  <c r="F33" i="10"/>
  <c r="F31" i="10"/>
  <c r="F29" i="10"/>
  <c r="F14" i="10"/>
  <c r="F16" i="10"/>
  <c r="F18" i="10"/>
  <c r="F21" i="10"/>
  <c r="F10" i="10"/>
  <c r="F11" i="10"/>
  <c r="F12" i="10"/>
  <c r="F52" i="10"/>
  <c r="F53" i="10"/>
  <c r="F56" i="10"/>
  <c r="F57" i="10"/>
  <c r="F70" i="10"/>
  <c r="F71" i="10"/>
  <c r="F72" i="10"/>
  <c r="F73" i="10"/>
  <c r="F81" i="10"/>
  <c r="F82" i="10"/>
  <c r="F83" i="10"/>
  <c r="F99" i="10"/>
  <c r="F118" i="10"/>
  <c r="F120" i="10"/>
  <c r="F121" i="10"/>
  <c r="F122" i="10"/>
  <c r="L143" i="9"/>
  <c r="M143" i="9"/>
  <c r="N143" i="9"/>
  <c r="O143" i="9"/>
  <c r="L144" i="9"/>
  <c r="M144" i="9"/>
  <c r="N144" i="9"/>
  <c r="O144" i="9"/>
  <c r="L146" i="9"/>
  <c r="M146" i="9"/>
  <c r="N146" i="9"/>
  <c r="O146" i="9"/>
  <c r="L147" i="9"/>
  <c r="M147" i="9"/>
  <c r="N147" i="9"/>
  <c r="O147" i="9"/>
  <c r="L148" i="9"/>
  <c r="M148" i="9"/>
  <c r="N148" i="9"/>
  <c r="O148" i="9"/>
  <c r="L149" i="9"/>
  <c r="M149" i="9"/>
  <c r="N149" i="9"/>
  <c r="O149" i="9"/>
  <c r="L150" i="9"/>
  <c r="M150" i="9"/>
  <c r="N150" i="9"/>
  <c r="O150" i="9"/>
  <c r="L151" i="9"/>
  <c r="M151" i="9"/>
  <c r="N151" i="9"/>
  <c r="O151" i="9"/>
  <c r="L152" i="9"/>
  <c r="M152" i="9"/>
  <c r="N152" i="9"/>
  <c r="O152" i="9"/>
  <c r="L153" i="9"/>
  <c r="M153" i="9"/>
  <c r="N153" i="9"/>
  <c r="O153" i="9"/>
  <c r="L154" i="9"/>
  <c r="M154" i="9"/>
  <c r="N154" i="9"/>
  <c r="O154" i="9"/>
  <c r="L155" i="9"/>
  <c r="M155" i="9"/>
  <c r="N155" i="9"/>
  <c r="O155" i="9"/>
  <c r="L156" i="9"/>
  <c r="M156" i="9"/>
  <c r="N156" i="9"/>
  <c r="O156" i="9"/>
  <c r="L157" i="9"/>
  <c r="M157" i="9"/>
  <c r="N157" i="9"/>
  <c r="O157" i="9"/>
  <c r="L158" i="9"/>
  <c r="M158" i="9"/>
  <c r="N158" i="9"/>
  <c r="O158" i="9"/>
  <c r="L159" i="9"/>
  <c r="M159" i="9"/>
  <c r="N159" i="9"/>
  <c r="O159" i="9"/>
  <c r="L160" i="9"/>
  <c r="M160" i="9"/>
  <c r="N160" i="9"/>
  <c r="O160" i="9"/>
  <c r="L161" i="9"/>
  <c r="M161" i="9"/>
  <c r="N161" i="9"/>
  <c r="O161" i="9"/>
  <c r="L162" i="9"/>
  <c r="M162" i="9"/>
  <c r="N162" i="9"/>
  <c r="O162" i="9"/>
  <c r="L163" i="9"/>
  <c r="M163" i="9"/>
  <c r="N163" i="9"/>
  <c r="O163" i="9"/>
  <c r="L164" i="9"/>
  <c r="M164" i="9"/>
  <c r="N164" i="9"/>
  <c r="O164" i="9"/>
  <c r="L166" i="9"/>
  <c r="M166" i="9"/>
  <c r="N166" i="9"/>
  <c r="O166" i="9"/>
  <c r="L167" i="9"/>
  <c r="M167" i="9"/>
  <c r="N167" i="9"/>
  <c r="O167" i="9"/>
  <c r="L168" i="9"/>
  <c r="M168" i="9"/>
  <c r="N168" i="9"/>
  <c r="O168" i="9"/>
  <c r="L170" i="9"/>
  <c r="M170" i="9"/>
  <c r="N170" i="9"/>
  <c r="O170" i="9"/>
  <c r="L54" i="9"/>
  <c r="M54" i="9"/>
  <c r="N54" i="9"/>
  <c r="O54" i="9"/>
  <c r="L55" i="9"/>
  <c r="M55" i="9"/>
  <c r="N55" i="9"/>
  <c r="O55" i="9"/>
  <c r="L56" i="9"/>
  <c r="M56" i="9"/>
  <c r="N56" i="9"/>
  <c r="O56" i="9"/>
  <c r="L57" i="9"/>
  <c r="M57" i="9"/>
  <c r="N57" i="9"/>
  <c r="O57" i="9"/>
  <c r="L58" i="9"/>
  <c r="M58" i="9"/>
  <c r="N58" i="9"/>
  <c r="O58" i="9"/>
  <c r="L59" i="9"/>
  <c r="M59" i="9"/>
  <c r="N59" i="9"/>
  <c r="O59" i="9"/>
  <c r="L60" i="9"/>
  <c r="M60" i="9"/>
  <c r="N60" i="9"/>
  <c r="O60" i="9"/>
  <c r="L61" i="9"/>
  <c r="M61" i="9"/>
  <c r="N61" i="9"/>
  <c r="O61" i="9"/>
  <c r="L62" i="9"/>
  <c r="M62" i="9"/>
  <c r="N62" i="9"/>
  <c r="O62" i="9"/>
  <c r="L63" i="9"/>
  <c r="M63" i="9"/>
  <c r="N63" i="9"/>
  <c r="O63" i="9"/>
  <c r="L64" i="9"/>
  <c r="M64" i="9"/>
  <c r="N64" i="9"/>
  <c r="O64" i="9"/>
  <c r="L65" i="9"/>
  <c r="M65" i="9"/>
  <c r="N65" i="9"/>
  <c r="O65" i="9"/>
  <c r="L66" i="9"/>
  <c r="M66" i="9"/>
  <c r="N66" i="9"/>
  <c r="O66" i="9"/>
  <c r="L67" i="9"/>
  <c r="M67" i="9"/>
  <c r="N67" i="9"/>
  <c r="O67" i="9"/>
  <c r="L68" i="9"/>
  <c r="M68" i="9"/>
  <c r="N68" i="9"/>
  <c r="O68" i="9"/>
  <c r="L69" i="9"/>
  <c r="M69" i="9"/>
  <c r="N69" i="9"/>
  <c r="O69" i="9"/>
  <c r="L70" i="9"/>
  <c r="M70" i="9"/>
  <c r="N70" i="9"/>
  <c r="O70" i="9"/>
  <c r="L71" i="9"/>
  <c r="M71" i="9"/>
  <c r="N71" i="9"/>
  <c r="O71" i="9"/>
  <c r="L72" i="9"/>
  <c r="M72" i="9"/>
  <c r="N72" i="9"/>
  <c r="O72" i="9"/>
  <c r="L73" i="9"/>
  <c r="M73" i="9"/>
  <c r="N73" i="9"/>
  <c r="O73" i="9"/>
  <c r="L74" i="9"/>
  <c r="M74" i="9"/>
  <c r="N74" i="9"/>
  <c r="O74" i="9"/>
  <c r="L75" i="9"/>
  <c r="M75" i="9"/>
  <c r="N75" i="9"/>
  <c r="O75" i="9"/>
  <c r="L76" i="9"/>
  <c r="M76" i="9"/>
  <c r="N76" i="9"/>
  <c r="O76" i="9"/>
  <c r="L77" i="9"/>
  <c r="M77" i="9"/>
  <c r="N77" i="9"/>
  <c r="O77" i="9"/>
  <c r="L78" i="9"/>
  <c r="M78" i="9"/>
  <c r="N78" i="9"/>
  <c r="O78" i="9"/>
  <c r="L79" i="9"/>
  <c r="M79" i="9"/>
  <c r="N79" i="9"/>
  <c r="O79" i="9"/>
  <c r="L80" i="9"/>
  <c r="M80" i="9"/>
  <c r="N80" i="9"/>
  <c r="O80" i="9"/>
  <c r="L81" i="9"/>
  <c r="M81" i="9"/>
  <c r="N81" i="9"/>
  <c r="O81" i="9"/>
  <c r="L82" i="9"/>
  <c r="M82" i="9"/>
  <c r="N82" i="9"/>
  <c r="O82" i="9"/>
  <c r="L83" i="9"/>
  <c r="M83" i="9"/>
  <c r="N83" i="9"/>
  <c r="O83" i="9"/>
  <c r="L84" i="9"/>
  <c r="M84" i="9"/>
  <c r="N84" i="9"/>
  <c r="O84" i="9"/>
  <c r="L85" i="9"/>
  <c r="M85" i="9"/>
  <c r="N85" i="9"/>
  <c r="O85" i="9"/>
  <c r="L86" i="9"/>
  <c r="M86" i="9"/>
  <c r="N86" i="9"/>
  <c r="O86" i="9"/>
  <c r="L87" i="9"/>
  <c r="M87" i="9"/>
  <c r="N87" i="9"/>
  <c r="O87" i="9"/>
  <c r="L88" i="9"/>
  <c r="M88" i="9"/>
  <c r="N88" i="9"/>
  <c r="O88" i="9"/>
  <c r="L89" i="9"/>
  <c r="M89" i="9"/>
  <c r="N89" i="9"/>
  <c r="O89" i="9"/>
  <c r="L90" i="9"/>
  <c r="M90" i="9"/>
  <c r="N90" i="9"/>
  <c r="O90" i="9"/>
  <c r="L91" i="9"/>
  <c r="M91" i="9"/>
  <c r="N91" i="9"/>
  <c r="O91" i="9"/>
  <c r="L92" i="9"/>
  <c r="M92" i="9"/>
  <c r="N92" i="9"/>
  <c r="O92" i="9"/>
  <c r="L93" i="9"/>
  <c r="M93" i="9"/>
  <c r="N93" i="9"/>
  <c r="O93" i="9"/>
  <c r="L96" i="9"/>
  <c r="M96" i="9"/>
  <c r="N96" i="9"/>
  <c r="O96" i="9"/>
  <c r="L97" i="9"/>
  <c r="M97" i="9"/>
  <c r="N97" i="9"/>
  <c r="O97" i="9"/>
  <c r="L98" i="9"/>
  <c r="M98" i="9"/>
  <c r="N98" i="9"/>
  <c r="O98" i="9"/>
  <c r="L99" i="9"/>
  <c r="M99" i="9"/>
  <c r="N99" i="9"/>
  <c r="O99" i="9"/>
  <c r="L100" i="9"/>
  <c r="M100" i="9"/>
  <c r="N100" i="9"/>
  <c r="O100" i="9"/>
  <c r="L101" i="9"/>
  <c r="M101" i="9"/>
  <c r="N101" i="9"/>
  <c r="O101" i="9"/>
  <c r="L102" i="9"/>
  <c r="M102" i="9"/>
  <c r="N102" i="9"/>
  <c r="O102" i="9"/>
  <c r="L103" i="9"/>
  <c r="M103" i="9"/>
  <c r="N103" i="9"/>
  <c r="O103" i="9"/>
  <c r="L104" i="9"/>
  <c r="M104" i="9"/>
  <c r="N104" i="9"/>
  <c r="O104" i="9"/>
  <c r="L105" i="9"/>
  <c r="M105" i="9"/>
  <c r="N105" i="9"/>
  <c r="O105" i="9"/>
  <c r="L107" i="9"/>
  <c r="M107" i="9"/>
  <c r="N107" i="9"/>
  <c r="O107" i="9"/>
  <c r="L108" i="9"/>
  <c r="M108" i="9"/>
  <c r="N108" i="9"/>
  <c r="O108" i="9"/>
  <c r="L109" i="9"/>
  <c r="M109" i="9"/>
  <c r="N109" i="9"/>
  <c r="O109" i="9"/>
  <c r="L110" i="9"/>
  <c r="M110" i="9"/>
  <c r="N110" i="9"/>
  <c r="O110" i="9"/>
  <c r="L111" i="9"/>
  <c r="M111" i="9"/>
  <c r="N111" i="9"/>
  <c r="O111" i="9"/>
  <c r="L112" i="9"/>
  <c r="M112" i="9"/>
  <c r="N112" i="9"/>
  <c r="O112" i="9"/>
  <c r="L113" i="9"/>
  <c r="M113" i="9"/>
  <c r="N113" i="9"/>
  <c r="O113" i="9"/>
  <c r="L114" i="9"/>
  <c r="M114" i="9"/>
  <c r="N114" i="9"/>
  <c r="O114" i="9"/>
  <c r="L115" i="9"/>
  <c r="M115" i="9"/>
  <c r="N115" i="9"/>
  <c r="O115" i="9"/>
  <c r="L116" i="9"/>
  <c r="M116" i="9"/>
  <c r="N116" i="9"/>
  <c r="O116" i="9"/>
  <c r="L117" i="9"/>
  <c r="M117" i="9"/>
  <c r="N117" i="9"/>
  <c r="O117" i="9"/>
  <c r="L118" i="9"/>
  <c r="M118" i="9"/>
  <c r="N118" i="9"/>
  <c r="O118" i="9"/>
  <c r="L119" i="9"/>
  <c r="M119" i="9"/>
  <c r="N119" i="9"/>
  <c r="O119" i="9"/>
  <c r="L120" i="9"/>
  <c r="M120" i="9"/>
  <c r="N120" i="9"/>
  <c r="O120" i="9"/>
  <c r="L121" i="9"/>
  <c r="M121" i="9"/>
  <c r="N121" i="9"/>
  <c r="O121" i="9"/>
  <c r="L122" i="9"/>
  <c r="M122" i="9"/>
  <c r="N122" i="9"/>
  <c r="O122" i="9"/>
  <c r="L123" i="9"/>
  <c r="M123" i="9"/>
  <c r="N123" i="9"/>
  <c r="O123" i="9"/>
  <c r="L124" i="9"/>
  <c r="M124" i="9"/>
  <c r="N124" i="9"/>
  <c r="O124" i="9"/>
  <c r="L125" i="9"/>
  <c r="M125" i="9"/>
  <c r="N125" i="9"/>
  <c r="O125" i="9"/>
  <c r="L126" i="9"/>
  <c r="M126" i="9"/>
  <c r="N126" i="9"/>
  <c r="O126" i="9"/>
  <c r="L127" i="9"/>
  <c r="M127" i="9"/>
  <c r="N127" i="9"/>
  <c r="O127" i="9"/>
  <c r="L129" i="9"/>
  <c r="M129" i="9"/>
  <c r="N129" i="9"/>
  <c r="O129" i="9"/>
  <c r="L131" i="9"/>
  <c r="M131" i="9"/>
  <c r="N131" i="9"/>
  <c r="O131" i="9"/>
  <c r="L132" i="9"/>
  <c r="M132" i="9"/>
  <c r="N132" i="9"/>
  <c r="O132" i="9"/>
  <c r="L133" i="9"/>
  <c r="M133" i="9"/>
  <c r="N133" i="9"/>
  <c r="O133" i="9"/>
  <c r="L134" i="9"/>
  <c r="M134" i="9"/>
  <c r="N134" i="9"/>
  <c r="O134" i="9"/>
  <c r="L135" i="9"/>
  <c r="M135" i="9"/>
  <c r="N135" i="9"/>
  <c r="O135" i="9"/>
  <c r="L136" i="9"/>
  <c r="M136" i="9"/>
  <c r="N136" i="9"/>
  <c r="O136" i="9"/>
  <c r="L137" i="9"/>
  <c r="M137" i="9"/>
  <c r="N137" i="9"/>
  <c r="O137" i="9"/>
  <c r="L138" i="9"/>
  <c r="M138" i="9"/>
  <c r="N138" i="9"/>
  <c r="O138" i="9"/>
  <c r="L139" i="9"/>
  <c r="M139" i="9"/>
  <c r="N139" i="9"/>
  <c r="O139" i="9"/>
  <c r="L140" i="9"/>
  <c r="M140" i="9"/>
  <c r="N140" i="9"/>
  <c r="O140" i="9"/>
  <c r="L141" i="9"/>
  <c r="M141" i="9"/>
  <c r="N141" i="9"/>
  <c r="O141" i="9"/>
  <c r="L142" i="9"/>
  <c r="M142" i="9"/>
  <c r="N142" i="9"/>
  <c r="O142" i="9"/>
  <c r="L28" i="9"/>
  <c r="M28" i="9"/>
  <c r="N28" i="9"/>
  <c r="O28" i="9"/>
  <c r="L29" i="9"/>
  <c r="M29" i="9"/>
  <c r="N29" i="9"/>
  <c r="O29" i="9"/>
  <c r="L30" i="9"/>
  <c r="M30" i="9"/>
  <c r="N30" i="9"/>
  <c r="O30" i="9"/>
  <c r="L31" i="9"/>
  <c r="M31" i="9"/>
  <c r="N31" i="9"/>
  <c r="O31" i="9"/>
  <c r="L32" i="9"/>
  <c r="M32" i="9"/>
  <c r="N32" i="9"/>
  <c r="O32" i="9"/>
  <c r="L34" i="9"/>
  <c r="M34" i="9"/>
  <c r="N34" i="9"/>
  <c r="O34" i="9"/>
  <c r="L35" i="9"/>
  <c r="M35" i="9"/>
  <c r="N35" i="9"/>
  <c r="O35" i="9"/>
  <c r="L36" i="9"/>
  <c r="M36" i="9"/>
  <c r="N36" i="9"/>
  <c r="O36" i="9"/>
  <c r="L38" i="9"/>
  <c r="M38" i="9"/>
  <c r="N38" i="9"/>
  <c r="O38" i="9"/>
  <c r="L40" i="9"/>
  <c r="M40" i="9"/>
  <c r="N40" i="9"/>
  <c r="O40" i="9"/>
  <c r="L41" i="9"/>
  <c r="M41" i="9"/>
  <c r="N41" i="9"/>
  <c r="O41" i="9"/>
  <c r="L46" i="9"/>
  <c r="M46" i="9"/>
  <c r="N46" i="9"/>
  <c r="O46" i="9"/>
  <c r="L47" i="9"/>
  <c r="M47" i="9"/>
  <c r="N47" i="9"/>
  <c r="O47" i="9"/>
  <c r="L48" i="9"/>
  <c r="M48" i="9"/>
  <c r="N48" i="9"/>
  <c r="O48" i="9"/>
  <c r="L49" i="9"/>
  <c r="M49" i="9"/>
  <c r="N49" i="9"/>
  <c r="O49" i="9"/>
  <c r="L50" i="9"/>
  <c r="M50" i="9"/>
  <c r="N50" i="9"/>
  <c r="O50" i="9"/>
  <c r="L51" i="9"/>
  <c r="M51" i="9"/>
  <c r="N51" i="9"/>
  <c r="O51" i="9"/>
  <c r="L52" i="9"/>
  <c r="M52" i="9"/>
  <c r="N52" i="9"/>
  <c r="O52" i="9"/>
  <c r="L53" i="9"/>
  <c r="M53" i="9"/>
  <c r="N53" i="9"/>
  <c r="O53" i="9"/>
  <c r="L11" i="9" l="1"/>
  <c r="M11" i="9"/>
  <c r="N11" i="9"/>
  <c r="O11" i="9"/>
  <c r="L6" i="9"/>
  <c r="M6" i="9"/>
  <c r="N6" i="9"/>
  <c r="O6" i="9"/>
  <c r="L24" i="9"/>
  <c r="M24" i="9"/>
  <c r="N24" i="9"/>
  <c r="O24" i="9"/>
  <c r="L17" i="9"/>
  <c r="M17" i="9"/>
  <c r="N17" i="9"/>
  <c r="O17" i="9"/>
  <c r="L10" i="9"/>
  <c r="M10" i="9"/>
  <c r="N10" i="9"/>
  <c r="O10" i="9"/>
  <c r="L12" i="9"/>
  <c r="M12" i="9"/>
  <c r="N12" i="9"/>
  <c r="O12" i="9"/>
  <c r="L16" i="9"/>
  <c r="M16" i="9"/>
  <c r="N16" i="9"/>
  <c r="O16" i="9"/>
  <c r="L18" i="9"/>
  <c r="M18" i="9"/>
  <c r="N18" i="9"/>
  <c r="O18" i="9"/>
  <c r="L7" i="9"/>
  <c r="M7" i="9"/>
  <c r="N7" i="9"/>
  <c r="O7" i="9"/>
  <c r="L21" i="9"/>
  <c r="M21" i="9"/>
  <c r="N21" i="9"/>
  <c r="O21" i="9"/>
  <c r="L19" i="9"/>
  <c r="M19" i="9"/>
  <c r="N19" i="9"/>
  <c r="O19" i="9"/>
  <c r="L3" i="9"/>
  <c r="M3" i="9"/>
  <c r="N3" i="9"/>
  <c r="O3" i="9"/>
  <c r="L15" i="9"/>
  <c r="M15" i="9"/>
  <c r="N15" i="9"/>
  <c r="O15" i="9"/>
  <c r="L20" i="9"/>
  <c r="M20" i="9"/>
  <c r="N20" i="9"/>
  <c r="O20" i="9"/>
  <c r="L14" i="9"/>
  <c r="M14" i="9"/>
  <c r="N14" i="9"/>
  <c r="O14" i="9"/>
  <c r="L23" i="9"/>
  <c r="M23" i="9"/>
  <c r="N23" i="9"/>
  <c r="O23" i="9"/>
  <c r="L5" i="9"/>
  <c r="M5" i="9"/>
  <c r="N5" i="9"/>
  <c r="O5" i="9"/>
  <c r="L4" i="9"/>
  <c r="M4" i="9"/>
  <c r="N4" i="9"/>
  <c r="O4" i="9"/>
  <c r="L8" i="9"/>
  <c r="M8" i="9"/>
  <c r="N8" i="9"/>
  <c r="O8" i="9"/>
  <c r="L22" i="9"/>
  <c r="M22" i="9"/>
  <c r="N22" i="9"/>
  <c r="O22" i="9"/>
  <c r="L13" i="9"/>
  <c r="M13" i="9"/>
  <c r="N13" i="9"/>
  <c r="O13" i="9"/>
  <c r="O9" i="9"/>
  <c r="N9" i="9"/>
  <c r="M9" i="9"/>
  <c r="L9" i="9"/>
  <c r="F159" i="8" l="1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H3" i="8"/>
  <c r="F83" i="8" s="1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G82" i="8"/>
  <c r="G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G72" i="8"/>
  <c r="G71" i="8"/>
  <c r="G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G56" i="8"/>
  <c r="G55" i="8"/>
  <c r="F55" i="8"/>
  <c r="G54" i="8"/>
  <c r="F54" i="8"/>
  <c r="G53" i="8"/>
  <c r="G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G11" i="8"/>
  <c r="G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V13" i="9"/>
  <c r="V11" i="9"/>
  <c r="V9" i="9"/>
  <c r="V7" i="9"/>
  <c r="V5" i="9"/>
  <c r="V8" i="9"/>
  <c r="V12" i="9"/>
  <c r="V10" i="9"/>
  <c r="V6" i="9"/>
  <c r="W6" i="9" l="1"/>
  <c r="W10" i="9"/>
  <c r="W12" i="9"/>
  <c r="W8" i="9"/>
  <c r="W5" i="9"/>
  <c r="W7" i="9"/>
  <c r="W9" i="9"/>
  <c r="W11" i="9"/>
  <c r="W13" i="9"/>
  <c r="F10" i="8"/>
  <c r="F11" i="8"/>
  <c r="F12" i="8"/>
  <c r="F52" i="8"/>
  <c r="F53" i="8"/>
  <c r="F56" i="8"/>
  <c r="F57" i="8"/>
  <c r="F70" i="8"/>
  <c r="F71" i="8"/>
  <c r="F72" i="8"/>
  <c r="F73" i="8"/>
  <c r="F81" i="8"/>
  <c r="F82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2" i="7" l="1"/>
  <c r="F4" i="7"/>
  <c r="J4" i="7" s="1"/>
  <c r="G2" i="7"/>
  <c r="H2" i="7"/>
  <c r="I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G302" i="7"/>
  <c r="H302" i="7"/>
  <c r="I302" i="7"/>
  <c r="G303" i="7"/>
  <c r="H303" i="7"/>
  <c r="I303" i="7"/>
  <c r="G304" i="7"/>
  <c r="H304" i="7"/>
  <c r="I304" i="7"/>
  <c r="G305" i="7"/>
  <c r="H305" i="7"/>
  <c r="I305" i="7"/>
  <c r="G306" i="7"/>
  <c r="H306" i="7"/>
  <c r="I306" i="7"/>
  <c r="G307" i="7"/>
  <c r="H307" i="7"/>
  <c r="I307" i="7"/>
  <c r="G308" i="7"/>
  <c r="H308" i="7"/>
  <c r="I308" i="7"/>
  <c r="G309" i="7"/>
  <c r="H309" i="7"/>
  <c r="I309" i="7"/>
  <c r="G310" i="7"/>
  <c r="H310" i="7"/>
  <c r="I310" i="7"/>
  <c r="G311" i="7"/>
  <c r="H311" i="7"/>
  <c r="I311" i="7"/>
  <c r="G312" i="7"/>
  <c r="H312" i="7"/>
  <c r="I312" i="7"/>
  <c r="G313" i="7"/>
  <c r="H313" i="7"/>
  <c r="I313" i="7"/>
  <c r="G314" i="7"/>
  <c r="H314" i="7"/>
  <c r="I314" i="7"/>
  <c r="G315" i="7"/>
  <c r="H315" i="7"/>
  <c r="I315" i="7"/>
  <c r="G316" i="7"/>
  <c r="H316" i="7"/>
  <c r="I316" i="7"/>
  <c r="G317" i="7"/>
  <c r="H317" i="7"/>
  <c r="I317" i="7"/>
  <c r="G318" i="7"/>
  <c r="H318" i="7"/>
  <c r="I318" i="7"/>
  <c r="G319" i="7"/>
  <c r="H319" i="7"/>
  <c r="I319" i="7"/>
  <c r="G320" i="7"/>
  <c r="H320" i="7"/>
  <c r="I320" i="7"/>
  <c r="G321" i="7"/>
  <c r="H321" i="7"/>
  <c r="I321" i="7"/>
  <c r="G322" i="7"/>
  <c r="H322" i="7"/>
  <c r="I322" i="7"/>
  <c r="G323" i="7"/>
  <c r="H323" i="7"/>
  <c r="I323" i="7"/>
  <c r="G324" i="7"/>
  <c r="H324" i="7"/>
  <c r="I324" i="7"/>
  <c r="G325" i="7"/>
  <c r="H325" i="7"/>
  <c r="I325" i="7"/>
  <c r="G326" i="7"/>
  <c r="H326" i="7"/>
  <c r="I326" i="7"/>
  <c r="G327" i="7"/>
  <c r="H327" i="7"/>
  <c r="I327" i="7"/>
  <c r="G328" i="7"/>
  <c r="H328" i="7"/>
  <c r="I328" i="7"/>
  <c r="G329" i="7"/>
  <c r="H329" i="7"/>
  <c r="I329" i="7"/>
  <c r="G330" i="7"/>
  <c r="H330" i="7"/>
  <c r="I330" i="7"/>
  <c r="G331" i="7"/>
  <c r="H331" i="7"/>
  <c r="I331" i="7"/>
  <c r="G332" i="7"/>
  <c r="H332" i="7"/>
  <c r="I332" i="7"/>
  <c r="G333" i="7"/>
  <c r="H333" i="7"/>
  <c r="I333" i="7"/>
  <c r="G334" i="7"/>
  <c r="H334" i="7"/>
  <c r="I334" i="7"/>
  <c r="G335" i="7"/>
  <c r="H335" i="7"/>
  <c r="I335" i="7"/>
  <c r="G336" i="7"/>
  <c r="H336" i="7"/>
  <c r="I336" i="7"/>
  <c r="G337" i="7"/>
  <c r="H337" i="7"/>
  <c r="I337" i="7"/>
  <c r="G338" i="7"/>
  <c r="H338" i="7"/>
  <c r="I338" i="7"/>
  <c r="G339" i="7"/>
  <c r="H339" i="7"/>
  <c r="I339" i="7"/>
  <c r="G340" i="7"/>
  <c r="H340" i="7"/>
  <c r="I340" i="7"/>
  <c r="G341" i="7"/>
  <c r="H341" i="7"/>
  <c r="I341" i="7"/>
  <c r="G342" i="7"/>
  <c r="H342" i="7"/>
  <c r="I342" i="7"/>
  <c r="G343" i="7"/>
  <c r="H343" i="7"/>
  <c r="I343" i="7"/>
  <c r="G344" i="7"/>
  <c r="H344" i="7"/>
  <c r="I344" i="7"/>
  <c r="G345" i="7"/>
  <c r="H345" i="7"/>
  <c r="I345" i="7"/>
  <c r="G346" i="7"/>
  <c r="H346" i="7"/>
  <c r="I346" i="7"/>
  <c r="G347" i="7"/>
  <c r="H347" i="7"/>
  <c r="I347" i="7"/>
  <c r="G348" i="7"/>
  <c r="H348" i="7"/>
  <c r="I348" i="7"/>
  <c r="G349" i="7"/>
  <c r="H349" i="7"/>
  <c r="I349" i="7"/>
  <c r="G350" i="7"/>
  <c r="H350" i="7"/>
  <c r="I350" i="7"/>
  <c r="G351" i="7"/>
  <c r="H351" i="7"/>
  <c r="I351" i="7"/>
  <c r="G352" i="7"/>
  <c r="H352" i="7"/>
  <c r="I352" i="7"/>
  <c r="G353" i="7"/>
  <c r="H353" i="7"/>
  <c r="I353" i="7"/>
  <c r="G354" i="7"/>
  <c r="H354" i="7"/>
  <c r="I354" i="7"/>
  <c r="G355" i="7"/>
  <c r="H355" i="7"/>
  <c r="I355" i="7"/>
  <c r="G356" i="7"/>
  <c r="H356" i="7"/>
  <c r="I356" i="7"/>
  <c r="G357" i="7"/>
  <c r="H357" i="7"/>
  <c r="I357" i="7"/>
  <c r="G358" i="7"/>
  <c r="H358" i="7"/>
  <c r="I358" i="7"/>
  <c r="G359" i="7"/>
  <c r="H359" i="7"/>
  <c r="I359" i="7"/>
  <c r="G360" i="7"/>
  <c r="H360" i="7"/>
  <c r="I360" i="7"/>
  <c r="G361" i="7"/>
  <c r="H361" i="7"/>
  <c r="I361" i="7"/>
  <c r="G362" i="7"/>
  <c r="H362" i="7"/>
  <c r="I362" i="7"/>
  <c r="G363" i="7"/>
  <c r="H363" i="7"/>
  <c r="I363" i="7"/>
  <c r="G364" i="7"/>
  <c r="H364" i="7"/>
  <c r="I364" i="7"/>
  <c r="G365" i="7"/>
  <c r="H365" i="7"/>
  <c r="I365" i="7"/>
  <c r="G366" i="7"/>
  <c r="H366" i="7"/>
  <c r="I366" i="7"/>
  <c r="G367" i="7"/>
  <c r="H367" i="7"/>
  <c r="I367" i="7"/>
  <c r="G368" i="7"/>
  <c r="H368" i="7"/>
  <c r="I368" i="7"/>
  <c r="G369" i="7"/>
  <c r="H369" i="7"/>
  <c r="I369" i="7"/>
  <c r="G370" i="7"/>
  <c r="H370" i="7"/>
  <c r="I370" i="7"/>
  <c r="G371" i="7"/>
  <c r="H371" i="7"/>
  <c r="I371" i="7"/>
  <c r="G372" i="7"/>
  <c r="H372" i="7"/>
  <c r="I372" i="7"/>
  <c r="G373" i="7"/>
  <c r="H373" i="7"/>
  <c r="I373" i="7"/>
  <c r="G374" i="7"/>
  <c r="H374" i="7"/>
  <c r="I374" i="7"/>
  <c r="G375" i="7"/>
  <c r="H375" i="7"/>
  <c r="I375" i="7"/>
  <c r="G376" i="7"/>
  <c r="H376" i="7"/>
  <c r="I376" i="7"/>
  <c r="G377" i="7"/>
  <c r="H377" i="7"/>
  <c r="I377" i="7"/>
  <c r="G378" i="7"/>
  <c r="H378" i="7"/>
  <c r="I378" i="7"/>
  <c r="G379" i="7"/>
  <c r="H379" i="7"/>
  <c r="I379" i="7"/>
  <c r="G380" i="7"/>
  <c r="H380" i="7"/>
  <c r="I380" i="7"/>
  <c r="G381" i="7"/>
  <c r="H381" i="7"/>
  <c r="I381" i="7"/>
  <c r="G382" i="7"/>
  <c r="H382" i="7"/>
  <c r="I382" i="7"/>
  <c r="G383" i="7"/>
  <c r="H383" i="7"/>
  <c r="I383" i="7"/>
  <c r="G384" i="7"/>
  <c r="H384" i="7"/>
  <c r="I384" i="7"/>
  <c r="G385" i="7"/>
  <c r="H385" i="7"/>
  <c r="I385" i="7"/>
  <c r="G386" i="7"/>
  <c r="H386" i="7"/>
  <c r="I386" i="7"/>
  <c r="G387" i="7"/>
  <c r="H387" i="7"/>
  <c r="I387" i="7"/>
  <c r="G388" i="7"/>
  <c r="H388" i="7"/>
  <c r="I388" i="7"/>
  <c r="G389" i="7"/>
  <c r="H389" i="7"/>
  <c r="I389" i="7"/>
  <c r="G390" i="7"/>
  <c r="H390" i="7"/>
  <c r="I390" i="7"/>
  <c r="G391" i="7"/>
  <c r="H391" i="7"/>
  <c r="I391" i="7"/>
  <c r="G392" i="7"/>
  <c r="H392" i="7"/>
  <c r="I392" i="7"/>
  <c r="G393" i="7"/>
  <c r="H393" i="7"/>
  <c r="I393" i="7"/>
  <c r="G394" i="7"/>
  <c r="H394" i="7"/>
  <c r="I394" i="7"/>
  <c r="G395" i="7"/>
  <c r="H395" i="7"/>
  <c r="I395" i="7"/>
  <c r="G396" i="7"/>
  <c r="H396" i="7"/>
  <c r="I396" i="7"/>
  <c r="G397" i="7"/>
  <c r="H397" i="7"/>
  <c r="I397" i="7"/>
  <c r="G398" i="7"/>
  <c r="H398" i="7"/>
  <c r="I398" i="7"/>
  <c r="G399" i="7"/>
  <c r="H399" i="7"/>
  <c r="I399" i="7"/>
  <c r="G400" i="7"/>
  <c r="H400" i="7"/>
  <c r="I400" i="7"/>
  <c r="G401" i="7"/>
  <c r="H401" i="7"/>
  <c r="I401" i="7"/>
  <c r="G402" i="7"/>
  <c r="H402" i="7"/>
  <c r="I402" i="7"/>
  <c r="G403" i="7"/>
  <c r="H403" i="7"/>
  <c r="I403" i="7"/>
  <c r="G404" i="7"/>
  <c r="H404" i="7"/>
  <c r="I404" i="7"/>
  <c r="G405" i="7"/>
  <c r="H405" i="7"/>
  <c r="I405" i="7"/>
  <c r="G406" i="7"/>
  <c r="H406" i="7"/>
  <c r="I406" i="7"/>
  <c r="G407" i="7"/>
  <c r="H407" i="7"/>
  <c r="I407" i="7"/>
  <c r="G408" i="7"/>
  <c r="H408" i="7"/>
  <c r="I408" i="7"/>
  <c r="G409" i="7"/>
  <c r="H409" i="7"/>
  <c r="I409" i="7"/>
  <c r="G410" i="7"/>
  <c r="H410" i="7"/>
  <c r="I410" i="7"/>
  <c r="G411" i="7"/>
  <c r="H411" i="7"/>
  <c r="I411" i="7"/>
  <c r="G412" i="7"/>
  <c r="H412" i="7"/>
  <c r="I412" i="7"/>
  <c r="G413" i="7"/>
  <c r="H413" i="7"/>
  <c r="I413" i="7"/>
  <c r="G414" i="7"/>
  <c r="H414" i="7"/>
  <c r="I414" i="7"/>
  <c r="G415" i="7"/>
  <c r="H415" i="7"/>
  <c r="I415" i="7"/>
  <c r="G416" i="7"/>
  <c r="H416" i="7"/>
  <c r="I416" i="7"/>
  <c r="G417" i="7"/>
  <c r="H417" i="7"/>
  <c r="I417" i="7"/>
  <c r="G418" i="7"/>
  <c r="H418" i="7"/>
  <c r="I418" i="7"/>
  <c r="G419" i="7"/>
  <c r="H419" i="7"/>
  <c r="I419" i="7"/>
  <c r="G420" i="7"/>
  <c r="H420" i="7"/>
  <c r="I420" i="7"/>
  <c r="G421" i="7"/>
  <c r="H421" i="7"/>
  <c r="I421" i="7"/>
  <c r="G422" i="7"/>
  <c r="H422" i="7"/>
  <c r="I422" i="7"/>
  <c r="G423" i="7"/>
  <c r="H423" i="7"/>
  <c r="I423" i="7"/>
  <c r="G424" i="7"/>
  <c r="H424" i="7"/>
  <c r="I424" i="7"/>
  <c r="G425" i="7"/>
  <c r="H425" i="7"/>
  <c r="I425" i="7"/>
  <c r="G426" i="7"/>
  <c r="H426" i="7"/>
  <c r="I426" i="7"/>
  <c r="G427" i="7"/>
  <c r="H427" i="7"/>
  <c r="I427" i="7"/>
  <c r="G428" i="7"/>
  <c r="H428" i="7"/>
  <c r="I428" i="7"/>
  <c r="G429" i="7"/>
  <c r="H429" i="7"/>
  <c r="I429" i="7"/>
  <c r="G430" i="7"/>
  <c r="H430" i="7"/>
  <c r="I430" i="7"/>
  <c r="G431" i="7"/>
  <c r="H431" i="7"/>
  <c r="I431" i="7"/>
  <c r="G432" i="7"/>
  <c r="H432" i="7"/>
  <c r="I432" i="7"/>
  <c r="G433" i="7"/>
  <c r="H433" i="7"/>
  <c r="I433" i="7"/>
  <c r="G434" i="7"/>
  <c r="H434" i="7"/>
  <c r="I434" i="7"/>
  <c r="G435" i="7"/>
  <c r="H435" i="7"/>
  <c r="I435" i="7"/>
  <c r="G436" i="7"/>
  <c r="H436" i="7"/>
  <c r="I436" i="7"/>
  <c r="G437" i="7"/>
  <c r="H437" i="7"/>
  <c r="I437" i="7"/>
  <c r="G438" i="7"/>
  <c r="H438" i="7"/>
  <c r="I438" i="7"/>
  <c r="G439" i="7"/>
  <c r="H439" i="7"/>
  <c r="I439" i="7"/>
  <c r="G440" i="7"/>
  <c r="H440" i="7"/>
  <c r="I440" i="7"/>
  <c r="G441" i="7"/>
  <c r="H441" i="7"/>
  <c r="I441" i="7"/>
  <c r="G442" i="7"/>
  <c r="H442" i="7"/>
  <c r="I442" i="7"/>
  <c r="G443" i="7"/>
  <c r="H443" i="7"/>
  <c r="I443" i="7"/>
  <c r="G444" i="7"/>
  <c r="H444" i="7"/>
  <c r="I444" i="7"/>
  <c r="G445" i="7"/>
  <c r="H445" i="7"/>
  <c r="I445" i="7"/>
  <c r="G446" i="7"/>
  <c r="H446" i="7"/>
  <c r="I446" i="7"/>
  <c r="G447" i="7"/>
  <c r="H447" i="7"/>
  <c r="I447" i="7"/>
  <c r="G448" i="7"/>
  <c r="H448" i="7"/>
  <c r="I448" i="7"/>
  <c r="G449" i="7"/>
  <c r="H449" i="7"/>
  <c r="I449" i="7"/>
  <c r="G450" i="7"/>
  <c r="H450" i="7"/>
  <c r="I450" i="7"/>
  <c r="G451" i="7"/>
  <c r="H451" i="7"/>
  <c r="I451" i="7"/>
  <c r="G452" i="7"/>
  <c r="H452" i="7"/>
  <c r="I452" i="7"/>
  <c r="G453" i="7"/>
  <c r="H453" i="7"/>
  <c r="I453" i="7"/>
  <c r="G454" i="7"/>
  <c r="H454" i="7"/>
  <c r="I454" i="7"/>
  <c r="G455" i="7"/>
  <c r="H455" i="7"/>
  <c r="I455" i="7"/>
  <c r="G456" i="7"/>
  <c r="H456" i="7"/>
  <c r="I456" i="7"/>
  <c r="G457" i="7"/>
  <c r="H457" i="7"/>
  <c r="I457" i="7"/>
  <c r="G458" i="7"/>
  <c r="H458" i="7"/>
  <c r="I458" i="7"/>
  <c r="G459" i="7"/>
  <c r="H459" i="7"/>
  <c r="I459" i="7"/>
  <c r="G460" i="7"/>
  <c r="H460" i="7"/>
  <c r="I460" i="7"/>
  <c r="G461" i="7"/>
  <c r="H461" i="7"/>
  <c r="I461" i="7"/>
  <c r="G462" i="7"/>
  <c r="H462" i="7"/>
  <c r="I462" i="7"/>
  <c r="G463" i="7"/>
  <c r="H463" i="7"/>
  <c r="I463" i="7"/>
  <c r="G464" i="7"/>
  <c r="H464" i="7"/>
  <c r="I464" i="7"/>
  <c r="G465" i="7"/>
  <c r="H465" i="7"/>
  <c r="I465" i="7"/>
  <c r="G466" i="7"/>
  <c r="H466" i="7"/>
  <c r="I466" i="7"/>
  <c r="G467" i="7"/>
  <c r="H467" i="7"/>
  <c r="I467" i="7"/>
  <c r="G468" i="7"/>
  <c r="H468" i="7"/>
  <c r="I468" i="7"/>
  <c r="G469" i="7"/>
  <c r="H469" i="7"/>
  <c r="I469" i="7"/>
  <c r="G470" i="7"/>
  <c r="H470" i="7"/>
  <c r="I470" i="7"/>
  <c r="G471" i="7"/>
  <c r="H471" i="7"/>
  <c r="I471" i="7"/>
  <c r="G472" i="7"/>
  <c r="H472" i="7"/>
  <c r="I472" i="7"/>
  <c r="G473" i="7"/>
  <c r="H473" i="7"/>
  <c r="I473" i="7"/>
  <c r="G474" i="7"/>
  <c r="H474" i="7"/>
  <c r="I474" i="7"/>
  <c r="G475" i="7"/>
  <c r="H475" i="7"/>
  <c r="I475" i="7"/>
  <c r="G476" i="7"/>
  <c r="H476" i="7"/>
  <c r="I476" i="7"/>
  <c r="G477" i="7"/>
  <c r="H477" i="7"/>
  <c r="I477" i="7"/>
  <c r="G478" i="7"/>
  <c r="H478" i="7"/>
  <c r="I478" i="7"/>
  <c r="G479" i="7"/>
  <c r="H479" i="7"/>
  <c r="I479" i="7"/>
  <c r="G480" i="7"/>
  <c r="H480" i="7"/>
  <c r="I480" i="7"/>
  <c r="G481" i="7"/>
  <c r="H481" i="7"/>
  <c r="I481" i="7"/>
  <c r="G482" i="7"/>
  <c r="H482" i="7"/>
  <c r="I482" i="7"/>
  <c r="G483" i="7"/>
  <c r="H483" i="7"/>
  <c r="I483" i="7"/>
  <c r="G484" i="7"/>
  <c r="H484" i="7"/>
  <c r="I484" i="7"/>
  <c r="G485" i="7"/>
  <c r="H485" i="7"/>
  <c r="I485" i="7"/>
  <c r="G486" i="7"/>
  <c r="H486" i="7"/>
  <c r="I486" i="7"/>
  <c r="G487" i="7"/>
  <c r="H487" i="7"/>
  <c r="I487" i="7"/>
  <c r="G488" i="7"/>
  <c r="H488" i="7"/>
  <c r="I488" i="7"/>
  <c r="G489" i="7"/>
  <c r="H489" i="7"/>
  <c r="I489" i="7"/>
  <c r="G490" i="7"/>
  <c r="H490" i="7"/>
  <c r="I490" i="7"/>
  <c r="G491" i="7"/>
  <c r="H491" i="7"/>
  <c r="I491" i="7"/>
  <c r="G492" i="7"/>
  <c r="H492" i="7"/>
  <c r="I492" i="7"/>
  <c r="G493" i="7"/>
  <c r="H493" i="7"/>
  <c r="I493" i="7"/>
  <c r="G494" i="7"/>
  <c r="H494" i="7"/>
  <c r="I494" i="7"/>
  <c r="G495" i="7"/>
  <c r="H495" i="7"/>
  <c r="I495" i="7"/>
  <c r="F495" i="7"/>
  <c r="J495" i="7" s="1"/>
  <c r="F494" i="7"/>
  <c r="J494" i="7" s="1"/>
  <c r="F493" i="7"/>
  <c r="J493" i="7" s="1"/>
  <c r="F492" i="7"/>
  <c r="J492" i="7" s="1"/>
  <c r="F491" i="7"/>
  <c r="J491" i="7" s="1"/>
  <c r="F490" i="7"/>
  <c r="J490" i="7" s="1"/>
  <c r="F489" i="7"/>
  <c r="J489" i="7" s="1"/>
  <c r="F488" i="7"/>
  <c r="J488" i="7" s="1"/>
  <c r="F487" i="7"/>
  <c r="J487" i="7" s="1"/>
  <c r="F486" i="7"/>
  <c r="J486" i="7" s="1"/>
  <c r="F485" i="7"/>
  <c r="J485" i="7" s="1"/>
  <c r="F484" i="7"/>
  <c r="J484" i="7" s="1"/>
  <c r="F483" i="7"/>
  <c r="J483" i="7" s="1"/>
  <c r="F482" i="7"/>
  <c r="J482" i="7" s="1"/>
  <c r="F481" i="7"/>
  <c r="J481" i="7" s="1"/>
  <c r="F480" i="7"/>
  <c r="J480" i="7" s="1"/>
  <c r="F479" i="7"/>
  <c r="J479" i="7" s="1"/>
  <c r="F478" i="7"/>
  <c r="J478" i="7" s="1"/>
  <c r="F477" i="7"/>
  <c r="J477" i="7" s="1"/>
  <c r="F476" i="7"/>
  <c r="J476" i="7" s="1"/>
  <c r="F475" i="7"/>
  <c r="J475" i="7" s="1"/>
  <c r="F474" i="7"/>
  <c r="J474" i="7" s="1"/>
  <c r="F473" i="7"/>
  <c r="J473" i="7" s="1"/>
  <c r="F472" i="7"/>
  <c r="J472" i="7" s="1"/>
  <c r="F471" i="7"/>
  <c r="J471" i="7" s="1"/>
  <c r="F470" i="7"/>
  <c r="J470" i="7" s="1"/>
  <c r="F469" i="7"/>
  <c r="J469" i="7" s="1"/>
  <c r="F468" i="7"/>
  <c r="J468" i="7" s="1"/>
  <c r="F467" i="7"/>
  <c r="J467" i="7" s="1"/>
  <c r="F466" i="7"/>
  <c r="J466" i="7" s="1"/>
  <c r="F465" i="7"/>
  <c r="J465" i="7" s="1"/>
  <c r="F464" i="7"/>
  <c r="J464" i="7" s="1"/>
  <c r="F463" i="7"/>
  <c r="J463" i="7" s="1"/>
  <c r="F462" i="7"/>
  <c r="J462" i="7" s="1"/>
  <c r="F461" i="7"/>
  <c r="J461" i="7" s="1"/>
  <c r="F460" i="7"/>
  <c r="J460" i="7" s="1"/>
  <c r="F459" i="7"/>
  <c r="J459" i="7" s="1"/>
  <c r="F458" i="7"/>
  <c r="J458" i="7" s="1"/>
  <c r="F457" i="7"/>
  <c r="J457" i="7" s="1"/>
  <c r="F456" i="7"/>
  <c r="J456" i="7" s="1"/>
  <c r="F455" i="7"/>
  <c r="J455" i="7" s="1"/>
  <c r="F454" i="7"/>
  <c r="J454" i="7" s="1"/>
  <c r="F453" i="7"/>
  <c r="J453" i="7" s="1"/>
  <c r="F452" i="7"/>
  <c r="J452" i="7" s="1"/>
  <c r="F451" i="7"/>
  <c r="J451" i="7" s="1"/>
  <c r="F450" i="7"/>
  <c r="J450" i="7" s="1"/>
  <c r="F449" i="7"/>
  <c r="J449" i="7" s="1"/>
  <c r="F448" i="7"/>
  <c r="J448" i="7" s="1"/>
  <c r="F447" i="7"/>
  <c r="J447" i="7" s="1"/>
  <c r="F446" i="7"/>
  <c r="J446" i="7" s="1"/>
  <c r="F445" i="7"/>
  <c r="J445" i="7" s="1"/>
  <c r="F444" i="7"/>
  <c r="J444" i="7" s="1"/>
  <c r="F443" i="7"/>
  <c r="J443" i="7" s="1"/>
  <c r="F442" i="7"/>
  <c r="J442" i="7" s="1"/>
  <c r="F441" i="7"/>
  <c r="J441" i="7" s="1"/>
  <c r="F440" i="7"/>
  <c r="J440" i="7" s="1"/>
  <c r="F439" i="7"/>
  <c r="J439" i="7" s="1"/>
  <c r="F438" i="7"/>
  <c r="J438" i="7" s="1"/>
  <c r="F437" i="7"/>
  <c r="J437" i="7" s="1"/>
  <c r="F436" i="7"/>
  <c r="J436" i="7" s="1"/>
  <c r="F435" i="7"/>
  <c r="J435" i="7" s="1"/>
  <c r="F434" i="7"/>
  <c r="J434" i="7" s="1"/>
  <c r="F433" i="7"/>
  <c r="J433" i="7" s="1"/>
  <c r="F432" i="7"/>
  <c r="J432" i="7" s="1"/>
  <c r="F431" i="7"/>
  <c r="J431" i="7" s="1"/>
  <c r="F430" i="7"/>
  <c r="J430" i="7" s="1"/>
  <c r="F429" i="7"/>
  <c r="J429" i="7" s="1"/>
  <c r="F428" i="7"/>
  <c r="J428" i="7" s="1"/>
  <c r="F427" i="7"/>
  <c r="J427" i="7" s="1"/>
  <c r="F426" i="7"/>
  <c r="J426" i="7" s="1"/>
  <c r="F425" i="7"/>
  <c r="J425" i="7" s="1"/>
  <c r="F424" i="7"/>
  <c r="J424" i="7" s="1"/>
  <c r="F423" i="7"/>
  <c r="J423" i="7" s="1"/>
  <c r="F422" i="7"/>
  <c r="J422" i="7" s="1"/>
  <c r="F421" i="7"/>
  <c r="J421" i="7" s="1"/>
  <c r="F420" i="7"/>
  <c r="J420" i="7" s="1"/>
  <c r="F419" i="7"/>
  <c r="J419" i="7" s="1"/>
  <c r="F418" i="7"/>
  <c r="J418" i="7" s="1"/>
  <c r="F417" i="7"/>
  <c r="J417" i="7" s="1"/>
  <c r="F416" i="7"/>
  <c r="J416" i="7" s="1"/>
  <c r="F415" i="7"/>
  <c r="J415" i="7" s="1"/>
  <c r="F414" i="7"/>
  <c r="J414" i="7" s="1"/>
  <c r="F413" i="7"/>
  <c r="J413" i="7" s="1"/>
  <c r="F412" i="7"/>
  <c r="J412" i="7" s="1"/>
  <c r="F411" i="7"/>
  <c r="J411" i="7" s="1"/>
  <c r="F410" i="7"/>
  <c r="J410" i="7" s="1"/>
  <c r="F409" i="7"/>
  <c r="J409" i="7" s="1"/>
  <c r="F408" i="7"/>
  <c r="J408" i="7" s="1"/>
  <c r="F407" i="7"/>
  <c r="J407" i="7" s="1"/>
  <c r="F406" i="7"/>
  <c r="J406" i="7" s="1"/>
  <c r="F405" i="7"/>
  <c r="J405" i="7" s="1"/>
  <c r="F404" i="7"/>
  <c r="J404" i="7" s="1"/>
  <c r="F403" i="7"/>
  <c r="J403" i="7" s="1"/>
  <c r="F402" i="7"/>
  <c r="J402" i="7" s="1"/>
  <c r="F401" i="7"/>
  <c r="J401" i="7" s="1"/>
  <c r="F400" i="7"/>
  <c r="J400" i="7" s="1"/>
  <c r="F399" i="7"/>
  <c r="J399" i="7" s="1"/>
  <c r="F398" i="7"/>
  <c r="J398" i="7" s="1"/>
  <c r="F397" i="7"/>
  <c r="J397" i="7" s="1"/>
  <c r="F396" i="7"/>
  <c r="J396" i="7" s="1"/>
  <c r="F395" i="7"/>
  <c r="J395" i="7" s="1"/>
  <c r="F394" i="7"/>
  <c r="J394" i="7" s="1"/>
  <c r="F393" i="7"/>
  <c r="J393" i="7" s="1"/>
  <c r="F392" i="7"/>
  <c r="J392" i="7" s="1"/>
  <c r="F391" i="7"/>
  <c r="J391" i="7" s="1"/>
  <c r="F390" i="7"/>
  <c r="J390" i="7" s="1"/>
  <c r="F389" i="7"/>
  <c r="J389" i="7" s="1"/>
  <c r="F388" i="7"/>
  <c r="J388" i="7" s="1"/>
  <c r="F387" i="7"/>
  <c r="J387" i="7" s="1"/>
  <c r="F386" i="7"/>
  <c r="J386" i="7" s="1"/>
  <c r="F385" i="7"/>
  <c r="J385" i="7" s="1"/>
  <c r="F384" i="7"/>
  <c r="J384" i="7" s="1"/>
  <c r="F383" i="7"/>
  <c r="J383" i="7" s="1"/>
  <c r="F382" i="7"/>
  <c r="J382" i="7" s="1"/>
  <c r="F381" i="7"/>
  <c r="J381" i="7" s="1"/>
  <c r="F380" i="7"/>
  <c r="J380" i="7" s="1"/>
  <c r="F379" i="7"/>
  <c r="J379" i="7" s="1"/>
  <c r="F378" i="7"/>
  <c r="J378" i="7" s="1"/>
  <c r="F377" i="7"/>
  <c r="J377" i="7" s="1"/>
  <c r="F376" i="7"/>
  <c r="J376" i="7" s="1"/>
  <c r="F375" i="7"/>
  <c r="J375" i="7" s="1"/>
  <c r="F374" i="7"/>
  <c r="J374" i="7" s="1"/>
  <c r="F373" i="7"/>
  <c r="J373" i="7" s="1"/>
  <c r="F372" i="7"/>
  <c r="J372" i="7" s="1"/>
  <c r="F371" i="7"/>
  <c r="J371" i="7" s="1"/>
  <c r="F370" i="7"/>
  <c r="J370" i="7" s="1"/>
  <c r="F369" i="7"/>
  <c r="J369" i="7" s="1"/>
  <c r="F368" i="7"/>
  <c r="J368" i="7" s="1"/>
  <c r="F367" i="7"/>
  <c r="J367" i="7" s="1"/>
  <c r="F366" i="7"/>
  <c r="J366" i="7" s="1"/>
  <c r="F365" i="7"/>
  <c r="J365" i="7" s="1"/>
  <c r="F364" i="7"/>
  <c r="J364" i="7" s="1"/>
  <c r="F363" i="7"/>
  <c r="J363" i="7" s="1"/>
  <c r="F362" i="7"/>
  <c r="J362" i="7" s="1"/>
  <c r="F361" i="7"/>
  <c r="J361" i="7" s="1"/>
  <c r="F360" i="7"/>
  <c r="J360" i="7" s="1"/>
  <c r="F359" i="7"/>
  <c r="J359" i="7" s="1"/>
  <c r="F358" i="7"/>
  <c r="J358" i="7" s="1"/>
  <c r="F357" i="7"/>
  <c r="J357" i="7" s="1"/>
  <c r="F356" i="7"/>
  <c r="J356" i="7" s="1"/>
  <c r="F355" i="7"/>
  <c r="J355" i="7" s="1"/>
  <c r="F354" i="7"/>
  <c r="J354" i="7" s="1"/>
  <c r="F353" i="7"/>
  <c r="F352" i="7"/>
  <c r="F351" i="7"/>
  <c r="F350" i="7"/>
  <c r="F349" i="7"/>
  <c r="F348" i="7"/>
  <c r="F347" i="7"/>
  <c r="F346" i="7"/>
  <c r="F345" i="7"/>
  <c r="F344" i="7"/>
  <c r="F343" i="7"/>
  <c r="J343" i="7" s="1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J180" i="7" s="1"/>
  <c r="F179" i="7"/>
  <c r="J179" i="7" s="1"/>
  <c r="F178" i="7"/>
  <c r="J178" i="7" s="1"/>
  <c r="F177" i="7"/>
  <c r="J177" i="7" s="1"/>
  <c r="F176" i="7"/>
  <c r="J176" i="7" s="1"/>
  <c r="F175" i="7"/>
  <c r="J175" i="7" s="1"/>
  <c r="F174" i="7"/>
  <c r="J174" i="7" s="1"/>
  <c r="F173" i="7"/>
  <c r="J173" i="7" s="1"/>
  <c r="F172" i="7"/>
  <c r="J172" i="7" s="1"/>
  <c r="F171" i="7"/>
  <c r="J171" i="7" s="1"/>
  <c r="F170" i="7"/>
  <c r="J170" i="7" s="1"/>
  <c r="F169" i="7"/>
  <c r="J169" i="7" s="1"/>
  <c r="F168" i="7"/>
  <c r="J168" i="7" s="1"/>
  <c r="F167" i="7"/>
  <c r="J167" i="7" s="1"/>
  <c r="F166" i="7"/>
  <c r="J166" i="7" s="1"/>
  <c r="F165" i="7"/>
  <c r="J165" i="7" s="1"/>
  <c r="F164" i="7"/>
  <c r="J164" i="7" s="1"/>
  <c r="F163" i="7"/>
  <c r="J163" i="7" s="1"/>
  <c r="F162" i="7"/>
  <c r="J162" i="7" s="1"/>
  <c r="F161" i="7"/>
  <c r="J161" i="7" s="1"/>
  <c r="F160" i="7"/>
  <c r="J160" i="7" s="1"/>
  <c r="F159" i="7"/>
  <c r="J159" i="7" s="1"/>
  <c r="F158" i="7"/>
  <c r="J158" i="7" s="1"/>
  <c r="F157" i="7"/>
  <c r="J157" i="7" s="1"/>
  <c r="F156" i="7"/>
  <c r="J156" i="7" s="1"/>
  <c r="F155" i="7"/>
  <c r="J155" i="7" s="1"/>
  <c r="F154" i="7"/>
  <c r="J154" i="7" s="1"/>
  <c r="F153" i="7"/>
  <c r="J153" i="7" s="1"/>
  <c r="F152" i="7"/>
  <c r="J152" i="7" s="1"/>
  <c r="F151" i="7"/>
  <c r="J151" i="7" s="1"/>
  <c r="F150" i="7"/>
  <c r="J150" i="7" s="1"/>
  <c r="F149" i="7"/>
  <c r="J149" i="7" s="1"/>
  <c r="F148" i="7"/>
  <c r="J148" i="7" s="1"/>
  <c r="F147" i="7"/>
  <c r="J147" i="7" s="1"/>
  <c r="F146" i="7"/>
  <c r="J146" i="7" s="1"/>
  <c r="F145" i="7"/>
  <c r="J145" i="7" s="1"/>
  <c r="F144" i="7"/>
  <c r="J144" i="7" s="1"/>
  <c r="F143" i="7"/>
  <c r="J143" i="7" s="1"/>
  <c r="F142" i="7"/>
  <c r="J142" i="7" s="1"/>
  <c r="F141" i="7"/>
  <c r="J141" i="7" s="1"/>
  <c r="F140" i="7"/>
  <c r="J140" i="7" s="1"/>
  <c r="F139" i="7"/>
  <c r="J139" i="7" s="1"/>
  <c r="F138" i="7"/>
  <c r="J138" i="7" s="1"/>
  <c r="F137" i="7"/>
  <c r="J137" i="7" s="1"/>
  <c r="F136" i="7"/>
  <c r="J136" i="7" s="1"/>
  <c r="F135" i="7"/>
  <c r="J135" i="7" s="1"/>
  <c r="F134" i="7"/>
  <c r="J134" i="7" s="1"/>
  <c r="F133" i="7"/>
  <c r="J133" i="7" s="1"/>
  <c r="F132" i="7"/>
  <c r="J132" i="7" s="1"/>
  <c r="F131" i="7"/>
  <c r="J131" i="7" s="1"/>
  <c r="F130" i="7"/>
  <c r="J130" i="7" s="1"/>
  <c r="F129" i="7"/>
  <c r="J129" i="7" s="1"/>
  <c r="F128" i="7"/>
  <c r="J128" i="7" s="1"/>
  <c r="F127" i="7"/>
  <c r="J127" i="7" s="1"/>
  <c r="F126" i="7"/>
  <c r="J126" i="7" s="1"/>
  <c r="F125" i="7"/>
  <c r="J125" i="7" s="1"/>
  <c r="F124" i="7"/>
  <c r="J124" i="7" s="1"/>
  <c r="F123" i="7"/>
  <c r="J123" i="7" s="1"/>
  <c r="F122" i="7"/>
  <c r="J122" i="7" s="1"/>
  <c r="F121" i="7"/>
  <c r="J121" i="7" s="1"/>
  <c r="F120" i="7"/>
  <c r="J120" i="7" s="1"/>
  <c r="F119" i="7"/>
  <c r="J119" i="7" s="1"/>
  <c r="F118" i="7"/>
  <c r="J118" i="7" s="1"/>
  <c r="F117" i="7"/>
  <c r="J117" i="7" s="1"/>
  <c r="F116" i="7"/>
  <c r="J116" i="7" s="1"/>
  <c r="F115" i="7"/>
  <c r="J115" i="7" s="1"/>
  <c r="F114" i="7"/>
  <c r="J114" i="7" s="1"/>
  <c r="F113" i="7"/>
  <c r="J113" i="7" s="1"/>
  <c r="F112" i="7"/>
  <c r="J112" i="7" s="1"/>
  <c r="F111" i="7"/>
  <c r="J111" i="7" s="1"/>
  <c r="F110" i="7"/>
  <c r="J110" i="7" s="1"/>
  <c r="F109" i="7"/>
  <c r="J109" i="7" s="1"/>
  <c r="F108" i="7"/>
  <c r="J108" i="7" s="1"/>
  <c r="F107" i="7"/>
  <c r="J107" i="7" s="1"/>
  <c r="F106" i="7"/>
  <c r="J106" i="7" s="1"/>
  <c r="F105" i="7"/>
  <c r="J105" i="7" s="1"/>
  <c r="F104" i="7"/>
  <c r="J104" i="7" s="1"/>
  <c r="F103" i="7"/>
  <c r="J103" i="7" s="1"/>
  <c r="F102" i="7"/>
  <c r="J102" i="7" s="1"/>
  <c r="F101" i="7"/>
  <c r="J101" i="7" s="1"/>
  <c r="F100" i="7"/>
  <c r="J100" i="7" s="1"/>
  <c r="F99" i="7"/>
  <c r="J99" i="7" s="1"/>
  <c r="F98" i="7"/>
  <c r="J98" i="7" s="1"/>
  <c r="F97" i="7"/>
  <c r="J97" i="7" s="1"/>
  <c r="F96" i="7"/>
  <c r="J96" i="7" s="1"/>
  <c r="F95" i="7"/>
  <c r="J95" i="7" s="1"/>
  <c r="F94" i="7"/>
  <c r="J94" i="7" s="1"/>
  <c r="F93" i="7"/>
  <c r="J93" i="7" s="1"/>
  <c r="F92" i="7"/>
  <c r="J92" i="7" s="1"/>
  <c r="F91" i="7"/>
  <c r="J91" i="7" s="1"/>
  <c r="F90" i="7"/>
  <c r="J90" i="7" s="1"/>
  <c r="F89" i="7"/>
  <c r="J89" i="7" s="1"/>
  <c r="F88" i="7"/>
  <c r="J88" i="7" s="1"/>
  <c r="F87" i="7"/>
  <c r="J87" i="7" s="1"/>
  <c r="F86" i="7"/>
  <c r="J86" i="7" s="1"/>
  <c r="F85" i="7"/>
  <c r="J85" i="7" s="1"/>
  <c r="F84" i="7"/>
  <c r="J84" i="7" s="1"/>
  <c r="F83" i="7"/>
  <c r="J83" i="7" s="1"/>
  <c r="F82" i="7"/>
  <c r="J82" i="7" s="1"/>
  <c r="F81" i="7"/>
  <c r="J81" i="7" s="1"/>
  <c r="F80" i="7"/>
  <c r="J80" i="7" s="1"/>
  <c r="F79" i="7"/>
  <c r="J79" i="7" s="1"/>
  <c r="F78" i="7"/>
  <c r="J78" i="7" s="1"/>
  <c r="F77" i="7"/>
  <c r="J77" i="7" s="1"/>
  <c r="F76" i="7"/>
  <c r="J76" i="7" s="1"/>
  <c r="F75" i="7"/>
  <c r="J75" i="7" s="1"/>
  <c r="F74" i="7"/>
  <c r="J74" i="7" s="1"/>
  <c r="F73" i="7"/>
  <c r="J73" i="7" s="1"/>
  <c r="F72" i="7"/>
  <c r="J72" i="7" s="1"/>
  <c r="F71" i="7"/>
  <c r="J71" i="7" s="1"/>
  <c r="F70" i="7"/>
  <c r="J70" i="7" s="1"/>
  <c r="F69" i="7"/>
  <c r="J69" i="7" s="1"/>
  <c r="F68" i="7"/>
  <c r="J68" i="7" s="1"/>
  <c r="F67" i="7"/>
  <c r="J67" i="7" s="1"/>
  <c r="F66" i="7"/>
  <c r="J66" i="7" s="1"/>
  <c r="F65" i="7"/>
  <c r="J65" i="7" s="1"/>
  <c r="F64" i="7"/>
  <c r="J64" i="7" s="1"/>
  <c r="F63" i="7"/>
  <c r="J63" i="7" s="1"/>
  <c r="F62" i="7"/>
  <c r="J62" i="7" s="1"/>
  <c r="F61" i="7"/>
  <c r="J61" i="7" s="1"/>
  <c r="F60" i="7"/>
  <c r="J60" i="7" s="1"/>
  <c r="F59" i="7"/>
  <c r="J59" i="7" s="1"/>
  <c r="F58" i="7"/>
  <c r="J58" i="7" s="1"/>
  <c r="F57" i="7"/>
  <c r="J57" i="7" s="1"/>
  <c r="F56" i="7"/>
  <c r="J56" i="7" s="1"/>
  <c r="F55" i="7"/>
  <c r="J55" i="7" s="1"/>
  <c r="F54" i="7"/>
  <c r="J54" i="7" s="1"/>
  <c r="F53" i="7"/>
  <c r="J53" i="7" s="1"/>
  <c r="F52" i="7"/>
  <c r="J52" i="7" s="1"/>
  <c r="F51" i="7"/>
  <c r="J51" i="7" s="1"/>
  <c r="F50" i="7"/>
  <c r="J50" i="7" s="1"/>
  <c r="F49" i="7"/>
  <c r="J49" i="7" s="1"/>
  <c r="F48" i="7"/>
  <c r="J48" i="7" s="1"/>
  <c r="F47" i="7"/>
  <c r="J47" i="7" s="1"/>
  <c r="F46" i="7"/>
  <c r="J46" i="7" s="1"/>
  <c r="F45" i="7"/>
  <c r="J45" i="7" s="1"/>
  <c r="F44" i="7"/>
  <c r="J44" i="7" s="1"/>
  <c r="F43" i="7"/>
  <c r="J43" i="7" s="1"/>
  <c r="F42" i="7"/>
  <c r="J42" i="7" s="1"/>
  <c r="F41" i="7"/>
  <c r="J41" i="7" s="1"/>
  <c r="F40" i="7"/>
  <c r="J40" i="7" s="1"/>
  <c r="F39" i="7"/>
  <c r="J39" i="7" s="1"/>
  <c r="F38" i="7"/>
  <c r="J38" i="7" s="1"/>
  <c r="F37" i="7"/>
  <c r="J37" i="7" s="1"/>
  <c r="F36" i="7"/>
  <c r="J36" i="7" s="1"/>
  <c r="F35" i="7"/>
  <c r="J35" i="7" s="1"/>
  <c r="F34" i="7"/>
  <c r="J34" i="7" s="1"/>
  <c r="F33" i="7"/>
  <c r="J33" i="7" s="1"/>
  <c r="F32" i="7"/>
  <c r="J32" i="7" s="1"/>
  <c r="F31" i="7"/>
  <c r="J31" i="7" s="1"/>
  <c r="F30" i="7"/>
  <c r="J30" i="7" s="1"/>
  <c r="F29" i="7"/>
  <c r="J29" i="7" s="1"/>
  <c r="F28" i="7"/>
  <c r="J28" i="7" s="1"/>
  <c r="F27" i="7"/>
  <c r="J27" i="7" s="1"/>
  <c r="F26" i="7"/>
  <c r="J26" i="7" s="1"/>
  <c r="F25" i="7"/>
  <c r="J25" i="7" s="1"/>
  <c r="F24" i="7"/>
  <c r="J24" i="7" s="1"/>
  <c r="F23" i="7"/>
  <c r="J23" i="7" s="1"/>
  <c r="F22" i="7"/>
  <c r="J22" i="7" s="1"/>
  <c r="F21" i="7"/>
  <c r="J21" i="7" s="1"/>
  <c r="F20" i="7"/>
  <c r="J20" i="7" s="1"/>
  <c r="F19" i="7"/>
  <c r="J19" i="7" s="1"/>
  <c r="F18" i="7"/>
  <c r="J18" i="7" s="1"/>
  <c r="F17" i="7"/>
  <c r="J17" i="7" s="1"/>
  <c r="F16" i="7"/>
  <c r="J16" i="7" s="1"/>
  <c r="F15" i="7"/>
  <c r="J15" i="7" s="1"/>
  <c r="F14" i="7"/>
  <c r="J14" i="7" s="1"/>
  <c r="F13" i="7"/>
  <c r="J13" i="7" s="1"/>
  <c r="F12" i="7"/>
  <c r="J12" i="7" s="1"/>
  <c r="F11" i="7"/>
  <c r="J11" i="7" s="1"/>
  <c r="F10" i="7"/>
  <c r="J10" i="7" s="1"/>
  <c r="F9" i="7"/>
  <c r="J9" i="7" s="1"/>
  <c r="F8" i="7"/>
  <c r="J8" i="7" s="1"/>
  <c r="F7" i="7"/>
  <c r="J7" i="7" s="1"/>
  <c r="F6" i="7"/>
  <c r="J6" i="7" s="1"/>
  <c r="F5" i="7"/>
  <c r="J5" i="7" s="1"/>
  <c r="F3" i="7"/>
  <c r="J3" i="7" s="1"/>
  <c r="K482" i="7" l="1"/>
  <c r="K493" i="7"/>
  <c r="K174" i="7"/>
  <c r="K5" i="7"/>
  <c r="K6" i="7"/>
  <c r="K7" i="7"/>
  <c r="K8" i="7"/>
  <c r="K9" i="7"/>
  <c r="K10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70" i="7"/>
  <c r="J181" i="7"/>
  <c r="K181" i="7"/>
  <c r="J183" i="7"/>
  <c r="K183" i="7"/>
  <c r="J185" i="7"/>
  <c r="K185" i="7"/>
  <c r="J187" i="7"/>
  <c r="K187" i="7"/>
  <c r="J189" i="7"/>
  <c r="K189" i="7"/>
  <c r="J345" i="7"/>
  <c r="K345" i="7"/>
  <c r="J347" i="7"/>
  <c r="K347" i="7"/>
  <c r="J349" i="7"/>
  <c r="K349" i="7"/>
  <c r="J351" i="7"/>
  <c r="K351" i="7"/>
  <c r="J353" i="7"/>
  <c r="K353" i="7"/>
  <c r="J182" i="7"/>
  <c r="K182" i="7"/>
  <c r="J184" i="7"/>
  <c r="K184" i="7"/>
  <c r="J186" i="7"/>
  <c r="K186" i="7"/>
  <c r="J188" i="7"/>
  <c r="K188" i="7"/>
  <c r="J344" i="7"/>
  <c r="K344" i="7"/>
  <c r="J346" i="7"/>
  <c r="K346" i="7"/>
  <c r="J348" i="7"/>
  <c r="K348" i="7"/>
  <c r="J350" i="7"/>
  <c r="K350" i="7"/>
  <c r="J352" i="7"/>
  <c r="K352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22" i="7"/>
  <c r="K485" i="7"/>
  <c r="K495" i="7"/>
  <c r="K491" i="7"/>
  <c r="K487" i="7"/>
  <c r="K483" i="7"/>
  <c r="K479" i="7"/>
  <c r="K475" i="7"/>
  <c r="K415" i="7"/>
  <c r="K418" i="7"/>
  <c r="K476" i="7"/>
  <c r="K490" i="7"/>
  <c r="K477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J191" i="7"/>
  <c r="K191" i="7"/>
  <c r="J193" i="7"/>
  <c r="K193" i="7"/>
  <c r="J195" i="7"/>
  <c r="K195" i="7"/>
  <c r="J197" i="7"/>
  <c r="K197" i="7"/>
  <c r="J199" i="7"/>
  <c r="K199" i="7"/>
  <c r="J201" i="7"/>
  <c r="K201" i="7"/>
  <c r="J203" i="7"/>
  <c r="K203" i="7"/>
  <c r="J205" i="7"/>
  <c r="K205" i="7"/>
  <c r="J207" i="7"/>
  <c r="K207" i="7"/>
  <c r="J209" i="7"/>
  <c r="K209" i="7"/>
  <c r="J211" i="7"/>
  <c r="K211" i="7"/>
  <c r="J213" i="7"/>
  <c r="K213" i="7"/>
  <c r="J215" i="7"/>
  <c r="K215" i="7"/>
  <c r="J217" i="7"/>
  <c r="K217" i="7"/>
  <c r="J219" i="7"/>
  <c r="K219" i="7"/>
  <c r="J221" i="7"/>
  <c r="K221" i="7"/>
  <c r="J223" i="7"/>
  <c r="K223" i="7"/>
  <c r="J225" i="7"/>
  <c r="K225" i="7"/>
  <c r="J227" i="7"/>
  <c r="K227" i="7"/>
  <c r="J229" i="7"/>
  <c r="K229" i="7"/>
  <c r="J231" i="7"/>
  <c r="K231" i="7"/>
  <c r="J233" i="7"/>
  <c r="K233" i="7"/>
  <c r="J235" i="7"/>
  <c r="K235" i="7"/>
  <c r="J237" i="7"/>
  <c r="K237" i="7"/>
  <c r="J239" i="7"/>
  <c r="K239" i="7"/>
  <c r="J241" i="7"/>
  <c r="K241" i="7"/>
  <c r="J243" i="7"/>
  <c r="K243" i="7"/>
  <c r="J245" i="7"/>
  <c r="K245" i="7"/>
  <c r="J247" i="7"/>
  <c r="K247" i="7"/>
  <c r="J249" i="7"/>
  <c r="K249" i="7"/>
  <c r="J251" i="7"/>
  <c r="K251" i="7"/>
  <c r="J253" i="7"/>
  <c r="K253" i="7"/>
  <c r="J255" i="7"/>
  <c r="K255" i="7"/>
  <c r="J257" i="7"/>
  <c r="K257" i="7"/>
  <c r="J259" i="7"/>
  <c r="K259" i="7"/>
  <c r="J261" i="7"/>
  <c r="K261" i="7"/>
  <c r="J263" i="7"/>
  <c r="K263" i="7"/>
  <c r="J265" i="7"/>
  <c r="K265" i="7"/>
  <c r="J267" i="7"/>
  <c r="K267" i="7"/>
  <c r="J269" i="7"/>
  <c r="K269" i="7"/>
  <c r="J271" i="7"/>
  <c r="K271" i="7"/>
  <c r="J273" i="7"/>
  <c r="K273" i="7"/>
  <c r="J275" i="7"/>
  <c r="K275" i="7"/>
  <c r="J277" i="7"/>
  <c r="K277" i="7"/>
  <c r="J279" i="7"/>
  <c r="K279" i="7"/>
  <c r="J281" i="7"/>
  <c r="K281" i="7"/>
  <c r="J283" i="7"/>
  <c r="K283" i="7"/>
  <c r="J285" i="7"/>
  <c r="K285" i="7"/>
  <c r="J287" i="7"/>
  <c r="K287" i="7"/>
  <c r="J289" i="7"/>
  <c r="K289" i="7"/>
  <c r="J291" i="7"/>
  <c r="K291" i="7"/>
  <c r="J293" i="7"/>
  <c r="K293" i="7"/>
  <c r="J295" i="7"/>
  <c r="K295" i="7"/>
  <c r="J297" i="7"/>
  <c r="K297" i="7"/>
  <c r="J299" i="7"/>
  <c r="K299" i="7"/>
  <c r="J301" i="7"/>
  <c r="K301" i="7"/>
  <c r="J303" i="7"/>
  <c r="K303" i="7"/>
  <c r="J305" i="7"/>
  <c r="K305" i="7"/>
  <c r="J307" i="7"/>
  <c r="K307" i="7"/>
  <c r="J309" i="7"/>
  <c r="K309" i="7"/>
  <c r="J311" i="7"/>
  <c r="K311" i="7"/>
  <c r="J313" i="7"/>
  <c r="K313" i="7"/>
  <c r="J315" i="7"/>
  <c r="K315" i="7"/>
  <c r="J317" i="7"/>
  <c r="K317" i="7"/>
  <c r="J319" i="7"/>
  <c r="K319" i="7"/>
  <c r="J321" i="7"/>
  <c r="K321" i="7"/>
  <c r="J323" i="7"/>
  <c r="K323" i="7"/>
  <c r="J325" i="7"/>
  <c r="K325" i="7"/>
  <c r="J327" i="7"/>
  <c r="K327" i="7"/>
  <c r="J329" i="7"/>
  <c r="K329" i="7"/>
  <c r="J331" i="7"/>
  <c r="K331" i="7"/>
  <c r="J333" i="7"/>
  <c r="K333" i="7"/>
  <c r="J335" i="7"/>
  <c r="K335" i="7"/>
  <c r="J337" i="7"/>
  <c r="K337" i="7"/>
  <c r="J339" i="7"/>
  <c r="K339" i="7"/>
  <c r="J341" i="7"/>
  <c r="K341" i="7"/>
  <c r="K168" i="7"/>
  <c r="K172" i="7"/>
  <c r="J190" i="7"/>
  <c r="K190" i="7"/>
  <c r="J192" i="7"/>
  <c r="K192" i="7"/>
  <c r="J194" i="7"/>
  <c r="K194" i="7"/>
  <c r="J196" i="7"/>
  <c r="K196" i="7"/>
  <c r="J198" i="7"/>
  <c r="K198" i="7"/>
  <c r="J200" i="7"/>
  <c r="K200" i="7"/>
  <c r="J202" i="7"/>
  <c r="K202" i="7"/>
  <c r="J204" i="7"/>
  <c r="K204" i="7"/>
  <c r="J206" i="7"/>
  <c r="K206" i="7"/>
  <c r="J208" i="7"/>
  <c r="K208" i="7"/>
  <c r="J210" i="7"/>
  <c r="K210" i="7"/>
  <c r="J212" i="7"/>
  <c r="K212" i="7"/>
  <c r="J214" i="7"/>
  <c r="K214" i="7"/>
  <c r="J216" i="7"/>
  <c r="K216" i="7"/>
  <c r="J218" i="7"/>
  <c r="K218" i="7"/>
  <c r="J220" i="7"/>
  <c r="K220" i="7"/>
  <c r="J222" i="7"/>
  <c r="K222" i="7"/>
  <c r="J224" i="7"/>
  <c r="K224" i="7"/>
  <c r="J226" i="7"/>
  <c r="K226" i="7"/>
  <c r="J228" i="7"/>
  <c r="K228" i="7"/>
  <c r="J230" i="7"/>
  <c r="K230" i="7"/>
  <c r="J232" i="7"/>
  <c r="K232" i="7"/>
  <c r="J234" i="7"/>
  <c r="K234" i="7"/>
  <c r="J236" i="7"/>
  <c r="K236" i="7"/>
  <c r="J238" i="7"/>
  <c r="K238" i="7"/>
  <c r="J240" i="7"/>
  <c r="K240" i="7"/>
  <c r="J242" i="7"/>
  <c r="K242" i="7"/>
  <c r="J244" i="7"/>
  <c r="K244" i="7"/>
  <c r="J246" i="7"/>
  <c r="K246" i="7"/>
  <c r="J248" i="7"/>
  <c r="K248" i="7"/>
  <c r="J250" i="7"/>
  <c r="K250" i="7"/>
  <c r="J252" i="7"/>
  <c r="K252" i="7"/>
  <c r="J254" i="7"/>
  <c r="K254" i="7"/>
  <c r="J256" i="7"/>
  <c r="K256" i="7"/>
  <c r="J258" i="7"/>
  <c r="K258" i="7"/>
  <c r="J260" i="7"/>
  <c r="K260" i="7"/>
  <c r="J262" i="7"/>
  <c r="K262" i="7"/>
  <c r="J264" i="7"/>
  <c r="K264" i="7"/>
  <c r="J266" i="7"/>
  <c r="K266" i="7"/>
  <c r="J268" i="7"/>
  <c r="K268" i="7"/>
  <c r="J270" i="7"/>
  <c r="K270" i="7"/>
  <c r="J272" i="7"/>
  <c r="K272" i="7"/>
  <c r="J274" i="7"/>
  <c r="K274" i="7"/>
  <c r="J276" i="7"/>
  <c r="K276" i="7"/>
  <c r="J278" i="7"/>
  <c r="K278" i="7"/>
  <c r="J280" i="7"/>
  <c r="K280" i="7"/>
  <c r="J282" i="7"/>
  <c r="K282" i="7"/>
  <c r="J284" i="7"/>
  <c r="K284" i="7"/>
  <c r="J286" i="7"/>
  <c r="K286" i="7"/>
  <c r="J288" i="7"/>
  <c r="K288" i="7"/>
  <c r="J290" i="7"/>
  <c r="K290" i="7"/>
  <c r="J292" i="7"/>
  <c r="K292" i="7"/>
  <c r="J294" i="7"/>
  <c r="K294" i="7"/>
  <c r="J296" i="7"/>
  <c r="K296" i="7"/>
  <c r="J298" i="7"/>
  <c r="K298" i="7"/>
  <c r="J300" i="7"/>
  <c r="K300" i="7"/>
  <c r="J302" i="7"/>
  <c r="K302" i="7"/>
  <c r="J304" i="7"/>
  <c r="K304" i="7"/>
  <c r="J306" i="7"/>
  <c r="K306" i="7"/>
  <c r="J308" i="7"/>
  <c r="K308" i="7"/>
  <c r="J310" i="7"/>
  <c r="K310" i="7"/>
  <c r="J312" i="7"/>
  <c r="K312" i="7"/>
  <c r="J314" i="7"/>
  <c r="K314" i="7"/>
  <c r="J316" i="7"/>
  <c r="K316" i="7"/>
  <c r="J318" i="7"/>
  <c r="K318" i="7"/>
  <c r="J320" i="7"/>
  <c r="K320" i="7"/>
  <c r="J322" i="7"/>
  <c r="K322" i="7"/>
  <c r="J324" i="7"/>
  <c r="K324" i="7"/>
  <c r="J326" i="7"/>
  <c r="K326" i="7"/>
  <c r="J328" i="7"/>
  <c r="K328" i="7"/>
  <c r="J330" i="7"/>
  <c r="K330" i="7"/>
  <c r="J332" i="7"/>
  <c r="K332" i="7"/>
  <c r="J334" i="7"/>
  <c r="K334" i="7"/>
  <c r="J336" i="7"/>
  <c r="K336" i="7"/>
  <c r="J338" i="7"/>
  <c r="K338" i="7"/>
  <c r="J340" i="7"/>
  <c r="K340" i="7"/>
  <c r="J342" i="7"/>
  <c r="K342" i="7"/>
  <c r="K343" i="7"/>
  <c r="K489" i="7"/>
  <c r="K481" i="7"/>
  <c r="K413" i="7"/>
  <c r="K420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8" i="7"/>
  <c r="K486" i="7"/>
  <c r="K494" i="7"/>
  <c r="K492" i="7"/>
  <c r="K488" i="7"/>
  <c r="K484" i="7"/>
  <c r="K480" i="7"/>
  <c r="K2" i="7"/>
  <c r="K3" i="7"/>
  <c r="K4" i="7"/>
  <c r="J2" i="7"/>
  <c r="K11" i="7"/>
  <c r="K167" i="7"/>
  <c r="K169" i="7"/>
  <c r="K171" i="7"/>
  <c r="K173" i="7"/>
  <c r="K175" i="7"/>
  <c r="K177" i="7"/>
  <c r="K179" i="7"/>
  <c r="K176" i="7"/>
  <c r="K178" i="7"/>
  <c r="K180" i="7"/>
  <c r="K417" i="7"/>
  <c r="K419" i="7"/>
  <c r="K421" i="7"/>
  <c r="K423" i="7"/>
  <c r="K425" i="7"/>
  <c r="K412" i="7"/>
  <c r="K414" i="7"/>
  <c r="K416" i="7"/>
  <c r="K424" i="7"/>
  <c r="G42" i="3"/>
  <c r="M64" i="6" l="1"/>
  <c r="O64" i="6"/>
  <c r="L4" i="6" l="1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7" i="6"/>
  <c r="M27" i="6"/>
  <c r="N27" i="6"/>
  <c r="O27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52" i="6"/>
  <c r="M52" i="6"/>
  <c r="N52" i="6"/>
  <c r="O52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O34" i="6"/>
  <c r="L37" i="6"/>
  <c r="M37" i="6"/>
  <c r="N37" i="6"/>
  <c r="O37" i="6"/>
  <c r="L36" i="6"/>
  <c r="M36" i="6"/>
  <c r="N36" i="6"/>
  <c r="O36" i="6"/>
  <c r="L21" i="6"/>
  <c r="M21" i="6"/>
  <c r="N21" i="6"/>
  <c r="O21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L50" i="6"/>
  <c r="M50" i="6"/>
  <c r="N50" i="6"/>
  <c r="O50" i="6"/>
  <c r="L51" i="6"/>
  <c r="M51" i="6"/>
  <c r="N51" i="6"/>
  <c r="O51" i="6"/>
  <c r="L78" i="6"/>
  <c r="M78" i="6"/>
  <c r="N78" i="6"/>
  <c r="O78" i="6"/>
  <c r="L53" i="6"/>
  <c r="M53" i="6"/>
  <c r="N53" i="6"/>
  <c r="O53" i="6"/>
  <c r="L54" i="6"/>
  <c r="M54" i="6"/>
  <c r="N54" i="6"/>
  <c r="O54" i="6"/>
  <c r="L55" i="6"/>
  <c r="M55" i="6"/>
  <c r="N55" i="6"/>
  <c r="O55" i="6"/>
  <c r="L56" i="6"/>
  <c r="M56" i="6"/>
  <c r="N56" i="6"/>
  <c r="O56" i="6"/>
  <c r="L57" i="6"/>
  <c r="M57" i="6"/>
  <c r="N57" i="6"/>
  <c r="O57" i="6"/>
  <c r="L58" i="6"/>
  <c r="M58" i="6"/>
  <c r="N58" i="6"/>
  <c r="O58" i="6"/>
  <c r="L59" i="6"/>
  <c r="M59" i="6"/>
  <c r="N59" i="6"/>
  <c r="O59" i="6"/>
  <c r="L60" i="6"/>
  <c r="M60" i="6"/>
  <c r="N60" i="6"/>
  <c r="O60" i="6"/>
  <c r="L61" i="6"/>
  <c r="M61" i="6"/>
  <c r="N61" i="6"/>
  <c r="O61" i="6"/>
  <c r="L62" i="6"/>
  <c r="M62" i="6"/>
  <c r="N62" i="6"/>
  <c r="O62" i="6"/>
  <c r="L63" i="6"/>
  <c r="M63" i="6"/>
  <c r="N63" i="6"/>
  <c r="O63" i="6"/>
  <c r="L81" i="6"/>
  <c r="M81" i="6"/>
  <c r="N81" i="6"/>
  <c r="O81" i="6"/>
  <c r="L65" i="6"/>
  <c r="M65" i="6"/>
  <c r="N65" i="6"/>
  <c r="O65" i="6"/>
  <c r="L66" i="6"/>
  <c r="M66" i="6"/>
  <c r="N66" i="6"/>
  <c r="O66" i="6"/>
  <c r="L67" i="6"/>
  <c r="M67" i="6"/>
  <c r="N67" i="6"/>
  <c r="O67" i="6"/>
  <c r="L35" i="6"/>
  <c r="M35" i="6"/>
  <c r="N35" i="6"/>
  <c r="O35" i="6"/>
  <c r="L69" i="6"/>
  <c r="M69" i="6"/>
  <c r="N69" i="6"/>
  <c r="O69" i="6"/>
  <c r="L70" i="6"/>
  <c r="M70" i="6"/>
  <c r="N70" i="6"/>
  <c r="O70" i="6"/>
  <c r="L71" i="6"/>
  <c r="M71" i="6"/>
  <c r="N71" i="6"/>
  <c r="O71" i="6"/>
  <c r="L72" i="6"/>
  <c r="M72" i="6"/>
  <c r="N72" i="6"/>
  <c r="O72" i="6"/>
  <c r="L73" i="6"/>
  <c r="M73" i="6"/>
  <c r="N73" i="6"/>
  <c r="O73" i="6"/>
  <c r="L74" i="6"/>
  <c r="M74" i="6"/>
  <c r="N74" i="6"/>
  <c r="O74" i="6"/>
  <c r="L75" i="6"/>
  <c r="M75" i="6"/>
  <c r="N75" i="6"/>
  <c r="O75" i="6"/>
  <c r="L76" i="6"/>
  <c r="M76" i="6"/>
  <c r="N76" i="6"/>
  <c r="O76" i="6"/>
  <c r="L77" i="6"/>
  <c r="M77" i="6"/>
  <c r="N77" i="6"/>
  <c r="O77" i="6"/>
  <c r="L85" i="6"/>
  <c r="M85" i="6"/>
  <c r="N85" i="6"/>
  <c r="O85" i="6"/>
  <c r="L79" i="6"/>
  <c r="M79" i="6"/>
  <c r="N79" i="6"/>
  <c r="O79" i="6"/>
  <c r="L80" i="6"/>
  <c r="M80" i="6"/>
  <c r="N80" i="6"/>
  <c r="O80" i="6"/>
  <c r="L68" i="6"/>
  <c r="M68" i="6"/>
  <c r="N68" i="6"/>
  <c r="O68" i="6"/>
  <c r="L97" i="6"/>
  <c r="M97" i="6"/>
  <c r="N97" i="6"/>
  <c r="O97" i="6"/>
  <c r="L83" i="6"/>
  <c r="M83" i="6"/>
  <c r="N83" i="6"/>
  <c r="O83" i="6"/>
  <c r="L84" i="6"/>
  <c r="M84" i="6"/>
  <c r="N84" i="6"/>
  <c r="O84" i="6"/>
  <c r="L86" i="6"/>
  <c r="M86" i="6"/>
  <c r="N86" i="6"/>
  <c r="O86" i="6"/>
  <c r="L82" i="6"/>
  <c r="M82" i="6"/>
  <c r="N82" i="6"/>
  <c r="O82" i="6"/>
  <c r="L87" i="6"/>
  <c r="M87" i="6"/>
  <c r="N87" i="6"/>
  <c r="O87" i="6"/>
  <c r="L88" i="6"/>
  <c r="M88" i="6"/>
  <c r="N88" i="6"/>
  <c r="O88" i="6"/>
  <c r="L89" i="6"/>
  <c r="M89" i="6"/>
  <c r="N89" i="6"/>
  <c r="O89" i="6"/>
  <c r="L90" i="6"/>
  <c r="M90" i="6"/>
  <c r="N90" i="6"/>
  <c r="O90" i="6"/>
  <c r="L91" i="6"/>
  <c r="M91" i="6"/>
  <c r="N91" i="6"/>
  <c r="O91" i="6"/>
  <c r="L92" i="6"/>
  <c r="M92" i="6"/>
  <c r="N92" i="6"/>
  <c r="O92" i="6"/>
  <c r="L93" i="6"/>
  <c r="M93" i="6"/>
  <c r="N93" i="6"/>
  <c r="O93" i="6"/>
  <c r="L94" i="6"/>
  <c r="M94" i="6"/>
  <c r="N94" i="6"/>
  <c r="O94" i="6"/>
  <c r="L95" i="6"/>
  <c r="M95" i="6"/>
  <c r="N95" i="6"/>
  <c r="O95" i="6"/>
  <c r="L96" i="6"/>
  <c r="M96" i="6"/>
  <c r="N96" i="6"/>
  <c r="O96" i="6"/>
  <c r="L111" i="6"/>
  <c r="M111" i="6"/>
  <c r="N111" i="6"/>
  <c r="O111" i="6"/>
  <c r="L98" i="6"/>
  <c r="M98" i="6"/>
  <c r="N98" i="6"/>
  <c r="O98" i="6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L110" i="6"/>
  <c r="M110" i="6"/>
  <c r="N110" i="6"/>
  <c r="O110" i="6"/>
  <c r="L125" i="6"/>
  <c r="M125" i="6"/>
  <c r="N125" i="6"/>
  <c r="O125" i="6"/>
  <c r="L112" i="6"/>
  <c r="M112" i="6"/>
  <c r="N112" i="6"/>
  <c r="O112" i="6"/>
  <c r="L113" i="6"/>
  <c r="M113" i="6"/>
  <c r="N113" i="6"/>
  <c r="O113" i="6"/>
  <c r="L114" i="6"/>
  <c r="M114" i="6"/>
  <c r="N114" i="6"/>
  <c r="O114" i="6"/>
  <c r="L115" i="6"/>
  <c r="M115" i="6"/>
  <c r="N115" i="6"/>
  <c r="O115" i="6"/>
  <c r="L116" i="6"/>
  <c r="M116" i="6"/>
  <c r="N116" i="6"/>
  <c r="O116" i="6"/>
  <c r="L117" i="6"/>
  <c r="M117" i="6"/>
  <c r="N117" i="6"/>
  <c r="O117" i="6"/>
  <c r="L118" i="6"/>
  <c r="M118" i="6"/>
  <c r="N118" i="6"/>
  <c r="O118" i="6"/>
  <c r="L119" i="6"/>
  <c r="M119" i="6"/>
  <c r="N119" i="6"/>
  <c r="O119" i="6"/>
  <c r="L120" i="6"/>
  <c r="M120" i="6"/>
  <c r="N120" i="6"/>
  <c r="O120" i="6"/>
  <c r="L121" i="6"/>
  <c r="M121" i="6"/>
  <c r="N121" i="6"/>
  <c r="O121" i="6"/>
  <c r="L122" i="6"/>
  <c r="M122" i="6"/>
  <c r="N122" i="6"/>
  <c r="O122" i="6"/>
  <c r="L123" i="6"/>
  <c r="M123" i="6"/>
  <c r="N123" i="6"/>
  <c r="O123" i="6"/>
  <c r="L124" i="6"/>
  <c r="M124" i="6"/>
  <c r="N124" i="6"/>
  <c r="O124" i="6"/>
  <c r="L64" i="6"/>
  <c r="N64" i="6"/>
  <c r="L126" i="6"/>
  <c r="M126" i="6"/>
  <c r="N126" i="6"/>
  <c r="O126" i="6"/>
  <c r="L127" i="6"/>
  <c r="M127" i="6"/>
  <c r="N127" i="6"/>
  <c r="O127" i="6"/>
  <c r="L128" i="6"/>
  <c r="M128" i="6"/>
  <c r="N128" i="6"/>
  <c r="O128" i="6"/>
  <c r="L129" i="6"/>
  <c r="M129" i="6"/>
  <c r="N129" i="6"/>
  <c r="O129" i="6"/>
  <c r="L130" i="6"/>
  <c r="M130" i="6"/>
  <c r="N130" i="6"/>
  <c r="O130" i="6"/>
  <c r="L131" i="6"/>
  <c r="M131" i="6"/>
  <c r="N131" i="6"/>
  <c r="O131" i="6"/>
  <c r="L132" i="6"/>
  <c r="M132" i="6"/>
  <c r="N132" i="6"/>
  <c r="O132" i="6"/>
  <c r="L133" i="6"/>
  <c r="M133" i="6"/>
  <c r="N133" i="6"/>
  <c r="O133" i="6"/>
  <c r="L134" i="6"/>
  <c r="M134" i="6"/>
  <c r="N134" i="6"/>
  <c r="O134" i="6"/>
  <c r="L135" i="6"/>
  <c r="M135" i="6"/>
  <c r="N135" i="6"/>
  <c r="O135" i="6"/>
  <c r="L136" i="6"/>
  <c r="M136" i="6"/>
  <c r="N136" i="6"/>
  <c r="O136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7" i="6"/>
  <c r="M147" i="6"/>
  <c r="N147" i="6"/>
  <c r="O147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L146" i="6"/>
  <c r="M146" i="6"/>
  <c r="N146" i="6"/>
  <c r="O146" i="6"/>
  <c r="L140" i="6"/>
  <c r="M140" i="6"/>
  <c r="N140" i="6"/>
  <c r="O140" i="6"/>
  <c r="L148" i="6"/>
  <c r="M148" i="6"/>
  <c r="N148" i="6"/>
  <c r="O148" i="6"/>
  <c r="L149" i="6"/>
  <c r="M149" i="6"/>
  <c r="N149" i="6"/>
  <c r="O149" i="6"/>
  <c r="L150" i="6"/>
  <c r="M150" i="6"/>
  <c r="N150" i="6"/>
  <c r="O150" i="6"/>
  <c r="L151" i="6"/>
  <c r="M151" i="6"/>
  <c r="N151" i="6"/>
  <c r="O151" i="6"/>
  <c r="L152" i="6"/>
  <c r="M152" i="6"/>
  <c r="N152" i="6"/>
  <c r="O152" i="6"/>
  <c r="L153" i="6"/>
  <c r="M153" i="6"/>
  <c r="N153" i="6"/>
  <c r="O153" i="6"/>
  <c r="L154" i="6"/>
  <c r="M154" i="6"/>
  <c r="N154" i="6"/>
  <c r="O154" i="6"/>
  <c r="L155" i="6"/>
  <c r="M155" i="6"/>
  <c r="N155" i="6"/>
  <c r="O155" i="6"/>
  <c r="L156" i="6"/>
  <c r="M156" i="6"/>
  <c r="N156" i="6"/>
  <c r="O156" i="6"/>
  <c r="L157" i="6"/>
  <c r="M157" i="6"/>
  <c r="N157" i="6"/>
  <c r="O157" i="6"/>
  <c r="L158" i="6"/>
  <c r="M158" i="6"/>
  <c r="N158" i="6"/>
  <c r="O158" i="6"/>
  <c r="L159" i="6"/>
  <c r="M159" i="6"/>
  <c r="N159" i="6"/>
  <c r="O159" i="6"/>
  <c r="L160" i="6"/>
  <c r="M160" i="6"/>
  <c r="N160" i="6"/>
  <c r="O160" i="6"/>
  <c r="L161" i="6"/>
  <c r="M161" i="6"/>
  <c r="N161" i="6"/>
  <c r="O161" i="6"/>
  <c r="L162" i="6"/>
  <c r="M162" i="6"/>
  <c r="N162" i="6"/>
  <c r="O162" i="6"/>
  <c r="L163" i="6"/>
  <c r="M163" i="6"/>
  <c r="N163" i="6"/>
  <c r="O163" i="6"/>
  <c r="L164" i="6"/>
  <c r="M164" i="6"/>
  <c r="N164" i="6"/>
  <c r="O164" i="6"/>
  <c r="L165" i="6"/>
  <c r="M165" i="6"/>
  <c r="N165" i="6"/>
  <c r="O165" i="6"/>
  <c r="O3" i="6"/>
  <c r="N3" i="6"/>
  <c r="M3" i="6"/>
  <c r="L3" i="6"/>
  <c r="L155" i="2" l="1"/>
  <c r="L153" i="2"/>
  <c r="L150" i="2"/>
  <c r="O21" i="2"/>
  <c r="O22" i="2"/>
  <c r="O23" i="2"/>
  <c r="O24" i="2"/>
  <c r="O49" i="2"/>
  <c r="O26" i="2"/>
  <c r="O27" i="2"/>
  <c r="O28" i="2"/>
  <c r="O25" i="2"/>
  <c r="O30" i="2"/>
  <c r="O31" i="2"/>
  <c r="O32" i="2"/>
  <c r="O33" i="2"/>
  <c r="O34" i="2"/>
  <c r="O35" i="2"/>
  <c r="O36" i="2"/>
  <c r="O37" i="2"/>
  <c r="O38" i="2"/>
  <c r="O39" i="2"/>
  <c r="O51" i="2"/>
  <c r="O41" i="2"/>
  <c r="O42" i="2"/>
  <c r="O43" i="2"/>
  <c r="O44" i="2"/>
  <c r="O45" i="2"/>
  <c r="O46" i="2"/>
  <c r="O47" i="2"/>
  <c r="O48" i="2"/>
  <c r="O10" i="2"/>
  <c r="O50" i="2"/>
  <c r="O59" i="2"/>
  <c r="O52" i="2"/>
  <c r="O53" i="2"/>
  <c r="O54" i="2"/>
  <c r="O55" i="2"/>
  <c r="O56" i="2"/>
  <c r="O57" i="2"/>
  <c r="O58" i="2"/>
  <c r="O61" i="2"/>
  <c r="O60" i="2"/>
  <c r="O40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107" i="2"/>
  <c r="O87" i="2"/>
  <c r="O88" i="2"/>
  <c r="O86" i="2"/>
  <c r="O89" i="2"/>
  <c r="O91" i="2"/>
  <c r="O90" i="2"/>
  <c r="O93" i="2"/>
  <c r="O94" i="2"/>
  <c r="O95" i="2"/>
  <c r="O92" i="2"/>
  <c r="O97" i="2"/>
  <c r="O98" i="2"/>
  <c r="O99" i="2"/>
  <c r="O100" i="2"/>
  <c r="O101" i="2"/>
  <c r="O102" i="2"/>
  <c r="O103" i="2"/>
  <c r="O104" i="2"/>
  <c r="O105" i="2"/>
  <c r="O106" i="2"/>
  <c r="O96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39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26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4" i="2"/>
  <c r="O5" i="2"/>
  <c r="O6" i="2"/>
  <c r="O7" i="2"/>
  <c r="O8" i="2"/>
  <c r="O9" i="2"/>
  <c r="O29" i="2"/>
  <c r="O11" i="2"/>
  <c r="O12" i="2"/>
  <c r="O13" i="2"/>
  <c r="O14" i="2"/>
  <c r="O15" i="2"/>
  <c r="O16" i="2"/>
  <c r="O17" i="2"/>
  <c r="O18" i="2"/>
  <c r="O19" i="2"/>
  <c r="O20" i="2"/>
  <c r="O3" i="2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F321" i="3"/>
  <c r="G321" i="3"/>
  <c r="H321" i="3"/>
  <c r="I321" i="3"/>
  <c r="J321" i="3"/>
  <c r="F298" i="3"/>
  <c r="G298" i="3"/>
  <c r="H298" i="3"/>
  <c r="I298" i="3"/>
  <c r="J298" i="3"/>
  <c r="F294" i="3"/>
  <c r="G294" i="3"/>
  <c r="H294" i="3"/>
  <c r="I294" i="3"/>
  <c r="J294" i="3"/>
  <c r="F200" i="3"/>
  <c r="G200" i="3"/>
  <c r="H200" i="3"/>
  <c r="I200" i="3"/>
  <c r="J200" i="3"/>
  <c r="F175" i="3"/>
  <c r="G175" i="3"/>
  <c r="H175" i="3"/>
  <c r="I175" i="3"/>
  <c r="J175" i="3"/>
  <c r="F136" i="3"/>
  <c r="G136" i="3"/>
  <c r="H136" i="3"/>
  <c r="I136" i="3"/>
  <c r="J136" i="3"/>
  <c r="F114" i="3"/>
  <c r="G114" i="3"/>
  <c r="H114" i="3"/>
  <c r="I114" i="3"/>
  <c r="J114" i="3"/>
  <c r="F416" i="3"/>
  <c r="G416" i="3"/>
  <c r="H416" i="3"/>
  <c r="I416" i="3"/>
  <c r="J416" i="3"/>
  <c r="F44" i="3"/>
  <c r="G44" i="3"/>
  <c r="H44" i="3"/>
  <c r="I44" i="3"/>
  <c r="J44" i="3"/>
  <c r="F271" i="3"/>
  <c r="G271" i="3"/>
  <c r="H271" i="3"/>
  <c r="I271" i="3"/>
  <c r="J271" i="3"/>
  <c r="F198" i="3"/>
  <c r="G198" i="3"/>
  <c r="H198" i="3"/>
  <c r="I198" i="3"/>
  <c r="J198" i="3"/>
  <c r="F32" i="3"/>
  <c r="G32" i="3"/>
  <c r="H32" i="3"/>
  <c r="I32" i="3"/>
  <c r="J32" i="3"/>
  <c r="F245" i="3"/>
  <c r="G245" i="3"/>
  <c r="H245" i="3"/>
  <c r="I245" i="3"/>
  <c r="J245" i="3"/>
  <c r="F158" i="3"/>
  <c r="G158" i="3"/>
  <c r="H158" i="3"/>
  <c r="I158" i="3"/>
  <c r="J158" i="3"/>
  <c r="F353" i="3"/>
  <c r="G353" i="3"/>
  <c r="H353" i="3"/>
  <c r="I353" i="3"/>
  <c r="J353" i="3"/>
  <c r="F20" i="3"/>
  <c r="G20" i="3"/>
  <c r="H20" i="3"/>
  <c r="I20" i="3"/>
  <c r="J20" i="3"/>
  <c r="F305" i="3"/>
  <c r="G305" i="3"/>
  <c r="H305" i="3"/>
  <c r="I305" i="3"/>
  <c r="J305" i="3"/>
  <c r="F91" i="3"/>
  <c r="G91" i="3"/>
  <c r="H91" i="3"/>
  <c r="I91" i="3"/>
  <c r="J91" i="3"/>
  <c r="F41" i="3"/>
  <c r="G41" i="3"/>
  <c r="H41" i="3"/>
  <c r="I41" i="3"/>
  <c r="J41" i="3"/>
  <c r="F359" i="3"/>
  <c r="G359" i="3"/>
  <c r="H359" i="3"/>
  <c r="I359" i="3"/>
  <c r="J359" i="3"/>
  <c r="F257" i="3"/>
  <c r="G257" i="3"/>
  <c r="H257" i="3"/>
  <c r="I257" i="3"/>
  <c r="J257" i="3"/>
  <c r="F275" i="3"/>
  <c r="G275" i="3"/>
  <c r="H275" i="3"/>
  <c r="I275" i="3"/>
  <c r="J275" i="3"/>
  <c r="F304" i="3"/>
  <c r="G304" i="3"/>
  <c r="H304" i="3"/>
  <c r="I304" i="3"/>
  <c r="J304" i="3"/>
  <c r="F145" i="3"/>
  <c r="G145" i="3"/>
  <c r="H145" i="3"/>
  <c r="I145" i="3"/>
  <c r="J145" i="3"/>
  <c r="F334" i="3"/>
  <c r="G334" i="3"/>
  <c r="H334" i="3"/>
  <c r="I334" i="3"/>
  <c r="J334" i="3"/>
  <c r="F285" i="3"/>
  <c r="J285" i="3" s="1"/>
  <c r="F21" i="3"/>
  <c r="J21" i="3" s="1"/>
  <c r="G69" i="3"/>
  <c r="H69" i="3"/>
  <c r="I69" i="3"/>
  <c r="G24" i="3"/>
  <c r="H24" i="3"/>
  <c r="I24" i="3"/>
  <c r="G157" i="3"/>
  <c r="H157" i="3"/>
  <c r="I157" i="3"/>
  <c r="G291" i="3"/>
  <c r="H291" i="3"/>
  <c r="I291" i="3"/>
  <c r="G76" i="3"/>
  <c r="H76" i="3"/>
  <c r="I76" i="3"/>
  <c r="G73" i="3"/>
  <c r="H73" i="3"/>
  <c r="I73" i="3"/>
  <c r="G319" i="3"/>
  <c r="H319" i="3"/>
  <c r="I319" i="3"/>
  <c r="G48" i="3"/>
  <c r="H48" i="3"/>
  <c r="I48" i="3"/>
  <c r="G327" i="3"/>
  <c r="H327" i="3"/>
  <c r="I327" i="3"/>
  <c r="G119" i="3"/>
  <c r="H119" i="3"/>
  <c r="I119" i="3"/>
  <c r="H31" i="3"/>
  <c r="I31" i="3"/>
  <c r="H39" i="3"/>
  <c r="I39" i="3"/>
  <c r="H6" i="3"/>
  <c r="I6" i="3"/>
  <c r="H5" i="3"/>
  <c r="I5" i="3"/>
  <c r="H74" i="3"/>
  <c r="I74" i="3"/>
  <c r="H72" i="3"/>
  <c r="I72" i="3"/>
  <c r="H22" i="3"/>
  <c r="I22" i="3"/>
  <c r="H54" i="3"/>
  <c r="I54" i="3"/>
  <c r="H159" i="3"/>
  <c r="I159" i="3"/>
  <c r="H15" i="3"/>
  <c r="I15" i="3"/>
  <c r="H13" i="3"/>
  <c r="I13" i="3"/>
  <c r="H14" i="3"/>
  <c r="I14" i="3"/>
  <c r="H16" i="3"/>
  <c r="I16" i="3"/>
  <c r="H42" i="3"/>
  <c r="I42" i="3"/>
  <c r="H239" i="3"/>
  <c r="I239" i="3"/>
  <c r="H285" i="3"/>
  <c r="I285" i="3"/>
  <c r="H21" i="3"/>
  <c r="I21" i="3"/>
  <c r="H29" i="3"/>
  <c r="I29" i="3"/>
  <c r="H35" i="3"/>
  <c r="I35" i="3"/>
  <c r="H379" i="3"/>
  <c r="I379" i="3"/>
  <c r="H82" i="3"/>
  <c r="I82" i="3"/>
  <c r="H358" i="3"/>
  <c r="I358" i="3"/>
  <c r="H25" i="3"/>
  <c r="I25" i="3"/>
  <c r="H50" i="3"/>
  <c r="I50" i="3"/>
  <c r="H96" i="3"/>
  <c r="I96" i="3"/>
  <c r="H317" i="3"/>
  <c r="I317" i="3"/>
  <c r="H281" i="3"/>
  <c r="I281" i="3"/>
  <c r="H23" i="3"/>
  <c r="I23" i="3"/>
  <c r="H37" i="3"/>
  <c r="I37" i="3"/>
  <c r="H322" i="3"/>
  <c r="I322" i="3"/>
  <c r="H156" i="3"/>
  <c r="I156" i="3"/>
  <c r="H38" i="3"/>
  <c r="I38" i="3"/>
  <c r="H107" i="3"/>
  <c r="I107" i="3"/>
  <c r="H308" i="3"/>
  <c r="I308" i="3"/>
  <c r="H139" i="3"/>
  <c r="I139" i="3"/>
  <c r="H56" i="3"/>
  <c r="I56" i="3"/>
  <c r="H194" i="3"/>
  <c r="I194" i="3"/>
  <c r="H45" i="3"/>
  <c r="I45" i="3"/>
  <c r="H75" i="3"/>
  <c r="I75" i="3"/>
  <c r="H149" i="3"/>
  <c r="I149" i="3"/>
  <c r="H132" i="3"/>
  <c r="I132" i="3"/>
  <c r="H30" i="3"/>
  <c r="I30" i="3"/>
  <c r="H53" i="3"/>
  <c r="I53" i="3"/>
  <c r="H95" i="3"/>
  <c r="I95" i="3"/>
  <c r="H205" i="3"/>
  <c r="I205" i="3"/>
  <c r="H323" i="3"/>
  <c r="I323" i="3"/>
  <c r="H59" i="3"/>
  <c r="I59" i="3"/>
  <c r="H87" i="3"/>
  <c r="I87" i="3"/>
  <c r="H8" i="3"/>
  <c r="I8" i="3"/>
  <c r="H340" i="3"/>
  <c r="I340" i="3"/>
  <c r="H371" i="3"/>
  <c r="I371" i="3"/>
  <c r="H243" i="3"/>
  <c r="I243" i="3"/>
  <c r="H77" i="3"/>
  <c r="I77" i="3"/>
  <c r="H242" i="3"/>
  <c r="I242" i="3"/>
  <c r="H34" i="3"/>
  <c r="I34" i="3"/>
  <c r="H238" i="3"/>
  <c r="I238" i="3"/>
  <c r="H67" i="3"/>
  <c r="I67" i="3"/>
  <c r="H68" i="3"/>
  <c r="I68" i="3"/>
  <c r="H236" i="3"/>
  <c r="I236" i="3"/>
  <c r="H11" i="3"/>
  <c r="I11" i="3"/>
  <c r="H71" i="3"/>
  <c r="I71" i="3"/>
  <c r="H62" i="3"/>
  <c r="I62" i="3"/>
  <c r="H206" i="3"/>
  <c r="I206" i="3"/>
  <c r="H202" i="3"/>
  <c r="I202" i="3"/>
  <c r="H83" i="3"/>
  <c r="I83" i="3"/>
  <c r="H47" i="3"/>
  <c r="I47" i="3"/>
  <c r="H124" i="3"/>
  <c r="I124" i="3"/>
  <c r="H147" i="3"/>
  <c r="I147" i="3"/>
  <c r="H40" i="3"/>
  <c r="I40" i="3"/>
  <c r="H81" i="3"/>
  <c r="I81" i="3"/>
  <c r="H80" i="3"/>
  <c r="I80" i="3"/>
  <c r="H111" i="3"/>
  <c r="I111" i="3"/>
  <c r="H108" i="3"/>
  <c r="I108" i="3"/>
  <c r="H84" i="3"/>
  <c r="I84" i="3"/>
  <c r="H52" i="3"/>
  <c r="I52" i="3"/>
  <c r="H86" i="3"/>
  <c r="I86" i="3"/>
  <c r="H55" i="3"/>
  <c r="I55" i="3"/>
  <c r="H105" i="3"/>
  <c r="I105" i="3"/>
  <c r="H85" i="3"/>
  <c r="I85" i="3"/>
  <c r="H248" i="3"/>
  <c r="I248" i="3"/>
  <c r="H90" i="3"/>
  <c r="I90" i="3"/>
  <c r="H310" i="3"/>
  <c r="I310" i="3"/>
  <c r="H339" i="3"/>
  <c r="I339" i="3"/>
  <c r="H43" i="3"/>
  <c r="I43" i="3"/>
  <c r="H134" i="3"/>
  <c r="I134" i="3"/>
  <c r="H94" i="3"/>
  <c r="I94" i="3"/>
  <c r="H33" i="3"/>
  <c r="I33" i="3"/>
  <c r="H79" i="3"/>
  <c r="I79" i="3"/>
  <c r="H103" i="3"/>
  <c r="I103" i="3"/>
  <c r="H201" i="3"/>
  <c r="I201" i="3"/>
  <c r="H101" i="3"/>
  <c r="I101" i="3"/>
  <c r="H99" i="3"/>
  <c r="I99" i="3"/>
  <c r="H100" i="3"/>
  <c r="I100" i="3"/>
  <c r="H63" i="3"/>
  <c r="I63" i="3"/>
  <c r="H98" i="3"/>
  <c r="I98" i="3"/>
  <c r="H120" i="3"/>
  <c r="I120" i="3"/>
  <c r="H268" i="3"/>
  <c r="I268" i="3"/>
  <c r="H12" i="3"/>
  <c r="I12" i="3"/>
  <c r="H161" i="3"/>
  <c r="I161" i="3"/>
  <c r="H130" i="3"/>
  <c r="I130" i="3"/>
  <c r="H269" i="3"/>
  <c r="I269" i="3"/>
  <c r="H10" i="3"/>
  <c r="I10" i="3"/>
  <c r="H92" i="3"/>
  <c r="I92" i="3"/>
  <c r="H204" i="3"/>
  <c r="I204" i="3"/>
  <c r="H116" i="3"/>
  <c r="I116" i="3"/>
  <c r="H117" i="3"/>
  <c r="I117" i="3"/>
  <c r="H57" i="3"/>
  <c r="I57" i="3"/>
  <c r="H241" i="3"/>
  <c r="I241" i="3"/>
  <c r="H123" i="3"/>
  <c r="I123" i="3"/>
  <c r="H126" i="3"/>
  <c r="I126" i="3"/>
  <c r="H203" i="3"/>
  <c r="I203" i="3"/>
  <c r="H118" i="3"/>
  <c r="I118" i="3"/>
  <c r="H122" i="3"/>
  <c r="I122" i="3"/>
  <c r="H249" i="3"/>
  <c r="I249" i="3"/>
  <c r="H26" i="3"/>
  <c r="I26" i="3"/>
  <c r="H17" i="3"/>
  <c r="I17" i="3"/>
  <c r="H284" i="3"/>
  <c r="I284" i="3"/>
  <c r="H125" i="3"/>
  <c r="I125" i="3"/>
  <c r="H266" i="3"/>
  <c r="I266" i="3"/>
  <c r="H133" i="3"/>
  <c r="I133" i="3"/>
  <c r="H135" i="3"/>
  <c r="I135" i="3"/>
  <c r="H137" i="3"/>
  <c r="I137" i="3"/>
  <c r="H138" i="3"/>
  <c r="I138" i="3"/>
  <c r="H148" i="3"/>
  <c r="I148" i="3"/>
  <c r="H235" i="3"/>
  <c r="I235" i="3"/>
  <c r="H141" i="3"/>
  <c r="I141" i="3"/>
  <c r="H143" i="3"/>
  <c r="I143" i="3"/>
  <c r="H144" i="3"/>
  <c r="I144" i="3"/>
  <c r="H142" i="3"/>
  <c r="I142" i="3"/>
  <c r="H186" i="3"/>
  <c r="I186" i="3"/>
  <c r="H146" i="3"/>
  <c r="I146" i="3"/>
  <c r="H184" i="3"/>
  <c r="I184" i="3"/>
  <c r="H113" i="3"/>
  <c r="I113" i="3"/>
  <c r="H306" i="3"/>
  <c r="I306" i="3"/>
  <c r="H150" i="3"/>
  <c r="I150" i="3"/>
  <c r="H152" i="3"/>
  <c r="I152" i="3"/>
  <c r="H153" i="3"/>
  <c r="I153" i="3"/>
  <c r="H151" i="3"/>
  <c r="I151" i="3"/>
  <c r="H154" i="3"/>
  <c r="I154" i="3"/>
  <c r="H195" i="3"/>
  <c r="I195" i="3"/>
  <c r="H263" i="3"/>
  <c r="I263" i="3"/>
  <c r="H102" i="3"/>
  <c r="I102" i="3"/>
  <c r="H258" i="3"/>
  <c r="I258" i="3"/>
  <c r="H288" i="3"/>
  <c r="I288" i="3"/>
  <c r="H129" i="3"/>
  <c r="I129" i="3"/>
  <c r="H115" i="3"/>
  <c r="I115" i="3"/>
  <c r="H131" i="3"/>
  <c r="I131" i="3"/>
  <c r="H155" i="3"/>
  <c r="I155" i="3"/>
  <c r="H46" i="3"/>
  <c r="I46" i="3"/>
  <c r="H169" i="3"/>
  <c r="I169" i="3"/>
  <c r="H171" i="3"/>
  <c r="I171" i="3"/>
  <c r="H172" i="3"/>
  <c r="I172" i="3"/>
  <c r="H170" i="3"/>
  <c r="I170" i="3"/>
  <c r="H27" i="3"/>
  <c r="I27" i="3"/>
  <c r="H49" i="3"/>
  <c r="I49" i="3"/>
  <c r="H177" i="3"/>
  <c r="I177" i="3"/>
  <c r="H176" i="3"/>
  <c r="I176" i="3"/>
  <c r="H189" i="3"/>
  <c r="I189" i="3"/>
  <c r="H3" i="3"/>
  <c r="I3" i="3"/>
  <c r="H278" i="3"/>
  <c r="I278" i="3"/>
  <c r="H179" i="3"/>
  <c r="I179" i="3"/>
  <c r="H19" i="3"/>
  <c r="I19" i="3"/>
  <c r="H280" i="3"/>
  <c r="I280" i="3"/>
  <c r="H293" i="3"/>
  <c r="I293" i="3"/>
  <c r="H36" i="3"/>
  <c r="I36" i="3"/>
  <c r="H78" i="3"/>
  <c r="I78" i="3"/>
  <c r="H61" i="3"/>
  <c r="I61" i="3"/>
  <c r="H178" i="3"/>
  <c r="I178" i="3"/>
  <c r="H183" i="3"/>
  <c r="I183" i="3"/>
  <c r="H289" i="3"/>
  <c r="I289" i="3"/>
  <c r="H190" i="3"/>
  <c r="I190" i="3"/>
  <c r="H276" i="3"/>
  <c r="I276" i="3"/>
  <c r="H193" i="3"/>
  <c r="I193" i="3"/>
  <c r="H51" i="3"/>
  <c r="I51" i="3"/>
  <c r="H250" i="3"/>
  <c r="I250" i="3"/>
  <c r="H112" i="3"/>
  <c r="I112" i="3"/>
  <c r="H174" i="3"/>
  <c r="I174" i="3"/>
  <c r="H58" i="3"/>
  <c r="I58" i="3"/>
  <c r="H256" i="3"/>
  <c r="I256" i="3"/>
  <c r="H262" i="3"/>
  <c r="I262" i="3"/>
  <c r="H182" i="3"/>
  <c r="I182" i="3"/>
  <c r="H191" i="3"/>
  <c r="I191" i="3"/>
  <c r="H187" i="3"/>
  <c r="I187" i="3"/>
  <c r="H255" i="3"/>
  <c r="I255" i="3"/>
  <c r="H121" i="3"/>
  <c r="I121" i="3"/>
  <c r="H222" i="3"/>
  <c r="I222" i="3"/>
  <c r="H208" i="3"/>
  <c r="I208" i="3"/>
  <c r="H230" i="3"/>
  <c r="I230" i="3"/>
  <c r="H224" i="3"/>
  <c r="I224" i="3"/>
  <c r="H216" i="3"/>
  <c r="I216" i="3"/>
  <c r="H227" i="3"/>
  <c r="I227" i="3"/>
  <c r="H217" i="3"/>
  <c r="I217" i="3"/>
  <c r="H181" i="3"/>
  <c r="I181" i="3"/>
  <c r="H207" i="3"/>
  <c r="I207" i="3"/>
  <c r="H210" i="3"/>
  <c r="I210" i="3"/>
  <c r="H318" i="3"/>
  <c r="I318" i="3"/>
  <c r="H209" i="3"/>
  <c r="I209" i="3"/>
  <c r="H211" i="3"/>
  <c r="I211" i="3"/>
  <c r="H212" i="3"/>
  <c r="I212" i="3"/>
  <c r="H296" i="3"/>
  <c r="I296" i="3"/>
  <c r="H234" i="3"/>
  <c r="I234" i="3"/>
  <c r="H228" i="3"/>
  <c r="I228" i="3"/>
  <c r="H221" i="3"/>
  <c r="I221" i="3"/>
  <c r="H213" i="3"/>
  <c r="I213" i="3"/>
  <c r="H225" i="3"/>
  <c r="I225" i="3"/>
  <c r="H215" i="3"/>
  <c r="I215" i="3"/>
  <c r="H233" i="3"/>
  <c r="I233" i="3"/>
  <c r="H226" i="3"/>
  <c r="I226" i="3"/>
  <c r="H218" i="3"/>
  <c r="I218" i="3"/>
  <c r="H219" i="3"/>
  <c r="I219" i="3"/>
  <c r="H282" i="3"/>
  <c r="I282" i="3"/>
  <c r="H231" i="3"/>
  <c r="I231" i="3"/>
  <c r="H223" i="3"/>
  <c r="I223" i="3"/>
  <c r="H220" i="3"/>
  <c r="I220" i="3"/>
  <c r="H232" i="3"/>
  <c r="I232" i="3"/>
  <c r="H237" i="3"/>
  <c r="I237" i="3"/>
  <c r="H229" i="3"/>
  <c r="I229" i="3"/>
  <c r="H165" i="3"/>
  <c r="I165" i="3"/>
  <c r="H240" i="3"/>
  <c r="I240" i="3"/>
  <c r="H196" i="3"/>
  <c r="I196" i="3"/>
  <c r="H180" i="3"/>
  <c r="I180" i="3"/>
  <c r="H164" i="3"/>
  <c r="I164" i="3"/>
  <c r="H109" i="3"/>
  <c r="I109" i="3"/>
  <c r="H97" i="3"/>
  <c r="I97" i="3"/>
  <c r="H246" i="3"/>
  <c r="I246" i="3"/>
  <c r="H337" i="3"/>
  <c r="I337" i="3"/>
  <c r="H110" i="3"/>
  <c r="I110" i="3"/>
  <c r="H341" i="3"/>
  <c r="I341" i="3"/>
  <c r="H344" i="3"/>
  <c r="I344" i="3"/>
  <c r="H253" i="3"/>
  <c r="I253" i="3"/>
  <c r="H173" i="3"/>
  <c r="I173" i="3"/>
  <c r="H28" i="3"/>
  <c r="I28" i="3"/>
  <c r="H307" i="3"/>
  <c r="I307" i="3"/>
  <c r="H300" i="3"/>
  <c r="I300" i="3"/>
  <c r="H185" i="3"/>
  <c r="I185" i="3"/>
  <c r="H259" i="3"/>
  <c r="I259" i="3"/>
  <c r="H260" i="3"/>
  <c r="I260" i="3"/>
  <c r="H272" i="3"/>
  <c r="I272" i="3"/>
  <c r="H88" i="3"/>
  <c r="I88" i="3"/>
  <c r="H127" i="3"/>
  <c r="I127" i="3"/>
  <c r="H89" i="3"/>
  <c r="I89" i="3"/>
  <c r="H140" i="3"/>
  <c r="I140" i="3"/>
  <c r="H264" i="3"/>
  <c r="I264" i="3"/>
  <c r="H188" i="3"/>
  <c r="I188" i="3"/>
  <c r="H252" i="3"/>
  <c r="I252" i="3"/>
  <c r="H267" i="3"/>
  <c r="I267" i="3"/>
  <c r="H18" i="3"/>
  <c r="I18" i="3"/>
  <c r="H197" i="3"/>
  <c r="I197" i="3"/>
  <c r="H199" i="3"/>
  <c r="I199" i="3"/>
  <c r="H70" i="3"/>
  <c r="I70" i="3"/>
  <c r="H326" i="3"/>
  <c r="I326" i="3"/>
  <c r="H261" i="3"/>
  <c r="I261" i="3"/>
  <c r="H277" i="3"/>
  <c r="I277" i="3"/>
  <c r="H60" i="3"/>
  <c r="I60" i="3"/>
  <c r="H279" i="3"/>
  <c r="I279" i="3"/>
  <c r="H335" i="3"/>
  <c r="I335" i="3"/>
  <c r="H65" i="3"/>
  <c r="I65" i="3"/>
  <c r="H104" i="3"/>
  <c r="I104" i="3"/>
  <c r="H316" i="3"/>
  <c r="I316" i="3"/>
  <c r="H329" i="3"/>
  <c r="I329" i="3"/>
  <c r="H283" i="3"/>
  <c r="I283" i="3"/>
  <c r="H106" i="3"/>
  <c r="I106" i="3"/>
  <c r="H286" i="3"/>
  <c r="I286" i="3"/>
  <c r="H64" i="3"/>
  <c r="I64" i="3"/>
  <c r="H315" i="3"/>
  <c r="I315" i="3"/>
  <c r="H292" i="3"/>
  <c r="I292" i="3"/>
  <c r="H287" i="3"/>
  <c r="I287" i="3"/>
  <c r="H295" i="3"/>
  <c r="I295" i="3"/>
  <c r="H299" i="3"/>
  <c r="I299" i="3"/>
  <c r="H297" i="3"/>
  <c r="I297" i="3"/>
  <c r="H301" i="3"/>
  <c r="I301" i="3"/>
  <c r="H66" i="3"/>
  <c r="I66" i="3"/>
  <c r="H247" i="3"/>
  <c r="I247" i="3"/>
  <c r="H265" i="3"/>
  <c r="I265" i="3"/>
  <c r="H303" i="3"/>
  <c r="I303" i="3"/>
  <c r="H302" i="3"/>
  <c r="I302" i="3"/>
  <c r="H128" i="3"/>
  <c r="I128" i="3"/>
  <c r="H254" i="3"/>
  <c r="I254" i="3"/>
  <c r="H93" i="3"/>
  <c r="I93" i="3"/>
  <c r="H309" i="3"/>
  <c r="I309" i="3"/>
  <c r="H251" i="3"/>
  <c r="I251" i="3"/>
  <c r="H332" i="3"/>
  <c r="I332" i="3"/>
  <c r="H313" i="3"/>
  <c r="I313" i="3"/>
  <c r="H314" i="3"/>
  <c r="I314" i="3"/>
  <c r="H311" i="3"/>
  <c r="I311" i="3"/>
  <c r="H312" i="3"/>
  <c r="I312" i="3"/>
  <c r="H166" i="3"/>
  <c r="I166" i="3"/>
  <c r="H244" i="3"/>
  <c r="I244" i="3"/>
  <c r="H320" i="3"/>
  <c r="I320" i="3"/>
  <c r="H163" i="3"/>
  <c r="I163" i="3"/>
  <c r="H162" i="3"/>
  <c r="I162" i="3"/>
  <c r="H325" i="3"/>
  <c r="I325" i="3"/>
  <c r="H328" i="3"/>
  <c r="I328" i="3"/>
  <c r="H352" i="3"/>
  <c r="I352" i="3"/>
  <c r="H167" i="3"/>
  <c r="I167" i="3"/>
  <c r="H330" i="3"/>
  <c r="I330" i="3"/>
  <c r="H324" i="3"/>
  <c r="I324" i="3"/>
  <c r="H331" i="3"/>
  <c r="I331" i="3"/>
  <c r="H333" i="3"/>
  <c r="I333" i="3"/>
  <c r="H362" i="3"/>
  <c r="I362" i="3"/>
  <c r="H336" i="3"/>
  <c r="I336" i="3"/>
  <c r="H338" i="3"/>
  <c r="I338" i="3"/>
  <c r="H160" i="3"/>
  <c r="I160" i="3"/>
  <c r="H4" i="3"/>
  <c r="I4" i="3"/>
  <c r="H7" i="3"/>
  <c r="I7" i="3"/>
  <c r="H214" i="3"/>
  <c r="I214" i="3"/>
  <c r="H273" i="3"/>
  <c r="I273" i="3"/>
  <c r="H345" i="3"/>
  <c r="I345" i="3"/>
  <c r="H274" i="3"/>
  <c r="I274" i="3"/>
  <c r="H342" i="3"/>
  <c r="I342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78" i="3"/>
  <c r="I378" i="3"/>
  <c r="H354" i="3"/>
  <c r="I354" i="3"/>
  <c r="H343" i="3"/>
  <c r="I343" i="3"/>
  <c r="H380" i="3"/>
  <c r="I380" i="3"/>
  <c r="H356" i="3"/>
  <c r="I356" i="3"/>
  <c r="H9" i="3"/>
  <c r="I9" i="3"/>
  <c r="H357" i="3"/>
  <c r="I357" i="3"/>
  <c r="H366" i="3"/>
  <c r="I366" i="3"/>
  <c r="H360" i="3"/>
  <c r="I360" i="3"/>
  <c r="H364" i="3"/>
  <c r="I364" i="3"/>
  <c r="H369" i="3"/>
  <c r="I369" i="3"/>
  <c r="H361" i="3"/>
  <c r="I361" i="3"/>
  <c r="H370" i="3"/>
  <c r="I370" i="3"/>
  <c r="H290" i="3"/>
  <c r="I290" i="3"/>
  <c r="H363" i="3"/>
  <c r="I363" i="3"/>
  <c r="H365" i="3"/>
  <c r="I365" i="3"/>
  <c r="H367" i="3"/>
  <c r="I367" i="3"/>
  <c r="H368" i="3"/>
  <c r="I368" i="3"/>
  <c r="H270" i="3"/>
  <c r="I270" i="3"/>
  <c r="H407" i="3"/>
  <c r="I407" i="3"/>
  <c r="H375" i="3"/>
  <c r="I375" i="3"/>
  <c r="H373" i="3"/>
  <c r="I373" i="3"/>
  <c r="H372" i="3"/>
  <c r="I372" i="3"/>
  <c r="H377" i="3"/>
  <c r="I377" i="3"/>
  <c r="H376" i="3"/>
  <c r="I376" i="3"/>
  <c r="H192" i="3"/>
  <c r="I192" i="3"/>
  <c r="H168" i="3"/>
  <c r="I168" i="3"/>
  <c r="H374" i="3"/>
  <c r="I374" i="3"/>
  <c r="H381" i="3"/>
  <c r="I381" i="3"/>
  <c r="H382" i="3"/>
  <c r="I382" i="3"/>
  <c r="H386" i="3"/>
  <c r="I386" i="3"/>
  <c r="H385" i="3"/>
  <c r="I385" i="3"/>
  <c r="H383" i="3"/>
  <c r="I383" i="3"/>
  <c r="H384" i="3"/>
  <c r="I384" i="3"/>
  <c r="H387" i="3"/>
  <c r="I387" i="3"/>
  <c r="H388" i="3"/>
  <c r="I388" i="3"/>
  <c r="H389" i="3"/>
  <c r="I389" i="3"/>
  <c r="H405" i="3"/>
  <c r="I405" i="3"/>
  <c r="H392" i="3"/>
  <c r="I392" i="3"/>
  <c r="H398" i="3"/>
  <c r="I398" i="3"/>
  <c r="H406" i="3"/>
  <c r="I406" i="3"/>
  <c r="H396" i="3"/>
  <c r="I396" i="3"/>
  <c r="H399" i="3"/>
  <c r="I399" i="3"/>
  <c r="H401" i="3"/>
  <c r="I401" i="3"/>
  <c r="H400" i="3"/>
  <c r="I400" i="3"/>
  <c r="H393" i="3"/>
  <c r="I393" i="3"/>
  <c r="H394" i="3"/>
  <c r="I394" i="3"/>
  <c r="H402" i="3"/>
  <c r="I402" i="3"/>
  <c r="H403" i="3"/>
  <c r="I403" i="3"/>
  <c r="H397" i="3"/>
  <c r="I397" i="3"/>
  <c r="H390" i="3"/>
  <c r="I390" i="3"/>
  <c r="H391" i="3"/>
  <c r="I391" i="3"/>
  <c r="H404" i="3"/>
  <c r="I404" i="3"/>
  <c r="H395" i="3"/>
  <c r="I395" i="3"/>
  <c r="H355" i="3"/>
  <c r="I355" i="3"/>
  <c r="H408" i="3"/>
  <c r="I408" i="3"/>
  <c r="H409" i="3"/>
  <c r="I409" i="3"/>
  <c r="H410" i="3"/>
  <c r="I410" i="3"/>
  <c r="H411" i="3"/>
  <c r="I411" i="3"/>
  <c r="H412" i="3"/>
  <c r="I412" i="3"/>
  <c r="H414" i="3"/>
  <c r="I414" i="3"/>
  <c r="H413" i="3"/>
  <c r="I413" i="3"/>
  <c r="H415" i="3"/>
  <c r="I415" i="3"/>
  <c r="H478" i="3"/>
  <c r="I478" i="3"/>
  <c r="H417" i="3"/>
  <c r="I417" i="3"/>
  <c r="H418" i="3"/>
  <c r="I418" i="3"/>
  <c r="H419" i="3"/>
  <c r="I419" i="3"/>
  <c r="H456" i="3"/>
  <c r="I456" i="3"/>
  <c r="H480" i="3"/>
  <c r="I480" i="3"/>
  <c r="H482" i="3"/>
  <c r="I482" i="3"/>
  <c r="H483" i="3"/>
  <c r="I483" i="3"/>
  <c r="H420" i="3"/>
  <c r="I420" i="3"/>
  <c r="H457" i="3"/>
  <c r="I457" i="3"/>
  <c r="H421" i="3"/>
  <c r="I421" i="3"/>
  <c r="H422" i="3"/>
  <c r="I422" i="3"/>
  <c r="H423" i="3"/>
  <c r="I423" i="3"/>
  <c r="H458" i="3"/>
  <c r="I458" i="3"/>
  <c r="H484" i="3"/>
  <c r="I484" i="3"/>
  <c r="H424" i="3"/>
  <c r="I424" i="3"/>
  <c r="H459" i="3"/>
  <c r="I459" i="3"/>
  <c r="H485" i="3"/>
  <c r="I485" i="3"/>
  <c r="H476" i="3"/>
  <c r="I476" i="3"/>
  <c r="H425" i="3"/>
  <c r="I425" i="3"/>
  <c r="H460" i="3"/>
  <c r="I460" i="3"/>
  <c r="H426" i="3"/>
  <c r="I426" i="3"/>
  <c r="H427" i="3"/>
  <c r="I427" i="3"/>
  <c r="H428" i="3"/>
  <c r="I428" i="3"/>
  <c r="H487" i="3"/>
  <c r="I487" i="3"/>
  <c r="H488" i="3"/>
  <c r="I488" i="3"/>
  <c r="H429" i="3"/>
  <c r="I429" i="3"/>
  <c r="H430" i="3"/>
  <c r="I430" i="3"/>
  <c r="H461" i="3"/>
  <c r="I461" i="3"/>
  <c r="H431" i="3"/>
  <c r="I431" i="3"/>
  <c r="H432" i="3"/>
  <c r="I432" i="3"/>
  <c r="H462" i="3"/>
  <c r="I462" i="3"/>
  <c r="H477" i="3"/>
  <c r="I477" i="3"/>
  <c r="H433" i="3"/>
  <c r="I433" i="3"/>
  <c r="H434" i="3"/>
  <c r="I434" i="3"/>
  <c r="H463" i="3"/>
  <c r="I463" i="3"/>
  <c r="H464" i="3"/>
  <c r="I464" i="3"/>
  <c r="H435" i="3"/>
  <c r="I435" i="3"/>
  <c r="H436" i="3"/>
  <c r="I436" i="3"/>
  <c r="H437" i="3"/>
  <c r="I437" i="3"/>
  <c r="H465" i="3"/>
  <c r="I465" i="3"/>
  <c r="H438" i="3"/>
  <c r="I438" i="3"/>
  <c r="H439" i="3"/>
  <c r="I439" i="3"/>
  <c r="H440" i="3"/>
  <c r="I440" i="3"/>
  <c r="H466" i="3"/>
  <c r="I466" i="3"/>
  <c r="H467" i="3"/>
  <c r="I467" i="3"/>
  <c r="H441" i="3"/>
  <c r="I441" i="3"/>
  <c r="H442" i="3"/>
  <c r="I442" i="3"/>
  <c r="H468" i="3"/>
  <c r="I468" i="3"/>
  <c r="H469" i="3"/>
  <c r="I469" i="3"/>
  <c r="H491" i="3"/>
  <c r="I491" i="3"/>
  <c r="H492" i="3"/>
  <c r="I492" i="3"/>
  <c r="H443" i="3"/>
  <c r="I443" i="3"/>
  <c r="H444" i="3"/>
  <c r="I444" i="3"/>
  <c r="H445" i="3"/>
  <c r="I445" i="3"/>
  <c r="H470" i="3"/>
  <c r="I470" i="3"/>
  <c r="H471" i="3"/>
  <c r="I471" i="3"/>
  <c r="H446" i="3"/>
  <c r="I446" i="3"/>
  <c r="H493" i="3"/>
  <c r="I493" i="3"/>
  <c r="H447" i="3"/>
  <c r="I447" i="3"/>
  <c r="H472" i="3"/>
  <c r="I472" i="3"/>
  <c r="H473" i="3"/>
  <c r="I473" i="3"/>
  <c r="H474" i="3"/>
  <c r="I474" i="3"/>
  <c r="H448" i="3"/>
  <c r="I448" i="3"/>
  <c r="H449" i="3"/>
  <c r="I449" i="3"/>
  <c r="H450" i="3"/>
  <c r="I450" i="3"/>
  <c r="H475" i="3"/>
  <c r="I475" i="3"/>
  <c r="H479" i="3"/>
  <c r="I479" i="3"/>
  <c r="H481" i="3"/>
  <c r="I481" i="3"/>
  <c r="H494" i="3"/>
  <c r="I494" i="3"/>
  <c r="H451" i="3"/>
  <c r="I451" i="3"/>
  <c r="H452" i="3"/>
  <c r="I452" i="3"/>
  <c r="H495" i="3"/>
  <c r="I495" i="3"/>
  <c r="H453" i="3"/>
  <c r="I453" i="3"/>
  <c r="H454" i="3"/>
  <c r="I454" i="3"/>
  <c r="H455" i="3"/>
  <c r="I455" i="3"/>
  <c r="H486" i="3"/>
  <c r="I486" i="3"/>
  <c r="H489" i="3"/>
  <c r="I489" i="3"/>
  <c r="H490" i="3"/>
  <c r="I490" i="3"/>
  <c r="I2" i="3"/>
  <c r="H2" i="3"/>
  <c r="G31" i="3"/>
  <c r="G39" i="3"/>
  <c r="G6" i="3"/>
  <c r="G5" i="3"/>
  <c r="G74" i="3"/>
  <c r="G72" i="3"/>
  <c r="G22" i="3"/>
  <c r="G54" i="3"/>
  <c r="G159" i="3"/>
  <c r="G15" i="3"/>
  <c r="G13" i="3"/>
  <c r="G14" i="3"/>
  <c r="G16" i="3"/>
  <c r="G239" i="3"/>
  <c r="G285" i="3"/>
  <c r="G21" i="3"/>
  <c r="G29" i="3"/>
  <c r="G35" i="3"/>
  <c r="G379" i="3"/>
  <c r="G82" i="3"/>
  <c r="G358" i="3"/>
  <c r="G25" i="3"/>
  <c r="G50" i="3"/>
  <c r="G96" i="3"/>
  <c r="G317" i="3"/>
  <c r="G281" i="3"/>
  <c r="G23" i="3"/>
  <c r="G37" i="3"/>
  <c r="G322" i="3"/>
  <c r="G156" i="3"/>
  <c r="G38" i="3"/>
  <c r="G107" i="3"/>
  <c r="G308" i="3"/>
  <c r="G139" i="3"/>
  <c r="G56" i="3"/>
  <c r="G194" i="3"/>
  <c r="G45" i="3"/>
  <c r="G75" i="3"/>
  <c r="G149" i="3"/>
  <c r="G132" i="3"/>
  <c r="G30" i="3"/>
  <c r="G53" i="3"/>
  <c r="G95" i="3"/>
  <c r="G205" i="3"/>
  <c r="G323" i="3"/>
  <c r="G59" i="3"/>
  <c r="G87" i="3"/>
  <c r="G8" i="3"/>
  <c r="G340" i="3"/>
  <c r="G371" i="3"/>
  <c r="G243" i="3"/>
  <c r="G77" i="3"/>
  <c r="G242" i="3"/>
  <c r="G34" i="3"/>
  <c r="G238" i="3"/>
  <c r="G67" i="3"/>
  <c r="G68" i="3"/>
  <c r="G236" i="3"/>
  <c r="G11" i="3"/>
  <c r="G71" i="3"/>
  <c r="G62" i="3"/>
  <c r="G206" i="3"/>
  <c r="G202" i="3"/>
  <c r="G83" i="3"/>
  <c r="G47" i="3"/>
  <c r="G124" i="3"/>
  <c r="G147" i="3"/>
  <c r="G40" i="3"/>
  <c r="G81" i="3"/>
  <c r="G80" i="3"/>
  <c r="G111" i="3"/>
  <c r="G108" i="3"/>
  <c r="G84" i="3"/>
  <c r="G52" i="3"/>
  <c r="G86" i="3"/>
  <c r="G55" i="3"/>
  <c r="G105" i="3"/>
  <c r="G85" i="3"/>
  <c r="G248" i="3"/>
  <c r="G90" i="3"/>
  <c r="G310" i="3"/>
  <c r="G339" i="3"/>
  <c r="G43" i="3"/>
  <c r="G134" i="3"/>
  <c r="G94" i="3"/>
  <c r="G33" i="3"/>
  <c r="G79" i="3"/>
  <c r="G103" i="3"/>
  <c r="G201" i="3"/>
  <c r="G101" i="3"/>
  <c r="G99" i="3"/>
  <c r="G100" i="3"/>
  <c r="G63" i="3"/>
  <c r="G98" i="3"/>
  <c r="G120" i="3"/>
  <c r="G268" i="3"/>
  <c r="G12" i="3"/>
  <c r="G161" i="3"/>
  <c r="G130" i="3"/>
  <c r="G269" i="3"/>
  <c r="G10" i="3"/>
  <c r="G92" i="3"/>
  <c r="G204" i="3"/>
  <c r="G116" i="3"/>
  <c r="G117" i="3"/>
  <c r="G57" i="3"/>
  <c r="G241" i="3"/>
  <c r="G123" i="3"/>
  <c r="G126" i="3"/>
  <c r="G203" i="3"/>
  <c r="G118" i="3"/>
  <c r="G122" i="3"/>
  <c r="G249" i="3"/>
  <c r="G26" i="3"/>
  <c r="G17" i="3"/>
  <c r="G284" i="3"/>
  <c r="G125" i="3"/>
  <c r="G266" i="3"/>
  <c r="G133" i="3"/>
  <c r="G135" i="3"/>
  <c r="G137" i="3"/>
  <c r="G138" i="3"/>
  <c r="G148" i="3"/>
  <c r="G235" i="3"/>
  <c r="G141" i="3"/>
  <c r="G143" i="3"/>
  <c r="G144" i="3"/>
  <c r="G142" i="3"/>
  <c r="G186" i="3"/>
  <c r="G146" i="3"/>
  <c r="G184" i="3"/>
  <c r="G113" i="3"/>
  <c r="G306" i="3"/>
  <c r="G150" i="3"/>
  <c r="G152" i="3"/>
  <c r="G153" i="3"/>
  <c r="G151" i="3"/>
  <c r="G154" i="3"/>
  <c r="G195" i="3"/>
  <c r="G263" i="3"/>
  <c r="G102" i="3"/>
  <c r="G258" i="3"/>
  <c r="G288" i="3"/>
  <c r="G129" i="3"/>
  <c r="G115" i="3"/>
  <c r="G131" i="3"/>
  <c r="G155" i="3"/>
  <c r="G46" i="3"/>
  <c r="G169" i="3"/>
  <c r="G171" i="3"/>
  <c r="G172" i="3"/>
  <c r="G170" i="3"/>
  <c r="G27" i="3"/>
  <c r="G49" i="3"/>
  <c r="G177" i="3"/>
  <c r="G176" i="3"/>
  <c r="G189" i="3"/>
  <c r="G3" i="3"/>
  <c r="G278" i="3"/>
  <c r="G179" i="3"/>
  <c r="G19" i="3"/>
  <c r="G280" i="3"/>
  <c r="G293" i="3"/>
  <c r="G36" i="3"/>
  <c r="G78" i="3"/>
  <c r="G61" i="3"/>
  <c r="G178" i="3"/>
  <c r="G183" i="3"/>
  <c r="G289" i="3"/>
  <c r="G190" i="3"/>
  <c r="G276" i="3"/>
  <c r="G193" i="3"/>
  <c r="G51" i="3"/>
  <c r="G250" i="3"/>
  <c r="G112" i="3"/>
  <c r="G174" i="3"/>
  <c r="G58" i="3"/>
  <c r="G256" i="3"/>
  <c r="G262" i="3"/>
  <c r="G182" i="3"/>
  <c r="G191" i="3"/>
  <c r="G187" i="3"/>
  <c r="G255" i="3"/>
  <c r="G121" i="3"/>
  <c r="G222" i="3"/>
  <c r="G208" i="3"/>
  <c r="G230" i="3"/>
  <c r="G224" i="3"/>
  <c r="G216" i="3"/>
  <c r="G227" i="3"/>
  <c r="G217" i="3"/>
  <c r="G181" i="3"/>
  <c r="G207" i="3"/>
  <c r="G210" i="3"/>
  <c r="G318" i="3"/>
  <c r="G209" i="3"/>
  <c r="G211" i="3"/>
  <c r="G212" i="3"/>
  <c r="G296" i="3"/>
  <c r="G234" i="3"/>
  <c r="G228" i="3"/>
  <c r="G221" i="3"/>
  <c r="G213" i="3"/>
  <c r="G225" i="3"/>
  <c r="G215" i="3"/>
  <c r="G233" i="3"/>
  <c r="G226" i="3"/>
  <c r="G218" i="3"/>
  <c r="G219" i="3"/>
  <c r="G282" i="3"/>
  <c r="G231" i="3"/>
  <c r="G223" i="3"/>
  <c r="G220" i="3"/>
  <c r="G232" i="3"/>
  <c r="G237" i="3"/>
  <c r="G229" i="3"/>
  <c r="G165" i="3"/>
  <c r="G240" i="3"/>
  <c r="G196" i="3"/>
  <c r="G180" i="3"/>
  <c r="G164" i="3"/>
  <c r="G109" i="3"/>
  <c r="G97" i="3"/>
  <c r="G246" i="3"/>
  <c r="G337" i="3"/>
  <c r="G110" i="3"/>
  <c r="G341" i="3"/>
  <c r="G344" i="3"/>
  <c r="G253" i="3"/>
  <c r="G173" i="3"/>
  <c r="G28" i="3"/>
  <c r="G307" i="3"/>
  <c r="G300" i="3"/>
  <c r="G185" i="3"/>
  <c r="G259" i="3"/>
  <c r="G260" i="3"/>
  <c r="G272" i="3"/>
  <c r="G88" i="3"/>
  <c r="G127" i="3"/>
  <c r="G89" i="3"/>
  <c r="G140" i="3"/>
  <c r="G264" i="3"/>
  <c r="G188" i="3"/>
  <c r="G252" i="3"/>
  <c r="G267" i="3"/>
  <c r="G18" i="3"/>
  <c r="G197" i="3"/>
  <c r="G199" i="3"/>
  <c r="G70" i="3"/>
  <c r="G326" i="3"/>
  <c r="G261" i="3"/>
  <c r="G277" i="3"/>
  <c r="G60" i="3"/>
  <c r="G279" i="3"/>
  <c r="G335" i="3"/>
  <c r="G65" i="3"/>
  <c r="G104" i="3"/>
  <c r="G316" i="3"/>
  <c r="G329" i="3"/>
  <c r="G283" i="3"/>
  <c r="G106" i="3"/>
  <c r="G286" i="3"/>
  <c r="G64" i="3"/>
  <c r="G315" i="3"/>
  <c r="G292" i="3"/>
  <c r="G287" i="3"/>
  <c r="G295" i="3"/>
  <c r="G299" i="3"/>
  <c r="G297" i="3"/>
  <c r="G301" i="3"/>
  <c r="G66" i="3"/>
  <c r="G247" i="3"/>
  <c r="G265" i="3"/>
  <c r="G303" i="3"/>
  <c r="G302" i="3"/>
  <c r="G128" i="3"/>
  <c r="G254" i="3"/>
  <c r="G93" i="3"/>
  <c r="G309" i="3"/>
  <c r="G251" i="3"/>
  <c r="G332" i="3"/>
  <c r="G313" i="3"/>
  <c r="G314" i="3"/>
  <c r="G311" i="3"/>
  <c r="G312" i="3"/>
  <c r="G166" i="3"/>
  <c r="G244" i="3"/>
  <c r="G320" i="3"/>
  <c r="G163" i="3"/>
  <c r="G162" i="3"/>
  <c r="G325" i="3"/>
  <c r="G328" i="3"/>
  <c r="G352" i="3"/>
  <c r="G167" i="3"/>
  <c r="G330" i="3"/>
  <c r="G324" i="3"/>
  <c r="G331" i="3"/>
  <c r="G333" i="3"/>
  <c r="G362" i="3"/>
  <c r="G336" i="3"/>
  <c r="G338" i="3"/>
  <c r="G160" i="3"/>
  <c r="G4" i="3"/>
  <c r="G7" i="3"/>
  <c r="G214" i="3"/>
  <c r="G273" i="3"/>
  <c r="G345" i="3"/>
  <c r="G274" i="3"/>
  <c r="G342" i="3"/>
  <c r="G346" i="3"/>
  <c r="G347" i="3"/>
  <c r="G348" i="3"/>
  <c r="G349" i="3"/>
  <c r="G350" i="3"/>
  <c r="G351" i="3"/>
  <c r="G378" i="3"/>
  <c r="G354" i="3"/>
  <c r="G343" i="3"/>
  <c r="G380" i="3"/>
  <c r="G356" i="3"/>
  <c r="G9" i="3"/>
  <c r="G357" i="3"/>
  <c r="G366" i="3"/>
  <c r="G360" i="3"/>
  <c r="G364" i="3"/>
  <c r="G369" i="3"/>
  <c r="G361" i="3"/>
  <c r="G370" i="3"/>
  <c r="G290" i="3"/>
  <c r="G363" i="3"/>
  <c r="G365" i="3"/>
  <c r="G367" i="3"/>
  <c r="G368" i="3"/>
  <c r="G270" i="3"/>
  <c r="G407" i="3"/>
  <c r="G375" i="3"/>
  <c r="G373" i="3"/>
  <c r="G372" i="3"/>
  <c r="G377" i="3"/>
  <c r="G376" i="3"/>
  <c r="G192" i="3"/>
  <c r="G168" i="3"/>
  <c r="G374" i="3"/>
  <c r="G381" i="3"/>
  <c r="G382" i="3"/>
  <c r="G386" i="3"/>
  <c r="G385" i="3"/>
  <c r="G383" i="3"/>
  <c r="G384" i="3"/>
  <c r="G387" i="3"/>
  <c r="G388" i="3"/>
  <c r="G389" i="3"/>
  <c r="G405" i="3"/>
  <c r="G392" i="3"/>
  <c r="G398" i="3"/>
  <c r="G406" i="3"/>
  <c r="G396" i="3"/>
  <c r="G399" i="3"/>
  <c r="G401" i="3"/>
  <c r="G400" i="3"/>
  <c r="G393" i="3"/>
  <c r="G394" i="3"/>
  <c r="G402" i="3"/>
  <c r="G403" i="3"/>
  <c r="G397" i="3"/>
  <c r="G390" i="3"/>
  <c r="G391" i="3"/>
  <c r="G404" i="3"/>
  <c r="G395" i="3"/>
  <c r="G355" i="3"/>
  <c r="G408" i="3"/>
  <c r="G409" i="3"/>
  <c r="G410" i="3"/>
  <c r="G411" i="3"/>
  <c r="G412" i="3"/>
  <c r="G414" i="3"/>
  <c r="G413" i="3"/>
  <c r="G415" i="3"/>
  <c r="G478" i="3"/>
  <c r="G417" i="3"/>
  <c r="G418" i="3"/>
  <c r="G419" i="3"/>
  <c r="G456" i="3"/>
  <c r="G480" i="3"/>
  <c r="G482" i="3"/>
  <c r="G483" i="3"/>
  <c r="G420" i="3"/>
  <c r="G457" i="3"/>
  <c r="G421" i="3"/>
  <c r="G422" i="3"/>
  <c r="G423" i="3"/>
  <c r="G458" i="3"/>
  <c r="G484" i="3"/>
  <c r="G424" i="3"/>
  <c r="G459" i="3"/>
  <c r="G485" i="3"/>
  <c r="G476" i="3"/>
  <c r="G425" i="3"/>
  <c r="G460" i="3"/>
  <c r="G426" i="3"/>
  <c r="G427" i="3"/>
  <c r="G428" i="3"/>
  <c r="G487" i="3"/>
  <c r="G488" i="3"/>
  <c r="G429" i="3"/>
  <c r="G430" i="3"/>
  <c r="G461" i="3"/>
  <c r="G431" i="3"/>
  <c r="G432" i="3"/>
  <c r="G462" i="3"/>
  <c r="G477" i="3"/>
  <c r="G433" i="3"/>
  <c r="G434" i="3"/>
  <c r="G463" i="3"/>
  <c r="G464" i="3"/>
  <c r="G435" i="3"/>
  <c r="G436" i="3"/>
  <c r="G437" i="3"/>
  <c r="G465" i="3"/>
  <c r="G438" i="3"/>
  <c r="G439" i="3"/>
  <c r="G440" i="3"/>
  <c r="G466" i="3"/>
  <c r="G467" i="3"/>
  <c r="G441" i="3"/>
  <c r="G442" i="3"/>
  <c r="G468" i="3"/>
  <c r="G469" i="3"/>
  <c r="G491" i="3"/>
  <c r="G492" i="3"/>
  <c r="G443" i="3"/>
  <c r="G444" i="3"/>
  <c r="G445" i="3"/>
  <c r="G470" i="3"/>
  <c r="G471" i="3"/>
  <c r="G446" i="3"/>
  <c r="G493" i="3"/>
  <c r="G447" i="3"/>
  <c r="G472" i="3"/>
  <c r="G473" i="3"/>
  <c r="G474" i="3"/>
  <c r="G448" i="3"/>
  <c r="G449" i="3"/>
  <c r="G450" i="3"/>
  <c r="G475" i="3"/>
  <c r="G479" i="3"/>
  <c r="G481" i="3"/>
  <c r="G494" i="3"/>
  <c r="G451" i="3"/>
  <c r="G452" i="3"/>
  <c r="G495" i="3"/>
  <c r="G453" i="3"/>
  <c r="G454" i="3"/>
  <c r="G455" i="3"/>
  <c r="G486" i="3"/>
  <c r="G489" i="3"/>
  <c r="G490" i="3"/>
  <c r="G2" i="3"/>
  <c r="F478" i="3"/>
  <c r="J478" i="3" s="1"/>
  <c r="F366" i="3"/>
  <c r="J366" i="3" s="1"/>
  <c r="F214" i="3"/>
  <c r="J214" i="3" s="1"/>
  <c r="F378" i="3"/>
  <c r="J378" i="3" s="1"/>
  <c r="F377" i="3"/>
  <c r="J377" i="3" s="1"/>
  <c r="F222" i="3"/>
  <c r="J222" i="3" s="1"/>
  <c r="F417" i="3"/>
  <c r="J417" i="3" s="1"/>
  <c r="F418" i="3"/>
  <c r="J418" i="3" s="1"/>
  <c r="F360" i="3"/>
  <c r="J360" i="3" s="1"/>
  <c r="F208" i="3"/>
  <c r="J208" i="3" s="1"/>
  <c r="F128" i="3"/>
  <c r="J128" i="3" s="1"/>
  <c r="F127" i="3"/>
  <c r="J127" i="3" s="1"/>
  <c r="F7" i="3"/>
  <c r="J7" i="3" s="1"/>
  <c r="F337" i="3"/>
  <c r="J337" i="3" s="1"/>
  <c r="F310" i="3"/>
  <c r="J310" i="3" s="1"/>
  <c r="F15" i="3"/>
  <c r="J15" i="3" s="1"/>
  <c r="F419" i="3"/>
  <c r="J419" i="3" s="1"/>
  <c r="F230" i="3"/>
  <c r="J230" i="3" s="1"/>
  <c r="F79" i="3"/>
  <c r="J79" i="3" s="1"/>
  <c r="F186" i="3"/>
  <c r="J186" i="3" s="1"/>
  <c r="F69" i="3"/>
  <c r="J69" i="3" s="1"/>
  <c r="F3" i="3"/>
  <c r="J3" i="3" s="1"/>
  <c r="F456" i="3"/>
  <c r="J456" i="3" s="1"/>
  <c r="F224" i="3"/>
  <c r="J224" i="3" s="1"/>
  <c r="F332" i="3"/>
  <c r="J332" i="3" s="1"/>
  <c r="F480" i="3"/>
  <c r="J480" i="3" s="1"/>
  <c r="F133" i="3"/>
  <c r="J133" i="3" s="1"/>
  <c r="F482" i="3"/>
  <c r="J482" i="3" s="1"/>
  <c r="F483" i="3"/>
  <c r="J483" i="3" s="1"/>
  <c r="F36" i="3"/>
  <c r="J36" i="3" s="1"/>
  <c r="F405" i="3"/>
  <c r="J405" i="3" s="1"/>
  <c r="F313" i="3"/>
  <c r="J313" i="3" s="1"/>
  <c r="F150" i="3"/>
  <c r="J150" i="3" s="1"/>
  <c r="F307" i="3"/>
  <c r="J307" i="3" s="1"/>
  <c r="F259" i="3"/>
  <c r="J259" i="3" s="1"/>
  <c r="F103" i="3"/>
  <c r="J103" i="3" s="1"/>
  <c r="F196" i="3"/>
  <c r="J196" i="3" s="1"/>
  <c r="F293" i="3"/>
  <c r="J293" i="3" s="1"/>
  <c r="F420" i="3"/>
  <c r="J420" i="3" s="1"/>
  <c r="F216" i="3"/>
  <c r="J216" i="3" s="1"/>
  <c r="F339" i="3"/>
  <c r="J339" i="3" s="1"/>
  <c r="F409" i="3"/>
  <c r="J409" i="3" s="1"/>
  <c r="F457" i="3"/>
  <c r="J457" i="3" s="1"/>
  <c r="F277" i="3"/>
  <c r="J277" i="3" s="1"/>
  <c r="F57" i="3"/>
  <c r="J57" i="3" s="1"/>
  <c r="F24" i="3"/>
  <c r="J24" i="3" s="1"/>
  <c r="F242" i="3"/>
  <c r="J242" i="3" s="1"/>
  <c r="F201" i="3"/>
  <c r="J201" i="3" s="1"/>
  <c r="F120" i="3"/>
  <c r="J120" i="3" s="1"/>
  <c r="F227" i="3"/>
  <c r="J227" i="3" s="1"/>
  <c r="F89" i="3"/>
  <c r="J89" i="3" s="1"/>
  <c r="F217" i="3"/>
  <c r="J217" i="3" s="1"/>
  <c r="F314" i="3"/>
  <c r="J314" i="3" s="1"/>
  <c r="F247" i="3"/>
  <c r="J247" i="3" s="1"/>
  <c r="F316" i="3"/>
  <c r="J316" i="3" s="1"/>
  <c r="F181" i="3"/>
  <c r="J181" i="3" s="1"/>
  <c r="F9" i="3"/>
  <c r="J9" i="3" s="1"/>
  <c r="F207" i="3"/>
  <c r="J207" i="3" s="1"/>
  <c r="F347" i="3"/>
  <c r="J347" i="3" s="1"/>
  <c r="F421" i="3"/>
  <c r="J421" i="3" s="1"/>
  <c r="F210" i="3"/>
  <c r="J210" i="3" s="1"/>
  <c r="F422" i="3"/>
  <c r="J422" i="3" s="1"/>
  <c r="F423" i="3"/>
  <c r="J423" i="3" s="1"/>
  <c r="F266" i="3"/>
  <c r="J266" i="3" s="1"/>
  <c r="F458" i="3"/>
  <c r="J458" i="3" s="1"/>
  <c r="F85" i="3"/>
  <c r="J85" i="3" s="1"/>
  <c r="F149" i="3"/>
  <c r="J149" i="3" s="1"/>
  <c r="F392" i="3"/>
  <c r="J392" i="3" s="1"/>
  <c r="F398" i="3"/>
  <c r="J398" i="3" s="1"/>
  <c r="F192" i="3"/>
  <c r="J192" i="3" s="1"/>
  <c r="F386" i="3"/>
  <c r="J386" i="3" s="1"/>
  <c r="F406" i="3"/>
  <c r="J406" i="3" s="1"/>
  <c r="F375" i="3"/>
  <c r="J375" i="3" s="1"/>
  <c r="F484" i="3"/>
  <c r="J484" i="3" s="1"/>
  <c r="F82" i="3"/>
  <c r="J82" i="3" s="1"/>
  <c r="F4" i="3"/>
  <c r="J4" i="3" s="1"/>
  <c r="F350" i="3"/>
  <c r="J350" i="3" s="1"/>
  <c r="F376" i="3"/>
  <c r="J376" i="3" s="1"/>
  <c r="F414" i="3"/>
  <c r="J414" i="3" s="1"/>
  <c r="F387" i="3"/>
  <c r="J387" i="3" s="1"/>
  <c r="F374" i="3"/>
  <c r="J374" i="3" s="1"/>
  <c r="F244" i="3"/>
  <c r="J244" i="3" s="1"/>
  <c r="F424" i="3"/>
  <c r="J424" i="3" s="1"/>
  <c r="F155" i="3"/>
  <c r="J155" i="3" s="1"/>
  <c r="F241" i="3"/>
  <c r="J241" i="3" s="1"/>
  <c r="F459" i="3"/>
  <c r="J459" i="3" s="1"/>
  <c r="F280" i="3"/>
  <c r="J280" i="3" s="1"/>
  <c r="F364" i="3"/>
  <c r="J364" i="3" s="1"/>
  <c r="F396" i="3"/>
  <c r="J396" i="3" s="1"/>
  <c r="F303" i="3"/>
  <c r="J303" i="3" s="1"/>
  <c r="F187" i="3"/>
  <c r="J187" i="3" s="1"/>
  <c r="F56" i="3"/>
  <c r="J56" i="3" s="1"/>
  <c r="F485" i="3"/>
  <c r="J485" i="3" s="1"/>
  <c r="F369" i="3"/>
  <c r="J369" i="3" s="1"/>
  <c r="F476" i="3"/>
  <c r="J476" i="3" s="1"/>
  <c r="F43" i="3"/>
  <c r="J43" i="3" s="1"/>
  <c r="F338" i="3"/>
  <c r="J338" i="3" s="1"/>
  <c r="F265" i="3"/>
  <c r="J265" i="3" s="1"/>
  <c r="F382" i="3"/>
  <c r="J382" i="3" s="1"/>
  <c r="F309" i="3"/>
  <c r="J309" i="3" s="1"/>
  <c r="F336" i="3"/>
  <c r="J336" i="3" s="1"/>
  <c r="F412" i="3"/>
  <c r="J412" i="3" s="1"/>
  <c r="F318" i="3"/>
  <c r="J318" i="3" s="1"/>
  <c r="F361" i="3"/>
  <c r="J361" i="3" s="1"/>
  <c r="F270" i="3"/>
  <c r="J270" i="3" s="1"/>
  <c r="F425" i="3"/>
  <c r="J425" i="3" s="1"/>
  <c r="F253" i="3"/>
  <c r="J253" i="3" s="1"/>
  <c r="F34" i="3"/>
  <c r="J34" i="3" s="1"/>
  <c r="F460" i="3"/>
  <c r="J460" i="3" s="1"/>
  <c r="F399" i="3"/>
  <c r="J399" i="3" s="1"/>
  <c r="F177" i="3"/>
  <c r="J177" i="3" s="1"/>
  <c r="F113" i="3"/>
  <c r="J113" i="3" s="1"/>
  <c r="F197" i="3"/>
  <c r="J197" i="3" s="1"/>
  <c r="F289" i="3"/>
  <c r="J289" i="3" s="1"/>
  <c r="F123" i="3"/>
  <c r="J123" i="3" s="1"/>
  <c r="F300" i="3"/>
  <c r="J300" i="3" s="1"/>
  <c r="F193" i="3"/>
  <c r="J193" i="3" s="1"/>
  <c r="F60" i="3"/>
  <c r="J60" i="3" s="1"/>
  <c r="F295" i="3"/>
  <c r="J295" i="3" s="1"/>
  <c r="F169" i="3"/>
  <c r="J169" i="3" s="1"/>
  <c r="F325" i="3"/>
  <c r="J325" i="3" s="1"/>
  <c r="F51" i="3"/>
  <c r="J51" i="3" s="1"/>
  <c r="F209" i="3"/>
  <c r="J209" i="3" s="1"/>
  <c r="F268" i="3"/>
  <c r="J268" i="3" s="1"/>
  <c r="F211" i="3"/>
  <c r="J211" i="3" s="1"/>
  <c r="F426" i="3"/>
  <c r="J426" i="3" s="1"/>
  <c r="F354" i="3"/>
  <c r="J354" i="3" s="1"/>
  <c r="F165" i="3"/>
  <c r="J165" i="3" s="1"/>
  <c r="F370" i="3"/>
  <c r="J370" i="3" s="1"/>
  <c r="F427" i="3"/>
  <c r="J427" i="3" s="1"/>
  <c r="F355" i="3"/>
  <c r="J355" i="3" s="1"/>
  <c r="F37" i="3"/>
  <c r="J37" i="3" s="1"/>
  <c r="F117" i="3"/>
  <c r="J117" i="3" s="1"/>
  <c r="F357" i="3"/>
  <c r="J357" i="3" s="1"/>
  <c r="F109" i="3"/>
  <c r="J109" i="3" s="1"/>
  <c r="F154" i="3"/>
  <c r="J154" i="3" s="1"/>
  <c r="F272" i="3"/>
  <c r="J272" i="3" s="1"/>
  <c r="F126" i="3"/>
  <c r="J126" i="3" s="1"/>
  <c r="F206" i="3"/>
  <c r="J206" i="3" s="1"/>
  <c r="F302" i="3"/>
  <c r="J302" i="3" s="1"/>
  <c r="F52" i="3"/>
  <c r="J52" i="3" s="1"/>
  <c r="F351" i="3"/>
  <c r="J351" i="3" s="1"/>
  <c r="F28" i="3"/>
  <c r="J28" i="3" s="1"/>
  <c r="F203" i="3"/>
  <c r="J203" i="3" s="1"/>
  <c r="F329" i="3"/>
  <c r="J329" i="3" s="1"/>
  <c r="F173" i="3"/>
  <c r="J173" i="3" s="1"/>
  <c r="F202" i="3"/>
  <c r="J202" i="3" s="1"/>
  <c r="F348" i="3"/>
  <c r="J348" i="3" s="1"/>
  <c r="F299" i="3"/>
  <c r="J299" i="3" s="1"/>
  <c r="F212" i="3"/>
  <c r="J212" i="3" s="1"/>
  <c r="F428" i="3"/>
  <c r="J428" i="3" s="1"/>
  <c r="F379" i="3"/>
  <c r="J379" i="3" s="1"/>
  <c r="F238" i="3"/>
  <c r="J238" i="3" s="1"/>
  <c r="F116" i="3"/>
  <c r="J116" i="3" s="1"/>
  <c r="F95" i="3"/>
  <c r="J95" i="3" s="1"/>
  <c r="F143" i="3"/>
  <c r="J143" i="3" s="1"/>
  <c r="F194" i="3"/>
  <c r="J194" i="3" s="1"/>
  <c r="F61" i="3"/>
  <c r="J61" i="3" s="1"/>
  <c r="F388" i="3"/>
  <c r="J388" i="3" s="1"/>
  <c r="F487" i="3"/>
  <c r="J487" i="3" s="1"/>
  <c r="F488" i="3"/>
  <c r="J488" i="3" s="1"/>
  <c r="F290" i="3"/>
  <c r="J290" i="3" s="1"/>
  <c r="F163" i="3"/>
  <c r="J163" i="3" s="1"/>
  <c r="F62" i="3"/>
  <c r="J62" i="3" s="1"/>
  <c r="F401" i="3"/>
  <c r="J401" i="3" s="1"/>
  <c r="F296" i="3"/>
  <c r="J296" i="3" s="1"/>
  <c r="F160" i="3"/>
  <c r="J160" i="3" s="1"/>
  <c r="F311" i="3"/>
  <c r="J311" i="3" s="1"/>
  <c r="F363" i="3"/>
  <c r="J363" i="3" s="1"/>
  <c r="F429" i="3"/>
  <c r="J429" i="3" s="1"/>
  <c r="F430" i="3"/>
  <c r="J430" i="3" s="1"/>
  <c r="F281" i="3"/>
  <c r="J281" i="3" s="1"/>
  <c r="F118" i="3"/>
  <c r="J118" i="3" s="1"/>
  <c r="F13" i="3"/>
  <c r="J13" i="3" s="1"/>
  <c r="F67" i="3"/>
  <c r="J67" i="3" s="1"/>
  <c r="F400" i="3"/>
  <c r="J400" i="3" s="1"/>
  <c r="F68" i="3"/>
  <c r="J68" i="3" s="1"/>
  <c r="F243" i="3"/>
  <c r="J243" i="3" s="1"/>
  <c r="F250" i="3"/>
  <c r="J250" i="3" s="1"/>
  <c r="F234" i="3"/>
  <c r="J234" i="3" s="1"/>
  <c r="F461" i="3"/>
  <c r="J461" i="3" s="1"/>
  <c r="F246" i="3"/>
  <c r="J246" i="3" s="1"/>
  <c r="F228" i="3"/>
  <c r="J228" i="3" s="1"/>
  <c r="F14" i="3"/>
  <c r="J14" i="3" s="1"/>
  <c r="F31" i="3"/>
  <c r="J31" i="3" s="1"/>
  <c r="F78" i="3"/>
  <c r="J78" i="3" s="1"/>
  <c r="F221" i="3"/>
  <c r="J221" i="3" s="1"/>
  <c r="F315" i="3"/>
  <c r="J315" i="3" s="1"/>
  <c r="F260" i="3"/>
  <c r="J260" i="3" s="1"/>
  <c r="F273" i="3"/>
  <c r="J273" i="3" s="1"/>
  <c r="F236" i="3"/>
  <c r="J236" i="3" s="1"/>
  <c r="F176" i="3"/>
  <c r="J176" i="3" s="1"/>
  <c r="F213" i="3"/>
  <c r="J213" i="3" s="1"/>
  <c r="F431" i="3"/>
  <c r="J431" i="3" s="1"/>
  <c r="F432" i="3"/>
  <c r="J432" i="3" s="1"/>
  <c r="F23" i="3"/>
  <c r="J23" i="3" s="1"/>
  <c r="F462" i="3"/>
  <c r="J462" i="3" s="1"/>
  <c r="F225" i="3"/>
  <c r="J225" i="3" s="1"/>
  <c r="F42" i="3"/>
  <c r="J42" i="3" s="1"/>
  <c r="F205" i="3"/>
  <c r="J205" i="3" s="1"/>
  <c r="F345" i="3"/>
  <c r="J345" i="3" s="1"/>
  <c r="F101" i="3"/>
  <c r="J101" i="3" s="1"/>
  <c r="F239" i="3"/>
  <c r="J239" i="3" s="1"/>
  <c r="F2" i="3"/>
  <c r="J2" i="3" s="1"/>
  <c r="F393" i="3"/>
  <c r="J393" i="3" s="1"/>
  <c r="F84" i="3"/>
  <c r="J84" i="3" s="1"/>
  <c r="F190" i="3"/>
  <c r="J190" i="3" s="1"/>
  <c r="F63" i="3"/>
  <c r="J63" i="3" s="1"/>
  <c r="F47" i="3"/>
  <c r="J47" i="3" s="1"/>
  <c r="F477" i="3"/>
  <c r="J477" i="3" s="1"/>
  <c r="F248" i="3"/>
  <c r="J248" i="3" s="1"/>
  <c r="F433" i="3"/>
  <c r="J433" i="3" s="1"/>
  <c r="F129" i="3"/>
  <c r="J129" i="3" s="1"/>
  <c r="F12" i="3"/>
  <c r="J12" i="3" s="1"/>
  <c r="F215" i="3"/>
  <c r="J215" i="3" s="1"/>
  <c r="F322" i="3"/>
  <c r="J322" i="3" s="1"/>
  <c r="F434" i="3"/>
  <c r="J434" i="3" s="1"/>
  <c r="F463" i="3"/>
  <c r="J463" i="3" s="1"/>
  <c r="F233" i="3"/>
  <c r="J233" i="3" s="1"/>
  <c r="F394" i="3"/>
  <c r="J394" i="3" s="1"/>
  <c r="F328" i="3"/>
  <c r="J328" i="3" s="1"/>
  <c r="F157" i="3"/>
  <c r="J157" i="3" s="1"/>
  <c r="F146" i="3"/>
  <c r="J146" i="3" s="1"/>
  <c r="F464" i="3"/>
  <c r="J464" i="3" s="1"/>
  <c r="F74" i="3"/>
  <c r="J74" i="3" s="1"/>
  <c r="F156" i="3"/>
  <c r="J156" i="3" s="1"/>
  <c r="F77" i="3"/>
  <c r="J77" i="3" s="1"/>
  <c r="F402" i="3"/>
  <c r="J402" i="3" s="1"/>
  <c r="F180" i="3"/>
  <c r="J180" i="3" s="1"/>
  <c r="F403" i="3"/>
  <c r="J403" i="3" s="1"/>
  <c r="F435" i="3"/>
  <c r="J435" i="3" s="1"/>
  <c r="F380" i="3"/>
  <c r="J380" i="3" s="1"/>
  <c r="F343" i="3"/>
  <c r="J343" i="3" s="1"/>
  <c r="F292" i="3"/>
  <c r="J292" i="3" s="1"/>
  <c r="F168" i="3"/>
  <c r="J168" i="3" s="1"/>
  <c r="F436" i="3"/>
  <c r="J436" i="3" s="1"/>
  <c r="F122" i="3"/>
  <c r="J122" i="3" s="1"/>
  <c r="F134" i="3"/>
  <c r="J134" i="3" s="1"/>
  <c r="F178" i="3"/>
  <c r="J178" i="3" s="1"/>
  <c r="F437" i="3"/>
  <c r="J437" i="3" s="1"/>
  <c r="F291" i="3"/>
  <c r="J291" i="3" s="1"/>
  <c r="F287" i="3"/>
  <c r="J287" i="3" s="1"/>
  <c r="F352" i="3"/>
  <c r="J352" i="3" s="1"/>
  <c r="F255" i="3"/>
  <c r="J255" i="3" s="1"/>
  <c r="F465" i="3"/>
  <c r="J465" i="3" s="1"/>
  <c r="F249" i="3"/>
  <c r="J249" i="3" s="1"/>
  <c r="F226" i="3"/>
  <c r="J226" i="3" s="1"/>
  <c r="F140" i="3"/>
  <c r="J140" i="3" s="1"/>
  <c r="F397" i="3"/>
  <c r="J397" i="3" s="1"/>
  <c r="F161" i="3"/>
  <c r="J161" i="3" s="1"/>
  <c r="F264" i="3"/>
  <c r="J264" i="3" s="1"/>
  <c r="F167" i="3"/>
  <c r="J167" i="3" s="1"/>
  <c r="F183" i="3"/>
  <c r="J183" i="3" s="1"/>
  <c r="F269" i="3"/>
  <c r="J269" i="3" s="1"/>
  <c r="F390" i="3"/>
  <c r="J390" i="3" s="1"/>
  <c r="F235" i="3"/>
  <c r="J235" i="3" s="1"/>
  <c r="F371" i="3"/>
  <c r="J371" i="3" s="1"/>
  <c r="F278" i="3"/>
  <c r="J278" i="3" s="1"/>
  <c r="F152" i="3"/>
  <c r="J152" i="3" s="1"/>
  <c r="F99" i="3"/>
  <c r="J99" i="3" s="1"/>
  <c r="F438" i="3"/>
  <c r="J438" i="3" s="1"/>
  <c r="F439" i="3"/>
  <c r="J439" i="3" s="1"/>
  <c r="F317" i="3"/>
  <c r="J317" i="3" s="1"/>
  <c r="F86" i="3"/>
  <c r="J86" i="3" s="1"/>
  <c r="F137" i="3"/>
  <c r="J137" i="3" s="1"/>
  <c r="F76" i="3"/>
  <c r="J76" i="3" s="1"/>
  <c r="F11" i="3"/>
  <c r="J11" i="3" s="1"/>
  <c r="F96" i="3"/>
  <c r="J96" i="3" s="1"/>
  <c r="F279" i="3"/>
  <c r="J279" i="3" s="1"/>
  <c r="F54" i="3"/>
  <c r="J54" i="3" s="1"/>
  <c r="F308" i="3"/>
  <c r="J308" i="3" s="1"/>
  <c r="F218" i="3"/>
  <c r="J218" i="3" s="1"/>
  <c r="F171" i="3"/>
  <c r="J171" i="3" s="1"/>
  <c r="F251" i="3"/>
  <c r="J251" i="3" s="1"/>
  <c r="F258" i="3"/>
  <c r="J258" i="3" s="1"/>
  <c r="F391" i="3"/>
  <c r="J391" i="3" s="1"/>
  <c r="F108" i="3"/>
  <c r="J108" i="3" s="1"/>
  <c r="F440" i="3"/>
  <c r="J440" i="3" s="1"/>
  <c r="F174" i="3"/>
  <c r="J174" i="3" s="1"/>
  <c r="F323" i="3"/>
  <c r="J323" i="3" s="1"/>
  <c r="F6" i="3"/>
  <c r="J6" i="3" s="1"/>
  <c r="F100" i="3"/>
  <c r="J100" i="3" s="1"/>
  <c r="F274" i="3"/>
  <c r="J274" i="3" s="1"/>
  <c r="F466" i="3"/>
  <c r="J466" i="3" s="1"/>
  <c r="F115" i="3"/>
  <c r="J115" i="3" s="1"/>
  <c r="F144" i="3"/>
  <c r="J144" i="3" s="1"/>
  <c r="F199" i="3"/>
  <c r="J199" i="3" s="1"/>
  <c r="F50" i="3"/>
  <c r="J50" i="3" s="1"/>
  <c r="F467" i="3"/>
  <c r="J467" i="3" s="1"/>
  <c r="F188" i="3"/>
  <c r="J188" i="3" s="1"/>
  <c r="F75" i="3"/>
  <c r="J75" i="3" s="1"/>
  <c r="F219" i="3"/>
  <c r="J219" i="3" s="1"/>
  <c r="F88" i="3"/>
  <c r="J88" i="3" s="1"/>
  <c r="F404" i="3"/>
  <c r="J404" i="3" s="1"/>
  <c r="F97" i="3"/>
  <c r="J97" i="3" s="1"/>
  <c r="F283" i="3"/>
  <c r="J283" i="3" s="1"/>
  <c r="F263" i="3"/>
  <c r="J263" i="3" s="1"/>
  <c r="F441" i="3"/>
  <c r="J441" i="3" s="1"/>
  <c r="F26" i="3"/>
  <c r="J26" i="3" s="1"/>
  <c r="F282" i="3"/>
  <c r="J282" i="3" s="1"/>
  <c r="F121" i="3"/>
  <c r="J121" i="3" s="1"/>
  <c r="F81" i="3"/>
  <c r="J81" i="3" s="1"/>
  <c r="F442" i="3"/>
  <c r="J442" i="3" s="1"/>
  <c r="F138" i="3"/>
  <c r="J138" i="3" s="1"/>
  <c r="F195" i="3"/>
  <c r="J195" i="3" s="1"/>
  <c r="F124" i="3"/>
  <c r="J124" i="3" s="1"/>
  <c r="F189" i="3"/>
  <c r="J189" i="3" s="1"/>
  <c r="F306" i="3"/>
  <c r="J306" i="3" s="1"/>
  <c r="F373" i="3"/>
  <c r="J373" i="3" s="1"/>
  <c r="F468" i="3"/>
  <c r="J468" i="3" s="1"/>
  <c r="F185" i="3"/>
  <c r="J185" i="3" s="1"/>
  <c r="F469" i="3"/>
  <c r="J469" i="3" s="1"/>
  <c r="F153" i="3"/>
  <c r="J153" i="3" s="1"/>
  <c r="F151" i="3"/>
  <c r="J151" i="3" s="1"/>
  <c r="F72" i="3"/>
  <c r="J72" i="3" s="1"/>
  <c r="F491" i="3"/>
  <c r="J491" i="3" s="1"/>
  <c r="F142" i="3"/>
  <c r="J142" i="3" s="1"/>
  <c r="F365" i="3"/>
  <c r="J365" i="3" s="1"/>
  <c r="F492" i="3"/>
  <c r="J492" i="3" s="1"/>
  <c r="F385" i="3"/>
  <c r="J385" i="3" s="1"/>
  <c r="F10" i="3"/>
  <c r="J10" i="3" s="1"/>
  <c r="F130" i="3"/>
  <c r="J130" i="3" s="1"/>
  <c r="F330" i="3"/>
  <c r="J330" i="3" s="1"/>
  <c r="F191" i="3"/>
  <c r="J191" i="3" s="1"/>
  <c r="F372" i="3"/>
  <c r="J372" i="3" s="1"/>
  <c r="F443" i="3"/>
  <c r="J443" i="3" s="1"/>
  <c r="F349" i="3"/>
  <c r="J349" i="3" s="1"/>
  <c r="F381" i="3"/>
  <c r="J381" i="3" s="1"/>
  <c r="F444" i="3"/>
  <c r="J444" i="3" s="1"/>
  <c r="F445" i="3"/>
  <c r="J445" i="3" s="1"/>
  <c r="F276" i="3"/>
  <c r="J276" i="3" s="1"/>
  <c r="F38" i="3"/>
  <c r="J38" i="3" s="1"/>
  <c r="F470" i="3"/>
  <c r="J470" i="3" s="1"/>
  <c r="F55" i="3"/>
  <c r="J55" i="3" s="1"/>
  <c r="F320" i="3"/>
  <c r="J320" i="3" s="1"/>
  <c r="F46" i="3"/>
  <c r="J46" i="3" s="1"/>
  <c r="F471" i="3"/>
  <c r="J471" i="3" s="1"/>
  <c r="F231" i="3"/>
  <c r="J231" i="3" s="1"/>
  <c r="F148" i="3"/>
  <c r="J148" i="3" s="1"/>
  <c r="F335" i="3"/>
  <c r="J335" i="3" s="1"/>
  <c r="F223" i="3"/>
  <c r="J223" i="3" s="1"/>
  <c r="F98" i="3"/>
  <c r="J98" i="3" s="1"/>
  <c r="F220" i="3"/>
  <c r="J220" i="3" s="1"/>
  <c r="F33" i="3"/>
  <c r="J33" i="3" s="1"/>
  <c r="F35" i="3"/>
  <c r="J35" i="3" s="1"/>
  <c r="F49" i="3"/>
  <c r="J49" i="3" s="1"/>
  <c r="F59" i="3"/>
  <c r="J59" i="3" s="1"/>
  <c r="F172" i="3"/>
  <c r="J172" i="3" s="1"/>
  <c r="F132" i="3"/>
  <c r="J132" i="3" s="1"/>
  <c r="F147" i="3"/>
  <c r="J147" i="3" s="1"/>
  <c r="F27" i="3"/>
  <c r="J27" i="3" s="1"/>
  <c r="F358" i="3"/>
  <c r="J358" i="3" s="1"/>
  <c r="F18" i="3"/>
  <c r="J18" i="3" s="1"/>
  <c r="F413" i="3"/>
  <c r="J413" i="3" s="1"/>
  <c r="F446" i="3"/>
  <c r="J446" i="3" s="1"/>
  <c r="F30" i="3"/>
  <c r="J30" i="3" s="1"/>
  <c r="F90" i="3"/>
  <c r="J90" i="3" s="1"/>
  <c r="F232" i="3"/>
  <c r="J232" i="3" s="1"/>
  <c r="F73" i="3"/>
  <c r="J73" i="3" s="1"/>
  <c r="F94" i="3"/>
  <c r="J94" i="3" s="1"/>
  <c r="F319" i="3"/>
  <c r="J319" i="3" s="1"/>
  <c r="F87" i="3"/>
  <c r="J87" i="3" s="1"/>
  <c r="F5" i="3"/>
  <c r="J5" i="3" s="1"/>
  <c r="F159" i="3"/>
  <c r="J159" i="3" s="1"/>
  <c r="F493" i="3"/>
  <c r="J493" i="3" s="1"/>
  <c r="F70" i="3"/>
  <c r="J70" i="3" s="1"/>
  <c r="F367" i="3"/>
  <c r="J367" i="3" s="1"/>
  <c r="F80" i="3"/>
  <c r="J80" i="3" s="1"/>
  <c r="F111" i="3"/>
  <c r="J111" i="3" s="1"/>
  <c r="F331" i="3"/>
  <c r="J331" i="3" s="1"/>
  <c r="F342" i="3"/>
  <c r="J342" i="3" s="1"/>
  <c r="F415" i="3"/>
  <c r="J415" i="3" s="1"/>
  <c r="F65" i="3"/>
  <c r="J65" i="3" s="1"/>
  <c r="F408" i="3"/>
  <c r="J408" i="3" s="1"/>
  <c r="F383" i="3"/>
  <c r="J383" i="3" s="1"/>
  <c r="F252" i="3"/>
  <c r="J252" i="3" s="1"/>
  <c r="F346" i="3"/>
  <c r="J346" i="3" s="1"/>
  <c r="F447" i="3"/>
  <c r="J447" i="3" s="1"/>
  <c r="F106" i="3"/>
  <c r="J106" i="3" s="1"/>
  <c r="F71" i="3"/>
  <c r="J71" i="3" s="1"/>
  <c r="F162" i="3"/>
  <c r="J162" i="3" s="1"/>
  <c r="F17" i="3"/>
  <c r="J17" i="3" s="1"/>
  <c r="F362" i="3"/>
  <c r="J362" i="3" s="1"/>
  <c r="F179" i="3"/>
  <c r="J179" i="3" s="1"/>
  <c r="F83" i="3"/>
  <c r="J83" i="3" s="1"/>
  <c r="F164" i="3"/>
  <c r="J164" i="3" s="1"/>
  <c r="F472" i="3"/>
  <c r="J472" i="3" s="1"/>
  <c r="F473" i="3"/>
  <c r="J473" i="3" s="1"/>
  <c r="F104" i="3"/>
  <c r="J104" i="3" s="1"/>
  <c r="F474" i="3"/>
  <c r="J474" i="3" s="1"/>
  <c r="F389" i="3"/>
  <c r="J389" i="3" s="1"/>
  <c r="F312" i="3"/>
  <c r="J312" i="3" s="1"/>
  <c r="F368" i="3"/>
  <c r="J368" i="3" s="1"/>
  <c r="F48" i="3"/>
  <c r="J48" i="3" s="1"/>
  <c r="F58" i="3"/>
  <c r="J58" i="3" s="1"/>
  <c r="F448" i="3"/>
  <c r="J448" i="3" s="1"/>
  <c r="F19" i="3"/>
  <c r="J19" i="3" s="1"/>
  <c r="F261" i="3"/>
  <c r="J261" i="3" s="1"/>
  <c r="F384" i="3"/>
  <c r="J384" i="3" s="1"/>
  <c r="F237" i="3"/>
  <c r="J237" i="3" s="1"/>
  <c r="F92" i="3"/>
  <c r="J92" i="3" s="1"/>
  <c r="F333" i="3"/>
  <c r="J333" i="3" s="1"/>
  <c r="F449" i="3"/>
  <c r="J449" i="3" s="1"/>
  <c r="F340" i="3"/>
  <c r="J340" i="3" s="1"/>
  <c r="F450" i="3"/>
  <c r="J450" i="3" s="1"/>
  <c r="F475" i="3"/>
  <c r="J475" i="3" s="1"/>
  <c r="F286" i="3"/>
  <c r="J286" i="3" s="1"/>
  <c r="F105" i="3"/>
  <c r="J105" i="3" s="1"/>
  <c r="F110" i="3"/>
  <c r="J110" i="3" s="1"/>
  <c r="F479" i="3"/>
  <c r="J479" i="3" s="1"/>
  <c r="F297" i="3"/>
  <c r="J297" i="3" s="1"/>
  <c r="F229" i="3"/>
  <c r="J229" i="3" s="1"/>
  <c r="F481" i="3"/>
  <c r="J481" i="3" s="1"/>
  <c r="F341" i="3"/>
  <c r="J341" i="3" s="1"/>
  <c r="F267" i="3"/>
  <c r="J267" i="3" s="1"/>
  <c r="F494" i="3"/>
  <c r="J494" i="3" s="1"/>
  <c r="F284" i="3"/>
  <c r="J284" i="3" s="1"/>
  <c r="F39" i="3"/>
  <c r="J39" i="3" s="1"/>
  <c r="F256" i="3"/>
  <c r="J256" i="3" s="1"/>
  <c r="F170" i="3"/>
  <c r="J170" i="3" s="1"/>
  <c r="F288" i="3"/>
  <c r="J288" i="3" s="1"/>
  <c r="F16" i="3"/>
  <c r="J16" i="3" s="1"/>
  <c r="F53" i="3"/>
  <c r="J53" i="3" s="1"/>
  <c r="F301" i="3"/>
  <c r="J301" i="3" s="1"/>
  <c r="F22" i="3"/>
  <c r="J22" i="3" s="1"/>
  <c r="F182" i="3"/>
  <c r="J182" i="3" s="1"/>
  <c r="F184" i="3"/>
  <c r="J184" i="3" s="1"/>
  <c r="F262" i="3"/>
  <c r="J262" i="3" s="1"/>
  <c r="F451" i="3"/>
  <c r="J451" i="3" s="1"/>
  <c r="F29" i="3"/>
  <c r="J29" i="3" s="1"/>
  <c r="F452" i="3"/>
  <c r="J452" i="3" s="1"/>
  <c r="F204" i="3"/>
  <c r="J204" i="3" s="1"/>
  <c r="F135" i="3"/>
  <c r="J135" i="3" s="1"/>
  <c r="F166" i="3"/>
  <c r="J166" i="3" s="1"/>
  <c r="F327" i="3"/>
  <c r="J327" i="3" s="1"/>
  <c r="F107" i="3"/>
  <c r="J107" i="3" s="1"/>
  <c r="F139" i="3"/>
  <c r="J139" i="3" s="1"/>
  <c r="F25" i="3"/>
  <c r="J25" i="3" s="1"/>
  <c r="F40" i="3"/>
  <c r="J40" i="3" s="1"/>
  <c r="F66" i="3"/>
  <c r="J66" i="3" s="1"/>
  <c r="F495" i="3"/>
  <c r="J495" i="3" s="1"/>
  <c r="F112" i="3"/>
  <c r="J112" i="3" s="1"/>
  <c r="F254" i="3"/>
  <c r="J254" i="3" s="1"/>
  <c r="F453" i="3"/>
  <c r="J453" i="3" s="1"/>
  <c r="F454" i="3"/>
  <c r="J454" i="3" s="1"/>
  <c r="F326" i="3"/>
  <c r="J326" i="3" s="1"/>
  <c r="F407" i="3"/>
  <c r="J407" i="3" s="1"/>
  <c r="F410" i="3"/>
  <c r="J410" i="3" s="1"/>
  <c r="F411" i="3"/>
  <c r="J411" i="3" s="1"/>
  <c r="F344" i="3"/>
  <c r="J344" i="3" s="1"/>
  <c r="F356" i="3"/>
  <c r="J356" i="3" s="1"/>
  <c r="F119" i="3"/>
  <c r="J119" i="3" s="1"/>
  <c r="F324" i="3"/>
  <c r="J324" i="3" s="1"/>
  <c r="F8" i="3"/>
  <c r="J8" i="3" s="1"/>
  <c r="F141" i="3"/>
  <c r="J141" i="3" s="1"/>
  <c r="F455" i="3"/>
  <c r="J455" i="3" s="1"/>
  <c r="F240" i="3"/>
  <c r="J240" i="3" s="1"/>
  <c r="F395" i="3"/>
  <c r="J395" i="3" s="1"/>
  <c r="F131" i="3"/>
  <c r="J131" i="3" s="1"/>
  <c r="F102" i="3"/>
  <c r="J102" i="3" s="1"/>
  <c r="F486" i="3"/>
  <c r="J486" i="3" s="1"/>
  <c r="F64" i="3"/>
  <c r="J64" i="3" s="1"/>
  <c r="F45" i="3"/>
  <c r="J45" i="3" s="1"/>
  <c r="F489" i="3"/>
  <c r="J489" i="3" s="1"/>
  <c r="F125" i="3"/>
  <c r="J125" i="3" s="1"/>
  <c r="F93" i="3"/>
  <c r="J93" i="3" s="1"/>
  <c r="F490" i="3"/>
  <c r="J490" i="3" s="1"/>
  <c r="V11" i="6"/>
  <c r="V5" i="6"/>
  <c r="V12" i="6"/>
  <c r="V7" i="6"/>
  <c r="V13" i="6"/>
  <c r="V9" i="6"/>
  <c r="V10" i="6"/>
  <c r="V8" i="6"/>
  <c r="V6" i="6"/>
  <c r="W6" i="6" l="1"/>
  <c r="W7" i="6"/>
  <c r="W8" i="6"/>
  <c r="W12" i="6"/>
  <c r="W10" i="6"/>
  <c r="W5" i="6"/>
  <c r="W9" i="6"/>
  <c r="W11" i="6"/>
  <c r="W13" i="6"/>
  <c r="K200" i="3"/>
  <c r="K145" i="3"/>
  <c r="K334" i="3"/>
  <c r="K198" i="3"/>
  <c r="K271" i="3"/>
  <c r="K416" i="3"/>
  <c r="K136" i="3"/>
  <c r="K114" i="3"/>
  <c r="K294" i="3"/>
  <c r="K321" i="3"/>
  <c r="K41" i="3"/>
  <c r="K20" i="3"/>
  <c r="K158" i="3"/>
  <c r="K175" i="3"/>
  <c r="K298" i="3"/>
  <c r="K91" i="3"/>
  <c r="K44" i="3"/>
  <c r="K275" i="3"/>
  <c r="K257" i="3"/>
  <c r="K359" i="3"/>
  <c r="K305" i="3"/>
  <c r="K353" i="3"/>
  <c r="K245" i="3"/>
  <c r="K32" i="3"/>
  <c r="K304" i="3"/>
  <c r="K327" i="3"/>
  <c r="K319" i="3"/>
  <c r="K291" i="3"/>
  <c r="K157" i="3"/>
  <c r="K119" i="3"/>
  <c r="K48" i="3"/>
  <c r="K73" i="3"/>
  <c r="K76" i="3"/>
  <c r="K69" i="3"/>
  <c r="K24" i="3"/>
  <c r="K2" i="3"/>
  <c r="K490" i="3"/>
  <c r="K489" i="3"/>
  <c r="K486" i="3"/>
  <c r="K455" i="3"/>
  <c r="K454" i="3"/>
  <c r="K453" i="3"/>
  <c r="K495" i="3"/>
  <c r="K452" i="3"/>
  <c r="K451" i="3"/>
  <c r="K494" i="3"/>
  <c r="K481" i="3"/>
  <c r="K479" i="3"/>
  <c r="K475" i="3"/>
  <c r="K450" i="3"/>
  <c r="K449" i="3"/>
  <c r="K448" i="3"/>
  <c r="K474" i="3"/>
  <c r="K473" i="3"/>
  <c r="K472" i="3"/>
  <c r="K447" i="3"/>
  <c r="K493" i="3"/>
  <c r="K446" i="3"/>
  <c r="K471" i="3"/>
  <c r="K470" i="3"/>
  <c r="K445" i="3"/>
  <c r="K444" i="3"/>
  <c r="K443" i="3"/>
  <c r="K492" i="3"/>
  <c r="K491" i="3"/>
  <c r="K469" i="3"/>
  <c r="K468" i="3"/>
  <c r="K442" i="3"/>
  <c r="K441" i="3"/>
  <c r="K467" i="3"/>
  <c r="K466" i="3"/>
  <c r="K440" i="3"/>
  <c r="K439" i="3"/>
  <c r="K438" i="3"/>
  <c r="K465" i="3"/>
  <c r="K437" i="3"/>
  <c r="K436" i="3"/>
  <c r="K435" i="3"/>
  <c r="K464" i="3"/>
  <c r="K463" i="3"/>
  <c r="K434" i="3"/>
  <c r="K433" i="3"/>
  <c r="K477" i="3"/>
  <c r="K462" i="3"/>
  <c r="K432" i="3"/>
  <c r="K431" i="3"/>
  <c r="K461" i="3"/>
  <c r="K430" i="3"/>
  <c r="K429" i="3"/>
  <c r="K488" i="3"/>
  <c r="K487" i="3"/>
  <c r="K428" i="3"/>
  <c r="K427" i="3"/>
  <c r="K426" i="3"/>
  <c r="K460" i="3"/>
  <c r="K425" i="3"/>
  <c r="K476" i="3"/>
  <c r="K485" i="3"/>
  <c r="K459" i="3"/>
  <c r="K424" i="3"/>
  <c r="K484" i="3"/>
  <c r="K458" i="3"/>
  <c r="K423" i="3"/>
  <c r="K422" i="3"/>
  <c r="K421" i="3"/>
  <c r="K457" i="3"/>
  <c r="K420" i="3"/>
  <c r="K483" i="3"/>
  <c r="K482" i="3"/>
  <c r="K480" i="3"/>
  <c r="K456" i="3"/>
  <c r="K419" i="3"/>
  <c r="K418" i="3"/>
  <c r="K417" i="3"/>
  <c r="K478" i="3"/>
  <c r="K415" i="3"/>
  <c r="K413" i="3"/>
  <c r="K414" i="3"/>
  <c r="K412" i="3"/>
  <c r="K411" i="3"/>
  <c r="K410" i="3"/>
  <c r="K409" i="3"/>
  <c r="K408" i="3"/>
  <c r="K355" i="3"/>
  <c r="K395" i="3"/>
  <c r="K404" i="3"/>
  <c r="K391" i="3"/>
  <c r="K390" i="3"/>
  <c r="K397" i="3"/>
  <c r="K403" i="3"/>
  <c r="K402" i="3"/>
  <c r="K394" i="3"/>
  <c r="K393" i="3"/>
  <c r="K400" i="3"/>
  <c r="K401" i="3"/>
  <c r="K399" i="3"/>
  <c r="K396" i="3"/>
  <c r="K406" i="3"/>
  <c r="K398" i="3"/>
  <c r="K392" i="3"/>
  <c r="K405" i="3"/>
  <c r="K389" i="3"/>
  <c r="K387" i="3"/>
  <c r="K385" i="3"/>
  <c r="K386" i="3"/>
  <c r="K382" i="3"/>
  <c r="K381" i="3"/>
  <c r="K374" i="3"/>
  <c r="K168" i="3"/>
  <c r="K192" i="3"/>
  <c r="K377" i="3"/>
  <c r="K372" i="3"/>
  <c r="K373" i="3"/>
  <c r="K407" i="3"/>
  <c r="K270" i="3"/>
  <c r="K368" i="3"/>
  <c r="K365" i="3"/>
  <c r="K363" i="3"/>
  <c r="K290" i="3"/>
  <c r="K370" i="3"/>
  <c r="K361" i="3"/>
  <c r="K369" i="3"/>
  <c r="K364" i="3"/>
  <c r="K360" i="3"/>
  <c r="K366" i="3"/>
  <c r="K357" i="3"/>
  <c r="K356" i="3"/>
  <c r="K380" i="3"/>
  <c r="K343" i="3"/>
  <c r="K351" i="3"/>
  <c r="K350" i="3"/>
  <c r="K348" i="3"/>
  <c r="K346" i="3"/>
  <c r="K342" i="3"/>
  <c r="K274" i="3"/>
  <c r="K345" i="3"/>
  <c r="K273" i="3"/>
  <c r="K336" i="3"/>
  <c r="K362" i="3"/>
  <c r="K333" i="3"/>
  <c r="K331" i="3"/>
  <c r="K324" i="3"/>
  <c r="K330" i="3"/>
  <c r="K325" i="3"/>
  <c r="K162" i="3"/>
  <c r="K163" i="3"/>
  <c r="K244" i="3"/>
  <c r="K166" i="3"/>
  <c r="K311" i="3"/>
  <c r="K251" i="3"/>
  <c r="K93" i="3"/>
  <c r="K254" i="3"/>
  <c r="K303" i="3"/>
  <c r="K265" i="3"/>
  <c r="K247" i="3"/>
  <c r="K301" i="3"/>
  <c r="K299" i="3"/>
  <c r="K315" i="3"/>
  <c r="K286" i="3"/>
  <c r="K106" i="3"/>
  <c r="K329" i="3"/>
  <c r="K335" i="3"/>
  <c r="K277" i="3"/>
  <c r="K261" i="3"/>
  <c r="K199" i="3"/>
  <c r="K197" i="3"/>
  <c r="K267" i="3"/>
  <c r="K252" i="3"/>
  <c r="K188" i="3"/>
  <c r="K140" i="3"/>
  <c r="K272" i="3"/>
  <c r="K260" i="3"/>
  <c r="K300" i="3"/>
  <c r="K307" i="3"/>
  <c r="K173" i="3"/>
  <c r="K253" i="3"/>
  <c r="K344" i="3"/>
  <c r="K341" i="3"/>
  <c r="K337" i="3"/>
  <c r="K180" i="3"/>
  <c r="K196" i="3"/>
  <c r="K240" i="3"/>
  <c r="K165" i="3"/>
  <c r="K229" i="3"/>
  <c r="K237" i="3"/>
  <c r="K232" i="3"/>
  <c r="K223" i="3"/>
  <c r="K231" i="3"/>
  <c r="K282" i="3"/>
  <c r="K219" i="3"/>
  <c r="K218" i="3"/>
  <c r="K226" i="3"/>
  <c r="K215" i="3"/>
  <c r="K225" i="3"/>
  <c r="K213" i="3"/>
  <c r="K221" i="3"/>
  <c r="K234" i="3"/>
  <c r="K296" i="3"/>
  <c r="K212" i="3"/>
  <c r="K211" i="3"/>
  <c r="K209" i="3"/>
  <c r="K318" i="3"/>
  <c r="K210" i="3"/>
  <c r="K181" i="3"/>
  <c r="K224" i="3"/>
  <c r="K230" i="3"/>
  <c r="K208" i="3"/>
  <c r="K255" i="3"/>
  <c r="K187" i="3"/>
  <c r="K191" i="3"/>
  <c r="K262" i="3"/>
  <c r="K250" i="3"/>
  <c r="K193" i="3"/>
  <c r="K276" i="3"/>
  <c r="K190" i="3"/>
  <c r="K289" i="3"/>
  <c r="K178" i="3"/>
  <c r="K293" i="3"/>
  <c r="K278" i="3"/>
  <c r="K189" i="3"/>
  <c r="K176" i="3"/>
  <c r="K177" i="3"/>
  <c r="K170" i="3"/>
  <c r="K155" i="3"/>
  <c r="K131" i="3"/>
  <c r="K258" i="3"/>
  <c r="K263" i="3"/>
  <c r="K10" i="3"/>
  <c r="K388" i="3"/>
  <c r="K384" i="3"/>
  <c r="K383" i="3"/>
  <c r="K376" i="3"/>
  <c r="K375" i="3"/>
  <c r="K367" i="3"/>
  <c r="K9" i="3"/>
  <c r="K354" i="3"/>
  <c r="K378" i="3"/>
  <c r="K349" i="3"/>
  <c r="K347" i="3"/>
  <c r="K214" i="3"/>
  <c r="K7" i="3"/>
  <c r="K4" i="3"/>
  <c r="K160" i="3"/>
  <c r="K338" i="3"/>
  <c r="K167" i="3"/>
  <c r="K352" i="3"/>
  <c r="K328" i="3"/>
  <c r="K320" i="3"/>
  <c r="K312" i="3"/>
  <c r="K314" i="3"/>
  <c r="K313" i="3"/>
  <c r="K332" i="3"/>
  <c r="K309" i="3"/>
  <c r="K128" i="3"/>
  <c r="K302" i="3"/>
  <c r="K66" i="3"/>
  <c r="K297" i="3"/>
  <c r="K295" i="3"/>
  <c r="K287" i="3"/>
  <c r="K292" i="3"/>
  <c r="K64" i="3"/>
  <c r="K283" i="3"/>
  <c r="K316" i="3"/>
  <c r="K104" i="3"/>
  <c r="K65" i="3"/>
  <c r="K279" i="3"/>
  <c r="K60" i="3"/>
  <c r="K326" i="3"/>
  <c r="K70" i="3"/>
  <c r="K18" i="3"/>
  <c r="K264" i="3"/>
  <c r="K89" i="3"/>
  <c r="K127" i="3"/>
  <c r="K88" i="3"/>
  <c r="K259" i="3"/>
  <c r="K185" i="3"/>
  <c r="K28" i="3"/>
  <c r="K110" i="3"/>
  <c r="K246" i="3"/>
  <c r="K97" i="3"/>
  <c r="K109" i="3"/>
  <c r="K164" i="3"/>
  <c r="K220" i="3"/>
  <c r="K233" i="3"/>
  <c r="K228" i="3"/>
  <c r="K207" i="3"/>
  <c r="K217" i="3"/>
  <c r="K227" i="3"/>
  <c r="K216" i="3"/>
  <c r="K222" i="3"/>
  <c r="K121" i="3"/>
  <c r="K182" i="3"/>
  <c r="K256" i="3"/>
  <c r="K58" i="3"/>
  <c r="K174" i="3"/>
  <c r="K112" i="3"/>
  <c r="K51" i="3"/>
  <c r="K183" i="3"/>
  <c r="K61" i="3"/>
  <c r="K78" i="3"/>
  <c r="K36" i="3"/>
  <c r="K280" i="3"/>
  <c r="K19" i="3"/>
  <c r="K179" i="3"/>
  <c r="K3" i="3"/>
  <c r="K49" i="3"/>
  <c r="K27" i="3"/>
  <c r="K172" i="3"/>
  <c r="K171" i="3"/>
  <c r="K169" i="3"/>
  <c r="K46" i="3"/>
  <c r="K115" i="3"/>
  <c r="K129" i="3"/>
  <c r="K288" i="3"/>
  <c r="K102" i="3"/>
  <c r="K195" i="3"/>
  <c r="K154" i="3"/>
  <c r="K151" i="3"/>
  <c r="K153" i="3"/>
  <c r="K152" i="3"/>
  <c r="K150" i="3"/>
  <c r="K306" i="3"/>
  <c r="K113" i="3"/>
  <c r="K184" i="3"/>
  <c r="K146" i="3"/>
  <c r="K186" i="3"/>
  <c r="K142" i="3"/>
  <c r="K144" i="3"/>
  <c r="K143" i="3"/>
  <c r="K141" i="3"/>
  <c r="K235" i="3"/>
  <c r="K148" i="3"/>
  <c r="K138" i="3"/>
  <c r="K137" i="3"/>
  <c r="K135" i="3"/>
  <c r="K133" i="3"/>
  <c r="K266" i="3"/>
  <c r="K125" i="3"/>
  <c r="K284" i="3"/>
  <c r="K17" i="3"/>
  <c r="K26" i="3"/>
  <c r="K249" i="3"/>
  <c r="K122" i="3"/>
  <c r="K118" i="3"/>
  <c r="K203" i="3"/>
  <c r="K126" i="3"/>
  <c r="K123" i="3"/>
  <c r="K241" i="3"/>
  <c r="K57" i="3"/>
  <c r="K117" i="3"/>
  <c r="K116" i="3"/>
  <c r="K204" i="3"/>
  <c r="K92" i="3"/>
  <c r="K269" i="3"/>
  <c r="K130" i="3"/>
  <c r="K161" i="3"/>
  <c r="K12" i="3"/>
  <c r="K268" i="3"/>
  <c r="K120" i="3"/>
  <c r="K98" i="3"/>
  <c r="K63" i="3"/>
  <c r="K100" i="3"/>
  <c r="K99" i="3"/>
  <c r="K101" i="3"/>
  <c r="K201" i="3"/>
  <c r="K103" i="3"/>
  <c r="K79" i="3"/>
  <c r="K33" i="3"/>
  <c r="K94" i="3"/>
  <c r="K134" i="3"/>
  <c r="K43" i="3"/>
  <c r="K339" i="3"/>
  <c r="K310" i="3"/>
  <c r="K90" i="3"/>
  <c r="K248" i="3"/>
  <c r="K85" i="3"/>
  <c r="K105" i="3"/>
  <c r="K55" i="3"/>
  <c r="K86" i="3"/>
  <c r="K52" i="3"/>
  <c r="K84" i="3"/>
  <c r="K108" i="3"/>
  <c r="K111" i="3"/>
  <c r="K80" i="3"/>
  <c r="K81" i="3"/>
  <c r="K40" i="3"/>
  <c r="K147" i="3"/>
  <c r="K124" i="3"/>
  <c r="K47" i="3"/>
  <c r="K83" i="3"/>
  <c r="K202" i="3"/>
  <c r="K206" i="3"/>
  <c r="K62" i="3"/>
  <c r="K71" i="3"/>
  <c r="K11" i="3"/>
  <c r="K236" i="3"/>
  <c r="K68" i="3"/>
  <c r="K67" i="3"/>
  <c r="K238" i="3"/>
  <c r="K34" i="3"/>
  <c r="K242" i="3"/>
  <c r="K77" i="3"/>
  <c r="K243" i="3"/>
  <c r="K371" i="3"/>
  <c r="K340" i="3"/>
  <c r="K8" i="3"/>
  <c r="K87" i="3"/>
  <c r="K59" i="3"/>
  <c r="K323" i="3"/>
  <c r="K205" i="3"/>
  <c r="K95" i="3"/>
  <c r="K53" i="3"/>
  <c r="K30" i="3"/>
  <c r="K132" i="3"/>
  <c r="K149" i="3"/>
  <c r="K75" i="3"/>
  <c r="K45" i="3"/>
  <c r="K194" i="3"/>
  <c r="K56" i="3"/>
  <c r="K139" i="3"/>
  <c r="K308" i="3"/>
  <c r="K107" i="3"/>
  <c r="K38" i="3"/>
  <c r="K156" i="3"/>
  <c r="K322" i="3"/>
  <c r="K37" i="3"/>
  <c r="K23" i="3"/>
  <c r="K281" i="3"/>
  <c r="K317" i="3"/>
  <c r="K96" i="3"/>
  <c r="K50" i="3"/>
  <c r="K25" i="3"/>
  <c r="K358" i="3"/>
  <c r="K82" i="3"/>
  <c r="K379" i="3"/>
  <c r="K35" i="3"/>
  <c r="K29" i="3"/>
  <c r="K21" i="3"/>
  <c r="K285" i="3"/>
  <c r="K239" i="3"/>
  <c r="K42" i="3"/>
  <c r="K16" i="3"/>
  <c r="K14" i="3"/>
  <c r="K13" i="3"/>
  <c r="K15" i="3"/>
  <c r="K159" i="3"/>
  <c r="K54" i="3"/>
  <c r="K22" i="3"/>
  <c r="K72" i="3"/>
  <c r="K74" i="3"/>
  <c r="K5" i="3"/>
  <c r="K6" i="3"/>
  <c r="K39" i="3"/>
  <c r="K31" i="3"/>
  <c r="L119" i="2"/>
  <c r="M119" i="2"/>
  <c r="N119" i="2"/>
  <c r="L86" i="2"/>
  <c r="M86" i="2"/>
  <c r="N86" i="2"/>
  <c r="L80" i="2"/>
  <c r="M80" i="2"/>
  <c r="N80" i="2"/>
  <c r="L87" i="2"/>
  <c r="M87" i="2"/>
  <c r="N87" i="2"/>
  <c r="L68" i="2"/>
  <c r="M68" i="2"/>
  <c r="N68" i="2"/>
  <c r="L85" i="2"/>
  <c r="M85" i="2"/>
  <c r="N85" i="2"/>
  <c r="L99" i="2"/>
  <c r="M99" i="2"/>
  <c r="N99" i="2"/>
  <c r="L111" i="2"/>
  <c r="M111" i="2"/>
  <c r="N111" i="2"/>
  <c r="L79" i="2"/>
  <c r="M79" i="2"/>
  <c r="N79" i="2"/>
  <c r="L144" i="2"/>
  <c r="M144" i="2"/>
  <c r="N144" i="2"/>
  <c r="L103" i="2"/>
  <c r="M103" i="2"/>
  <c r="N103" i="2"/>
  <c r="L97" i="2"/>
  <c r="M97" i="2"/>
  <c r="N97" i="2"/>
  <c r="L84" i="2"/>
  <c r="M84" i="2"/>
  <c r="N84" i="2"/>
  <c r="L139" i="2"/>
  <c r="M139" i="2"/>
  <c r="N139" i="2"/>
  <c r="L117" i="2"/>
  <c r="M117" i="2"/>
  <c r="N117" i="2"/>
  <c r="L106" i="2"/>
  <c r="M106" i="2"/>
  <c r="N106" i="2"/>
  <c r="L78" i="2"/>
  <c r="M78" i="2"/>
  <c r="N78" i="2"/>
  <c r="L82" i="2"/>
  <c r="M82" i="2"/>
  <c r="N82" i="2"/>
  <c r="L102" i="2"/>
  <c r="M102" i="2"/>
  <c r="N102" i="2"/>
  <c r="L127" i="2"/>
  <c r="M127" i="2"/>
  <c r="N127" i="2"/>
  <c r="L131" i="2"/>
  <c r="M131" i="2"/>
  <c r="N131" i="2"/>
  <c r="L132" i="2"/>
  <c r="M132" i="2"/>
  <c r="N132" i="2"/>
  <c r="L98" i="2"/>
  <c r="M98" i="2"/>
  <c r="N98" i="2"/>
  <c r="L124" i="2"/>
  <c r="M124" i="2"/>
  <c r="N124" i="2"/>
  <c r="L114" i="2"/>
  <c r="M114" i="2"/>
  <c r="N114" i="2"/>
  <c r="L113" i="2"/>
  <c r="M113" i="2"/>
  <c r="N113" i="2"/>
  <c r="L92" i="2"/>
  <c r="M92" i="2"/>
  <c r="N92" i="2"/>
  <c r="L115" i="2"/>
  <c r="M115" i="2"/>
  <c r="N115" i="2"/>
  <c r="L135" i="2"/>
  <c r="M135" i="2"/>
  <c r="N135" i="2"/>
  <c r="L129" i="2"/>
  <c r="M129" i="2"/>
  <c r="N129" i="2"/>
  <c r="L118" i="2"/>
  <c r="M118" i="2"/>
  <c r="N118" i="2"/>
  <c r="L123" i="2"/>
  <c r="M123" i="2"/>
  <c r="N123" i="2"/>
  <c r="L126" i="2"/>
  <c r="M126" i="2"/>
  <c r="N126" i="2"/>
  <c r="L120" i="2"/>
  <c r="M120" i="2"/>
  <c r="N120" i="2"/>
  <c r="L130" i="2"/>
  <c r="M130" i="2"/>
  <c r="N130" i="2"/>
  <c r="L137" i="2"/>
  <c r="M137" i="2"/>
  <c r="N137" i="2"/>
  <c r="L125" i="2"/>
  <c r="M125" i="2"/>
  <c r="N125" i="2"/>
  <c r="L141" i="2"/>
  <c r="M141" i="2"/>
  <c r="N141" i="2"/>
  <c r="L121" i="2"/>
  <c r="M121" i="2"/>
  <c r="N121" i="2"/>
  <c r="L136" i="2"/>
  <c r="M136" i="2"/>
  <c r="N136" i="2"/>
  <c r="L134" i="2"/>
  <c r="M134" i="2"/>
  <c r="N134" i="2"/>
  <c r="L128" i="2"/>
  <c r="M128" i="2"/>
  <c r="N128" i="2"/>
  <c r="L95" i="2"/>
  <c r="M95" i="2"/>
  <c r="N95" i="2"/>
  <c r="L138" i="2"/>
  <c r="M138" i="2"/>
  <c r="N138" i="2"/>
  <c r="L143" i="2"/>
  <c r="M143" i="2"/>
  <c r="N143" i="2"/>
  <c r="L75" i="2"/>
  <c r="M75" i="2"/>
  <c r="N75" i="2"/>
  <c r="L116" i="2"/>
  <c r="M116" i="2"/>
  <c r="N116" i="2"/>
  <c r="L140" i="2"/>
  <c r="M140" i="2"/>
  <c r="N140" i="2"/>
  <c r="L142" i="2"/>
  <c r="M142" i="2"/>
  <c r="N142" i="2"/>
  <c r="L105" i="2"/>
  <c r="M105" i="2"/>
  <c r="N105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L3" i="2"/>
  <c r="M3" i="2"/>
  <c r="N3" i="2"/>
  <c r="M154" i="2"/>
  <c r="N154" i="2"/>
  <c r="M155" i="2"/>
  <c r="N155" i="2"/>
  <c r="L39" i="2"/>
  <c r="M39" i="2"/>
  <c r="N39" i="2"/>
  <c r="L29" i="2"/>
  <c r="M29" i="2"/>
  <c r="N29" i="2"/>
  <c r="L7" i="2"/>
  <c r="M7" i="2"/>
  <c r="N7" i="2"/>
  <c r="L15" i="2"/>
  <c r="M15" i="2"/>
  <c r="N15" i="2"/>
  <c r="L96" i="2"/>
  <c r="M96" i="2"/>
  <c r="N96" i="2"/>
  <c r="L13" i="2"/>
  <c r="M13" i="2"/>
  <c r="N13" i="2"/>
  <c r="L20" i="2"/>
  <c r="M20" i="2"/>
  <c r="N20" i="2"/>
  <c r="L5" i="2"/>
  <c r="M5" i="2"/>
  <c r="N5" i="2"/>
  <c r="L22" i="2"/>
  <c r="M22" i="2"/>
  <c r="N22" i="2"/>
  <c r="L6" i="2"/>
  <c r="M6" i="2"/>
  <c r="N6" i="2"/>
  <c r="L104" i="2"/>
  <c r="M104" i="2"/>
  <c r="N104" i="2"/>
  <c r="L17" i="2"/>
  <c r="M17" i="2"/>
  <c r="N17" i="2"/>
  <c r="L25" i="2"/>
  <c r="M25" i="2"/>
  <c r="N25" i="2"/>
  <c r="L18" i="2"/>
  <c r="M18" i="2"/>
  <c r="N18" i="2"/>
  <c r="L91" i="2"/>
  <c r="M91" i="2"/>
  <c r="N91" i="2"/>
  <c r="L47" i="2"/>
  <c r="M47" i="2"/>
  <c r="N47" i="2"/>
  <c r="L27" i="2"/>
  <c r="M27" i="2"/>
  <c r="N27" i="2"/>
  <c r="L35" i="2"/>
  <c r="M35" i="2"/>
  <c r="N35" i="2"/>
  <c r="L26" i="2"/>
  <c r="M26" i="2"/>
  <c r="N26" i="2"/>
  <c r="L19" i="2"/>
  <c r="M19" i="2"/>
  <c r="N19" i="2"/>
  <c r="L28" i="2"/>
  <c r="M28" i="2"/>
  <c r="N28" i="2"/>
  <c r="L34" i="2"/>
  <c r="M34" i="2"/>
  <c r="N34" i="2"/>
  <c r="L33" i="2"/>
  <c r="M33" i="2"/>
  <c r="N33" i="2"/>
  <c r="L36" i="2"/>
  <c r="M36" i="2"/>
  <c r="N36" i="2"/>
  <c r="L14" i="2"/>
  <c r="M14" i="2"/>
  <c r="N14" i="2"/>
  <c r="L24" i="2"/>
  <c r="M24" i="2"/>
  <c r="N24" i="2"/>
  <c r="L23" i="2"/>
  <c r="M23" i="2"/>
  <c r="N23" i="2"/>
  <c r="L11" i="2"/>
  <c r="M11" i="2"/>
  <c r="N11" i="2"/>
  <c r="L43" i="2"/>
  <c r="M43" i="2"/>
  <c r="N43" i="2"/>
  <c r="L44" i="2"/>
  <c r="M44" i="2"/>
  <c r="N44" i="2"/>
  <c r="L16" i="2"/>
  <c r="M16" i="2"/>
  <c r="N16" i="2"/>
  <c r="L37" i="2"/>
  <c r="M37" i="2"/>
  <c r="N37" i="2"/>
  <c r="L51" i="2"/>
  <c r="M51" i="2"/>
  <c r="N51" i="2"/>
  <c r="L72" i="2"/>
  <c r="M72" i="2"/>
  <c r="N72" i="2"/>
  <c r="L122" i="2"/>
  <c r="M122" i="2"/>
  <c r="N122" i="2"/>
  <c r="L31" i="2"/>
  <c r="M31" i="2"/>
  <c r="N31" i="2"/>
  <c r="L71" i="2"/>
  <c r="M71" i="2"/>
  <c r="N71" i="2"/>
  <c r="L30" i="2"/>
  <c r="M30" i="2"/>
  <c r="N30" i="2"/>
  <c r="L63" i="2"/>
  <c r="M63" i="2"/>
  <c r="N63" i="2"/>
  <c r="L32" i="2"/>
  <c r="M32" i="2"/>
  <c r="N32" i="2"/>
  <c r="L21" i="2"/>
  <c r="M21" i="2"/>
  <c r="N21" i="2"/>
  <c r="L40" i="2"/>
  <c r="M40" i="2"/>
  <c r="N40" i="2"/>
  <c r="L59" i="2"/>
  <c r="M59" i="2"/>
  <c r="N59" i="2"/>
  <c r="L62" i="2"/>
  <c r="M62" i="2"/>
  <c r="N62" i="2"/>
  <c r="L110" i="2"/>
  <c r="M110" i="2"/>
  <c r="N110" i="2"/>
  <c r="L41" i="2"/>
  <c r="M41" i="2"/>
  <c r="N41" i="2"/>
  <c r="L42" i="2"/>
  <c r="M42" i="2"/>
  <c r="N42" i="2"/>
  <c r="L60" i="2"/>
  <c r="M60" i="2"/>
  <c r="N60" i="2"/>
  <c r="L10" i="2"/>
  <c r="M10" i="2"/>
  <c r="N10" i="2"/>
  <c r="L65" i="2"/>
  <c r="M65" i="2"/>
  <c r="N65" i="2"/>
  <c r="L107" i="2"/>
  <c r="M107" i="2"/>
  <c r="N107" i="2"/>
  <c r="L52" i="2"/>
  <c r="M52" i="2"/>
  <c r="N52" i="2"/>
  <c r="L8" i="2"/>
  <c r="M8" i="2"/>
  <c r="N8" i="2"/>
  <c r="L9" i="2"/>
  <c r="M9" i="2"/>
  <c r="N9" i="2"/>
  <c r="L61" i="2"/>
  <c r="M61" i="2"/>
  <c r="N61" i="2"/>
  <c r="L57" i="2"/>
  <c r="M57" i="2"/>
  <c r="N57" i="2"/>
  <c r="L38" i="2"/>
  <c r="M38" i="2"/>
  <c r="N38" i="2"/>
  <c r="L12" i="2"/>
  <c r="M12" i="2"/>
  <c r="N12" i="2"/>
  <c r="L58" i="2"/>
  <c r="M58" i="2"/>
  <c r="N58" i="2"/>
  <c r="L48" i="2"/>
  <c r="M48" i="2"/>
  <c r="N48" i="2"/>
  <c r="L89" i="2"/>
  <c r="M89" i="2"/>
  <c r="N89" i="2"/>
  <c r="L112" i="2"/>
  <c r="M112" i="2"/>
  <c r="N112" i="2"/>
  <c r="L73" i="2"/>
  <c r="M73" i="2"/>
  <c r="N73" i="2"/>
  <c r="L45" i="2"/>
  <c r="M45" i="2"/>
  <c r="N45" i="2"/>
  <c r="L101" i="2"/>
  <c r="M101" i="2"/>
  <c r="N101" i="2"/>
  <c r="L49" i="2"/>
  <c r="M49" i="2"/>
  <c r="N49" i="2"/>
  <c r="L90" i="2"/>
  <c r="M90" i="2"/>
  <c r="N90" i="2"/>
  <c r="L56" i="2"/>
  <c r="M56" i="2"/>
  <c r="N56" i="2"/>
  <c r="L74" i="2"/>
  <c r="M74" i="2"/>
  <c r="N74" i="2"/>
  <c r="L50" i="2"/>
  <c r="M50" i="2"/>
  <c r="N50" i="2"/>
  <c r="L69" i="2"/>
  <c r="M69" i="2"/>
  <c r="N69" i="2"/>
  <c r="L70" i="2"/>
  <c r="M70" i="2"/>
  <c r="N70" i="2"/>
  <c r="L54" i="2"/>
  <c r="M54" i="2"/>
  <c r="N54" i="2"/>
  <c r="L66" i="2"/>
  <c r="M66" i="2"/>
  <c r="N66" i="2"/>
  <c r="L64" i="2"/>
  <c r="M64" i="2"/>
  <c r="N64" i="2"/>
  <c r="L55" i="2"/>
  <c r="M55" i="2"/>
  <c r="N55" i="2"/>
  <c r="L109" i="2"/>
  <c r="M109" i="2"/>
  <c r="N109" i="2"/>
  <c r="L108" i="2"/>
  <c r="M108" i="2"/>
  <c r="N108" i="2"/>
  <c r="L93" i="2"/>
  <c r="M93" i="2"/>
  <c r="N93" i="2"/>
  <c r="L133" i="2"/>
  <c r="M133" i="2"/>
  <c r="N133" i="2"/>
  <c r="L88" i="2"/>
  <c r="M88" i="2"/>
  <c r="N88" i="2"/>
  <c r="L83" i="2"/>
  <c r="M83" i="2"/>
  <c r="N83" i="2"/>
  <c r="L67" i="2"/>
  <c r="M67" i="2"/>
  <c r="N67" i="2"/>
  <c r="L53" i="2"/>
  <c r="M53" i="2"/>
  <c r="N53" i="2"/>
  <c r="L77" i="2"/>
  <c r="M77" i="2"/>
  <c r="N77" i="2"/>
  <c r="L100" i="2"/>
  <c r="M100" i="2"/>
  <c r="N100" i="2"/>
  <c r="L76" i="2"/>
  <c r="M76" i="2"/>
  <c r="N76" i="2"/>
  <c r="L46" i="2"/>
  <c r="M46" i="2"/>
  <c r="N46" i="2"/>
  <c r="L94" i="2"/>
  <c r="M94" i="2"/>
  <c r="N94" i="2"/>
  <c r="L81" i="2"/>
  <c r="M81" i="2"/>
  <c r="N81" i="2"/>
  <c r="N4" i="2"/>
  <c r="M4" i="2"/>
  <c r="L4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V12" i="2"/>
  <c r="V11" i="2"/>
  <c r="V6" i="2"/>
  <c r="V10" i="2"/>
  <c r="V7" i="2"/>
  <c r="V8" i="2"/>
  <c r="V5" i="2"/>
  <c r="V9" i="2"/>
  <c r="V13" i="2"/>
  <c r="W13" i="2" l="1"/>
  <c r="W11" i="2"/>
  <c r="W5" i="2"/>
  <c r="W9" i="2"/>
  <c r="W7" i="2"/>
  <c r="W8" i="2"/>
  <c r="W6" i="2"/>
  <c r="W10" i="2"/>
  <c r="W12" i="2"/>
</calcChain>
</file>

<file path=xl/sharedStrings.xml><?xml version="1.0" encoding="utf-8"?>
<sst xmlns="http://schemas.openxmlformats.org/spreadsheetml/2006/main" count="9509" uniqueCount="1337">
  <si>
    <t>Poste</t>
  </si>
  <si>
    <t>Joueur</t>
  </si>
  <si>
    <t>Equipe</t>
  </si>
  <si>
    <t>Prix Achat</t>
  </si>
  <si>
    <t>Date d'achat</t>
  </si>
  <si>
    <t>Attaquant</t>
  </si>
  <si>
    <t>Zlatan Ibrahimovic</t>
  </si>
  <si>
    <t>ZMBN</t>
  </si>
  <si>
    <t>suisse team</t>
  </si>
  <si>
    <t>Edinson Cavani</t>
  </si>
  <si>
    <t>FC Bombe</t>
  </si>
  <si>
    <t>Milieu</t>
  </si>
  <si>
    <t>Lucas Moura</t>
  </si>
  <si>
    <t>Croix-Rousse FC</t>
  </si>
  <si>
    <t>Les Derniers</t>
  </si>
  <si>
    <t>André-Pierre Gignac</t>
  </si>
  <si>
    <t>Les champions du ballon rond</t>
  </si>
  <si>
    <t>Arâches FC</t>
  </si>
  <si>
    <t>mon équipe</t>
  </si>
  <si>
    <t>Alexandre Lacazette</t>
  </si>
  <si>
    <t>Gardien</t>
  </si>
  <si>
    <t>Cédric Carrasso</t>
  </si>
  <si>
    <t>Wissam Ben Yedder</t>
  </si>
  <si>
    <t>Vincent Enyeama</t>
  </si>
  <si>
    <t>Kevin Monnet-Paquet</t>
  </si>
  <si>
    <t>Thiago Motta</t>
  </si>
  <si>
    <t>Défenseur</t>
  </si>
  <si>
    <t>Simon Kjaer</t>
  </si>
  <si>
    <t>Marco Verratti</t>
  </si>
  <si>
    <t>André Ayew</t>
  </si>
  <si>
    <t>Nolan Roux</t>
  </si>
  <si>
    <t>Jordan Ayew</t>
  </si>
  <si>
    <t>Dimitri Payet</t>
  </si>
  <si>
    <t>David Luiz</t>
  </si>
  <si>
    <t>Benoît Costil</t>
  </si>
  <si>
    <t>Yassine Benzia</t>
  </si>
  <si>
    <t>Benjamin Lecomte</t>
  </si>
  <si>
    <t>Max Gradel</t>
  </si>
  <si>
    <t>Maxwell</t>
  </si>
  <si>
    <t>Mevlut Erding</t>
  </si>
  <si>
    <t>Stéphane Ruffier</t>
  </si>
  <si>
    <t>Ola Toivonen</t>
  </si>
  <si>
    <t>Siaka Tiéné</t>
  </si>
  <si>
    <t>Prince Oniangue</t>
  </si>
  <si>
    <t>Jérémy Toulalan</t>
  </si>
  <si>
    <t>Dimitar Berbatov</t>
  </si>
  <si>
    <t>Lucas Digne</t>
  </si>
  <si>
    <t>Maxime Gonalons</t>
  </si>
  <si>
    <t>Fabien Lemoine</t>
  </si>
  <si>
    <t>Benjamin Moukandjo</t>
  </si>
  <si>
    <t>Mohamed Yattara</t>
  </si>
  <si>
    <t>Gaëtan Charbonnier</t>
  </si>
  <si>
    <t>Layvin Kurzawa</t>
  </si>
  <si>
    <t>Anthony Lopes</t>
  </si>
  <si>
    <t>Blaise Matuidi</t>
  </si>
  <si>
    <t>Jordan Ferri</t>
  </si>
  <si>
    <t>Henri Saivet</t>
  </si>
  <si>
    <t>Alexy Bosetti</t>
  </si>
  <si>
    <t>Diego Rolan</t>
  </si>
  <si>
    <t>Geoffrey Jourdren</t>
  </si>
  <si>
    <t>Marquinhos</t>
  </si>
  <si>
    <t>Cheick Diabaté</t>
  </si>
  <si>
    <t>Ezequiel Lavezzi</t>
  </si>
  <si>
    <t>Gianelli Imbula</t>
  </si>
  <si>
    <t>Grégory Sertic</t>
  </si>
  <si>
    <t>Loïc Perrin</t>
  </si>
  <si>
    <t>Jordan Veretout</t>
  </si>
  <si>
    <t>Mathieu Duhamel</t>
  </si>
  <si>
    <t>Romain Hamouma</t>
  </si>
  <si>
    <t>Florent Balmont</t>
  </si>
  <si>
    <t>Steve Mandanda</t>
  </si>
  <si>
    <t>Marko Basa</t>
  </si>
  <si>
    <t>Papy Djilobodji</t>
  </si>
  <si>
    <t>Serge Gakpé</t>
  </si>
  <si>
    <t>Jacques-Alaixys Romao</t>
  </si>
  <si>
    <t>Nicolas Maurice-Belay</t>
  </si>
  <si>
    <t>Salvatore Sirigu</t>
  </si>
  <si>
    <t>Yohan Cabaye</t>
  </si>
  <si>
    <t>Mexer</t>
  </si>
  <si>
    <t>Johann Carrasso</t>
  </si>
  <si>
    <t>Thiago Silva</t>
  </si>
  <si>
    <t>Jonathan Delaplace</t>
  </si>
  <si>
    <t>Mathieu Deplagne</t>
  </si>
  <si>
    <t>Florian Thauvin</t>
  </si>
  <si>
    <t>Gregory Van der Wiel</t>
  </si>
  <si>
    <t>Brice Dja Djedje</t>
  </si>
  <si>
    <t>Idrissa Gueye</t>
  </si>
  <si>
    <t>Franck Tabanou</t>
  </si>
  <si>
    <t>Sébastien Corchia</t>
  </si>
  <si>
    <t>João Moutinho</t>
  </si>
  <si>
    <t>Lucas Ocampos</t>
  </si>
  <si>
    <t>Nicolas N'Koulou</t>
  </si>
  <si>
    <t>Yannick Ferreira-Carrasco</t>
  </si>
  <si>
    <t>Diego Contento</t>
  </si>
  <si>
    <t>Yoann Gourcuff</t>
  </si>
  <si>
    <t>Samuel Umtiti</t>
  </si>
  <si>
    <t>Danijel Subasic</t>
  </si>
  <si>
    <t>Jordan Adeoti</t>
  </si>
  <si>
    <t>N'Golo Kanté</t>
  </si>
  <si>
    <t>Mathieu Coutadeur</t>
  </si>
  <si>
    <t>David Rozehnal</t>
  </si>
  <si>
    <t>Mariano</t>
  </si>
  <si>
    <t>Morgan Sanson</t>
  </si>
  <si>
    <t>Damien Da Silva</t>
  </si>
  <si>
    <t>Lamine Sané</t>
  </si>
  <si>
    <t>Henri Bedimo</t>
  </si>
  <si>
    <t>Souleymane Camara</t>
  </si>
  <si>
    <t>Christophe Jallet</t>
  </si>
  <si>
    <t>Lalaïna Nomenjanahary</t>
  </si>
  <si>
    <t>Wylan Cyprien</t>
  </si>
  <si>
    <t>Rémy Vercoutre</t>
  </si>
  <si>
    <t>Jérémy Pied</t>
  </si>
  <si>
    <t>Jérémy Clément</t>
  </si>
  <si>
    <t>Moustapha Bayal Sall</t>
  </si>
  <si>
    <t>Ryan Mendes</t>
  </si>
  <si>
    <t>Fabinho</t>
  </si>
  <si>
    <t>Rémy Riou</t>
  </si>
  <si>
    <t>Rio Mavuba</t>
  </si>
  <si>
    <t>Lamine Koné</t>
  </si>
  <si>
    <t>Abdelhamid El Kaoutari</t>
  </si>
  <si>
    <t>Daniel Congré</t>
  </si>
  <si>
    <t>Romain Alessandrini</t>
  </si>
  <si>
    <t>Raphaël Guerreiro</t>
  </si>
  <si>
    <t>Ricardo Carvalho</t>
  </si>
  <si>
    <t>Jean-Jacques Pierre</t>
  </si>
  <si>
    <t>Javier Pastore</t>
  </si>
  <si>
    <t>Florian Raspentino</t>
  </si>
  <si>
    <t>Zacharie Boucher</t>
  </si>
  <si>
    <t>Cheick Doukoure</t>
  </si>
  <si>
    <t>Jeremy Morel</t>
  </si>
  <si>
    <t>Benoit Cheyrou</t>
  </si>
  <si>
    <t>Jean Calvé</t>
  </si>
  <si>
    <t>Julien Féret</t>
  </si>
  <si>
    <t>Adrien Regattin</t>
  </si>
  <si>
    <t>Simon Pouplin</t>
  </si>
  <si>
    <t>Franck Béria</t>
  </si>
  <si>
    <t>Clinton N'Jie</t>
  </si>
  <si>
    <t>Geoffrey Kondogbia</t>
  </si>
  <si>
    <t>Romain Métanire</t>
  </si>
  <si>
    <t>Modibo Maiga</t>
  </si>
  <si>
    <t>Doria</t>
  </si>
  <si>
    <t>Uros Spajic</t>
  </si>
  <si>
    <t>Grégoire Puel</t>
  </si>
  <si>
    <t>Kassim Abdallah</t>
  </si>
  <si>
    <t>Lamine Gassama</t>
  </si>
  <si>
    <t>Yohan Mollo</t>
  </si>
  <si>
    <t>Alexander N'Doumbou</t>
  </si>
  <si>
    <t>Karim Aït Fana</t>
  </si>
  <si>
    <t>Julien Quercia</t>
  </si>
  <si>
    <t>Sénah Mango</t>
  </si>
  <si>
    <t>Moussa M'Bow</t>
  </si>
  <si>
    <t>Cheick Toure</t>
  </si>
  <si>
    <t>Baptiste Aloe</t>
  </si>
  <si>
    <t>Jeffrey Assoumin</t>
  </si>
  <si>
    <t>Thomas Touré</t>
  </si>
  <si>
    <t>Romaric N'Gouma</t>
  </si>
  <si>
    <t>Massivi Tsimba</t>
  </si>
  <si>
    <t>Bill Poni Tuiloma</t>
  </si>
  <si>
    <t>Nicolas Saint-Ruf</t>
  </si>
  <si>
    <t>David Djigla</t>
  </si>
  <si>
    <t>Zakariya Abarouai</t>
  </si>
  <si>
    <t>Anthony Ribelin</t>
  </si>
  <si>
    <t>Gianni Seraf</t>
  </si>
  <si>
    <t>Période</t>
  </si>
  <si>
    <t>Achat</t>
  </si>
  <si>
    <t>Row Labels</t>
  </si>
  <si>
    <t>Grand Total</t>
  </si>
  <si>
    <t>Sum of Prix Achat</t>
  </si>
  <si>
    <t>Gagné</t>
  </si>
  <si>
    <t>Average of Prix Achat</t>
  </si>
  <si>
    <t>Count of Joueur</t>
  </si>
  <si>
    <t>Perdu</t>
  </si>
  <si>
    <t>Karim</t>
  </si>
  <si>
    <t>Montpellier</t>
  </si>
  <si>
    <t>Berbatov</t>
  </si>
  <si>
    <t>Dimitar</t>
  </si>
  <si>
    <t>Monaco</t>
  </si>
  <si>
    <t>Gakpé</t>
  </si>
  <si>
    <t>Serge</t>
  </si>
  <si>
    <t>Nantes</t>
  </si>
  <si>
    <t>André-Pierre</t>
  </si>
  <si>
    <t>Marseille</t>
  </si>
  <si>
    <t>Lacazette</t>
  </si>
  <si>
    <t>Alexandre</t>
  </si>
  <si>
    <t>Lyon</t>
  </si>
  <si>
    <t>Touré</t>
  </si>
  <si>
    <t>Thomas</t>
  </si>
  <si>
    <t>Bordeaux</t>
  </si>
  <si>
    <t>Abdallah</t>
  </si>
  <si>
    <t>Kassim</t>
  </si>
  <si>
    <t>Evian</t>
  </si>
  <si>
    <t>Basa</t>
  </si>
  <si>
    <t>Marko</t>
  </si>
  <si>
    <t>Lille</t>
  </si>
  <si>
    <t>Da Silva</t>
  </si>
  <si>
    <t>Damien</t>
  </si>
  <si>
    <t>Caen</t>
  </si>
  <si>
    <t>Gassama</t>
  </si>
  <si>
    <t>Lamine</t>
  </si>
  <si>
    <t>Lorient</t>
  </si>
  <si>
    <t>Guerreiro</t>
  </si>
  <si>
    <t>Raphaël</t>
  </si>
  <si>
    <t>Benjamin</t>
  </si>
  <si>
    <t>Pierre</t>
  </si>
  <si>
    <t>Jean-Jacques</t>
  </si>
  <si>
    <t>Grégoire</t>
  </si>
  <si>
    <t>Nice</t>
  </si>
  <si>
    <t>Boucher</t>
  </si>
  <si>
    <t>Zacharie</t>
  </si>
  <si>
    <t>Toulouse</t>
  </si>
  <si>
    <t>Costil</t>
  </si>
  <si>
    <t>Benoît</t>
  </si>
  <si>
    <t>Rennes</t>
  </si>
  <si>
    <t>Balmont</t>
  </si>
  <si>
    <t>Florent</t>
  </si>
  <si>
    <t>Coutadeur</t>
  </si>
  <si>
    <t>Mathieu</t>
  </si>
  <si>
    <t>Cyprien</t>
  </si>
  <si>
    <t>Wylan</t>
  </si>
  <si>
    <t>Lens</t>
  </si>
  <si>
    <t>Féret</t>
  </si>
  <si>
    <t>Julien</t>
  </si>
  <si>
    <t>Gueye</t>
  </si>
  <si>
    <t>Idrissa</t>
  </si>
  <si>
    <t>Martin</t>
  </si>
  <si>
    <t>Jonas</t>
  </si>
  <si>
    <t>Mavuba</t>
  </si>
  <si>
    <t>Rio</t>
  </si>
  <si>
    <t>Thiago</t>
  </si>
  <si>
    <t>Paris</t>
  </si>
  <si>
    <t>Pied</t>
  </si>
  <si>
    <t>Jérémy</t>
  </si>
  <si>
    <t>Guingamp</t>
  </si>
  <si>
    <t>Nom</t>
  </si>
  <si>
    <t>Prénom</t>
  </si>
  <si>
    <t>€</t>
  </si>
  <si>
    <t>But</t>
  </si>
  <si>
    <t>MPG</t>
  </si>
  <si>
    <t>Tot</t>
  </si>
  <si>
    <t>Moy</t>
  </si>
  <si>
    <t>Moy avec bonus</t>
  </si>
  <si>
    <t>Club</t>
  </si>
  <si>
    <t>Moy IRL</t>
  </si>
  <si>
    <t>But IRL</t>
  </si>
  <si>
    <t>Tit IRL</t>
  </si>
  <si>
    <t>Entrée IRL</t>
  </si>
  <si>
    <t>AP Gignac</t>
  </si>
  <si>
    <t>B. Mendy</t>
  </si>
  <si>
    <t>T. Motta</t>
  </si>
  <si>
    <t>G. Puel</t>
  </si>
  <si>
    <t>Ait-Fana</t>
  </si>
  <si>
    <t>Abarouai</t>
  </si>
  <si>
    <t>Zakariya</t>
  </si>
  <si>
    <t>Djigla</t>
  </si>
  <si>
    <t>David</t>
  </si>
  <si>
    <t>Ibrahimovic</t>
  </si>
  <si>
    <t>Zlatan</t>
  </si>
  <si>
    <t>Quercia</t>
  </si>
  <si>
    <t>Aloe</t>
  </si>
  <si>
    <t>Baptiste</t>
  </si>
  <si>
    <t>M'Bow</t>
  </si>
  <si>
    <t>Moussa</t>
  </si>
  <si>
    <t>Mango</t>
  </si>
  <si>
    <t>Sénah</t>
  </si>
  <si>
    <t>N'Gouma</t>
  </si>
  <si>
    <t>Romaric</t>
  </si>
  <si>
    <t>Saint-Ruf</t>
  </si>
  <si>
    <t>Nicolas</t>
  </si>
  <si>
    <t>Toure</t>
  </si>
  <si>
    <t>Cheick</t>
  </si>
  <si>
    <t>Mandanda</t>
  </si>
  <si>
    <t>Steve</t>
  </si>
  <si>
    <t>Riou</t>
  </si>
  <si>
    <t>Rémy</t>
  </si>
  <si>
    <t>Subasic</t>
  </si>
  <si>
    <t>Danijel</t>
  </si>
  <si>
    <t>Assoumin</t>
  </si>
  <si>
    <t>Jeffrey</t>
  </si>
  <si>
    <t>N'Doumbou</t>
  </si>
  <si>
    <t>Alexander</t>
  </si>
  <si>
    <t>Ribelin</t>
  </si>
  <si>
    <t>Anthony</t>
  </si>
  <si>
    <t>Seraf</t>
  </si>
  <si>
    <t>Gianni</t>
  </si>
  <si>
    <t>Tsimba</t>
  </si>
  <si>
    <t>Massivi</t>
  </si>
  <si>
    <t>Tuiloma</t>
  </si>
  <si>
    <t>Bill Poni</t>
  </si>
  <si>
    <t>ZBMN</t>
  </si>
  <si>
    <t>Diabaté</t>
  </si>
  <si>
    <t>Lavezzi</t>
  </si>
  <si>
    <t>Ezequiel</t>
  </si>
  <si>
    <t>Rolan</t>
  </si>
  <si>
    <t>Diego</t>
  </si>
  <si>
    <t>Carvalho</t>
  </si>
  <si>
    <t>Ricardo</t>
  </si>
  <si>
    <t>Congré</t>
  </si>
  <si>
    <t>Daniel</t>
  </si>
  <si>
    <t>Contento</t>
  </si>
  <si>
    <t>Abdelhamid</t>
  </si>
  <si>
    <t>Rozehnal</t>
  </si>
  <si>
    <t>Carrasso</t>
  </si>
  <si>
    <t>Cédric</t>
  </si>
  <si>
    <t>Jourdren</t>
  </si>
  <si>
    <t>Geoffrey</t>
  </si>
  <si>
    <t>Cabaye</t>
  </si>
  <si>
    <t>Yohan</t>
  </si>
  <si>
    <t>Delaplace</t>
  </si>
  <si>
    <t>Jonathan</t>
  </si>
  <si>
    <t>Matuidi</t>
  </si>
  <si>
    <t>Blaise</t>
  </si>
  <si>
    <t>Oniangue</t>
  </si>
  <si>
    <t>Prince</t>
  </si>
  <si>
    <t>Reims</t>
  </si>
  <si>
    <t>Romao</t>
  </si>
  <si>
    <t>Jacques-Alaixys</t>
  </si>
  <si>
    <t>Sertic</t>
  </si>
  <si>
    <t>Grégory</t>
  </si>
  <si>
    <t>mon equipe</t>
  </si>
  <si>
    <t>El-Kaoutari</t>
  </si>
  <si>
    <t>Ayew</t>
  </si>
  <si>
    <t>Jordan</t>
  </si>
  <si>
    <t>Cavani</t>
  </si>
  <si>
    <t>Edinson</t>
  </si>
  <si>
    <t>Maboulou</t>
  </si>
  <si>
    <t>Christopher</t>
  </si>
  <si>
    <t>Bastia</t>
  </si>
  <si>
    <t>Modibo</t>
  </si>
  <si>
    <t>Metz</t>
  </si>
  <si>
    <t>N'Jie</t>
  </si>
  <si>
    <t>Clinton</t>
  </si>
  <si>
    <t>Raspentino</t>
  </si>
  <si>
    <t>Florian</t>
  </si>
  <si>
    <t>Sala</t>
  </si>
  <si>
    <t>Emiliano</t>
  </si>
  <si>
    <t>Calvé</t>
  </si>
  <si>
    <t>Jean</t>
  </si>
  <si>
    <t>Djilobodji</t>
  </si>
  <si>
    <t>Papy</t>
  </si>
  <si>
    <t>Jallet</t>
  </si>
  <si>
    <t>Christophe</t>
  </si>
  <si>
    <t>Kjaer</t>
  </si>
  <si>
    <t>Simon</t>
  </si>
  <si>
    <t>Romain</t>
  </si>
  <si>
    <t>Samuel</t>
  </si>
  <si>
    <t>Enyeama</t>
  </si>
  <si>
    <t>Vincent</t>
  </si>
  <si>
    <t>Vercoutre</t>
  </si>
  <si>
    <t>Gonalons</t>
  </si>
  <si>
    <t>Maxime</t>
  </si>
  <si>
    <t>Kanté</t>
  </si>
  <si>
    <t>N'Golo</t>
  </si>
  <si>
    <t>Mounier</t>
  </si>
  <si>
    <t>Nomenjanahary</t>
  </si>
  <si>
    <t>Lalaïna</t>
  </si>
  <si>
    <t>Sanson</t>
  </si>
  <si>
    <t>Morgan</t>
  </si>
  <si>
    <t>Metanire</t>
  </si>
  <si>
    <t>Maïga</t>
  </si>
  <si>
    <t>S. Umtiti</t>
  </si>
  <si>
    <t>Doukouré</t>
  </si>
  <si>
    <t>Benzia</t>
  </si>
  <si>
    <t>Yassine</t>
  </si>
  <si>
    <t>Charbonnier</t>
  </si>
  <si>
    <t>Gaëtan</t>
  </si>
  <si>
    <t>Cvitanich</t>
  </si>
  <si>
    <t>Dario</t>
  </si>
  <si>
    <t>Moukandjo</t>
  </si>
  <si>
    <t>Yattara</t>
  </si>
  <si>
    <t>Mohamed</t>
  </si>
  <si>
    <t>Bedimo</t>
  </si>
  <si>
    <t>Henri</t>
  </si>
  <si>
    <t>Béria</t>
  </si>
  <si>
    <t>Franck</t>
  </si>
  <si>
    <t>Corchia</t>
  </si>
  <si>
    <t>Sébastien</t>
  </si>
  <si>
    <t>Spajic</t>
  </si>
  <si>
    <t>Uros</t>
  </si>
  <si>
    <t>Tiéné</t>
  </si>
  <si>
    <t>Siaka</t>
  </si>
  <si>
    <t>Lopes</t>
  </si>
  <si>
    <t>Rudy</t>
  </si>
  <si>
    <t>Benoit</t>
  </si>
  <si>
    <t>Kondogbia</t>
  </si>
  <si>
    <t>Lemoine</t>
  </si>
  <si>
    <t>Fabien</t>
  </si>
  <si>
    <t>Saint-Etienne</t>
  </si>
  <si>
    <t>Moutinho</t>
  </si>
  <si>
    <t>João</t>
  </si>
  <si>
    <t>Pastore</t>
  </si>
  <si>
    <t>Javier</t>
  </si>
  <si>
    <t>Toulalan</t>
  </si>
  <si>
    <t>Wass</t>
  </si>
  <si>
    <t>FC Araches</t>
  </si>
  <si>
    <t>B. Cheyrou</t>
  </si>
  <si>
    <t>Ntep</t>
  </si>
  <si>
    <t>Ben Yedder</t>
  </si>
  <si>
    <t>Wissam</t>
  </si>
  <si>
    <t>Camara</t>
  </si>
  <si>
    <t>Souleymane</t>
  </si>
  <si>
    <t>Monnet-Paquet</t>
  </si>
  <si>
    <t>Kevin</t>
  </si>
  <si>
    <t>Kurzawa</t>
  </si>
  <si>
    <t>Layvin</t>
  </si>
  <si>
    <t>Morel</t>
  </si>
  <si>
    <t>Jeremy</t>
  </si>
  <si>
    <t>Johann</t>
  </si>
  <si>
    <t>Pouplin</t>
  </si>
  <si>
    <t>Clément</t>
  </si>
  <si>
    <t>Ferri</t>
  </si>
  <si>
    <t>Gourcuff</t>
  </si>
  <si>
    <t>Yoann</t>
  </si>
  <si>
    <t>Payet</t>
  </si>
  <si>
    <t>Dimitri</t>
  </si>
  <si>
    <t>Regattin</t>
  </si>
  <si>
    <t>Adrien</t>
  </si>
  <si>
    <t>Verratti</t>
  </si>
  <si>
    <t>Marco</t>
  </si>
  <si>
    <t>Mendes</t>
  </si>
  <si>
    <t>Adéoti</t>
  </si>
  <si>
    <t>NKoulou</t>
  </si>
  <si>
    <t>L. Sané</t>
  </si>
  <si>
    <t>Lucas</t>
  </si>
  <si>
    <t>Braithwaite</t>
  </si>
  <si>
    <t>Erding</t>
  </si>
  <si>
    <t>Mevlut</t>
  </si>
  <si>
    <t>Gradel</t>
  </si>
  <si>
    <t>Max</t>
  </si>
  <si>
    <t>Roux</t>
  </si>
  <si>
    <t>Nolan</t>
  </si>
  <si>
    <t>van Wolfswinkel</t>
  </si>
  <si>
    <t>Ricky</t>
  </si>
  <si>
    <t>Dja Djedje</t>
  </si>
  <si>
    <t>Brice</t>
  </si>
  <si>
    <t>Perrin</t>
  </si>
  <si>
    <t>Loïc</t>
  </si>
  <si>
    <t>Sall</t>
  </si>
  <si>
    <t>Moustapha Bayal</t>
  </si>
  <si>
    <t>Tabanou</t>
  </si>
  <si>
    <t>Ruffier</t>
  </si>
  <si>
    <t>Stéphane</t>
  </si>
  <si>
    <t>Sirigu</t>
  </si>
  <si>
    <t>Salvatore</t>
  </si>
  <si>
    <t>Alessandrini</t>
  </si>
  <si>
    <t>Yannick</t>
  </si>
  <si>
    <t>Hamouma</t>
  </si>
  <si>
    <t>Khazri</t>
  </si>
  <si>
    <t>Wahbi</t>
  </si>
  <si>
    <t>Mollo</t>
  </si>
  <si>
    <t>Ocampos</t>
  </si>
  <si>
    <t>L. Digne</t>
  </si>
  <si>
    <t>C. Grenier</t>
  </si>
  <si>
    <t>Ferreira</t>
  </si>
  <si>
    <t>Duhamel</t>
  </si>
  <si>
    <t>Origi</t>
  </si>
  <si>
    <t>Divock</t>
  </si>
  <si>
    <t>Saivet</t>
  </si>
  <si>
    <t>Toivonen</t>
  </si>
  <si>
    <t>Ola</t>
  </si>
  <si>
    <t>Aurier</t>
  </si>
  <si>
    <t>Cissokho</t>
  </si>
  <si>
    <t>Issa</t>
  </si>
  <si>
    <t>Deplagne</t>
  </si>
  <si>
    <t>Van der Wiel</t>
  </si>
  <si>
    <t>Gregory</t>
  </si>
  <si>
    <t>Lecomte</t>
  </si>
  <si>
    <t>Samassa</t>
  </si>
  <si>
    <t>Mamadou</t>
  </si>
  <si>
    <t>Bosetti</t>
  </si>
  <si>
    <t>Alexy</t>
  </si>
  <si>
    <t>Silva</t>
  </si>
  <si>
    <t>Bernardo</t>
  </si>
  <si>
    <t>Thauvin</t>
  </si>
  <si>
    <t>Veretout</t>
  </si>
  <si>
    <t>L. Koné</t>
  </si>
  <si>
    <t>Imbula</t>
  </si>
  <si>
    <t>M. Belay</t>
  </si>
  <si>
    <t>Nb joueurs</t>
  </si>
  <si>
    <t>Nb titu</t>
  </si>
  <si>
    <t>Moyenne note</t>
  </si>
  <si>
    <t/>
  </si>
  <si>
    <t>Total</t>
  </si>
  <si>
    <t>Nb buts</t>
  </si>
  <si>
    <t>Tit/Joueur</t>
  </si>
  <si>
    <t>Moy Tit/J</t>
  </si>
  <si>
    <t>Brandao</t>
  </si>
  <si>
    <t>Cissé</t>
  </si>
  <si>
    <t>Djibril</t>
  </si>
  <si>
    <t>Joris</t>
  </si>
  <si>
    <t>Kamano</t>
  </si>
  <si>
    <t>Francois</t>
  </si>
  <si>
    <t>Ongenda</t>
  </si>
  <si>
    <t>Hervin</t>
  </si>
  <si>
    <t>Tallo</t>
  </si>
  <si>
    <t>Junior</t>
  </si>
  <si>
    <t>Achilli</t>
  </si>
  <si>
    <t>Apodi</t>
  </si>
  <si>
    <t>Cioni</t>
  </si>
  <si>
    <t>Gilles</t>
  </si>
  <si>
    <t>Djiku</t>
  </si>
  <si>
    <t>Modesto</t>
  </si>
  <si>
    <t>Palmieri</t>
  </si>
  <si>
    <t>Julian</t>
  </si>
  <si>
    <t>Peybernes</t>
  </si>
  <si>
    <t>Squillaci</t>
  </si>
  <si>
    <t>Areola</t>
  </si>
  <si>
    <t>Alphonse</t>
  </si>
  <si>
    <t>Leca</t>
  </si>
  <si>
    <t>Jean-Louis</t>
  </si>
  <si>
    <t>Vincensini</t>
  </si>
  <si>
    <t>Ba</t>
  </si>
  <si>
    <t>El-Hadji</t>
  </si>
  <si>
    <t>Boudebouz</t>
  </si>
  <si>
    <t>Ryad</t>
  </si>
  <si>
    <t>Cahuzac</t>
  </si>
  <si>
    <t>Gillet</t>
  </si>
  <si>
    <t>Guillaume</t>
  </si>
  <si>
    <t>Abdoulaye</t>
  </si>
  <si>
    <t>Kikabidze</t>
  </si>
  <si>
    <t>Luka</t>
  </si>
  <si>
    <t>Pino</t>
  </si>
  <si>
    <t>Juan Pablo</t>
  </si>
  <si>
    <t>Ndri</t>
  </si>
  <si>
    <t>Crivelli</t>
  </si>
  <si>
    <t>Enzo</t>
  </si>
  <si>
    <t>Jussiê</t>
  </si>
  <si>
    <t>Faubert</t>
  </si>
  <si>
    <t>Ilori</t>
  </si>
  <si>
    <t>Tiago</t>
  </si>
  <si>
    <t>Pallois</t>
  </si>
  <si>
    <t>Pellenard</t>
  </si>
  <si>
    <t>Théo</t>
  </si>
  <si>
    <t>Planus</t>
  </si>
  <si>
    <t>Marc</t>
  </si>
  <si>
    <t>Jug</t>
  </si>
  <si>
    <t>Azbe</t>
  </si>
  <si>
    <t>Jerome</t>
  </si>
  <si>
    <t>André</t>
  </si>
  <si>
    <t>D'Almeida</t>
  </si>
  <si>
    <t>Sessi</t>
  </si>
  <si>
    <t>Kaabouni</t>
  </si>
  <si>
    <t>Younes</t>
  </si>
  <si>
    <t>Plasil</t>
  </si>
  <si>
    <t>Jaroslav</t>
  </si>
  <si>
    <t>Valentin</t>
  </si>
  <si>
    <t>Bazile</t>
  </si>
  <si>
    <t>Herve</t>
  </si>
  <si>
    <t>Nangis</t>
  </si>
  <si>
    <t>Lenny</t>
  </si>
  <si>
    <t>Privat</t>
  </si>
  <si>
    <t>Sloan</t>
  </si>
  <si>
    <t>Appiah</t>
  </si>
  <si>
    <t>Dennis</t>
  </si>
  <si>
    <t>Imorou</t>
  </si>
  <si>
    <t>Emmanuel</t>
  </si>
  <si>
    <t>Musavu-King</t>
  </si>
  <si>
    <t>Yrondu</t>
  </si>
  <si>
    <t>Raineau</t>
  </si>
  <si>
    <t>Saad</t>
  </si>
  <si>
    <t>Felipe</t>
  </si>
  <si>
    <t>Perquis</t>
  </si>
  <si>
    <t>Reulet</t>
  </si>
  <si>
    <t>Paul</t>
  </si>
  <si>
    <t>Beaulieu</t>
  </si>
  <si>
    <t>Lemar</t>
  </si>
  <si>
    <t>Saez</t>
  </si>
  <si>
    <t>José</t>
  </si>
  <si>
    <t>Seube</t>
  </si>
  <si>
    <t>Benezet</t>
  </si>
  <si>
    <t>Bruno</t>
  </si>
  <si>
    <t>N'Sikulu</t>
  </si>
  <si>
    <t>Clarck</t>
  </si>
  <si>
    <t>Sougou</t>
  </si>
  <si>
    <t>Modou</t>
  </si>
  <si>
    <t>Thomasson</t>
  </si>
  <si>
    <t>Angoula</t>
  </si>
  <si>
    <t>Aldo</t>
  </si>
  <si>
    <t>Cambon</t>
  </si>
  <si>
    <t>Givet</t>
  </si>
  <si>
    <t>Gaël</t>
  </si>
  <si>
    <t>Juelsgaard</t>
  </si>
  <si>
    <t>Jesper</t>
  </si>
  <si>
    <t>Mongongu</t>
  </si>
  <si>
    <t>Sabaly</t>
  </si>
  <si>
    <t>Youssouf</t>
  </si>
  <si>
    <t>Durand</t>
  </si>
  <si>
    <t>Hansen</t>
  </si>
  <si>
    <t>Leroy</t>
  </si>
  <si>
    <t>Baouia</t>
  </si>
  <si>
    <t>Nadjib</t>
  </si>
  <si>
    <t>Barbosa</t>
  </si>
  <si>
    <t>Camus</t>
  </si>
  <si>
    <t>Koné</t>
  </si>
  <si>
    <t>Djakaridja</t>
  </si>
  <si>
    <t>Ninkovic</t>
  </si>
  <si>
    <t>Milos</t>
  </si>
  <si>
    <t>Sorlin</t>
  </si>
  <si>
    <t>Olivier</t>
  </si>
  <si>
    <t>Achahbar</t>
  </si>
  <si>
    <t>Alioui</t>
  </si>
  <si>
    <t>Rachid</t>
  </si>
  <si>
    <t>Douniama</t>
  </si>
  <si>
    <t>Ladislas</t>
  </si>
  <si>
    <t>Mandanne</t>
  </si>
  <si>
    <t>Schwartz</t>
  </si>
  <si>
    <t>Ronnie</t>
  </si>
  <si>
    <t>Angoua</t>
  </si>
  <si>
    <t>Baca</t>
  </si>
  <si>
    <t>Jacobsen</t>
  </si>
  <si>
    <t>Lars</t>
  </si>
  <si>
    <t>Kerbrat</t>
  </si>
  <si>
    <t>Lemaître</t>
  </si>
  <si>
    <t>Reynald</t>
  </si>
  <si>
    <t>Lévêque</t>
  </si>
  <si>
    <t>Dorian</t>
  </si>
  <si>
    <t>Sankoh</t>
  </si>
  <si>
    <t>Baissama</t>
  </si>
  <si>
    <t>Sorbon</t>
  </si>
  <si>
    <t>Guichard</t>
  </si>
  <si>
    <t>Hugo</t>
  </si>
  <si>
    <t>Jonas Lössl</t>
  </si>
  <si>
    <t>Beauvue</t>
  </si>
  <si>
    <t>Claudio</t>
  </si>
  <si>
    <t>Cardy</t>
  </si>
  <si>
    <t>Diallo</t>
  </si>
  <si>
    <t>Mustapha</t>
  </si>
  <si>
    <t>Dos Santos</t>
  </si>
  <si>
    <t>Laurent</t>
  </si>
  <si>
    <t>Giresse</t>
  </si>
  <si>
    <t>Thibault</t>
  </si>
  <si>
    <t>Marveaux</t>
  </si>
  <si>
    <t>Sylvain</t>
  </si>
  <si>
    <t>Mathis</t>
  </si>
  <si>
    <t>Lionel</t>
  </si>
  <si>
    <t>Sankharé</t>
  </si>
  <si>
    <t>Younousse</t>
  </si>
  <si>
    <t>Yatabaré</t>
  </si>
  <si>
    <t>Sambou</t>
  </si>
  <si>
    <t>Chavarria</t>
  </si>
  <si>
    <t>Pablo</t>
  </si>
  <si>
    <t>Coulibaly</t>
  </si>
  <si>
    <t>Adamo</t>
  </si>
  <si>
    <t>N'Diaye</t>
  </si>
  <si>
    <t>Deme</t>
  </si>
  <si>
    <t>Touzghar</t>
  </si>
  <si>
    <t>Abdoul</t>
  </si>
  <si>
    <t>Baal</t>
  </si>
  <si>
    <t>Ludovic</t>
  </si>
  <si>
    <t>Boulenger</t>
  </si>
  <si>
    <t>Fradj</t>
  </si>
  <si>
    <t>Patrick</t>
  </si>
  <si>
    <t>Gbamin</t>
  </si>
  <si>
    <t>Jean-Philippe</t>
  </si>
  <si>
    <t>Kantari</t>
  </si>
  <si>
    <t>Ahmed</t>
  </si>
  <si>
    <t>Landre</t>
  </si>
  <si>
    <t>Loïck</t>
  </si>
  <si>
    <t>Lecoeuche</t>
  </si>
  <si>
    <t>Quentin</t>
  </si>
  <si>
    <t>Yahia</t>
  </si>
  <si>
    <t>Alaeddine</t>
  </si>
  <si>
    <t>Belon</t>
  </si>
  <si>
    <t>Bourigeaud</t>
  </si>
  <si>
    <t>Cavare</t>
  </si>
  <si>
    <t>Dimitri Kevin</t>
  </si>
  <si>
    <t>El Jadeyaoui</t>
  </si>
  <si>
    <t>Alharbi</t>
  </si>
  <si>
    <t>Le Moigne</t>
  </si>
  <si>
    <t>Valdivia</t>
  </si>
  <si>
    <t>Pierrick</t>
  </si>
  <si>
    <t>Frey</t>
  </si>
  <si>
    <t>Michael</t>
  </si>
  <si>
    <t>Rodelin</t>
  </si>
  <si>
    <t>Ronny</t>
  </si>
  <si>
    <t>Souaré</t>
  </si>
  <si>
    <t>Pape</t>
  </si>
  <si>
    <t>Soumaoro</t>
  </si>
  <si>
    <t>Adama</t>
  </si>
  <si>
    <t>Elana</t>
  </si>
  <si>
    <t>Steeve</t>
  </si>
  <si>
    <t>Corentin</t>
  </si>
  <si>
    <t>Marvin</t>
  </si>
  <si>
    <t>Jeannot</t>
  </si>
  <si>
    <t>Lavigne</t>
  </si>
  <si>
    <t>Robert</t>
  </si>
  <si>
    <t>Bellugou</t>
  </si>
  <si>
    <t>Lautoa</t>
  </si>
  <si>
    <t>Wesley</t>
  </si>
  <si>
    <t>Le Goff</t>
  </si>
  <si>
    <t>Pedrinho</t>
  </si>
  <si>
    <t>Wachter</t>
  </si>
  <si>
    <t>Audard</t>
  </si>
  <si>
    <t>Chaigneau</t>
  </si>
  <si>
    <t>Abdullah</t>
  </si>
  <si>
    <t>Rafidine</t>
  </si>
  <si>
    <t>Autret</t>
  </si>
  <si>
    <t>Mathias</t>
  </si>
  <si>
    <t>Sadio</t>
  </si>
  <si>
    <t>Jouffre</t>
  </si>
  <si>
    <t>Yann</t>
  </si>
  <si>
    <t>Mesloub</t>
  </si>
  <si>
    <t>Walid</t>
  </si>
  <si>
    <t>Mostefa</t>
  </si>
  <si>
    <t>Mehdi</t>
  </si>
  <si>
    <t>Pelé</t>
  </si>
  <si>
    <t>Bryan</t>
  </si>
  <si>
    <t>Reale</t>
  </si>
  <si>
    <t>Sunu</t>
  </si>
  <si>
    <t>Ibrahima</t>
  </si>
  <si>
    <t>Traoré</t>
  </si>
  <si>
    <t>Alain</t>
  </si>
  <si>
    <t>Labidi</t>
  </si>
  <si>
    <t>Zakarie</t>
  </si>
  <si>
    <t>Bisevac</t>
  </si>
  <si>
    <t>Milan</t>
  </si>
  <si>
    <t>Dabo</t>
  </si>
  <si>
    <t>Mouhamadou</t>
  </si>
  <si>
    <t>Rose</t>
  </si>
  <si>
    <t>Lindsay</t>
  </si>
  <si>
    <t>Zeffane</t>
  </si>
  <si>
    <t>Frick</t>
  </si>
  <si>
    <t>Gorgelin</t>
  </si>
  <si>
    <t>Bahlouli</t>
  </si>
  <si>
    <t>Farès</t>
  </si>
  <si>
    <t>Danic</t>
  </si>
  <si>
    <t>Fekir</t>
  </si>
  <si>
    <t>Nabil</t>
  </si>
  <si>
    <t>Fofana</t>
  </si>
  <si>
    <t>Gueïda</t>
  </si>
  <si>
    <t>Ghezzal</t>
  </si>
  <si>
    <t>Sidy</t>
  </si>
  <si>
    <t>Malbranque</t>
  </si>
  <si>
    <t>Steed</t>
  </si>
  <si>
    <t>Mvuemba</t>
  </si>
  <si>
    <t>Arnold</t>
  </si>
  <si>
    <t>Tolisso</t>
  </si>
  <si>
    <t>Omrani</t>
  </si>
  <si>
    <t>Billel</t>
  </si>
  <si>
    <t>Fanni</t>
  </si>
  <si>
    <t>Rod</t>
  </si>
  <si>
    <t>Sparagna</t>
  </si>
  <si>
    <t>Stephane</t>
  </si>
  <si>
    <t>Samba</t>
  </si>
  <si>
    <t>Alef</t>
  </si>
  <si>
    <t>Bangoura</t>
  </si>
  <si>
    <t>Momar</t>
  </si>
  <si>
    <t>Barrada</t>
  </si>
  <si>
    <t>Abdel</t>
  </si>
  <si>
    <t>Lemina</t>
  </si>
  <si>
    <t>Mario</t>
  </si>
  <si>
    <t>Andrada</t>
  </si>
  <si>
    <t>Federico</t>
  </si>
  <si>
    <t>Juan Manuel</t>
  </si>
  <si>
    <t>Lejeune</t>
  </si>
  <si>
    <t>Kévin</t>
  </si>
  <si>
    <t>Vion</t>
  </si>
  <si>
    <t>Thibaut</t>
  </si>
  <si>
    <t>Bamba</t>
  </si>
  <si>
    <t>Ali</t>
  </si>
  <si>
    <t>Choplin</t>
  </si>
  <si>
    <t>Marchal</t>
  </si>
  <si>
    <t>Guido</t>
  </si>
  <si>
    <t>Palomino</t>
  </si>
  <si>
    <t>José Luis</t>
  </si>
  <si>
    <t>Philipps</t>
  </si>
  <si>
    <t>Chris</t>
  </si>
  <si>
    <t>Rivierez</t>
  </si>
  <si>
    <t>Mfa Mezui</t>
  </si>
  <si>
    <t>Oberhauser</t>
  </si>
  <si>
    <t>Kashi</t>
  </si>
  <si>
    <t>Krivets</t>
  </si>
  <si>
    <t>Sergei</t>
  </si>
  <si>
    <t>N'Daw</t>
  </si>
  <si>
    <t>Guirane</t>
  </si>
  <si>
    <t>N'Doye</t>
  </si>
  <si>
    <t>Mayoro</t>
  </si>
  <si>
    <t>N'Gbakoto</t>
  </si>
  <si>
    <t>Yeni</t>
  </si>
  <si>
    <t>Rocchi</t>
  </si>
  <si>
    <t>Sarr</t>
  </si>
  <si>
    <t>Bouna</t>
  </si>
  <si>
    <t>Sido</t>
  </si>
  <si>
    <t>Fadil</t>
  </si>
  <si>
    <t>Germain</t>
  </si>
  <si>
    <t>Valère</t>
  </si>
  <si>
    <t>Martial</t>
  </si>
  <si>
    <t>Abdennour</t>
  </si>
  <si>
    <t>Aymen</t>
  </si>
  <si>
    <t>Abdou</t>
  </si>
  <si>
    <t>Raggi</t>
  </si>
  <si>
    <t>Andrea</t>
  </si>
  <si>
    <t>Almamy</t>
  </si>
  <si>
    <t>Wallace</t>
  </si>
  <si>
    <t>Caillard</t>
  </si>
  <si>
    <t>Marc-Aurele</t>
  </si>
  <si>
    <t>Stekelenburg</t>
  </si>
  <si>
    <t>Maarten</t>
  </si>
  <si>
    <t>Dylan</t>
  </si>
  <si>
    <t>Bakayoko</t>
  </si>
  <si>
    <t>Tiémoué</t>
  </si>
  <si>
    <t>Dirar</t>
  </si>
  <si>
    <t>Bakar</t>
  </si>
  <si>
    <t>Djamel</t>
  </si>
  <si>
    <t>Lucas Barrios</t>
  </si>
  <si>
    <t>Victor Hugo</t>
  </si>
  <si>
    <t>Gissi</t>
  </si>
  <si>
    <t>Hilton</t>
  </si>
  <si>
    <t>Vitorino</t>
  </si>
  <si>
    <t>Jebbour</t>
  </si>
  <si>
    <t>Ligali</t>
  </si>
  <si>
    <t>Pionnier</t>
  </si>
  <si>
    <t>Deza</t>
  </si>
  <si>
    <t>Lasne</t>
  </si>
  <si>
    <t>Saihi</t>
  </si>
  <si>
    <t>Jamel</t>
  </si>
  <si>
    <t>Aristeguieta</t>
  </si>
  <si>
    <t>Fernando</t>
  </si>
  <si>
    <t>Bammou</t>
  </si>
  <si>
    <t>Yacine</t>
  </si>
  <si>
    <t>Ismaël</t>
  </si>
  <si>
    <t>Shechter</t>
  </si>
  <si>
    <t>Itay</t>
  </si>
  <si>
    <t>Djidji</t>
  </si>
  <si>
    <t>Koffi</t>
  </si>
  <si>
    <t>Kian Hansen</t>
  </si>
  <si>
    <t>Veigneau</t>
  </si>
  <si>
    <t>Vizcarrondo</t>
  </si>
  <si>
    <t>Oswaldo</t>
  </si>
  <si>
    <t>Dupé</t>
  </si>
  <si>
    <t>Zelazny</t>
  </si>
  <si>
    <t>Erwin</t>
  </si>
  <si>
    <t>Alhadhur</t>
  </si>
  <si>
    <t>Chaker</t>
  </si>
  <si>
    <t>Audel</t>
  </si>
  <si>
    <t>Johan</t>
  </si>
  <si>
    <t>Bedoya</t>
  </si>
  <si>
    <t>Alejandro</t>
  </si>
  <si>
    <t>Bessat</t>
  </si>
  <si>
    <t>Deaux</t>
  </si>
  <si>
    <t>Gomis</t>
  </si>
  <si>
    <t>Rémi</t>
  </si>
  <si>
    <t>Iloki</t>
  </si>
  <si>
    <t>Jules</t>
  </si>
  <si>
    <t>Nkoudou Mbida</t>
  </si>
  <si>
    <t>Georges-Kévin</t>
  </si>
  <si>
    <t>Rongier</t>
  </si>
  <si>
    <t>Birama</t>
  </si>
  <si>
    <t>Benrahma</t>
  </si>
  <si>
    <t>Saïd</t>
  </si>
  <si>
    <t>Honorat</t>
  </si>
  <si>
    <t>Maupay</t>
  </si>
  <si>
    <t>Neal</t>
  </si>
  <si>
    <t>Vercauteren</t>
  </si>
  <si>
    <t>Amavi</t>
  </si>
  <si>
    <t>Bodmer</t>
  </si>
  <si>
    <t>Diawara</t>
  </si>
  <si>
    <t>Genevois</t>
  </si>
  <si>
    <t>Palun</t>
  </si>
  <si>
    <t>Lloyd</t>
  </si>
  <si>
    <t>Rafetraniaina</t>
  </si>
  <si>
    <t>Albert</t>
  </si>
  <si>
    <t>Cardinale</t>
  </si>
  <si>
    <t>Delle</t>
  </si>
  <si>
    <t>Hassen</t>
  </si>
  <si>
    <t>Mouez</t>
  </si>
  <si>
    <t>Anin</t>
  </si>
  <si>
    <t>Bauthéac</t>
  </si>
  <si>
    <t>Eric</t>
  </si>
  <si>
    <t>Carlos Eduardo</t>
  </si>
  <si>
    <t>Constant</t>
  </si>
  <si>
    <t>Digard</t>
  </si>
  <si>
    <t>Didier</t>
  </si>
  <si>
    <t>Eysseric</t>
  </si>
  <si>
    <t>Hult</t>
  </si>
  <si>
    <t>Niklas</t>
  </si>
  <si>
    <t>Koziello</t>
  </si>
  <si>
    <t>Pléa</t>
  </si>
  <si>
    <t>Alassane</t>
  </si>
  <si>
    <t>Bahebeck</t>
  </si>
  <si>
    <t>Jean-Christophe</t>
  </si>
  <si>
    <t>Zoumana</t>
  </si>
  <si>
    <t>Douchez</t>
  </si>
  <si>
    <t>Maignan</t>
  </si>
  <si>
    <t>Mike</t>
  </si>
  <si>
    <t>Chantôme</t>
  </si>
  <si>
    <t>Rabiot</t>
  </si>
  <si>
    <t>Atar</t>
  </si>
  <si>
    <t>Eliran</t>
  </si>
  <si>
    <t>Courtet</t>
  </si>
  <si>
    <t>Gaetan</t>
  </si>
  <si>
    <t>De Préville</t>
  </si>
  <si>
    <t>Conte</t>
  </si>
  <si>
    <t>Antoine</t>
  </si>
  <si>
    <t>Glombard</t>
  </si>
  <si>
    <t>Mandi</t>
  </si>
  <si>
    <t>Aïssa</t>
  </si>
  <si>
    <t>Mavinga</t>
  </si>
  <si>
    <t>Roberge</t>
  </si>
  <si>
    <t>Signorino</t>
  </si>
  <si>
    <t>Tacalfred</t>
  </si>
  <si>
    <t>Mickaël</t>
  </si>
  <si>
    <t>Weber</t>
  </si>
  <si>
    <t>Agassa</t>
  </si>
  <si>
    <t>Kossi</t>
  </si>
  <si>
    <t>Bastien</t>
  </si>
  <si>
    <t>Sacha</t>
  </si>
  <si>
    <t>Placide</t>
  </si>
  <si>
    <t>Johny</t>
  </si>
  <si>
    <t>Bourillon</t>
  </si>
  <si>
    <t>Devaux</t>
  </si>
  <si>
    <t>Fortes</t>
  </si>
  <si>
    <t>Odair</t>
  </si>
  <si>
    <t>Ghisolfi</t>
  </si>
  <si>
    <t>Mfulu</t>
  </si>
  <si>
    <t>Omenuke</t>
  </si>
  <si>
    <t>Peuget</t>
  </si>
  <si>
    <t>Alexis</t>
  </si>
  <si>
    <t>Grosicki</t>
  </si>
  <si>
    <t>Kamil</t>
  </si>
  <si>
    <t>Habibou</t>
  </si>
  <si>
    <t>Mouhamadou Habib</t>
  </si>
  <si>
    <t>Hosiner</t>
  </si>
  <si>
    <t>Philipp</t>
  </si>
  <si>
    <t>Paul-Georges Ntep</t>
  </si>
  <si>
    <t>Armand</t>
  </si>
  <si>
    <t>Danzé</t>
  </si>
  <si>
    <t>Diagne</t>
  </si>
  <si>
    <t>Fallou</t>
  </si>
  <si>
    <t>Kana-Biyik</t>
  </si>
  <si>
    <t>Jean-Armel</t>
  </si>
  <si>
    <t>Moreira</t>
  </si>
  <si>
    <t>Steven</t>
  </si>
  <si>
    <t>Zajkov</t>
  </si>
  <si>
    <t>Gjoko</t>
  </si>
  <si>
    <t>Sorin</t>
  </si>
  <si>
    <t>Allée</t>
  </si>
  <si>
    <t>Zana</t>
  </si>
  <si>
    <t>Brüls</t>
  </si>
  <si>
    <t>Christian</t>
  </si>
  <si>
    <t>Doucouré</t>
  </si>
  <si>
    <t>Gelson</t>
  </si>
  <si>
    <t>Henrique</t>
  </si>
  <si>
    <t>Pedro</t>
  </si>
  <si>
    <t>Hunou</t>
  </si>
  <si>
    <t>Konradsen</t>
  </si>
  <si>
    <t>Anders Agnes</t>
  </si>
  <si>
    <t>Makoun</t>
  </si>
  <si>
    <t>Ngando</t>
  </si>
  <si>
    <t>Axel</t>
  </si>
  <si>
    <t>Pajot</t>
  </si>
  <si>
    <t>Prcic</t>
  </si>
  <si>
    <t>Sanjin</t>
  </si>
  <si>
    <t>Saint-Maximin</t>
  </si>
  <si>
    <t>Allan</t>
  </si>
  <si>
    <t>Baysse</t>
  </si>
  <si>
    <t>Brison</t>
  </si>
  <si>
    <t>Clerc</t>
  </si>
  <si>
    <t>François</t>
  </si>
  <si>
    <t>Nyemeck</t>
  </si>
  <si>
    <t>Jerrold</t>
  </si>
  <si>
    <t>Théophile-Catherine</t>
  </si>
  <si>
    <t>Moulin</t>
  </si>
  <si>
    <t>Jessy</t>
  </si>
  <si>
    <t>Valette</t>
  </si>
  <si>
    <t>Cohade</t>
  </si>
  <si>
    <t>Renaud</t>
  </si>
  <si>
    <t>Corgnet</t>
  </si>
  <si>
    <t>Ismael</t>
  </si>
  <si>
    <t>Soukouna</t>
  </si>
  <si>
    <t>Amadou</t>
  </si>
  <si>
    <t>Akpa-Akpro</t>
  </si>
  <si>
    <t>Jean-Daniel</t>
  </si>
  <si>
    <t>Grigore</t>
  </si>
  <si>
    <t>Dragos</t>
  </si>
  <si>
    <t>Hassani</t>
  </si>
  <si>
    <t>Ilias</t>
  </si>
  <si>
    <t>Maury</t>
  </si>
  <si>
    <t>Dany</t>
  </si>
  <si>
    <t>Ninkov</t>
  </si>
  <si>
    <t>Pavle</t>
  </si>
  <si>
    <t>Spano</t>
  </si>
  <si>
    <t>Sylla</t>
  </si>
  <si>
    <t>Issiaga</t>
  </si>
  <si>
    <t>Tisserand</t>
  </si>
  <si>
    <t>Marcel</t>
  </si>
  <si>
    <t>Veskovac</t>
  </si>
  <si>
    <t>Dusan</t>
  </si>
  <si>
    <t>Yago</t>
  </si>
  <si>
    <t>Ahamada</t>
  </si>
  <si>
    <t>Vidal</t>
  </si>
  <si>
    <t>Aguilar</t>
  </si>
  <si>
    <t>Abel</t>
  </si>
  <si>
    <t>Bodiger</t>
  </si>
  <si>
    <t>Didot</t>
  </si>
  <si>
    <t>Etienne</t>
  </si>
  <si>
    <t>Doumbia</t>
  </si>
  <si>
    <t>Tongo</t>
  </si>
  <si>
    <t>Furman</t>
  </si>
  <si>
    <t>Dominik</t>
  </si>
  <si>
    <t>Pesic</t>
  </si>
  <si>
    <t>Aleksandar</t>
  </si>
  <si>
    <t>Roman</t>
  </si>
  <si>
    <t>Mihai</t>
  </si>
  <si>
    <t>Sirieix</t>
  </si>
  <si>
    <t>Pantxi</t>
  </si>
  <si>
    <t>Trejo</t>
  </si>
  <si>
    <t>Oscar</t>
  </si>
  <si>
    <t>Trichard</t>
  </si>
  <si>
    <t>Driss</t>
  </si>
  <si>
    <t>note</t>
  </si>
  <si>
    <t>Ratio note</t>
  </si>
  <si>
    <t>Ratio but</t>
  </si>
  <si>
    <t>Bernardo Silva</t>
  </si>
  <si>
    <t>B. Koné</t>
  </si>
  <si>
    <t>Ayité</t>
  </si>
  <si>
    <t>Diomandé</t>
  </si>
  <si>
    <t>J. Carrasso</t>
  </si>
  <si>
    <t>Berigaud</t>
  </si>
  <si>
    <t>G. Fernandes</t>
  </si>
  <si>
    <t>Bussmann</t>
  </si>
  <si>
    <t>Barrios</t>
  </si>
  <si>
    <t>Matheus</t>
  </si>
  <si>
    <t>B. Poko</t>
  </si>
  <si>
    <t>N'gog</t>
  </si>
  <si>
    <t>Diakité</t>
  </si>
  <si>
    <t>Montano</t>
  </si>
  <si>
    <t>Sidibé</t>
  </si>
  <si>
    <t>Falcon</t>
  </si>
  <si>
    <t>MBone</t>
  </si>
  <si>
    <t>parti</t>
  </si>
  <si>
    <t>asse la revanche</t>
  </si>
  <si>
    <t>Mon équipe</t>
  </si>
  <si>
    <t>FC Pine-Antoine</t>
  </si>
  <si>
    <t>Les Bâtards</t>
  </si>
  <si>
    <t>Gros Zguegue FC</t>
  </si>
  <si>
    <t>Les galactiques</t>
  </si>
  <si>
    <t>Claudio Beauvue</t>
  </si>
  <si>
    <t>Ricky van Wolfswinkel</t>
  </si>
  <si>
    <t>Nabil Fekir</t>
  </si>
  <si>
    <t>Vitorino Hilton</t>
  </si>
  <si>
    <t>Daniel Wass</t>
  </si>
  <si>
    <t>Anthony Mounier</t>
  </si>
  <si>
    <t>David Ngog</t>
  </si>
  <si>
    <t>Anthony Martial</t>
  </si>
  <si>
    <t>Sébastien Squillaci</t>
  </si>
  <si>
    <t>Sylvain Armand</t>
  </si>
  <si>
    <t>Corentin Tolisso</t>
  </si>
  <si>
    <t>Ludovic Baal</t>
  </si>
  <si>
    <t>Christophe Mandanne</t>
  </si>
  <si>
    <t>Benjamin Jeannot</t>
  </si>
  <si>
    <t>Kévin Théophile-Catherine</t>
  </si>
  <si>
    <t>Djibril Sidibe</t>
  </si>
  <si>
    <t>Oswaldo Vizcarrondo</t>
  </si>
  <si>
    <t>Guillaume Gillet</t>
  </si>
  <si>
    <t>Fabien Audard</t>
  </si>
  <si>
    <t>Franck Signorino</t>
  </si>
  <si>
    <t>Dragos Grigore</t>
  </si>
  <si>
    <t>Cédric Barbosa</t>
  </si>
  <si>
    <t>Jonathan Mensah</t>
  </si>
  <si>
    <t>Jaroslav Plasil</t>
  </si>
  <si>
    <t>Dorian Lévêque</t>
  </si>
  <si>
    <t>Florentin Pogba</t>
  </si>
  <si>
    <t>Ismaël Bangoura</t>
  </si>
  <si>
    <t>Zakarie Labidi</t>
  </si>
  <si>
    <t>Jerrold Nyemeck</t>
  </si>
  <si>
    <t>% Tit</t>
  </si>
  <si>
    <t>Lössl</t>
  </si>
  <si>
    <t>Serge Aurier</t>
  </si>
  <si>
    <t>Francois Modesto</t>
  </si>
  <si>
    <t>Jordan Amavi</t>
  </si>
  <si>
    <t>Kévin Bérigaud</t>
  </si>
  <si>
    <t>Divock Origi</t>
  </si>
  <si>
    <t>Wahbi Khazri</t>
  </si>
  <si>
    <t>Jonas Martin</t>
  </si>
  <si>
    <t>Odair Fortes</t>
  </si>
  <si>
    <t>Thibault Giresse</t>
  </si>
  <si>
    <t>Rudy Riou</t>
  </si>
  <si>
    <t>Andrea Raggi</t>
  </si>
  <si>
    <t>Pablo Chavarria</t>
  </si>
  <si>
    <t>Ryad Boudebouz</t>
  </si>
  <si>
    <t>Aïssa Mandi</t>
  </si>
  <si>
    <t>Mamadou Samassa</t>
  </si>
  <si>
    <t>Nicolas Pallois</t>
  </si>
  <si>
    <t>Aleksandar Pesic</t>
  </si>
  <si>
    <t>Milan Bisevac</t>
  </si>
  <si>
    <t>Olivier Veigneau</t>
  </si>
  <si>
    <t>Eric Bauthéac</t>
  </si>
  <si>
    <t>Rod Fanni</t>
  </si>
  <si>
    <t>Mouhamadou Dabo</t>
  </si>
  <si>
    <t>Johny Placide</t>
  </si>
  <si>
    <t>Adamo Coulibaly</t>
  </si>
  <si>
    <t>Rachid Ghezzal</t>
  </si>
  <si>
    <t>Alassane Pléa</t>
  </si>
  <si>
    <t>Julian Palmieri</t>
  </si>
  <si>
    <t>Mickaël Tacalfred</t>
  </si>
  <si>
    <t>Vincent Bessat</t>
  </si>
  <si>
    <t>Mario Lemina</t>
  </si>
  <si>
    <t>Yacine Bammou</t>
  </si>
  <si>
    <t>Benjamin Mendy</t>
  </si>
  <si>
    <t>Michael Frey</t>
  </si>
  <si>
    <t>Karim Achahbar</t>
  </si>
  <si>
    <t>Ibrahima Gassama</t>
  </si>
  <si>
    <t>Younousse Sankharé</t>
  </si>
  <si>
    <t>Martin Braithwaite</t>
  </si>
  <si>
    <t>Valère Germain</t>
  </si>
  <si>
    <t>Florentin</t>
  </si>
  <si>
    <t>N'Gog</t>
  </si>
  <si>
    <t>F. Pogba</t>
  </si>
  <si>
    <t>c</t>
  </si>
  <si>
    <t>Michy</t>
  </si>
  <si>
    <t>Mathieu Valbuena</t>
  </si>
  <si>
    <t>Sofiane Boufal</t>
  </si>
  <si>
    <t>Jean-Christophe Bahebeck</t>
  </si>
  <si>
    <t>Hatem Ben Arfa</t>
  </si>
  <si>
    <t>Stephan El Shaarawy</t>
  </si>
  <si>
    <t>Ivan Cavaleiro</t>
  </si>
  <si>
    <t>Giovanni Sio</t>
  </si>
  <si>
    <t>Ludovic Butelle</t>
  </si>
  <si>
    <t>Cheikh Ndoye</t>
  </si>
  <si>
    <t>Mehdi Zeffane</t>
  </si>
  <si>
    <t>Andy Delort</t>
  </si>
  <si>
    <t>Karim Rekik</t>
  </si>
  <si>
    <t>Clément Chantôme</t>
  </si>
  <si>
    <t>Floyd Ayité</t>
  </si>
  <si>
    <t>Nicolas De Préville</t>
  </si>
  <si>
    <t>Koffi Djidji</t>
  </si>
  <si>
    <t>Abdel Barrada</t>
  </si>
  <si>
    <t>Guido Carrillo</t>
  </si>
  <si>
    <t>Rafael</t>
  </si>
  <si>
    <t>Mauro Goicoechea</t>
  </si>
  <si>
    <t>Gilles Sunu</t>
  </si>
  <si>
    <t>Wesley Lautoa</t>
  </si>
  <si>
    <t>Abdoul Camara</t>
  </si>
  <si>
    <t>Enzo Crivelli</t>
  </si>
  <si>
    <t>Denis Petric</t>
  </si>
  <si>
    <t>Benjamin Nivet</t>
  </si>
  <si>
    <t>Nicolas Benezet</t>
  </si>
  <si>
    <t>Baptiste Guillaume</t>
  </si>
  <si>
    <t>Corentin Jean</t>
  </si>
  <si>
    <t>Paul Lasne</t>
  </si>
  <si>
    <t>Thomas Lemar</t>
  </si>
  <si>
    <t>Maxime Poundje</t>
  </si>
  <si>
    <t>Lorik Cana</t>
  </si>
  <si>
    <t>Denis Bouanga</t>
  </si>
  <si>
    <t>Antoine Devaux</t>
  </si>
  <si>
    <t>Vincent Le Goff</t>
  </si>
  <si>
    <t>Rolando</t>
  </si>
  <si>
    <t>Lossemy Karaboue</t>
  </si>
  <si>
    <t>Jean-Armel Kana-Biyik</t>
  </si>
  <si>
    <t>Romain Philippoteaux</t>
  </si>
  <si>
    <t>Roderic Filippi</t>
  </si>
  <si>
    <t>Grégory Pujol</t>
  </si>
  <si>
    <t>Arnold Mvuemba</t>
  </si>
  <si>
    <t>Alexander Djiku</t>
  </si>
  <si>
    <t>Steeve Elana</t>
  </si>
  <si>
    <t>Léo Dubois</t>
  </si>
  <si>
    <t>Mihai Roman</t>
  </si>
  <si>
    <t>Alassane Toure</t>
  </si>
  <si>
    <t>Dylan Mboumbouni</t>
  </si>
  <si>
    <t>Kalifa Traoré</t>
  </si>
  <si>
    <t>Ismael Keita</t>
  </si>
  <si>
    <t>Mounir Feddaoui</t>
  </si>
  <si>
    <t>Aldo Kalulu</t>
  </si>
  <si>
    <t>Chaouki Ben Saada</t>
  </si>
  <si>
    <t>Ángel Di María</t>
  </si>
  <si>
    <t>Lass Diarra</t>
  </si>
  <si>
    <t>Mapou Yanga-Mbiwa</t>
  </si>
  <si>
    <t>Paul Baysse</t>
  </si>
  <si>
    <t>Jimmy Briand</t>
  </si>
  <si>
    <t>Jesper Hansen</t>
  </si>
  <si>
    <t>Abou Diaby</t>
  </si>
  <si>
    <t>Robert Beric</t>
  </si>
  <si>
    <t>Pedro Henrique</t>
  </si>
  <si>
    <t>Clément Maury</t>
  </si>
  <si>
    <t>Nampalys Mendy</t>
  </si>
  <si>
    <t>Mathieu Peybernes</t>
  </si>
  <si>
    <t>Lacina Traoré</t>
  </si>
  <si>
    <t>Mike Maignan</t>
  </si>
  <si>
    <t>Renato Civelli</t>
  </si>
  <si>
    <t>Sloan Privat</t>
  </si>
  <si>
    <t>Javier Manquillo</t>
  </si>
  <si>
    <t>Fábio Coentrão</t>
  </si>
  <si>
    <t>Kevin Trapp</t>
  </si>
  <si>
    <t>Mauricio Isla</t>
  </si>
  <si>
    <t>Benoit Assou-Ekotto</t>
  </si>
  <si>
    <t>Anele Ngcongca</t>
  </si>
  <si>
    <t>Troyes</t>
  </si>
  <si>
    <t>Nivet</t>
  </si>
  <si>
    <t>Philippoteaux</t>
  </si>
  <si>
    <t>Fabio</t>
  </si>
  <si>
    <t>Coentrao</t>
  </si>
  <si>
    <t>Floyd</t>
  </si>
  <si>
    <t>R</t>
  </si>
  <si>
    <t>T</t>
  </si>
  <si>
    <t>B</t>
  </si>
  <si>
    <t>5.00</t>
  </si>
  <si>
    <t>6.00</t>
  </si>
  <si>
    <t>4.00</t>
  </si>
  <si>
    <t>5.50</t>
  </si>
  <si>
    <t>7.00</t>
  </si>
  <si>
    <t>5.67</t>
  </si>
  <si>
    <t>3.00</t>
  </si>
  <si>
    <t>5.33</t>
  </si>
  <si>
    <t>4.50</t>
  </si>
  <si>
    <t>Kalulu</t>
  </si>
  <si>
    <t>6.50</t>
  </si>
  <si>
    <t>5.83</t>
  </si>
  <si>
    <t>Angers</t>
  </si>
  <si>
    <t>4.67</t>
  </si>
  <si>
    <t>5.17</t>
  </si>
  <si>
    <t>Ajaccio</t>
  </si>
  <si>
    <t>Ben Saada</t>
  </si>
  <si>
    <t>Chaouki</t>
  </si>
  <si>
    <t>Ángel</t>
  </si>
  <si>
    <t>Feddaoui</t>
  </si>
  <si>
    <t>Mounir</t>
  </si>
  <si>
    <t>Keita</t>
  </si>
  <si>
    <t>Mboumbouni</t>
  </si>
  <si>
    <t>Delort</t>
  </si>
  <si>
    <t>Andy</t>
  </si>
  <si>
    <t>Yanga-Mbiwa</t>
  </si>
  <si>
    <t>Mapou</t>
  </si>
  <si>
    <t>Petric</t>
  </si>
  <si>
    <t>Denis</t>
  </si>
  <si>
    <t>Ben Arfa</t>
  </si>
  <si>
    <t>Hatem</t>
  </si>
  <si>
    <t>Cheikh</t>
  </si>
  <si>
    <t>Beric</t>
  </si>
  <si>
    <t>Assou-Ekotto</t>
  </si>
  <si>
    <t>5.25</t>
  </si>
  <si>
    <t>4.25</t>
  </si>
  <si>
    <t>Ngcongca</t>
  </si>
  <si>
    <t>Anele</t>
  </si>
  <si>
    <t>4.83</t>
  </si>
  <si>
    <t>Butelle</t>
  </si>
  <si>
    <t>N'doye</t>
  </si>
  <si>
    <t>6.33</t>
  </si>
  <si>
    <t>Sio</t>
  </si>
  <si>
    <t>Giovanni</t>
  </si>
  <si>
    <t>Cana</t>
  </si>
  <si>
    <t>Lorik</t>
  </si>
  <si>
    <t>Civelli</t>
  </si>
  <si>
    <t>Renato</t>
  </si>
  <si>
    <t>Isla</t>
  </si>
  <si>
    <t>Mauricio</t>
  </si>
  <si>
    <t>Manquillo</t>
  </si>
  <si>
    <t>Bouanga</t>
  </si>
  <si>
    <t>Boufal</t>
  </si>
  <si>
    <t>Sofiane</t>
  </si>
  <si>
    <t>Nampalys</t>
  </si>
  <si>
    <t>4.33</t>
  </si>
  <si>
    <t>Cornet</t>
  </si>
  <si>
    <t>6.17</t>
  </si>
  <si>
    <t>Filippi</t>
  </si>
  <si>
    <t>Roderic</t>
  </si>
  <si>
    <t>Goicoechea</t>
  </si>
  <si>
    <t>Mauro</t>
  </si>
  <si>
    <t>Trapp</t>
  </si>
  <si>
    <t>Dubois</t>
  </si>
  <si>
    <t>Léo</t>
  </si>
  <si>
    <t>Lossemy</t>
  </si>
  <si>
    <t>Carrillo</t>
  </si>
  <si>
    <t>Cavaleiro</t>
  </si>
  <si>
    <t>Ivan</t>
  </si>
  <si>
    <t>El Shaarawy</t>
  </si>
  <si>
    <t>Stephan</t>
  </si>
  <si>
    <t>6.83</t>
  </si>
  <si>
    <t>Cabella</t>
  </si>
  <si>
    <t>Darder</t>
  </si>
  <si>
    <t>Sergi</t>
  </si>
  <si>
    <t>Briand</t>
  </si>
  <si>
    <t>Jimmy</t>
  </si>
  <si>
    <t>Pujol</t>
  </si>
  <si>
    <t>Rekik</t>
  </si>
  <si>
    <t>Valbuena</t>
  </si>
  <si>
    <t>Poundjé</t>
  </si>
  <si>
    <t>N. Mendy</t>
  </si>
  <si>
    <t>Karaboué</t>
  </si>
  <si>
    <t>A Diaby</t>
  </si>
  <si>
    <t>Diarra</t>
  </si>
  <si>
    <t>Di Maria</t>
  </si>
  <si>
    <t>Batshuayi</t>
  </si>
  <si>
    <t>K. Traoré</t>
  </si>
  <si>
    <t>MontCamara</t>
  </si>
  <si>
    <t>Rémy Cabella</t>
  </si>
  <si>
    <t>Valentin Eysseric</t>
  </si>
  <si>
    <t>Georges-Kévin Nkoudou Mbida</t>
  </si>
  <si>
    <t>Thomas Mangani</t>
  </si>
  <si>
    <t>Jean-Louis Leca</t>
  </si>
  <si>
    <t>Juan Quintero</t>
  </si>
  <si>
    <t>Gaël Danic</t>
  </si>
  <si>
    <t>Romain Thomas</t>
  </si>
  <si>
    <t>Jean Seri</t>
  </si>
  <si>
    <t>Hamari Traore</t>
  </si>
  <si>
    <t>Jérôme Roussillon</t>
  </si>
  <si>
    <t>Ronny Rodelin</t>
  </si>
  <si>
    <t>Yannis Salibur</t>
  </si>
  <si>
    <t>Syam Ben Youssef</t>
  </si>
  <si>
    <t>Rodrigue Ninga</t>
  </si>
  <si>
    <t>Marvin Martin</t>
  </si>
  <si>
    <t>Etienne Didot</t>
  </si>
  <si>
    <t>Anthony Weber</t>
  </si>
  <si>
    <t>Issiaga Sylla</t>
  </si>
  <si>
    <t>Lucas Deaux</t>
  </si>
  <si>
    <t>Alaeddine Yahia</t>
  </si>
  <si>
    <t>Vincent Koziello</t>
  </si>
  <si>
    <t>Jean-Kevin Augustin</t>
  </si>
  <si>
    <t>Romain Saiss</t>
  </si>
  <si>
    <t>Alexandre Coeff</t>
  </si>
  <si>
    <t>Youssouf Sabaly</t>
  </si>
  <si>
    <t>Dennis Appiah</t>
  </si>
  <si>
    <t>Jerome Le Moigne</t>
  </si>
  <si>
    <t>Almamy Touré</t>
  </si>
  <si>
    <t>Yoann Andreu</t>
  </si>
  <si>
    <t>Ismael Traoré</t>
  </si>
  <si>
    <t>Vincent Manceau</t>
  </si>
  <si>
    <t>Pablo Martinez</t>
  </si>
  <si>
    <t>Mohamed Wael Larbi</t>
  </si>
  <si>
    <t>Thiago Xavier</t>
  </si>
  <si>
    <t>Kader Mangane</t>
  </si>
  <si>
    <t>Gilles Cioni</t>
  </si>
  <si>
    <t>Yoann Cardinale</t>
  </si>
  <si>
    <t>Jeremie Bréchet</t>
  </si>
  <si>
    <t>Kevin Malcuit</t>
  </si>
  <si>
    <t>Reynald Lemaître</t>
  </si>
  <si>
    <t>William Matheus</t>
  </si>
  <si>
    <t>Gael Angoula</t>
  </si>
  <si>
    <t>Zargo Toure</t>
  </si>
  <si>
    <t>Jessy Moulin</t>
  </si>
  <si>
    <t>Paul Reulet</t>
  </si>
  <si>
    <t>Theo Guivarch</t>
  </si>
  <si>
    <t>Jimmy Cabot</t>
  </si>
  <si>
    <t>Adam Ounas</t>
  </si>
  <si>
    <t>Louis Deschateaux</t>
  </si>
  <si>
    <t>Jean-Victor Makengo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</si>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</sst>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color rgb="FF555555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65944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8888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/>
    <xf numFmtId="2" fontId="0" fillId="0" borderId="0" xfId="0" applyNumberFormat="1"/>
    <xf numFmtId="2" fontId="1" fillId="2" borderId="2" xfId="0" applyNumberFormat="1" applyFont="1" applyFill="1" applyBorder="1"/>
    <xf numFmtId="0" fontId="3" fillId="3" borderId="0" xfId="0" applyFont="1" applyFill="1" applyAlignment="1">
      <alignment vertical="center" wrapText="1"/>
    </xf>
    <xf numFmtId="22" fontId="3" fillId="3" borderId="0" xfId="0" applyNumberFormat="1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22" fontId="4" fillId="4" borderId="0" xfId="0" applyNumberFormat="1" applyFont="1" applyFill="1" applyAlignment="1">
      <alignment vertical="center" wrapText="1"/>
    </xf>
    <xf numFmtId="9" fontId="0" fillId="0" borderId="0" xfId="1" applyFont="1"/>
    <xf numFmtId="0" fontId="3" fillId="5" borderId="0" xfId="0" applyFont="1" applyFill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MPG-saison2MP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%20MPG-saison3M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ègles"/>
      <sheetName val="OM"/>
      <sheetName val="OL"/>
      <sheetName val="PSG"/>
      <sheetName val="OGCN"/>
      <sheetName val="ASSE"/>
      <sheetName val="Losc"/>
      <sheetName val="FCGB"/>
      <sheetName val="FCL"/>
      <sheetName val="MHSC"/>
      <sheetName val="TFC"/>
      <sheetName val="SCB"/>
      <sheetName val="SRFC"/>
      <sheetName val="SR"/>
      <sheetName val="ETG"/>
      <sheetName val="FCN"/>
      <sheetName val="ASM"/>
      <sheetName val="EAG"/>
      <sheetName val="FCM"/>
      <sheetName val="SMC"/>
      <sheetName val="RCL"/>
    </sheetNames>
    <sheetDataSet>
      <sheetData sheetId="0">
        <row r="17">
          <cell r="E17" t="str">
            <v>Gradel</v>
          </cell>
          <cell r="F17">
            <v>23</v>
          </cell>
          <cell r="G17">
            <v>8</v>
          </cell>
          <cell r="H17">
            <v>17</v>
          </cell>
          <cell r="I17">
            <v>6.4565217391304346</v>
          </cell>
        </row>
        <row r="18">
          <cell r="E18" t="str">
            <v>Samba</v>
          </cell>
        </row>
        <row r="19">
          <cell r="E19" t="str">
            <v>Perrin</v>
          </cell>
          <cell r="F19">
            <v>27</v>
          </cell>
          <cell r="G19">
            <v>1</v>
          </cell>
          <cell r="H19" t="str">
            <v>1 / (-1)</v>
          </cell>
          <cell r="I19">
            <v>5.9074074074074074</v>
          </cell>
        </row>
        <row r="20">
          <cell r="E20" t="str">
            <v>L. Mendes</v>
          </cell>
          <cell r="G20">
            <v>1</v>
          </cell>
          <cell r="I20">
            <v>4</v>
          </cell>
        </row>
        <row r="21">
          <cell r="E21" t="str">
            <v>Sparagna</v>
          </cell>
          <cell r="F21">
            <v>1</v>
          </cell>
          <cell r="G21">
            <v>3</v>
          </cell>
          <cell r="I21">
            <v>5</v>
          </cell>
        </row>
        <row r="22">
          <cell r="E22" t="str">
            <v>Thiago Silva</v>
          </cell>
          <cell r="F22">
            <v>26</v>
          </cell>
          <cell r="I22">
            <v>5.7307692307692308</v>
          </cell>
        </row>
        <row r="23">
          <cell r="E23" t="str">
            <v>Doria</v>
          </cell>
        </row>
        <row r="24">
          <cell r="E24" t="str">
            <v>Gillet</v>
          </cell>
          <cell r="F24">
            <v>37</v>
          </cell>
          <cell r="G24">
            <v>1</v>
          </cell>
          <cell r="H24" t="str">
            <v>2 / (-1)</v>
          </cell>
          <cell r="I24">
            <v>5.1891891891891895</v>
          </cell>
        </row>
        <row r="25">
          <cell r="E25" t="str">
            <v>Nkoulou</v>
          </cell>
          <cell r="F25">
            <v>23</v>
          </cell>
          <cell r="G25">
            <v>1</v>
          </cell>
          <cell r="H25">
            <v>2</v>
          </cell>
          <cell r="I25">
            <v>5.6521739130434785</v>
          </cell>
        </row>
        <row r="26">
          <cell r="E26" t="str">
            <v>Aloé</v>
          </cell>
          <cell r="F26">
            <v>4</v>
          </cell>
          <cell r="G26">
            <v>10</v>
          </cell>
          <cell r="H26">
            <v>1</v>
          </cell>
          <cell r="I26">
            <v>5.75</v>
          </cell>
        </row>
        <row r="27">
          <cell r="E27" t="str">
            <v>Andonian</v>
          </cell>
          <cell r="G27">
            <v>1</v>
          </cell>
        </row>
        <row r="28">
          <cell r="E28" t="str">
            <v>Tuiloma</v>
          </cell>
          <cell r="G28">
            <v>2</v>
          </cell>
        </row>
        <row r="29">
          <cell r="E29" t="str">
            <v>Kurzawa</v>
          </cell>
          <cell r="F29">
            <v>25</v>
          </cell>
          <cell r="G29">
            <v>2</v>
          </cell>
          <cell r="I29">
            <v>5.6</v>
          </cell>
        </row>
        <row r="30">
          <cell r="E30" t="str">
            <v>B. Cheyrou</v>
          </cell>
        </row>
        <row r="31">
          <cell r="E31" t="str">
            <v>Alessandrini</v>
          </cell>
          <cell r="F31">
            <v>13</v>
          </cell>
          <cell r="G31">
            <v>13</v>
          </cell>
          <cell r="H31">
            <v>3</v>
          </cell>
          <cell r="I31">
            <v>5</v>
          </cell>
        </row>
        <row r="32">
          <cell r="E32" t="str">
            <v>Barrada</v>
          </cell>
          <cell r="F32">
            <v>3</v>
          </cell>
          <cell r="G32">
            <v>6</v>
          </cell>
          <cell r="H32">
            <v>1</v>
          </cell>
          <cell r="I32">
            <v>4.666666666666667</v>
          </cell>
        </row>
        <row r="33">
          <cell r="E33" t="str">
            <v>Alef</v>
          </cell>
        </row>
        <row r="34">
          <cell r="E34" t="str">
            <v>Jallet</v>
          </cell>
          <cell r="F34">
            <v>32</v>
          </cell>
          <cell r="H34">
            <v>1</v>
          </cell>
          <cell r="I34">
            <v>5.546875</v>
          </cell>
        </row>
        <row r="35">
          <cell r="E35" t="str">
            <v>N'Doumbou</v>
          </cell>
        </row>
        <row r="36">
          <cell r="E36" t="str">
            <v>Kondogbia</v>
          </cell>
          <cell r="F36">
            <v>22</v>
          </cell>
          <cell r="G36">
            <v>1</v>
          </cell>
          <cell r="H36" t="str">
            <v>1 / (-1)</v>
          </cell>
          <cell r="I36">
            <v>5.4090909090909092</v>
          </cell>
        </row>
        <row r="37">
          <cell r="E37" t="str">
            <v>Hilton</v>
          </cell>
          <cell r="F37">
            <v>37</v>
          </cell>
          <cell r="H37">
            <v>3</v>
          </cell>
          <cell r="I37">
            <v>5.4729729729729728</v>
          </cell>
        </row>
        <row r="38">
          <cell r="E38" t="str">
            <v>Marquinhos</v>
          </cell>
          <cell r="F38">
            <v>21</v>
          </cell>
          <cell r="G38">
            <v>4</v>
          </cell>
          <cell r="H38">
            <v>2</v>
          </cell>
          <cell r="I38">
            <v>5.4523809523809526</v>
          </cell>
        </row>
        <row r="39">
          <cell r="E39" t="str">
            <v>Boutobba</v>
          </cell>
          <cell r="G39">
            <v>3</v>
          </cell>
        </row>
        <row r="40">
          <cell r="E40" t="str">
            <v>Lemina</v>
          </cell>
          <cell r="F40">
            <v>13</v>
          </cell>
          <cell r="G40">
            <v>10</v>
          </cell>
          <cell r="H40">
            <v>2</v>
          </cell>
          <cell r="I40">
            <v>5.0333333333333332</v>
          </cell>
        </row>
        <row r="41">
          <cell r="E41" t="str">
            <v>Ocampos</v>
          </cell>
          <cell r="F41">
            <v>3</v>
          </cell>
          <cell r="G41">
            <v>11</v>
          </cell>
          <cell r="H41">
            <v>2</v>
          </cell>
          <cell r="I41">
            <v>5</v>
          </cell>
        </row>
        <row r="42">
          <cell r="E42" t="str">
            <v>Valbuena</v>
          </cell>
        </row>
        <row r="43">
          <cell r="E43" t="str">
            <v>Fabinho</v>
          </cell>
          <cell r="F43">
            <v>35</v>
          </cell>
          <cell r="G43">
            <v>1</v>
          </cell>
          <cell r="H43">
            <v>1</v>
          </cell>
          <cell r="I43">
            <v>5.4285714285714288</v>
          </cell>
        </row>
        <row r="44">
          <cell r="E44" t="str">
            <v>Batshuayi</v>
          </cell>
          <cell r="F44">
            <v>6</v>
          </cell>
          <cell r="G44">
            <v>20</v>
          </cell>
          <cell r="H44">
            <v>9</v>
          </cell>
          <cell r="I44">
            <v>5.2222222222222223</v>
          </cell>
        </row>
        <row r="45">
          <cell r="E45" t="str">
            <v>Porsan</v>
          </cell>
          <cell r="G45">
            <v>1</v>
          </cell>
        </row>
        <row r="46">
          <cell r="E46" t="str">
            <v>Sougou</v>
          </cell>
        </row>
        <row r="47">
          <cell r="E47" t="str">
            <v>Omrani</v>
          </cell>
          <cell r="G47">
            <v>4</v>
          </cell>
          <cell r="H47">
            <v>1</v>
          </cell>
        </row>
        <row r="48">
          <cell r="E48" t="str">
            <v>Guerreiro</v>
          </cell>
          <cell r="F48">
            <v>33</v>
          </cell>
          <cell r="G48">
            <v>1</v>
          </cell>
          <cell r="H48">
            <v>7</v>
          </cell>
          <cell r="I48">
            <v>5.4242424242424239</v>
          </cell>
        </row>
        <row r="49">
          <cell r="E49" t="str">
            <v>Basa</v>
          </cell>
          <cell r="F49">
            <v>30</v>
          </cell>
          <cell r="H49">
            <v>1</v>
          </cell>
          <cell r="I49">
            <v>5.3620689655172411</v>
          </cell>
        </row>
        <row r="50">
          <cell r="E50" t="str">
            <v>Gorgelin</v>
          </cell>
        </row>
        <row r="51">
          <cell r="E51" t="str">
            <v>Frick</v>
          </cell>
        </row>
        <row r="52">
          <cell r="E52" t="str">
            <v>Zeffane</v>
          </cell>
          <cell r="F52">
            <v>1</v>
          </cell>
          <cell r="G52">
            <v>3</v>
          </cell>
          <cell r="I52">
            <v>4.666666666666667</v>
          </cell>
        </row>
        <row r="53">
          <cell r="E53" t="str">
            <v>B. Koné</v>
          </cell>
          <cell r="F53">
            <v>14</v>
          </cell>
          <cell r="G53">
            <v>3</v>
          </cell>
          <cell r="H53">
            <v>1</v>
          </cell>
          <cell r="I53">
            <v>4.9642857142857144</v>
          </cell>
        </row>
        <row r="54">
          <cell r="E54" t="str">
            <v>Amavi</v>
          </cell>
          <cell r="F54">
            <v>36</v>
          </cell>
          <cell r="H54" t="str">
            <v>4 / (-1)</v>
          </cell>
          <cell r="I54">
            <v>5.3611111111111107</v>
          </cell>
        </row>
        <row r="55">
          <cell r="E55" t="str">
            <v>Rose</v>
          </cell>
          <cell r="F55">
            <v>13</v>
          </cell>
          <cell r="G55">
            <v>2</v>
          </cell>
          <cell r="I55">
            <v>4.9000000000000004</v>
          </cell>
        </row>
        <row r="56">
          <cell r="E56" t="str">
            <v>David Luiz</v>
          </cell>
          <cell r="F56">
            <v>26</v>
          </cell>
          <cell r="G56">
            <v>2</v>
          </cell>
          <cell r="H56">
            <v>2</v>
          </cell>
          <cell r="I56">
            <v>5.333333333333333</v>
          </cell>
        </row>
        <row r="57">
          <cell r="E57" t="str">
            <v>Bisevac</v>
          </cell>
          <cell r="F57">
            <v>13</v>
          </cell>
          <cell r="I57">
            <v>4.8461538461538458</v>
          </cell>
        </row>
        <row r="58">
          <cell r="E58" t="str">
            <v>M. Dabo</v>
          </cell>
          <cell r="F58">
            <v>13</v>
          </cell>
          <cell r="I58">
            <v>4.7692307692307692</v>
          </cell>
        </row>
        <row r="59">
          <cell r="E59" t="str">
            <v>Placide</v>
          </cell>
          <cell r="F59">
            <v>21</v>
          </cell>
          <cell r="G59">
            <v>1</v>
          </cell>
          <cell r="H59" t="str">
            <v>(-1)</v>
          </cell>
          <cell r="I59">
            <v>5.2045454545454541</v>
          </cell>
        </row>
        <row r="60">
          <cell r="E60" t="str">
            <v>G. Fofana</v>
          </cell>
          <cell r="G60">
            <v>2</v>
          </cell>
        </row>
        <row r="61">
          <cell r="E61" t="str">
            <v>C. Grenier</v>
          </cell>
          <cell r="F61">
            <v>4</v>
          </cell>
          <cell r="G61">
            <v>2</v>
          </cell>
          <cell r="H61">
            <v>1</v>
          </cell>
          <cell r="I61">
            <v>5.75</v>
          </cell>
        </row>
        <row r="62">
          <cell r="E62" t="str">
            <v>Gourcuff</v>
          </cell>
          <cell r="F62">
            <v>8</v>
          </cell>
          <cell r="G62">
            <v>9</v>
          </cell>
          <cell r="H62">
            <v>3</v>
          </cell>
          <cell r="I62">
            <v>5.9375</v>
          </cell>
        </row>
        <row r="63">
          <cell r="E63" t="str">
            <v>Ghezzal</v>
          </cell>
          <cell r="F63">
            <v>6</v>
          </cell>
          <cell r="G63">
            <v>12</v>
          </cell>
          <cell r="I63">
            <v>4.833333333333333</v>
          </cell>
        </row>
        <row r="64">
          <cell r="E64" t="str">
            <v>Kjaer</v>
          </cell>
          <cell r="F64">
            <v>31</v>
          </cell>
          <cell r="H64">
            <v>1</v>
          </cell>
          <cell r="I64">
            <v>5.333333333333333</v>
          </cell>
        </row>
        <row r="65">
          <cell r="E65" t="str">
            <v>Malbranque</v>
          </cell>
          <cell r="F65">
            <v>13</v>
          </cell>
          <cell r="G65">
            <v>15</v>
          </cell>
          <cell r="H65">
            <v>3</v>
          </cell>
          <cell r="I65">
            <v>5.3571428571428568</v>
          </cell>
        </row>
        <row r="66">
          <cell r="E66" t="str">
            <v>Danic</v>
          </cell>
          <cell r="F66">
            <v>1</v>
          </cell>
          <cell r="I66">
            <v>5</v>
          </cell>
        </row>
        <row r="67">
          <cell r="E67" t="str">
            <v>Bodmer</v>
          </cell>
          <cell r="F67">
            <v>21</v>
          </cell>
          <cell r="G67">
            <v>1</v>
          </cell>
          <cell r="H67">
            <v>2</v>
          </cell>
          <cell r="I67">
            <v>5.3095238095238093</v>
          </cell>
        </row>
        <row r="68">
          <cell r="E68" t="str">
            <v>S. Koné</v>
          </cell>
        </row>
        <row r="69">
          <cell r="E69" t="str">
            <v>Lopes</v>
          </cell>
          <cell r="F69">
            <v>38</v>
          </cell>
          <cell r="H69" t="str">
            <v>(-1)</v>
          </cell>
          <cell r="I69">
            <v>5.8552631578947372</v>
          </cell>
        </row>
        <row r="70">
          <cell r="E70" t="str">
            <v>Mvuemba</v>
          </cell>
          <cell r="F70">
            <v>10</v>
          </cell>
          <cell r="G70">
            <v>10</v>
          </cell>
          <cell r="I70">
            <v>4.95</v>
          </cell>
        </row>
        <row r="71">
          <cell r="E71" t="str">
            <v>Ruffier</v>
          </cell>
          <cell r="F71">
            <v>38</v>
          </cell>
          <cell r="H71" t="str">
            <v>(-1)</v>
          </cell>
          <cell r="I71">
            <v>5.7236842105263159</v>
          </cell>
        </row>
        <row r="72">
          <cell r="E72" t="str">
            <v>Bahlouli</v>
          </cell>
          <cell r="G72">
            <v>4</v>
          </cell>
        </row>
        <row r="73">
          <cell r="E73" t="str">
            <v>Ahamada</v>
          </cell>
          <cell r="F73">
            <v>23</v>
          </cell>
          <cell r="H73" t="str">
            <v>(-1)</v>
          </cell>
          <cell r="I73">
            <v>5.4347826086956523</v>
          </cell>
        </row>
        <row r="74">
          <cell r="E74" t="str">
            <v>Yattara</v>
          </cell>
          <cell r="F74">
            <v>4</v>
          </cell>
          <cell r="G74">
            <v>17</v>
          </cell>
          <cell r="H74">
            <v>1</v>
          </cell>
          <cell r="I74">
            <v>4.75</v>
          </cell>
        </row>
        <row r="75">
          <cell r="E75" t="str">
            <v>N'jie</v>
          </cell>
          <cell r="F75">
            <v>15</v>
          </cell>
          <cell r="G75">
            <v>15</v>
          </cell>
          <cell r="H75">
            <v>7</v>
          </cell>
          <cell r="I75">
            <v>5.40625</v>
          </cell>
        </row>
        <row r="76">
          <cell r="E76" t="str">
            <v>Cornet</v>
          </cell>
          <cell r="F76">
            <v>1</v>
          </cell>
          <cell r="G76">
            <v>3</v>
          </cell>
          <cell r="I76">
            <v>4</v>
          </cell>
        </row>
        <row r="77">
          <cell r="E77" t="str">
            <v>Benzia</v>
          </cell>
          <cell r="F77">
            <v>3</v>
          </cell>
          <cell r="G77">
            <v>7</v>
          </cell>
          <cell r="H77">
            <v>2</v>
          </cell>
          <cell r="I77">
            <v>5.666666666666667</v>
          </cell>
        </row>
        <row r="78">
          <cell r="E78" t="str">
            <v>Sirigu</v>
          </cell>
          <cell r="F78">
            <v>36</v>
          </cell>
          <cell r="H78" t="str">
            <v>(-1)</v>
          </cell>
          <cell r="I78">
            <v>5.4</v>
          </cell>
        </row>
        <row r="79">
          <cell r="E79" t="str">
            <v>Douchez</v>
          </cell>
          <cell r="F79">
            <v>2</v>
          </cell>
          <cell r="G79">
            <v>1</v>
          </cell>
          <cell r="I79">
            <v>4.75</v>
          </cell>
        </row>
        <row r="80">
          <cell r="E80" t="str">
            <v>Maignan</v>
          </cell>
        </row>
        <row r="81">
          <cell r="E81" t="str">
            <v>Carrasso</v>
          </cell>
          <cell r="F81">
            <v>21</v>
          </cell>
          <cell r="H81" t="str">
            <v>(-1)</v>
          </cell>
          <cell r="I81">
            <v>5.0476190476190474</v>
          </cell>
        </row>
        <row r="82">
          <cell r="E82" t="str">
            <v>L. Sané</v>
          </cell>
          <cell r="F82">
            <v>22</v>
          </cell>
          <cell r="G82">
            <v>1</v>
          </cell>
          <cell r="H82">
            <v>1</v>
          </cell>
          <cell r="I82">
            <v>5.2954545454545459</v>
          </cell>
        </row>
        <row r="83">
          <cell r="E83" t="str">
            <v>Ibrahimovic</v>
          </cell>
          <cell r="F83">
            <v>23</v>
          </cell>
          <cell r="G83">
            <v>1</v>
          </cell>
          <cell r="H83">
            <v>19</v>
          </cell>
          <cell r="I83">
            <v>6.4090909090909092</v>
          </cell>
        </row>
        <row r="84">
          <cell r="E84" t="str">
            <v>Kimpembé</v>
          </cell>
          <cell r="G84">
            <v>1</v>
          </cell>
        </row>
        <row r="85">
          <cell r="E85" t="str">
            <v>Z. Camara</v>
          </cell>
          <cell r="F85">
            <v>6</v>
          </cell>
          <cell r="G85">
            <v>2</v>
          </cell>
          <cell r="H85">
            <v>1</v>
          </cell>
          <cell r="I85">
            <v>5</v>
          </cell>
        </row>
        <row r="86">
          <cell r="E86" t="str">
            <v>Aurier</v>
          </cell>
          <cell r="F86">
            <v>12</v>
          </cell>
          <cell r="G86">
            <v>2</v>
          </cell>
          <cell r="I86">
            <v>5.7142857142857144</v>
          </cell>
        </row>
        <row r="87">
          <cell r="E87" t="str">
            <v>Lacazette</v>
          </cell>
          <cell r="F87">
            <v>33</v>
          </cell>
          <cell r="H87">
            <v>27</v>
          </cell>
          <cell r="I87">
            <v>6.3181818181818183</v>
          </cell>
        </row>
        <row r="88">
          <cell r="E88" t="str">
            <v>L. Digne</v>
          </cell>
          <cell r="F88">
            <v>14</v>
          </cell>
          <cell r="G88">
            <v>1</v>
          </cell>
          <cell r="I88">
            <v>5.1428571428571432</v>
          </cell>
        </row>
        <row r="89">
          <cell r="E89" t="str">
            <v>André Ayew</v>
          </cell>
          <cell r="F89">
            <v>27</v>
          </cell>
          <cell r="G89">
            <v>1</v>
          </cell>
          <cell r="H89">
            <v>10</v>
          </cell>
          <cell r="I89">
            <v>5.7222222222222223</v>
          </cell>
        </row>
        <row r="90">
          <cell r="E90" t="str">
            <v>Diego</v>
          </cell>
          <cell r="F90">
            <v>28</v>
          </cell>
          <cell r="G90">
            <v>3</v>
          </cell>
          <cell r="H90">
            <v>5</v>
          </cell>
          <cell r="I90">
            <v>5.5714285714285712</v>
          </cell>
        </row>
        <row r="91">
          <cell r="E91" t="str">
            <v>Cavani</v>
          </cell>
          <cell r="F91">
            <v>30</v>
          </cell>
          <cell r="G91">
            <v>5</v>
          </cell>
          <cell r="H91">
            <v>18</v>
          </cell>
          <cell r="I91">
            <v>5.5166666666666666</v>
          </cell>
        </row>
        <row r="92">
          <cell r="E92" t="str">
            <v>Chantôme</v>
          </cell>
          <cell r="G92">
            <v>5</v>
          </cell>
          <cell r="I92">
            <v>5</v>
          </cell>
        </row>
        <row r="93">
          <cell r="E93" t="str">
            <v>Beauvue</v>
          </cell>
          <cell r="F93">
            <v>34</v>
          </cell>
          <cell r="G93">
            <v>2</v>
          </cell>
          <cell r="H93">
            <v>17</v>
          </cell>
          <cell r="I93">
            <v>5.4852941176470589</v>
          </cell>
        </row>
        <row r="94">
          <cell r="E94" t="str">
            <v>Rabiot</v>
          </cell>
          <cell r="F94">
            <v>10</v>
          </cell>
          <cell r="G94">
            <v>11</v>
          </cell>
          <cell r="H94">
            <v>4</v>
          </cell>
          <cell r="I94">
            <v>6.2727272727272725</v>
          </cell>
        </row>
        <row r="95">
          <cell r="E95" t="str">
            <v>Ayew</v>
          </cell>
          <cell r="F95">
            <v>29</v>
          </cell>
          <cell r="G95">
            <v>2</v>
          </cell>
          <cell r="H95">
            <v>11</v>
          </cell>
          <cell r="I95">
            <v>5.4333333333333336</v>
          </cell>
        </row>
        <row r="96">
          <cell r="E96" t="str">
            <v>Cabaye</v>
          </cell>
          <cell r="F96">
            <v>13</v>
          </cell>
          <cell r="G96">
            <v>11</v>
          </cell>
          <cell r="H96">
            <v>1</v>
          </cell>
          <cell r="I96">
            <v>5.384615384615385</v>
          </cell>
        </row>
        <row r="97">
          <cell r="E97" t="str">
            <v>Rolan</v>
          </cell>
          <cell r="F97">
            <v>28</v>
          </cell>
          <cell r="G97">
            <v>8</v>
          </cell>
          <cell r="H97">
            <v>15</v>
          </cell>
          <cell r="I97">
            <v>5.4137931034482758</v>
          </cell>
        </row>
        <row r="98">
          <cell r="E98" t="str">
            <v>Fekir</v>
          </cell>
          <cell r="F98">
            <v>34</v>
          </cell>
          <cell r="H98">
            <v>13</v>
          </cell>
          <cell r="I98">
            <v>5.9558823529411766</v>
          </cell>
        </row>
        <row r="99">
          <cell r="E99" t="str">
            <v>Bahebeck</v>
          </cell>
          <cell r="F99">
            <v>3</v>
          </cell>
          <cell r="G99">
            <v>12</v>
          </cell>
          <cell r="H99">
            <v>2</v>
          </cell>
          <cell r="I99">
            <v>4.8</v>
          </cell>
        </row>
        <row r="100">
          <cell r="E100" t="str">
            <v>Ntep</v>
          </cell>
          <cell r="F100">
            <v>29</v>
          </cell>
          <cell r="G100">
            <v>6</v>
          </cell>
          <cell r="H100">
            <v>9</v>
          </cell>
          <cell r="I100">
            <v>5.290322580645161</v>
          </cell>
        </row>
        <row r="101">
          <cell r="E101" t="str">
            <v>Lavezzi</v>
          </cell>
          <cell r="F101">
            <v>19</v>
          </cell>
          <cell r="G101">
            <v>12</v>
          </cell>
          <cell r="H101">
            <v>8</v>
          </cell>
          <cell r="I101">
            <v>5.5</v>
          </cell>
        </row>
        <row r="102">
          <cell r="E102" t="str">
            <v>Delle</v>
          </cell>
          <cell r="G102">
            <v>1</v>
          </cell>
        </row>
        <row r="103">
          <cell r="E103" t="str">
            <v>Cardinale</v>
          </cell>
        </row>
        <row r="104">
          <cell r="E104" t="str">
            <v>Pouplin</v>
          </cell>
          <cell r="F104">
            <v>8</v>
          </cell>
          <cell r="I104">
            <v>5.625</v>
          </cell>
        </row>
        <row r="105">
          <cell r="E105" t="str">
            <v>Ben Yedder</v>
          </cell>
          <cell r="F105">
            <v>34</v>
          </cell>
          <cell r="G105">
            <v>2</v>
          </cell>
          <cell r="H105">
            <v>13</v>
          </cell>
          <cell r="I105">
            <v>5.2857142857142856</v>
          </cell>
        </row>
        <row r="106">
          <cell r="E106" t="str">
            <v>AP Gignac</v>
          </cell>
          <cell r="F106">
            <v>36</v>
          </cell>
          <cell r="G106">
            <v>2</v>
          </cell>
          <cell r="H106">
            <v>21</v>
          </cell>
          <cell r="I106">
            <v>5.2777777777777777</v>
          </cell>
        </row>
        <row r="107">
          <cell r="E107" t="str">
            <v>K. Gomis</v>
          </cell>
          <cell r="F107">
            <v>11</v>
          </cell>
          <cell r="G107">
            <v>5</v>
          </cell>
          <cell r="H107" t="str">
            <v>(-1)</v>
          </cell>
          <cell r="I107">
            <v>4.4666666666666668</v>
          </cell>
        </row>
        <row r="108">
          <cell r="E108" t="str">
            <v>Mandanne</v>
          </cell>
          <cell r="F108">
            <v>25</v>
          </cell>
          <cell r="G108">
            <v>6</v>
          </cell>
          <cell r="H108">
            <v>11</v>
          </cell>
          <cell r="I108">
            <v>5.14</v>
          </cell>
        </row>
        <row r="109">
          <cell r="E109" t="str">
            <v>Diawara</v>
          </cell>
          <cell r="F109">
            <v>12</v>
          </cell>
          <cell r="G109">
            <v>2</v>
          </cell>
          <cell r="I109">
            <v>5.333333333333333</v>
          </cell>
        </row>
        <row r="110">
          <cell r="E110" t="str">
            <v>Palun</v>
          </cell>
          <cell r="F110">
            <v>19</v>
          </cell>
          <cell r="G110">
            <v>2</v>
          </cell>
          <cell r="H110">
            <v>1</v>
          </cell>
          <cell r="I110">
            <v>4.7105263157894735</v>
          </cell>
        </row>
        <row r="111">
          <cell r="E111" t="str">
            <v>M'Bow</v>
          </cell>
        </row>
        <row r="112">
          <cell r="E112" t="str">
            <v>Carlos Eduardo</v>
          </cell>
          <cell r="F112">
            <v>29</v>
          </cell>
          <cell r="G112">
            <v>1</v>
          </cell>
          <cell r="H112">
            <v>10</v>
          </cell>
          <cell r="I112">
            <v>5.2</v>
          </cell>
        </row>
        <row r="113">
          <cell r="E113" t="str">
            <v>Boscagli</v>
          </cell>
          <cell r="F113">
            <v>2</v>
          </cell>
          <cell r="I113">
            <v>5</v>
          </cell>
        </row>
        <row r="114">
          <cell r="E114" t="str">
            <v>Silva</v>
          </cell>
          <cell r="F114">
            <v>25</v>
          </cell>
          <cell r="G114">
            <v>7</v>
          </cell>
          <cell r="H114">
            <v>9</v>
          </cell>
          <cell r="I114">
            <v>6.04</v>
          </cell>
        </row>
        <row r="115">
          <cell r="E115" t="str">
            <v>Digard</v>
          </cell>
          <cell r="F115">
            <v>9</v>
          </cell>
          <cell r="G115">
            <v>5</v>
          </cell>
          <cell r="H115">
            <v>1</v>
          </cell>
          <cell r="I115">
            <v>5</v>
          </cell>
        </row>
        <row r="116">
          <cell r="E116" t="str">
            <v>Ma. Traoré</v>
          </cell>
        </row>
        <row r="117">
          <cell r="E117" t="str">
            <v>Origi</v>
          </cell>
          <cell r="F117">
            <v>22</v>
          </cell>
          <cell r="G117">
            <v>11</v>
          </cell>
          <cell r="H117">
            <v>8</v>
          </cell>
          <cell r="I117">
            <v>5.104166666666667</v>
          </cell>
        </row>
        <row r="118">
          <cell r="E118" t="str">
            <v>Mounier</v>
          </cell>
          <cell r="F118">
            <v>36</v>
          </cell>
          <cell r="H118">
            <v>9</v>
          </cell>
          <cell r="I118">
            <v>5.541666666666667</v>
          </cell>
        </row>
        <row r="119">
          <cell r="E119" t="str">
            <v>Roux</v>
          </cell>
          <cell r="F119">
            <v>29</v>
          </cell>
          <cell r="G119">
            <v>4</v>
          </cell>
          <cell r="H119" t="str">
            <v>9 / (-1)</v>
          </cell>
          <cell r="I119">
            <v>5.0714285714285712</v>
          </cell>
        </row>
        <row r="120">
          <cell r="E120" t="str">
            <v>Vercauteren</v>
          </cell>
          <cell r="F120">
            <v>3</v>
          </cell>
          <cell r="G120">
            <v>6</v>
          </cell>
          <cell r="I120">
            <v>3.8333333333333335</v>
          </cell>
        </row>
        <row r="121">
          <cell r="E121" t="str">
            <v>Hult</v>
          </cell>
          <cell r="F121">
            <v>20</v>
          </cell>
          <cell r="G121">
            <v>10</v>
          </cell>
          <cell r="H121">
            <v>1</v>
          </cell>
          <cell r="I121">
            <v>4.8095238095238093</v>
          </cell>
        </row>
        <row r="122">
          <cell r="E122" t="str">
            <v>Anin</v>
          </cell>
        </row>
        <row r="123">
          <cell r="E123" t="str">
            <v>Pied</v>
          </cell>
          <cell r="F123">
            <v>2</v>
          </cell>
          <cell r="I123">
            <v>5.25</v>
          </cell>
        </row>
        <row r="124">
          <cell r="E124" t="str">
            <v>Castellana</v>
          </cell>
        </row>
        <row r="125">
          <cell r="E125" t="str">
            <v>Lejeune</v>
          </cell>
          <cell r="F125">
            <v>27</v>
          </cell>
          <cell r="G125">
            <v>5</v>
          </cell>
          <cell r="H125">
            <v>1</v>
          </cell>
          <cell r="I125">
            <v>5.0555555555555554</v>
          </cell>
        </row>
        <row r="126">
          <cell r="E126" t="str">
            <v>Bauthéac</v>
          </cell>
          <cell r="F126">
            <v>29</v>
          </cell>
          <cell r="G126">
            <v>6</v>
          </cell>
          <cell r="H126">
            <v>8</v>
          </cell>
          <cell r="I126">
            <v>5.370967741935484</v>
          </cell>
        </row>
        <row r="127">
          <cell r="E127" t="str">
            <v>Koziello</v>
          </cell>
          <cell r="F127">
            <v>3</v>
          </cell>
          <cell r="G127">
            <v>4</v>
          </cell>
          <cell r="I127">
            <v>4.5</v>
          </cell>
        </row>
        <row r="128">
          <cell r="E128" t="str">
            <v>Rafetraniaina</v>
          </cell>
          <cell r="F128">
            <v>12</v>
          </cell>
          <cell r="G128">
            <v>9</v>
          </cell>
          <cell r="I128">
            <v>4.75</v>
          </cell>
        </row>
        <row r="129">
          <cell r="E129" t="str">
            <v>Pentecôte</v>
          </cell>
        </row>
        <row r="130">
          <cell r="E130" t="str">
            <v>Cvitanich</v>
          </cell>
          <cell r="F130">
            <v>5</v>
          </cell>
          <cell r="G130">
            <v>4</v>
          </cell>
          <cell r="H130">
            <v>3</v>
          </cell>
          <cell r="I130">
            <v>5.2</v>
          </cell>
        </row>
        <row r="131">
          <cell r="E131" t="str">
            <v>Maupay</v>
          </cell>
          <cell r="F131">
            <v>3</v>
          </cell>
          <cell r="G131">
            <v>10</v>
          </cell>
          <cell r="H131">
            <v>1</v>
          </cell>
          <cell r="I131">
            <v>4.666666666666667</v>
          </cell>
        </row>
        <row r="132">
          <cell r="E132" t="str">
            <v>Bosetti</v>
          </cell>
          <cell r="F132">
            <v>13</v>
          </cell>
          <cell r="G132">
            <v>14</v>
          </cell>
          <cell r="H132">
            <v>5</v>
          </cell>
          <cell r="I132">
            <v>4.7142857142857144</v>
          </cell>
        </row>
        <row r="133">
          <cell r="E133" t="str">
            <v>Constant</v>
          </cell>
          <cell r="G133">
            <v>2</v>
          </cell>
        </row>
        <row r="134">
          <cell r="E134" t="str">
            <v>P. Puel</v>
          </cell>
          <cell r="G134">
            <v>1</v>
          </cell>
        </row>
        <row r="135">
          <cell r="E135" t="str">
            <v>Honorat</v>
          </cell>
          <cell r="F135">
            <v>1</v>
          </cell>
          <cell r="G135">
            <v>4</v>
          </cell>
          <cell r="I135">
            <v>4.5</v>
          </cell>
        </row>
        <row r="136">
          <cell r="E136" t="str">
            <v>Thioub</v>
          </cell>
          <cell r="G136">
            <v>2</v>
          </cell>
        </row>
        <row r="137">
          <cell r="E137" t="str">
            <v>Benrahma</v>
          </cell>
          <cell r="F137">
            <v>3</v>
          </cell>
          <cell r="H137">
            <v>1</v>
          </cell>
          <cell r="I137">
            <v>5.666666666666667</v>
          </cell>
        </row>
        <row r="138">
          <cell r="E138" t="str">
            <v>Wass</v>
          </cell>
          <cell r="F138">
            <v>28</v>
          </cell>
          <cell r="G138">
            <v>4</v>
          </cell>
          <cell r="H138">
            <v>8</v>
          </cell>
          <cell r="I138">
            <v>5.3928571428571432</v>
          </cell>
        </row>
        <row r="139">
          <cell r="E139" t="str">
            <v>Moulin</v>
          </cell>
        </row>
        <row r="140">
          <cell r="E140" t="str">
            <v>Valette</v>
          </cell>
        </row>
        <row r="141">
          <cell r="E141" t="str">
            <v>Khazri</v>
          </cell>
          <cell r="F141">
            <v>29</v>
          </cell>
          <cell r="G141">
            <v>3</v>
          </cell>
          <cell r="H141">
            <v>8</v>
          </cell>
          <cell r="I141">
            <v>5.4827586206896548</v>
          </cell>
        </row>
        <row r="142">
          <cell r="E142" t="str">
            <v>Clerc</v>
          </cell>
          <cell r="F142">
            <v>15</v>
          </cell>
          <cell r="I142">
            <v>4.8666666666666663</v>
          </cell>
        </row>
        <row r="143">
          <cell r="E143" t="str">
            <v>Lucas</v>
          </cell>
          <cell r="F143">
            <v>22</v>
          </cell>
          <cell r="G143">
            <v>7</v>
          </cell>
          <cell r="H143">
            <v>7</v>
          </cell>
          <cell r="I143">
            <v>6.0454545454545459</v>
          </cell>
        </row>
        <row r="144">
          <cell r="E144" t="str">
            <v>Brison</v>
          </cell>
          <cell r="F144">
            <v>9</v>
          </cell>
          <cell r="G144">
            <v>9</v>
          </cell>
          <cell r="H144">
            <v>1</v>
          </cell>
          <cell r="I144">
            <v>5.2</v>
          </cell>
        </row>
        <row r="145">
          <cell r="E145" t="str">
            <v>Baysse</v>
          </cell>
          <cell r="F145">
            <v>8</v>
          </cell>
          <cell r="G145">
            <v>1</v>
          </cell>
          <cell r="H145">
            <v>1</v>
          </cell>
          <cell r="I145">
            <v>5.375</v>
          </cell>
        </row>
        <row r="146">
          <cell r="E146" t="str">
            <v>Jeannot</v>
          </cell>
          <cell r="F146">
            <v>25</v>
          </cell>
          <cell r="G146">
            <v>6</v>
          </cell>
          <cell r="H146">
            <v>7</v>
          </cell>
          <cell r="I146">
            <v>5.0384615384615383</v>
          </cell>
        </row>
        <row r="147">
          <cell r="E147" t="str">
            <v>Karamoko</v>
          </cell>
          <cell r="F147">
            <v>1</v>
          </cell>
          <cell r="G147">
            <v>1</v>
          </cell>
          <cell r="I147">
            <v>5.5</v>
          </cell>
        </row>
        <row r="148">
          <cell r="E148" t="str">
            <v>F. Pogba</v>
          </cell>
          <cell r="F148">
            <v>11</v>
          </cell>
          <cell r="G148">
            <v>4</v>
          </cell>
          <cell r="H148">
            <v>1</v>
          </cell>
          <cell r="I148">
            <v>5.416666666666667</v>
          </cell>
        </row>
        <row r="149">
          <cell r="E149" t="str">
            <v>Barrios</v>
          </cell>
          <cell r="F149">
            <v>30</v>
          </cell>
          <cell r="G149">
            <v>1</v>
          </cell>
          <cell r="H149">
            <v>11</v>
          </cell>
          <cell r="I149">
            <v>5.0333333333333332</v>
          </cell>
        </row>
        <row r="150">
          <cell r="E150" t="str">
            <v>Cohade</v>
          </cell>
          <cell r="F150">
            <v>12</v>
          </cell>
          <cell r="G150">
            <v>6</v>
          </cell>
          <cell r="H150" t="str">
            <v>1 / (-1)</v>
          </cell>
          <cell r="I150">
            <v>5.2272727272727275</v>
          </cell>
        </row>
        <row r="151">
          <cell r="E151" t="str">
            <v>Corgnet</v>
          </cell>
          <cell r="F151">
            <v>15</v>
          </cell>
          <cell r="G151">
            <v>10</v>
          </cell>
          <cell r="I151">
            <v>5.1071428571428568</v>
          </cell>
        </row>
        <row r="152">
          <cell r="E152" t="str">
            <v>Diomandé</v>
          </cell>
          <cell r="F152">
            <v>12</v>
          </cell>
          <cell r="G152">
            <v>8</v>
          </cell>
          <cell r="I152">
            <v>4.583333333333333</v>
          </cell>
        </row>
        <row r="153">
          <cell r="E153" t="str">
            <v>Mollo</v>
          </cell>
          <cell r="F153">
            <v>12</v>
          </cell>
          <cell r="G153">
            <v>11</v>
          </cell>
          <cell r="H153">
            <v>4</v>
          </cell>
          <cell r="I153">
            <v>5.791666666666667</v>
          </cell>
        </row>
        <row r="154">
          <cell r="E154" t="str">
            <v>Touzghar</v>
          </cell>
          <cell r="F154">
            <v>22</v>
          </cell>
          <cell r="G154">
            <v>7</v>
          </cell>
          <cell r="H154">
            <v>8</v>
          </cell>
          <cell r="I154">
            <v>4.9782608695652177</v>
          </cell>
        </row>
        <row r="155">
          <cell r="E155" t="str">
            <v>Chavarria</v>
          </cell>
          <cell r="F155">
            <v>27</v>
          </cell>
          <cell r="G155">
            <v>4</v>
          </cell>
          <cell r="H155">
            <v>7</v>
          </cell>
          <cell r="I155">
            <v>4.931034482758621</v>
          </cell>
        </row>
        <row r="156">
          <cell r="E156" t="str">
            <v>N'Guemo</v>
          </cell>
          <cell r="F156">
            <v>11</v>
          </cell>
          <cell r="G156">
            <v>3</v>
          </cell>
          <cell r="H156">
            <v>1</v>
          </cell>
          <cell r="I156">
            <v>4.9090909090909092</v>
          </cell>
        </row>
        <row r="157">
          <cell r="E157" t="str">
            <v>Payet</v>
          </cell>
          <cell r="F157">
            <v>35</v>
          </cell>
          <cell r="G157">
            <v>1</v>
          </cell>
          <cell r="H157">
            <v>7</v>
          </cell>
          <cell r="I157">
            <v>6.3285714285714283</v>
          </cell>
        </row>
        <row r="158">
          <cell r="E158" t="str">
            <v>Monnet-Paquet</v>
          </cell>
          <cell r="F158">
            <v>18</v>
          </cell>
          <cell r="G158">
            <v>12</v>
          </cell>
          <cell r="H158">
            <v>2</v>
          </cell>
          <cell r="I158">
            <v>4.9736842105263159</v>
          </cell>
        </row>
        <row r="159">
          <cell r="E159" t="str">
            <v>Van Wolfswinkel</v>
          </cell>
          <cell r="F159">
            <v>18</v>
          </cell>
          <cell r="G159">
            <v>10</v>
          </cell>
          <cell r="H159">
            <v>5</v>
          </cell>
          <cell r="I159">
            <v>4.8947368421052628</v>
          </cell>
        </row>
        <row r="160">
          <cell r="E160" t="str">
            <v>Tolisso</v>
          </cell>
          <cell r="F160">
            <v>37</v>
          </cell>
          <cell r="G160">
            <v>1</v>
          </cell>
          <cell r="H160">
            <v>7</v>
          </cell>
          <cell r="I160">
            <v>5.4459459459459456</v>
          </cell>
        </row>
        <row r="161">
          <cell r="E161" t="str">
            <v>Erding</v>
          </cell>
          <cell r="F161">
            <v>20</v>
          </cell>
          <cell r="G161">
            <v>6</v>
          </cell>
          <cell r="H161">
            <v>8</v>
          </cell>
          <cell r="I161">
            <v>4.9000000000000004</v>
          </cell>
        </row>
        <row r="162">
          <cell r="E162" t="str">
            <v>Bamba</v>
          </cell>
          <cell r="G162">
            <v>3</v>
          </cell>
        </row>
        <row r="163">
          <cell r="E163" t="str">
            <v>Saint-Maximin</v>
          </cell>
          <cell r="F163">
            <v>3</v>
          </cell>
          <cell r="G163">
            <v>7</v>
          </cell>
          <cell r="I163">
            <v>5.125</v>
          </cell>
        </row>
        <row r="164">
          <cell r="E164" t="str">
            <v>Elana</v>
          </cell>
        </row>
        <row r="165">
          <cell r="E165" t="str">
            <v>Djilobodji</v>
          </cell>
          <cell r="F165">
            <v>30</v>
          </cell>
          <cell r="G165">
            <v>1</v>
          </cell>
          <cell r="H165" t="str">
            <v>(-1)</v>
          </cell>
          <cell r="I165">
            <v>5.2833333333333332</v>
          </cell>
        </row>
        <row r="166">
          <cell r="E166" t="str">
            <v>Butez</v>
          </cell>
        </row>
        <row r="167">
          <cell r="E167" t="str">
            <v>Soumaoro</v>
          </cell>
          <cell r="F167">
            <v>1</v>
          </cell>
          <cell r="I167">
            <v>5</v>
          </cell>
        </row>
        <row r="168">
          <cell r="E168" t="str">
            <v>Veretout</v>
          </cell>
          <cell r="F168">
            <v>36</v>
          </cell>
          <cell r="H168">
            <v>7</v>
          </cell>
          <cell r="I168">
            <v>5.7777777777777777</v>
          </cell>
        </row>
        <row r="169">
          <cell r="E169" t="str">
            <v>Charbonnier</v>
          </cell>
          <cell r="F169">
            <v>30</v>
          </cell>
          <cell r="G169">
            <v>3</v>
          </cell>
          <cell r="H169">
            <v>6</v>
          </cell>
          <cell r="I169">
            <v>4.931034482758621</v>
          </cell>
        </row>
        <row r="170">
          <cell r="E170" t="str">
            <v>Béria</v>
          </cell>
          <cell r="F170">
            <v>16</v>
          </cell>
          <cell r="G170">
            <v>1</v>
          </cell>
          <cell r="I170">
            <v>4.8125</v>
          </cell>
        </row>
        <row r="171">
          <cell r="E171" t="str">
            <v>Ayité</v>
          </cell>
          <cell r="F171">
            <v>26</v>
          </cell>
          <cell r="G171">
            <v>4</v>
          </cell>
          <cell r="H171">
            <v>6</v>
          </cell>
          <cell r="I171">
            <v>4.9259259259259256</v>
          </cell>
        </row>
        <row r="172">
          <cell r="E172" t="str">
            <v>Souaré</v>
          </cell>
          <cell r="F172">
            <v>9</v>
          </cell>
          <cell r="G172">
            <v>2</v>
          </cell>
          <cell r="I172">
            <v>4.8</v>
          </cell>
        </row>
        <row r="173">
          <cell r="E173" t="str">
            <v>Y. Koné</v>
          </cell>
        </row>
        <row r="174">
          <cell r="E174" t="str">
            <v>Rozehnal</v>
          </cell>
          <cell r="F174">
            <v>15</v>
          </cell>
          <cell r="G174">
            <v>4</v>
          </cell>
          <cell r="I174">
            <v>4.71875</v>
          </cell>
        </row>
        <row r="175">
          <cell r="E175" t="str">
            <v>Pavard</v>
          </cell>
          <cell r="F175">
            <v>5</v>
          </cell>
          <cell r="G175">
            <v>3</v>
          </cell>
          <cell r="I175">
            <v>4.8</v>
          </cell>
        </row>
        <row r="176">
          <cell r="E176" t="str">
            <v>Koïta</v>
          </cell>
          <cell r="F176">
            <v>22</v>
          </cell>
          <cell r="G176">
            <v>7</v>
          </cell>
          <cell r="H176">
            <v>3</v>
          </cell>
          <cell r="I176">
            <v>4.9090909090909092</v>
          </cell>
        </row>
        <row r="177">
          <cell r="E177" t="str">
            <v>Ferreira</v>
          </cell>
          <cell r="F177">
            <v>33</v>
          </cell>
          <cell r="G177">
            <v>3</v>
          </cell>
          <cell r="H177">
            <v>6</v>
          </cell>
          <cell r="I177">
            <v>5.8181818181818183</v>
          </cell>
        </row>
        <row r="178">
          <cell r="E178" t="str">
            <v>Gakpé</v>
          </cell>
          <cell r="F178">
            <v>25</v>
          </cell>
          <cell r="G178">
            <v>8</v>
          </cell>
          <cell r="H178">
            <v>3</v>
          </cell>
          <cell r="I178">
            <v>4.9000000000000004</v>
          </cell>
        </row>
        <row r="179">
          <cell r="E179" t="str">
            <v>Delaplace</v>
          </cell>
          <cell r="F179">
            <v>12</v>
          </cell>
          <cell r="G179">
            <v>9</v>
          </cell>
          <cell r="H179">
            <v>2</v>
          </cell>
          <cell r="I179">
            <v>5.1785714285714288</v>
          </cell>
        </row>
        <row r="180">
          <cell r="E180" t="str">
            <v>Lopes</v>
          </cell>
          <cell r="F180">
            <v>18</v>
          </cell>
          <cell r="G180">
            <v>5</v>
          </cell>
          <cell r="H180">
            <v>3</v>
          </cell>
          <cell r="I180">
            <v>5.125</v>
          </cell>
        </row>
        <row r="181">
          <cell r="E181" t="str">
            <v>Martin</v>
          </cell>
          <cell r="F181">
            <v>4</v>
          </cell>
          <cell r="G181">
            <v>2</v>
          </cell>
          <cell r="I181">
            <v>5.2</v>
          </cell>
        </row>
        <row r="182">
          <cell r="E182" t="str">
            <v>Traoré</v>
          </cell>
          <cell r="F182">
            <v>10</v>
          </cell>
          <cell r="G182">
            <v>10</v>
          </cell>
          <cell r="H182">
            <v>2</v>
          </cell>
          <cell r="I182">
            <v>5.2727272727272725</v>
          </cell>
        </row>
        <row r="183">
          <cell r="E183" t="str">
            <v>Meïté</v>
          </cell>
          <cell r="F183">
            <v>1</v>
          </cell>
          <cell r="G183">
            <v>7</v>
          </cell>
        </row>
        <row r="184">
          <cell r="E184" t="str">
            <v>Boufal</v>
          </cell>
          <cell r="F184">
            <v>11</v>
          </cell>
          <cell r="G184">
            <v>3</v>
          </cell>
          <cell r="H184">
            <v>3</v>
          </cell>
          <cell r="I184">
            <v>5.916666666666667</v>
          </cell>
        </row>
        <row r="185">
          <cell r="E185" t="str">
            <v>Sanson</v>
          </cell>
          <cell r="F185">
            <v>30</v>
          </cell>
          <cell r="G185">
            <v>2</v>
          </cell>
          <cell r="H185">
            <v>6</v>
          </cell>
          <cell r="I185">
            <v>5.78125</v>
          </cell>
        </row>
        <row r="186">
          <cell r="E186" t="str">
            <v>Kalou</v>
          </cell>
          <cell r="F186">
            <v>1</v>
          </cell>
          <cell r="I186">
            <v>4</v>
          </cell>
        </row>
        <row r="187">
          <cell r="E187" t="str">
            <v>Frey</v>
          </cell>
          <cell r="F187">
            <v>7</v>
          </cell>
          <cell r="G187">
            <v>8</v>
          </cell>
          <cell r="H187">
            <v>2</v>
          </cell>
          <cell r="I187">
            <v>4.7857142857142856</v>
          </cell>
        </row>
        <row r="188">
          <cell r="E188" t="str">
            <v>Mendes</v>
          </cell>
          <cell r="F188">
            <v>11</v>
          </cell>
          <cell r="G188">
            <v>8</v>
          </cell>
          <cell r="H188">
            <v>2</v>
          </cell>
          <cell r="I188">
            <v>5.1818181818181817</v>
          </cell>
        </row>
        <row r="189">
          <cell r="E189" t="str">
            <v>Rodelin</v>
          </cell>
          <cell r="F189">
            <v>6</v>
          </cell>
          <cell r="G189">
            <v>9</v>
          </cell>
          <cell r="I189">
            <v>4.583333333333333</v>
          </cell>
        </row>
        <row r="190">
          <cell r="E190" t="str">
            <v>Pallois</v>
          </cell>
          <cell r="F190">
            <v>33</v>
          </cell>
          <cell r="G190">
            <v>1</v>
          </cell>
          <cell r="I190">
            <v>5.2794117647058822</v>
          </cell>
        </row>
        <row r="191">
          <cell r="E191" t="str">
            <v>Féret</v>
          </cell>
          <cell r="F191">
            <v>33</v>
          </cell>
          <cell r="G191">
            <v>4</v>
          </cell>
          <cell r="H191">
            <v>5</v>
          </cell>
          <cell r="I191">
            <v>5.5735294117647056</v>
          </cell>
        </row>
        <row r="192">
          <cell r="E192" t="str">
            <v>Koubemba</v>
          </cell>
          <cell r="F192">
            <v>5</v>
          </cell>
          <cell r="G192">
            <v>3</v>
          </cell>
          <cell r="I192">
            <v>4.5</v>
          </cell>
        </row>
        <row r="193">
          <cell r="E193" t="str">
            <v>Araujo</v>
          </cell>
        </row>
        <row r="194">
          <cell r="E194" t="str">
            <v>Diaby</v>
          </cell>
          <cell r="G194">
            <v>3</v>
          </cell>
        </row>
        <row r="195">
          <cell r="E195" t="str">
            <v>Maki Tall</v>
          </cell>
        </row>
        <row r="196">
          <cell r="E196" t="str">
            <v>Thauvin</v>
          </cell>
          <cell r="F196">
            <v>32</v>
          </cell>
          <cell r="G196">
            <v>4</v>
          </cell>
          <cell r="H196">
            <v>5</v>
          </cell>
          <cell r="I196">
            <v>5.2424242424242422</v>
          </cell>
        </row>
        <row r="197">
          <cell r="E197" t="str">
            <v>Jug</v>
          </cell>
          <cell r="F197">
            <v>1</v>
          </cell>
          <cell r="G197">
            <v>1</v>
          </cell>
          <cell r="H197" t="str">
            <v>(-1)</v>
          </cell>
          <cell r="I197">
            <v>3.5</v>
          </cell>
        </row>
        <row r="198">
          <cell r="E198" t="str">
            <v>Pastore</v>
          </cell>
          <cell r="F198">
            <v>31</v>
          </cell>
          <cell r="G198">
            <v>3</v>
          </cell>
          <cell r="H198">
            <v>5</v>
          </cell>
          <cell r="I198">
            <v>5.741935483870968</v>
          </cell>
        </row>
        <row r="199">
          <cell r="E199" t="str">
            <v>Planus</v>
          </cell>
          <cell r="F199">
            <v>6</v>
          </cell>
          <cell r="G199">
            <v>2</v>
          </cell>
          <cell r="H199">
            <v>1</v>
          </cell>
          <cell r="I199">
            <v>5</v>
          </cell>
        </row>
        <row r="200">
          <cell r="E200" t="str">
            <v>Henrique</v>
          </cell>
          <cell r="F200">
            <v>21</v>
          </cell>
          <cell r="G200">
            <v>13</v>
          </cell>
          <cell r="H200">
            <v>2</v>
          </cell>
          <cell r="I200">
            <v>4.8809523809523814</v>
          </cell>
        </row>
        <row r="201">
          <cell r="E201" t="str">
            <v>Faubert</v>
          </cell>
          <cell r="F201">
            <v>11</v>
          </cell>
          <cell r="G201">
            <v>2</v>
          </cell>
          <cell r="H201" t="str">
            <v>(-1)</v>
          </cell>
          <cell r="I201">
            <v>4.833333333333333</v>
          </cell>
        </row>
        <row r="202">
          <cell r="E202" t="str">
            <v>Boudebouz</v>
          </cell>
          <cell r="F202">
            <v>32</v>
          </cell>
          <cell r="G202">
            <v>2</v>
          </cell>
          <cell r="H202">
            <v>5</v>
          </cell>
          <cell r="I202">
            <v>5.453125</v>
          </cell>
        </row>
        <row r="203">
          <cell r="E203" t="str">
            <v>Braithwaite</v>
          </cell>
          <cell r="F203">
            <v>22</v>
          </cell>
          <cell r="G203">
            <v>12</v>
          </cell>
          <cell r="H203">
            <v>6</v>
          </cell>
          <cell r="I203">
            <v>4.8695652173913047</v>
          </cell>
        </row>
        <row r="204">
          <cell r="E204" t="str">
            <v>Ilori</v>
          </cell>
          <cell r="F204">
            <v>12</v>
          </cell>
          <cell r="H204">
            <v>1</v>
          </cell>
          <cell r="I204">
            <v>5.0909090909090908</v>
          </cell>
        </row>
        <row r="205">
          <cell r="E205" t="str">
            <v>Poundjé</v>
          </cell>
          <cell r="F205">
            <v>12</v>
          </cell>
          <cell r="H205">
            <v>1</v>
          </cell>
          <cell r="I205">
            <v>4.708333333333333</v>
          </cell>
        </row>
        <row r="206">
          <cell r="E206" t="str">
            <v>Yambére</v>
          </cell>
          <cell r="F206">
            <v>15</v>
          </cell>
          <cell r="G206">
            <v>1</v>
          </cell>
          <cell r="H206">
            <v>1</v>
          </cell>
          <cell r="I206">
            <v>5.1333333333333337</v>
          </cell>
        </row>
        <row r="207">
          <cell r="E207" t="str">
            <v>Guilbert</v>
          </cell>
          <cell r="F207">
            <v>1</v>
          </cell>
          <cell r="G207">
            <v>2</v>
          </cell>
          <cell r="I207">
            <v>4.5</v>
          </cell>
        </row>
        <row r="208">
          <cell r="E208" t="str">
            <v>Pellenard</v>
          </cell>
        </row>
        <row r="209">
          <cell r="E209" t="str">
            <v>Matuidi</v>
          </cell>
          <cell r="F209">
            <v>26</v>
          </cell>
          <cell r="G209">
            <v>8</v>
          </cell>
          <cell r="H209">
            <v>4</v>
          </cell>
          <cell r="I209">
            <v>5.54</v>
          </cell>
        </row>
        <row r="210">
          <cell r="E210" t="str">
            <v>B. Poko</v>
          </cell>
          <cell r="F210">
            <v>11</v>
          </cell>
          <cell r="G210">
            <v>5</v>
          </cell>
          <cell r="I210">
            <v>4.8181818181818183</v>
          </cell>
        </row>
        <row r="211">
          <cell r="E211" t="str">
            <v>Berigaud</v>
          </cell>
          <cell r="F211">
            <v>23</v>
          </cell>
          <cell r="G211">
            <v>8</v>
          </cell>
          <cell r="H211">
            <v>4</v>
          </cell>
          <cell r="I211">
            <v>4.8461538461538458</v>
          </cell>
        </row>
        <row r="212">
          <cell r="E212" t="str">
            <v>Trejo</v>
          </cell>
          <cell r="F212">
            <v>25</v>
          </cell>
          <cell r="G212">
            <v>6</v>
          </cell>
          <cell r="H212">
            <v>4</v>
          </cell>
          <cell r="I212">
            <v>5.28</v>
          </cell>
        </row>
        <row r="213">
          <cell r="E213" t="str">
            <v>M. Belay</v>
          </cell>
          <cell r="F213">
            <v>15</v>
          </cell>
          <cell r="G213">
            <v>17</v>
          </cell>
          <cell r="H213">
            <v>2</v>
          </cell>
          <cell r="I213">
            <v>5.625</v>
          </cell>
        </row>
        <row r="214">
          <cell r="E214" t="str">
            <v>D'Almeida</v>
          </cell>
          <cell r="G214">
            <v>2</v>
          </cell>
        </row>
        <row r="215">
          <cell r="E215" t="str">
            <v>Traoré</v>
          </cell>
          <cell r="F215">
            <v>8</v>
          </cell>
          <cell r="G215">
            <v>9</v>
          </cell>
          <cell r="I215">
            <v>4.833333333333333</v>
          </cell>
        </row>
        <row r="216">
          <cell r="E216" t="str">
            <v>Chantôme</v>
          </cell>
          <cell r="F216">
            <v>13</v>
          </cell>
          <cell r="I216">
            <v>5.615384615384615</v>
          </cell>
        </row>
        <row r="217">
          <cell r="E217" t="str">
            <v>Kaabouni</v>
          </cell>
          <cell r="F217">
            <v>3</v>
          </cell>
          <cell r="G217">
            <v>10</v>
          </cell>
          <cell r="I217">
            <v>4.875</v>
          </cell>
        </row>
        <row r="218">
          <cell r="E218" t="str">
            <v>Saivet</v>
          </cell>
          <cell r="F218">
            <v>7</v>
          </cell>
          <cell r="G218">
            <v>7</v>
          </cell>
          <cell r="I218">
            <v>4.5555555555555554</v>
          </cell>
        </row>
        <row r="219">
          <cell r="E219" t="str">
            <v>Sacko</v>
          </cell>
          <cell r="G219">
            <v>2</v>
          </cell>
        </row>
        <row r="220">
          <cell r="E220" t="str">
            <v>Jussiê</v>
          </cell>
        </row>
        <row r="221">
          <cell r="E221" t="str">
            <v>Sala</v>
          </cell>
          <cell r="F221">
            <v>4</v>
          </cell>
          <cell r="G221">
            <v>7</v>
          </cell>
          <cell r="H221">
            <v>1</v>
          </cell>
          <cell r="I221">
            <v>4.75</v>
          </cell>
        </row>
        <row r="222">
          <cell r="E222" t="str">
            <v>Diabaté</v>
          </cell>
          <cell r="F222">
            <v>13</v>
          </cell>
          <cell r="G222">
            <v>2</v>
          </cell>
          <cell r="H222">
            <v>8</v>
          </cell>
          <cell r="I222">
            <v>5.2307692307692308</v>
          </cell>
        </row>
        <row r="223">
          <cell r="E223" t="str">
            <v>Touré</v>
          </cell>
          <cell r="F223">
            <v>16</v>
          </cell>
          <cell r="G223">
            <v>7</v>
          </cell>
          <cell r="H223">
            <v>2</v>
          </cell>
          <cell r="I223">
            <v>5.15625</v>
          </cell>
        </row>
        <row r="224">
          <cell r="E224" t="str">
            <v>Crivelli</v>
          </cell>
          <cell r="F224">
            <v>1</v>
          </cell>
          <cell r="G224">
            <v>10</v>
          </cell>
          <cell r="H224">
            <v>1</v>
          </cell>
          <cell r="I224">
            <v>6</v>
          </cell>
        </row>
        <row r="225">
          <cell r="E225" t="str">
            <v>Djigla</v>
          </cell>
          <cell r="G225">
            <v>1</v>
          </cell>
        </row>
        <row r="226">
          <cell r="E226" t="str">
            <v>Thelin</v>
          </cell>
          <cell r="F226">
            <v>12</v>
          </cell>
          <cell r="G226">
            <v>3</v>
          </cell>
          <cell r="H226">
            <v>1</v>
          </cell>
          <cell r="I226">
            <v>4.6923076923076925</v>
          </cell>
        </row>
        <row r="227">
          <cell r="E227" t="str">
            <v>Toivonen</v>
          </cell>
          <cell r="F227">
            <v>28</v>
          </cell>
          <cell r="G227">
            <v>2</v>
          </cell>
          <cell r="H227">
            <v>7</v>
          </cell>
          <cell r="I227">
            <v>4.8392857142857144</v>
          </cell>
        </row>
        <row r="228">
          <cell r="E228" t="str">
            <v>Audard</v>
          </cell>
          <cell r="G228">
            <v>1</v>
          </cell>
        </row>
        <row r="229">
          <cell r="E229" t="str">
            <v>Chaigneau</v>
          </cell>
        </row>
        <row r="230">
          <cell r="E230" t="str">
            <v>Nangis</v>
          </cell>
          <cell r="F230">
            <v>28</v>
          </cell>
          <cell r="G230">
            <v>6</v>
          </cell>
          <cell r="H230">
            <v>4</v>
          </cell>
          <cell r="I230">
            <v>4.7962962962962967</v>
          </cell>
        </row>
        <row r="231">
          <cell r="E231" t="str">
            <v>Beauverger</v>
          </cell>
        </row>
        <row r="232">
          <cell r="E232" t="str">
            <v>Ecuele Manga</v>
          </cell>
          <cell r="F232">
            <v>3</v>
          </cell>
          <cell r="I232">
            <v>5.333333333333333</v>
          </cell>
        </row>
        <row r="233">
          <cell r="E233" t="str">
            <v>Moutinho</v>
          </cell>
          <cell r="F233">
            <v>35</v>
          </cell>
          <cell r="G233">
            <v>2</v>
          </cell>
          <cell r="H233">
            <v>4</v>
          </cell>
          <cell r="I233">
            <v>5.8</v>
          </cell>
        </row>
        <row r="234">
          <cell r="E234" t="str">
            <v>Wachter</v>
          </cell>
          <cell r="F234">
            <v>5</v>
          </cell>
          <cell r="G234">
            <v>3</v>
          </cell>
          <cell r="I234">
            <v>4.5</v>
          </cell>
        </row>
        <row r="235">
          <cell r="E235" t="str">
            <v>Bellugou</v>
          </cell>
          <cell r="F235">
            <v>19</v>
          </cell>
          <cell r="G235">
            <v>1</v>
          </cell>
          <cell r="H235">
            <v>2</v>
          </cell>
          <cell r="I235">
            <v>4.8947368421052628</v>
          </cell>
        </row>
        <row r="236">
          <cell r="E236" t="str">
            <v>Touré</v>
          </cell>
        </row>
        <row r="237">
          <cell r="E237" t="str">
            <v>Gueye</v>
          </cell>
          <cell r="F237">
            <v>30</v>
          </cell>
          <cell r="G237">
            <v>2</v>
          </cell>
          <cell r="H237">
            <v>4</v>
          </cell>
          <cell r="I237">
            <v>5.7833333333333332</v>
          </cell>
        </row>
        <row r="238">
          <cell r="E238" t="str">
            <v>Lautoa</v>
          </cell>
          <cell r="F238">
            <v>25</v>
          </cell>
          <cell r="I238">
            <v>5.2692307692307692</v>
          </cell>
        </row>
        <row r="239">
          <cell r="E239" t="str">
            <v>Bammou</v>
          </cell>
          <cell r="F239">
            <v>24</v>
          </cell>
          <cell r="G239">
            <v>12</v>
          </cell>
          <cell r="H239">
            <v>4</v>
          </cell>
          <cell r="I239">
            <v>4.770833333333333</v>
          </cell>
        </row>
        <row r="240">
          <cell r="E240" t="str">
            <v>Pesic</v>
          </cell>
          <cell r="F240">
            <v>22</v>
          </cell>
          <cell r="G240">
            <v>12</v>
          </cell>
          <cell r="H240">
            <v>6</v>
          </cell>
          <cell r="I240">
            <v>4.7272727272727275</v>
          </cell>
        </row>
        <row r="241">
          <cell r="E241" t="str">
            <v>Pedrinho</v>
          </cell>
          <cell r="F241">
            <v>7</v>
          </cell>
          <cell r="G241">
            <v>2</v>
          </cell>
          <cell r="I241">
            <v>4.8571428571428568</v>
          </cell>
        </row>
        <row r="242">
          <cell r="E242" t="str">
            <v>Barthelmé</v>
          </cell>
          <cell r="F242">
            <v>9</v>
          </cell>
          <cell r="G242">
            <v>11</v>
          </cell>
          <cell r="I242">
            <v>4.4444444444444446</v>
          </cell>
        </row>
        <row r="243">
          <cell r="E243" t="str">
            <v>Coutadeur</v>
          </cell>
          <cell r="F243">
            <v>8</v>
          </cell>
          <cell r="G243">
            <v>3</v>
          </cell>
          <cell r="I243">
            <v>5.5</v>
          </cell>
        </row>
        <row r="244">
          <cell r="E244" t="str">
            <v>Mostefa</v>
          </cell>
          <cell r="F244">
            <v>19</v>
          </cell>
          <cell r="G244">
            <v>4</v>
          </cell>
          <cell r="H244">
            <v>1</v>
          </cell>
          <cell r="I244">
            <v>4.9736842105263159</v>
          </cell>
        </row>
        <row r="245">
          <cell r="E245" t="str">
            <v>Autret</v>
          </cell>
          <cell r="F245">
            <v>3</v>
          </cell>
          <cell r="G245">
            <v>4</v>
          </cell>
          <cell r="H245">
            <v>1</v>
          </cell>
          <cell r="I245">
            <v>4.666666666666667</v>
          </cell>
        </row>
        <row r="246">
          <cell r="E246" t="str">
            <v>Pléa</v>
          </cell>
          <cell r="F246">
            <v>27</v>
          </cell>
          <cell r="G246">
            <v>6</v>
          </cell>
          <cell r="H246">
            <v>3</v>
          </cell>
          <cell r="I246">
            <v>4.9821428571428568</v>
          </cell>
        </row>
        <row r="247">
          <cell r="E247" t="str">
            <v>Jouffre</v>
          </cell>
          <cell r="F247">
            <v>12</v>
          </cell>
          <cell r="G247">
            <v>6</v>
          </cell>
          <cell r="I247">
            <v>5.25</v>
          </cell>
        </row>
        <row r="248">
          <cell r="E248" t="str">
            <v>Pelé</v>
          </cell>
          <cell r="F248">
            <v>5</v>
          </cell>
          <cell r="G248">
            <v>5</v>
          </cell>
          <cell r="I248">
            <v>5</v>
          </cell>
        </row>
        <row r="249">
          <cell r="E249" t="str">
            <v>Abdullah</v>
          </cell>
          <cell r="F249">
            <v>18</v>
          </cell>
          <cell r="G249">
            <v>5</v>
          </cell>
          <cell r="I249">
            <v>5.2631578947368425</v>
          </cell>
        </row>
        <row r="250">
          <cell r="E250" t="str">
            <v>Ndong</v>
          </cell>
          <cell r="F250">
            <v>9</v>
          </cell>
          <cell r="G250">
            <v>3</v>
          </cell>
          <cell r="I250">
            <v>4.8888888888888893</v>
          </cell>
        </row>
        <row r="251">
          <cell r="E251" t="str">
            <v>Philippoteaux</v>
          </cell>
          <cell r="F251">
            <v>13</v>
          </cell>
          <cell r="G251">
            <v>2</v>
          </cell>
          <cell r="H251">
            <v>2</v>
          </cell>
          <cell r="I251">
            <v>4.9230769230769234</v>
          </cell>
        </row>
        <row r="252">
          <cell r="E252" t="str">
            <v>Reale</v>
          </cell>
        </row>
        <row r="253">
          <cell r="E253" t="str">
            <v>Traoré</v>
          </cell>
          <cell r="G253">
            <v>3</v>
          </cell>
        </row>
        <row r="254">
          <cell r="E254" t="str">
            <v>Aboubakar</v>
          </cell>
          <cell r="F254">
            <v>2</v>
          </cell>
          <cell r="H254">
            <v>1</v>
          </cell>
          <cell r="I254">
            <v>5.5</v>
          </cell>
        </row>
        <row r="255">
          <cell r="E255" t="str">
            <v>Doucouré</v>
          </cell>
          <cell r="F255">
            <v>31</v>
          </cell>
          <cell r="G255">
            <v>4</v>
          </cell>
          <cell r="H255">
            <v>3</v>
          </cell>
          <cell r="I255">
            <v>5.338709677419355</v>
          </cell>
        </row>
        <row r="256">
          <cell r="E256" t="str">
            <v>Hamouma</v>
          </cell>
          <cell r="F256">
            <v>23</v>
          </cell>
          <cell r="G256">
            <v>3</v>
          </cell>
          <cell r="H256">
            <v>3</v>
          </cell>
          <cell r="I256">
            <v>5.458333333333333</v>
          </cell>
        </row>
        <row r="257">
          <cell r="E257" t="str">
            <v>Bouanga</v>
          </cell>
          <cell r="G257">
            <v>1</v>
          </cell>
        </row>
        <row r="258">
          <cell r="E258" t="str">
            <v>Lavigne</v>
          </cell>
          <cell r="F258">
            <v>4</v>
          </cell>
          <cell r="G258">
            <v>11</v>
          </cell>
          <cell r="H258">
            <v>3</v>
          </cell>
          <cell r="I258">
            <v>4.125</v>
          </cell>
        </row>
        <row r="259">
          <cell r="E259" t="str">
            <v>S. Diallo</v>
          </cell>
          <cell r="F259">
            <v>4</v>
          </cell>
          <cell r="G259">
            <v>6</v>
          </cell>
          <cell r="I259">
            <v>4.25</v>
          </cell>
        </row>
        <row r="260">
          <cell r="E260" t="str">
            <v>Quercia</v>
          </cell>
        </row>
        <row r="261">
          <cell r="E261" t="str">
            <v>Robert</v>
          </cell>
          <cell r="G261">
            <v>3</v>
          </cell>
        </row>
        <row r="262">
          <cell r="E262" t="str">
            <v>Gakpa</v>
          </cell>
          <cell r="G262">
            <v>2</v>
          </cell>
        </row>
        <row r="263">
          <cell r="E263" t="str">
            <v>Bruno</v>
          </cell>
          <cell r="F263">
            <v>3</v>
          </cell>
          <cell r="G263">
            <v>9</v>
          </cell>
          <cell r="H263">
            <v>1</v>
          </cell>
          <cell r="I263">
            <v>4.25</v>
          </cell>
        </row>
        <row r="264">
          <cell r="E264" t="str">
            <v>Sunu</v>
          </cell>
          <cell r="F264">
            <v>9</v>
          </cell>
          <cell r="G264">
            <v>8</v>
          </cell>
          <cell r="H264">
            <v>1</v>
          </cell>
          <cell r="I264">
            <v>4.9545454545454541</v>
          </cell>
        </row>
        <row r="265">
          <cell r="E265" t="str">
            <v>Oniangue</v>
          </cell>
          <cell r="F265">
            <v>30</v>
          </cell>
          <cell r="G265">
            <v>2</v>
          </cell>
          <cell r="H265">
            <v>3</v>
          </cell>
          <cell r="I265">
            <v>5.0166666666666666</v>
          </cell>
        </row>
        <row r="266">
          <cell r="E266" t="str">
            <v>Ligali</v>
          </cell>
          <cell r="F266">
            <v>6</v>
          </cell>
          <cell r="I266">
            <v>6.333333333333333</v>
          </cell>
        </row>
        <row r="267">
          <cell r="E267" t="str">
            <v>Pionnier</v>
          </cell>
          <cell r="F267">
            <v>3</v>
          </cell>
          <cell r="I267">
            <v>5.333333333333333</v>
          </cell>
        </row>
        <row r="268">
          <cell r="E268" t="str">
            <v>Doumbia</v>
          </cell>
          <cell r="F268">
            <v>22</v>
          </cell>
          <cell r="G268">
            <v>1</v>
          </cell>
          <cell r="H268">
            <v>3</v>
          </cell>
          <cell r="I268">
            <v>5</v>
          </cell>
        </row>
        <row r="269">
          <cell r="E269" t="str">
            <v>Baal</v>
          </cell>
          <cell r="F269">
            <v>27</v>
          </cell>
          <cell r="I269">
            <v>5.2592592592592595</v>
          </cell>
        </row>
        <row r="270">
          <cell r="E270" t="str">
            <v>Malouda</v>
          </cell>
          <cell r="F270">
            <v>28</v>
          </cell>
          <cell r="H270">
            <v>3</v>
          </cell>
          <cell r="I270">
            <v>5.4464285714285712</v>
          </cell>
        </row>
        <row r="271">
          <cell r="E271" t="str">
            <v>Gissi</v>
          </cell>
          <cell r="F271">
            <v>1</v>
          </cell>
          <cell r="I271">
            <v>4</v>
          </cell>
        </row>
        <row r="272">
          <cell r="E272" t="str">
            <v>N'Gog</v>
          </cell>
          <cell r="F272">
            <v>22</v>
          </cell>
          <cell r="G272">
            <v>6</v>
          </cell>
          <cell r="H272">
            <v>7</v>
          </cell>
          <cell r="I272">
            <v>4.6818181818181817</v>
          </cell>
        </row>
        <row r="273">
          <cell r="E273" t="str">
            <v>Jebbour</v>
          </cell>
        </row>
        <row r="274">
          <cell r="E274" t="str">
            <v>Dabo</v>
          </cell>
          <cell r="F274">
            <v>20</v>
          </cell>
          <cell r="G274">
            <v>1</v>
          </cell>
          <cell r="H274">
            <v>2</v>
          </cell>
          <cell r="I274">
            <v>4.9523809523809526</v>
          </cell>
        </row>
        <row r="275">
          <cell r="E275" t="str">
            <v>NDiaye</v>
          </cell>
          <cell r="G275">
            <v>1</v>
          </cell>
          <cell r="I275">
            <v>4</v>
          </cell>
        </row>
        <row r="276">
          <cell r="E276" t="str">
            <v>Tiéné</v>
          </cell>
          <cell r="F276">
            <v>15</v>
          </cell>
          <cell r="G276">
            <v>2</v>
          </cell>
          <cell r="H276">
            <v>2</v>
          </cell>
          <cell r="I276">
            <v>5.0999999999999996</v>
          </cell>
        </row>
        <row r="277">
          <cell r="E277" t="str">
            <v>Ait-Fana</v>
          </cell>
        </row>
        <row r="278">
          <cell r="E278" t="str">
            <v>Stambouli</v>
          </cell>
          <cell r="F278">
            <v>2</v>
          </cell>
          <cell r="I278">
            <v>5.75</v>
          </cell>
        </row>
        <row r="279">
          <cell r="E279" t="str">
            <v>Ribelin</v>
          </cell>
          <cell r="G279">
            <v>7</v>
          </cell>
        </row>
        <row r="280">
          <cell r="E280" t="str">
            <v>Eysseric</v>
          </cell>
          <cell r="F280">
            <v>24</v>
          </cell>
          <cell r="G280">
            <v>12</v>
          </cell>
          <cell r="H280">
            <v>2</v>
          </cell>
          <cell r="I280">
            <v>5.5</v>
          </cell>
        </row>
        <row r="281">
          <cell r="E281" t="str">
            <v>Lasne</v>
          </cell>
          <cell r="F281">
            <v>21</v>
          </cell>
          <cell r="G281">
            <v>9</v>
          </cell>
          <cell r="H281">
            <v>2</v>
          </cell>
          <cell r="I281">
            <v>4.9782608695652177</v>
          </cell>
        </row>
        <row r="282">
          <cell r="E282" t="str">
            <v>Marveaux</v>
          </cell>
          <cell r="F282">
            <v>20</v>
          </cell>
          <cell r="G282">
            <v>8</v>
          </cell>
          <cell r="I282">
            <v>5</v>
          </cell>
        </row>
        <row r="283">
          <cell r="E283" t="str">
            <v>S. Umtiti</v>
          </cell>
          <cell r="F283">
            <v>35</v>
          </cell>
          <cell r="H283">
            <v>1</v>
          </cell>
          <cell r="I283">
            <v>5.2571428571428571</v>
          </cell>
        </row>
        <row r="284">
          <cell r="E284" t="str">
            <v>Saihi</v>
          </cell>
          <cell r="F284">
            <v>20</v>
          </cell>
          <cell r="G284">
            <v>1</v>
          </cell>
          <cell r="I284">
            <v>5.05</v>
          </cell>
        </row>
        <row r="285">
          <cell r="E285" t="str">
            <v>Skhiri</v>
          </cell>
          <cell r="F285">
            <v>1</v>
          </cell>
          <cell r="G285">
            <v>1</v>
          </cell>
          <cell r="I285">
            <v>7</v>
          </cell>
        </row>
        <row r="286">
          <cell r="E286" t="str">
            <v>Wüthrich</v>
          </cell>
          <cell r="F286">
            <v>1</v>
          </cell>
          <cell r="I286">
            <v>4</v>
          </cell>
        </row>
        <row r="287">
          <cell r="E287" t="str">
            <v>Sarr</v>
          </cell>
          <cell r="F287">
            <v>24</v>
          </cell>
          <cell r="G287">
            <v>6</v>
          </cell>
          <cell r="H287">
            <v>2</v>
          </cell>
          <cell r="I287">
            <v>5.36</v>
          </cell>
        </row>
        <row r="288">
          <cell r="E288" t="str">
            <v>Bakar</v>
          </cell>
          <cell r="F288">
            <v>1</v>
          </cell>
          <cell r="G288">
            <v>13</v>
          </cell>
          <cell r="H288">
            <v>1</v>
          </cell>
          <cell r="I288">
            <v>4.333333333333333</v>
          </cell>
        </row>
        <row r="289">
          <cell r="E289" t="str">
            <v>Giresse</v>
          </cell>
          <cell r="F289">
            <v>26</v>
          </cell>
          <cell r="G289">
            <v>6</v>
          </cell>
          <cell r="H289">
            <v>2</v>
          </cell>
          <cell r="I289">
            <v>4.9615384615384617</v>
          </cell>
        </row>
        <row r="290">
          <cell r="E290" t="str">
            <v>Cyprien</v>
          </cell>
          <cell r="F290">
            <v>27</v>
          </cell>
          <cell r="G290">
            <v>6</v>
          </cell>
          <cell r="H290">
            <v>2</v>
          </cell>
          <cell r="I290">
            <v>4.875</v>
          </cell>
        </row>
        <row r="291">
          <cell r="E291" t="str">
            <v>Camara</v>
          </cell>
          <cell r="F291">
            <v>7</v>
          </cell>
          <cell r="G291">
            <v>28</v>
          </cell>
          <cell r="H291">
            <v>3</v>
          </cell>
          <cell r="I291">
            <v>5</v>
          </cell>
        </row>
        <row r="292">
          <cell r="E292" t="str">
            <v>Deza</v>
          </cell>
          <cell r="G292">
            <v>2</v>
          </cell>
        </row>
        <row r="293">
          <cell r="E293" t="str">
            <v>Montano</v>
          </cell>
          <cell r="F293">
            <v>2</v>
          </cell>
          <cell r="G293">
            <v>7</v>
          </cell>
          <cell r="H293">
            <v>1</v>
          </cell>
          <cell r="I293">
            <v>4.5</v>
          </cell>
        </row>
        <row r="294">
          <cell r="E294" t="str">
            <v>Vidal</v>
          </cell>
        </row>
        <row r="295">
          <cell r="E295" t="str">
            <v>Boucher</v>
          </cell>
          <cell r="F295">
            <v>15</v>
          </cell>
          <cell r="I295">
            <v>5.166666666666667</v>
          </cell>
        </row>
        <row r="296">
          <cell r="E296" t="str">
            <v>Romao</v>
          </cell>
          <cell r="F296">
            <v>27</v>
          </cell>
          <cell r="G296">
            <v>5</v>
          </cell>
          <cell r="H296">
            <v>2</v>
          </cell>
          <cell r="I296">
            <v>5.5517241379310347</v>
          </cell>
        </row>
        <row r="297">
          <cell r="E297" t="str">
            <v>Pied</v>
          </cell>
          <cell r="F297">
            <v>23</v>
          </cell>
          <cell r="G297">
            <v>5</v>
          </cell>
          <cell r="H297">
            <v>2</v>
          </cell>
          <cell r="I297">
            <v>5.5</v>
          </cell>
        </row>
        <row r="298">
          <cell r="E298" t="str">
            <v>Tisserand</v>
          </cell>
          <cell r="F298">
            <v>17</v>
          </cell>
          <cell r="G298">
            <v>4</v>
          </cell>
          <cell r="I298">
            <v>4.7352941176470589</v>
          </cell>
        </row>
        <row r="299">
          <cell r="E299" t="str">
            <v>I. Sylla</v>
          </cell>
          <cell r="F299">
            <v>9</v>
          </cell>
          <cell r="G299">
            <v>3</v>
          </cell>
          <cell r="H299">
            <v>1</v>
          </cell>
          <cell r="I299">
            <v>4.7777777777777777</v>
          </cell>
        </row>
        <row r="300">
          <cell r="E300" t="str">
            <v>Spajic</v>
          </cell>
          <cell r="F300">
            <v>16</v>
          </cell>
          <cell r="I300">
            <v>4.2941176470588234</v>
          </cell>
        </row>
        <row r="301">
          <cell r="E301" t="str">
            <v>Yago</v>
          </cell>
          <cell r="F301">
            <v>13</v>
          </cell>
          <cell r="G301">
            <v>2</v>
          </cell>
          <cell r="I301">
            <v>4.7142857142857144</v>
          </cell>
        </row>
        <row r="302">
          <cell r="E302" t="str">
            <v>Spano</v>
          </cell>
          <cell r="F302">
            <v>2</v>
          </cell>
          <cell r="G302">
            <v>1</v>
          </cell>
          <cell r="I302">
            <v>4</v>
          </cell>
        </row>
        <row r="303">
          <cell r="E303" t="str">
            <v>Verratti</v>
          </cell>
          <cell r="F303">
            <v>28</v>
          </cell>
          <cell r="G303">
            <v>4</v>
          </cell>
          <cell r="H303">
            <v>2</v>
          </cell>
          <cell r="I303">
            <v>6.1607142857142856</v>
          </cell>
        </row>
        <row r="304">
          <cell r="E304" t="str">
            <v>Ninkov</v>
          </cell>
          <cell r="F304">
            <v>15</v>
          </cell>
          <cell r="G304">
            <v>6</v>
          </cell>
          <cell r="H304">
            <v>1</v>
          </cell>
          <cell r="I304">
            <v>4.8125</v>
          </cell>
        </row>
        <row r="305">
          <cell r="E305" t="str">
            <v>Matheus</v>
          </cell>
          <cell r="F305">
            <v>6</v>
          </cell>
          <cell r="G305">
            <v>4</v>
          </cell>
          <cell r="I305">
            <v>4.0714285714285712</v>
          </cell>
        </row>
        <row r="306">
          <cell r="E306" t="str">
            <v>Maury</v>
          </cell>
        </row>
        <row r="307">
          <cell r="E307" t="str">
            <v>Veskovac</v>
          </cell>
          <cell r="F307">
            <v>13</v>
          </cell>
          <cell r="I307">
            <v>4.5</v>
          </cell>
        </row>
        <row r="308">
          <cell r="E308" t="str">
            <v>Hassani</v>
          </cell>
        </row>
        <row r="309">
          <cell r="E309" t="str">
            <v>Kana-Biyik</v>
          </cell>
          <cell r="F309">
            <v>13</v>
          </cell>
          <cell r="H309">
            <v>1</v>
          </cell>
          <cell r="I309">
            <v>4.6923076923076925</v>
          </cell>
        </row>
        <row r="310">
          <cell r="E310" t="str">
            <v>Larabi</v>
          </cell>
          <cell r="G310">
            <v>1</v>
          </cell>
        </row>
        <row r="311">
          <cell r="E311" t="str">
            <v>Carvalho</v>
          </cell>
          <cell r="F311">
            <v>23</v>
          </cell>
          <cell r="G311">
            <v>2</v>
          </cell>
          <cell r="I311">
            <v>5.25</v>
          </cell>
        </row>
        <row r="312">
          <cell r="E312" t="str">
            <v>Didot</v>
          </cell>
          <cell r="F312">
            <v>16</v>
          </cell>
          <cell r="G312">
            <v>4</v>
          </cell>
          <cell r="I312">
            <v>5.1944444444444446</v>
          </cell>
        </row>
        <row r="313">
          <cell r="E313" t="str">
            <v>Furman</v>
          </cell>
        </row>
        <row r="314">
          <cell r="E314" t="str">
            <v>Sirieix</v>
          </cell>
          <cell r="F314">
            <v>7</v>
          </cell>
          <cell r="G314">
            <v>7</v>
          </cell>
          <cell r="H314">
            <v>1</v>
          </cell>
          <cell r="I314">
            <v>4.8571428571428568</v>
          </cell>
        </row>
        <row r="315">
          <cell r="E315" t="str">
            <v>Bodiger</v>
          </cell>
          <cell r="F315">
            <v>10</v>
          </cell>
          <cell r="G315">
            <v>1</v>
          </cell>
          <cell r="I315">
            <v>4.8</v>
          </cell>
        </row>
        <row r="316">
          <cell r="E316" t="str">
            <v>Armand</v>
          </cell>
          <cell r="F316">
            <v>36</v>
          </cell>
          <cell r="H316" t="str">
            <v>1 / (-1)</v>
          </cell>
          <cell r="I316">
            <v>5.2361111111111107</v>
          </cell>
        </row>
        <row r="317">
          <cell r="E317" t="str">
            <v>Aguilar</v>
          </cell>
          <cell r="F317">
            <v>18</v>
          </cell>
          <cell r="G317">
            <v>3</v>
          </cell>
          <cell r="I317">
            <v>4.9722222222222223</v>
          </cell>
        </row>
        <row r="318">
          <cell r="E318" t="str">
            <v>Regattin</v>
          </cell>
          <cell r="F318">
            <v>17</v>
          </cell>
          <cell r="G318">
            <v>17</v>
          </cell>
          <cell r="H318">
            <v>3</v>
          </cell>
          <cell r="I318">
            <v>5.5277777777777777</v>
          </cell>
        </row>
        <row r="319">
          <cell r="E319" t="str">
            <v>Lemoine</v>
          </cell>
          <cell r="F319">
            <v>31</v>
          </cell>
          <cell r="G319">
            <v>3</v>
          </cell>
          <cell r="H319">
            <v>2</v>
          </cell>
          <cell r="I319">
            <v>5.359375</v>
          </cell>
        </row>
        <row r="320">
          <cell r="E320" t="str">
            <v>Blin</v>
          </cell>
          <cell r="F320">
            <v>3</v>
          </cell>
          <cell r="G320">
            <v>3</v>
          </cell>
          <cell r="I320">
            <v>4.25</v>
          </cell>
        </row>
        <row r="321">
          <cell r="E321" t="str">
            <v>Machach</v>
          </cell>
          <cell r="G321">
            <v>1</v>
          </cell>
        </row>
        <row r="322">
          <cell r="E322" t="str">
            <v>Roman</v>
          </cell>
        </row>
        <row r="323">
          <cell r="E323" t="str">
            <v>Maxwell</v>
          </cell>
          <cell r="F323">
            <v>25</v>
          </cell>
          <cell r="G323">
            <v>2</v>
          </cell>
          <cell r="H323" t="str">
            <v>3 / (-1)</v>
          </cell>
          <cell r="I323">
            <v>5.229166666666667</v>
          </cell>
        </row>
        <row r="324">
          <cell r="E324" t="str">
            <v>Fanni</v>
          </cell>
          <cell r="F324">
            <v>24</v>
          </cell>
          <cell r="G324">
            <v>3</v>
          </cell>
          <cell r="H324">
            <v>2</v>
          </cell>
          <cell r="I324">
            <v>5.22</v>
          </cell>
        </row>
        <row r="325">
          <cell r="E325" t="str">
            <v>Morel</v>
          </cell>
          <cell r="F325">
            <v>30</v>
          </cell>
          <cell r="G325">
            <v>1</v>
          </cell>
          <cell r="H325" t="str">
            <v>1 / (-1)</v>
          </cell>
          <cell r="I325">
            <v>5.2166666666666668</v>
          </cell>
        </row>
        <row r="326">
          <cell r="E326" t="str">
            <v>Zaniou</v>
          </cell>
        </row>
        <row r="327">
          <cell r="E327" t="str">
            <v>Fenouche</v>
          </cell>
        </row>
        <row r="328">
          <cell r="E328" t="str">
            <v>Trichard</v>
          </cell>
        </row>
        <row r="329">
          <cell r="E329" t="str">
            <v>Ben Ali</v>
          </cell>
          <cell r="G329">
            <v>2</v>
          </cell>
        </row>
        <row r="330">
          <cell r="E330" t="str">
            <v>Soukouna</v>
          </cell>
        </row>
        <row r="331">
          <cell r="E331" t="str">
            <v>Mariano</v>
          </cell>
          <cell r="F331">
            <v>31</v>
          </cell>
          <cell r="H331">
            <v>1</v>
          </cell>
          <cell r="I331">
            <v>5.209677419354839</v>
          </cell>
        </row>
        <row r="332">
          <cell r="E332" t="str">
            <v>Leca</v>
          </cell>
          <cell r="F332">
            <v>3</v>
          </cell>
          <cell r="I332">
            <v>6.333333333333333</v>
          </cell>
        </row>
        <row r="333">
          <cell r="E333" t="str">
            <v>Vincensini</v>
          </cell>
        </row>
        <row r="334">
          <cell r="E334" t="str">
            <v>Cioni</v>
          </cell>
          <cell r="F334">
            <v>10</v>
          </cell>
          <cell r="G334">
            <v>4</v>
          </cell>
          <cell r="I334">
            <v>4.666666666666667</v>
          </cell>
        </row>
        <row r="335">
          <cell r="E335" t="str">
            <v>Marange</v>
          </cell>
          <cell r="F335">
            <v>15</v>
          </cell>
          <cell r="G335">
            <v>2</v>
          </cell>
          <cell r="I335">
            <v>4.8666666666666663</v>
          </cell>
        </row>
        <row r="336">
          <cell r="E336" t="str">
            <v>Djiku</v>
          </cell>
          <cell r="F336">
            <v>2</v>
          </cell>
          <cell r="H336" t="str">
            <v>(-1)</v>
          </cell>
          <cell r="I336">
            <v>4</v>
          </cell>
        </row>
        <row r="337">
          <cell r="E337" t="str">
            <v>Achilli</v>
          </cell>
        </row>
        <row r="338">
          <cell r="E338" t="str">
            <v>Kanté</v>
          </cell>
          <cell r="F338">
            <v>36</v>
          </cell>
          <cell r="G338">
            <v>1</v>
          </cell>
          <cell r="H338">
            <v>2</v>
          </cell>
          <cell r="I338">
            <v>5.5138888888888893</v>
          </cell>
        </row>
        <row r="339">
          <cell r="E339" t="str">
            <v>B. Mendy</v>
          </cell>
          <cell r="F339">
            <v>33</v>
          </cell>
          <cell r="I339">
            <v>5.1515151515151514</v>
          </cell>
        </row>
        <row r="340">
          <cell r="E340" t="str">
            <v>L. Koné</v>
          </cell>
          <cell r="F340">
            <v>30</v>
          </cell>
          <cell r="H340" t="str">
            <v>1 / (-1)</v>
          </cell>
          <cell r="I340">
            <v>5.1333333333333337</v>
          </cell>
        </row>
        <row r="341">
          <cell r="E341" t="str">
            <v>Imbula</v>
          </cell>
          <cell r="F341">
            <v>37</v>
          </cell>
          <cell r="H341">
            <v>2</v>
          </cell>
          <cell r="I341">
            <v>5.5945945945945947</v>
          </cell>
        </row>
        <row r="342">
          <cell r="E342" t="str">
            <v>Genevois</v>
          </cell>
          <cell r="F342">
            <v>34</v>
          </cell>
          <cell r="H342">
            <v>1</v>
          </cell>
          <cell r="I342">
            <v>5.132352941176471</v>
          </cell>
        </row>
        <row r="343">
          <cell r="E343" t="str">
            <v>André</v>
          </cell>
        </row>
        <row r="344">
          <cell r="E344" t="str">
            <v>Ba</v>
          </cell>
          <cell r="F344">
            <v>7</v>
          </cell>
          <cell r="I344">
            <v>5</v>
          </cell>
        </row>
        <row r="345">
          <cell r="E345" t="str">
            <v>Fortes</v>
          </cell>
          <cell r="F345">
            <v>24</v>
          </cell>
          <cell r="G345">
            <v>9</v>
          </cell>
          <cell r="H345">
            <v>1</v>
          </cell>
          <cell r="I345">
            <v>4.78</v>
          </cell>
        </row>
        <row r="346">
          <cell r="E346" t="str">
            <v>Balmont</v>
          </cell>
          <cell r="F346">
            <v>24</v>
          </cell>
          <cell r="G346">
            <v>5</v>
          </cell>
          <cell r="H346">
            <v>1</v>
          </cell>
          <cell r="I346">
            <v>5.625</v>
          </cell>
        </row>
        <row r="347">
          <cell r="E347" t="str">
            <v>Kikabidze</v>
          </cell>
        </row>
        <row r="348">
          <cell r="E348" t="str">
            <v>Apodi</v>
          </cell>
        </row>
        <row r="349">
          <cell r="E349" t="str">
            <v>Abd. Keita</v>
          </cell>
          <cell r="F349">
            <v>2</v>
          </cell>
          <cell r="G349">
            <v>3</v>
          </cell>
          <cell r="I349">
            <v>4.5</v>
          </cell>
        </row>
        <row r="350">
          <cell r="E350" t="str">
            <v>Romain</v>
          </cell>
          <cell r="G350">
            <v>1</v>
          </cell>
        </row>
        <row r="351">
          <cell r="E351" t="str">
            <v>Maboulou</v>
          </cell>
          <cell r="F351">
            <v>14</v>
          </cell>
          <cell r="G351">
            <v>5</v>
          </cell>
          <cell r="H351">
            <v>3</v>
          </cell>
          <cell r="I351">
            <v>4.4642857142857144</v>
          </cell>
        </row>
        <row r="352">
          <cell r="E352" t="str">
            <v>Pino</v>
          </cell>
          <cell r="F352">
            <v>2</v>
          </cell>
          <cell r="G352">
            <v>2</v>
          </cell>
          <cell r="I352">
            <v>5</v>
          </cell>
        </row>
        <row r="353">
          <cell r="E353" t="str">
            <v>Romaric</v>
          </cell>
          <cell r="F353">
            <v>15</v>
          </cell>
          <cell r="G353">
            <v>10</v>
          </cell>
          <cell r="H353" t="str">
            <v>(-1)</v>
          </cell>
          <cell r="I353">
            <v>4.8125</v>
          </cell>
        </row>
        <row r="354">
          <cell r="E354" t="str">
            <v>Danic</v>
          </cell>
          <cell r="F354">
            <v>14</v>
          </cell>
          <cell r="G354">
            <v>1</v>
          </cell>
          <cell r="H354">
            <v>1</v>
          </cell>
          <cell r="I354">
            <v>5.0714285714285712</v>
          </cell>
        </row>
        <row r="355">
          <cell r="E355" t="str">
            <v>Houri</v>
          </cell>
          <cell r="G355">
            <v>1</v>
          </cell>
        </row>
        <row r="356">
          <cell r="E356" t="str">
            <v>Ferri</v>
          </cell>
          <cell r="F356">
            <v>30</v>
          </cell>
          <cell r="G356">
            <v>5</v>
          </cell>
          <cell r="H356">
            <v>1</v>
          </cell>
          <cell r="I356">
            <v>5.416666666666667</v>
          </cell>
        </row>
        <row r="357">
          <cell r="E357" t="str">
            <v>Coulibaly</v>
          </cell>
          <cell r="F357">
            <v>28</v>
          </cell>
          <cell r="G357">
            <v>5</v>
          </cell>
          <cell r="H357">
            <v>4</v>
          </cell>
          <cell r="I357">
            <v>4.5714285714285712</v>
          </cell>
        </row>
        <row r="358">
          <cell r="E358" t="str">
            <v>Brandao</v>
          </cell>
          <cell r="F358">
            <v>7</v>
          </cell>
          <cell r="G358">
            <v>2</v>
          </cell>
          <cell r="I358">
            <v>4.25</v>
          </cell>
        </row>
        <row r="359">
          <cell r="E359" t="str">
            <v>Tallo</v>
          </cell>
          <cell r="F359">
            <v>10</v>
          </cell>
          <cell r="G359">
            <v>6</v>
          </cell>
          <cell r="H359">
            <v>4</v>
          </cell>
          <cell r="I359">
            <v>4.9000000000000004</v>
          </cell>
        </row>
        <row r="360">
          <cell r="E360" t="str">
            <v>Kamano</v>
          </cell>
          <cell r="F360">
            <v>19</v>
          </cell>
          <cell r="G360">
            <v>5</v>
          </cell>
          <cell r="H360">
            <v>4</v>
          </cell>
          <cell r="I360">
            <v>5</v>
          </cell>
        </row>
        <row r="361">
          <cell r="E361" t="str">
            <v>Mokulu</v>
          </cell>
          <cell r="G361">
            <v>4</v>
          </cell>
        </row>
        <row r="362">
          <cell r="E362" t="str">
            <v>Koné</v>
          </cell>
          <cell r="F362">
            <v>2</v>
          </cell>
          <cell r="G362">
            <v>2</v>
          </cell>
          <cell r="I362">
            <v>3.3333333333333335</v>
          </cell>
        </row>
        <row r="363">
          <cell r="E363" t="str">
            <v>Ongenda</v>
          </cell>
          <cell r="F363">
            <v>6</v>
          </cell>
          <cell r="G363">
            <v>9</v>
          </cell>
          <cell r="I363">
            <v>4.5</v>
          </cell>
        </row>
        <row r="364">
          <cell r="E364" t="str">
            <v>Cissé</v>
          </cell>
          <cell r="G364">
            <v>8</v>
          </cell>
        </row>
        <row r="365">
          <cell r="E365" t="str">
            <v>Sio</v>
          </cell>
          <cell r="F365">
            <v>9</v>
          </cell>
          <cell r="G365">
            <v>4</v>
          </cell>
          <cell r="H365">
            <v>5</v>
          </cell>
          <cell r="I365">
            <v>5.333333333333333</v>
          </cell>
        </row>
        <row r="366">
          <cell r="E366" t="str">
            <v>Rodriguez</v>
          </cell>
          <cell r="G366">
            <v>5</v>
          </cell>
        </row>
        <row r="367">
          <cell r="E367" t="str">
            <v>Sorlin</v>
          </cell>
          <cell r="F367">
            <v>26</v>
          </cell>
          <cell r="G367">
            <v>4</v>
          </cell>
          <cell r="H367">
            <v>1</v>
          </cell>
          <cell r="I367">
            <v>5.1206896551724137</v>
          </cell>
        </row>
        <row r="368">
          <cell r="E368" t="str">
            <v>Sorin</v>
          </cell>
        </row>
        <row r="369">
          <cell r="E369" t="str">
            <v>Dj. Koné</v>
          </cell>
          <cell r="F369">
            <v>22</v>
          </cell>
          <cell r="G369">
            <v>4</v>
          </cell>
          <cell r="H369">
            <v>1</v>
          </cell>
          <cell r="I369">
            <v>4.9090909090909092</v>
          </cell>
        </row>
        <row r="370">
          <cell r="E370" t="str">
            <v>Valdivia</v>
          </cell>
          <cell r="F370">
            <v>32</v>
          </cell>
          <cell r="G370">
            <v>3</v>
          </cell>
          <cell r="H370">
            <v>1</v>
          </cell>
          <cell r="I370">
            <v>5.421875</v>
          </cell>
        </row>
        <row r="371">
          <cell r="E371" t="str">
            <v>Sertic</v>
          </cell>
          <cell r="F371">
            <v>24</v>
          </cell>
          <cell r="G371">
            <v>3</v>
          </cell>
          <cell r="H371">
            <v>1</v>
          </cell>
          <cell r="I371">
            <v>5.333333333333333</v>
          </cell>
        </row>
        <row r="372">
          <cell r="E372" t="str">
            <v>Zajkov</v>
          </cell>
        </row>
        <row r="373">
          <cell r="E373" t="str">
            <v>Kana-Biyik</v>
          </cell>
        </row>
        <row r="374">
          <cell r="E374" t="str">
            <v>Diagne</v>
          </cell>
          <cell r="F374">
            <v>13</v>
          </cell>
          <cell r="G374">
            <v>2</v>
          </cell>
          <cell r="H374" t="str">
            <v>(-1)</v>
          </cell>
          <cell r="I374">
            <v>4.4615384615384617</v>
          </cell>
        </row>
        <row r="375">
          <cell r="E375" t="str">
            <v>Moreira</v>
          </cell>
          <cell r="F375">
            <v>13</v>
          </cell>
          <cell r="G375">
            <v>10</v>
          </cell>
          <cell r="I375">
            <v>4.5</v>
          </cell>
        </row>
        <row r="376">
          <cell r="E376" t="str">
            <v>Lenjani</v>
          </cell>
          <cell r="F376">
            <v>1</v>
          </cell>
          <cell r="G376">
            <v>2</v>
          </cell>
          <cell r="I376">
            <v>4</v>
          </cell>
        </row>
        <row r="377">
          <cell r="E377" t="str">
            <v>El-Kaoutari</v>
          </cell>
          <cell r="F377">
            <v>37</v>
          </cell>
          <cell r="I377">
            <v>5.1216216216216219</v>
          </cell>
        </row>
        <row r="378">
          <cell r="E378" t="str">
            <v>Van der Wiel</v>
          </cell>
          <cell r="F378">
            <v>22</v>
          </cell>
          <cell r="G378">
            <v>3</v>
          </cell>
          <cell r="H378" t="str">
            <v>1 / (-1)</v>
          </cell>
          <cell r="I378">
            <v>5.104166666666667</v>
          </cell>
        </row>
        <row r="379">
          <cell r="E379" t="str">
            <v>Allée</v>
          </cell>
        </row>
        <row r="380">
          <cell r="E380" t="str">
            <v>Hunou</v>
          </cell>
        </row>
        <row r="381">
          <cell r="E381" t="str">
            <v>Konradsen</v>
          </cell>
          <cell r="F381">
            <v>10</v>
          </cell>
          <cell r="G381">
            <v>9</v>
          </cell>
          <cell r="H381">
            <v>2</v>
          </cell>
          <cell r="I381">
            <v>4.8</v>
          </cell>
        </row>
        <row r="382">
          <cell r="E382" t="str">
            <v>André</v>
          </cell>
          <cell r="F382">
            <v>16</v>
          </cell>
          <cell r="G382">
            <v>6</v>
          </cell>
          <cell r="H382">
            <v>1</v>
          </cell>
          <cell r="I382">
            <v>5.21875</v>
          </cell>
        </row>
        <row r="383">
          <cell r="E383" t="str">
            <v>Prcic</v>
          </cell>
          <cell r="F383">
            <v>7</v>
          </cell>
          <cell r="G383">
            <v>10</v>
          </cell>
          <cell r="H383">
            <v>1</v>
          </cell>
          <cell r="I383">
            <v>5.3571428571428568</v>
          </cell>
        </row>
        <row r="384">
          <cell r="E384" t="str">
            <v>Brüls</v>
          </cell>
          <cell r="F384">
            <v>6</v>
          </cell>
          <cell r="G384">
            <v>3</v>
          </cell>
          <cell r="I384">
            <v>4.8571428571428568</v>
          </cell>
        </row>
        <row r="385">
          <cell r="E385" t="str">
            <v>Seube</v>
          </cell>
          <cell r="F385">
            <v>22</v>
          </cell>
          <cell r="G385">
            <v>2</v>
          </cell>
          <cell r="H385">
            <v>1</v>
          </cell>
          <cell r="I385">
            <v>5.1363636363636367</v>
          </cell>
        </row>
        <row r="386">
          <cell r="E386" t="str">
            <v>Makoun</v>
          </cell>
          <cell r="F386">
            <v>1</v>
          </cell>
          <cell r="I386">
            <v>5</v>
          </cell>
        </row>
        <row r="387">
          <cell r="E387" t="str">
            <v>Ngando</v>
          </cell>
        </row>
        <row r="388">
          <cell r="E388" t="str">
            <v>Pajot</v>
          </cell>
          <cell r="F388">
            <v>20</v>
          </cell>
          <cell r="G388">
            <v>3</v>
          </cell>
          <cell r="I388">
            <v>4.8</v>
          </cell>
        </row>
        <row r="389">
          <cell r="E389" t="str">
            <v>Uzoenyi</v>
          </cell>
        </row>
        <row r="390">
          <cell r="E390" t="str">
            <v>Hosiner</v>
          </cell>
          <cell r="F390">
            <v>3</v>
          </cell>
          <cell r="G390">
            <v>9</v>
          </cell>
          <cell r="I390">
            <v>4.5</v>
          </cell>
        </row>
        <row r="391">
          <cell r="E391" t="str">
            <v>Habibou</v>
          </cell>
          <cell r="F391">
            <v>8</v>
          </cell>
          <cell r="G391">
            <v>18</v>
          </cell>
          <cell r="H391">
            <v>3</v>
          </cell>
          <cell r="I391">
            <v>4.6875</v>
          </cell>
        </row>
        <row r="392">
          <cell r="E392" t="str">
            <v>Tabanou</v>
          </cell>
          <cell r="F392">
            <v>30</v>
          </cell>
          <cell r="G392">
            <v>2</v>
          </cell>
          <cell r="H392">
            <v>1</v>
          </cell>
          <cell r="I392">
            <v>5.112903225806452</v>
          </cell>
        </row>
        <row r="393">
          <cell r="E393" t="str">
            <v>Mexer</v>
          </cell>
          <cell r="F393">
            <v>35</v>
          </cell>
          <cell r="H393">
            <v>4</v>
          </cell>
          <cell r="I393">
            <v>5.0857142857142854</v>
          </cell>
        </row>
        <row r="394">
          <cell r="E394" t="str">
            <v>Grosicki</v>
          </cell>
          <cell r="F394">
            <v>9</v>
          </cell>
          <cell r="G394">
            <v>10</v>
          </cell>
          <cell r="I394">
            <v>4.2777777777777777</v>
          </cell>
        </row>
        <row r="395">
          <cell r="E395" t="str">
            <v>Tejada</v>
          </cell>
          <cell r="F395">
            <v>24</v>
          </cell>
          <cell r="G395">
            <v>2</v>
          </cell>
          <cell r="H395">
            <v>1</v>
          </cell>
          <cell r="I395">
            <v>4.84</v>
          </cell>
        </row>
        <row r="396">
          <cell r="E396" t="str">
            <v>Agassa</v>
          </cell>
          <cell r="F396">
            <v>16</v>
          </cell>
          <cell r="G396">
            <v>1</v>
          </cell>
          <cell r="I396">
            <v>5.382352941176471</v>
          </cell>
        </row>
        <row r="397">
          <cell r="E397" t="str">
            <v>Garel</v>
          </cell>
          <cell r="G397">
            <v>1</v>
          </cell>
          <cell r="I397">
            <v>4</v>
          </cell>
        </row>
        <row r="398">
          <cell r="E398" t="str">
            <v>Bastien</v>
          </cell>
          <cell r="F398">
            <v>1</v>
          </cell>
          <cell r="I398">
            <v>5.5</v>
          </cell>
        </row>
        <row r="399">
          <cell r="E399" t="str">
            <v>Dja Djedje</v>
          </cell>
          <cell r="F399">
            <v>33</v>
          </cell>
          <cell r="I399">
            <v>5.0757575757575761</v>
          </cell>
        </row>
        <row r="400">
          <cell r="E400" t="str">
            <v>Fofana</v>
          </cell>
          <cell r="F400">
            <v>10</v>
          </cell>
          <cell r="G400">
            <v>3</v>
          </cell>
          <cell r="I400">
            <v>4.7692307692307692</v>
          </cell>
        </row>
        <row r="401">
          <cell r="E401" t="str">
            <v>Sall</v>
          </cell>
          <cell r="F401">
            <v>23</v>
          </cell>
          <cell r="H401">
            <v>1</v>
          </cell>
          <cell r="I401">
            <v>5.0652173913043477</v>
          </cell>
        </row>
        <row r="402">
          <cell r="E402" t="str">
            <v>Mavinga</v>
          </cell>
          <cell r="F402">
            <v>7</v>
          </cell>
          <cell r="G402">
            <v>2</v>
          </cell>
          <cell r="I402">
            <v>3.8571428571428572</v>
          </cell>
        </row>
        <row r="403">
          <cell r="E403" t="str">
            <v>Glombard</v>
          </cell>
          <cell r="F403">
            <v>3</v>
          </cell>
          <cell r="G403">
            <v>8</v>
          </cell>
          <cell r="I403">
            <v>4</v>
          </cell>
        </row>
        <row r="404">
          <cell r="E404" t="str">
            <v>Da Silva</v>
          </cell>
          <cell r="F404">
            <v>34</v>
          </cell>
          <cell r="H404">
            <v>1</v>
          </cell>
          <cell r="I404">
            <v>5.0571428571428569</v>
          </cell>
        </row>
        <row r="405">
          <cell r="E405" t="str">
            <v>Clément</v>
          </cell>
          <cell r="F405">
            <v>28</v>
          </cell>
          <cell r="G405">
            <v>1</v>
          </cell>
          <cell r="H405">
            <v>1</v>
          </cell>
          <cell r="I405">
            <v>5.3928571428571432</v>
          </cell>
        </row>
        <row r="406">
          <cell r="E406" t="str">
            <v>Roberge</v>
          </cell>
          <cell r="F406">
            <v>11</v>
          </cell>
          <cell r="H406" t="str">
            <v>(-1)</v>
          </cell>
          <cell r="I406">
            <v>4.2727272727272725</v>
          </cell>
        </row>
        <row r="407">
          <cell r="E407" t="str">
            <v>Congré</v>
          </cell>
          <cell r="F407">
            <v>26</v>
          </cell>
          <cell r="G407">
            <v>3</v>
          </cell>
          <cell r="I407">
            <v>5.0555555555555554</v>
          </cell>
        </row>
        <row r="408">
          <cell r="E408" t="str">
            <v>Weber</v>
          </cell>
          <cell r="F408">
            <v>8</v>
          </cell>
          <cell r="G408">
            <v>5</v>
          </cell>
          <cell r="I408">
            <v>5</v>
          </cell>
        </row>
        <row r="409">
          <cell r="E409" t="str">
            <v>Albaek</v>
          </cell>
          <cell r="F409">
            <v>7</v>
          </cell>
          <cell r="G409">
            <v>4</v>
          </cell>
          <cell r="I409">
            <v>4.75</v>
          </cell>
        </row>
        <row r="410">
          <cell r="E410" t="str">
            <v>Bocundji Ca</v>
          </cell>
          <cell r="G410">
            <v>5</v>
          </cell>
          <cell r="I410">
            <v>4.5</v>
          </cell>
        </row>
        <row r="411">
          <cell r="E411" t="str">
            <v>J. Martin</v>
          </cell>
          <cell r="F411">
            <v>28</v>
          </cell>
          <cell r="G411">
            <v>1</v>
          </cell>
          <cell r="H411">
            <v>1</v>
          </cell>
          <cell r="I411">
            <v>5.2586206896551726</v>
          </cell>
        </row>
        <row r="412">
          <cell r="E412" t="str">
            <v>Devaux</v>
          </cell>
          <cell r="F412">
            <v>27</v>
          </cell>
          <cell r="G412">
            <v>1</v>
          </cell>
          <cell r="H412">
            <v>1</v>
          </cell>
          <cell r="I412">
            <v>4.9814814814814818</v>
          </cell>
        </row>
        <row r="413">
          <cell r="E413" t="str">
            <v>Ghisolfi</v>
          </cell>
        </row>
        <row r="414">
          <cell r="E414" t="str">
            <v>Théophile-Catherine</v>
          </cell>
          <cell r="F414">
            <v>30</v>
          </cell>
          <cell r="G414">
            <v>1</v>
          </cell>
          <cell r="I414">
            <v>5.05</v>
          </cell>
        </row>
        <row r="415">
          <cell r="E415" t="str">
            <v>Mfulu</v>
          </cell>
          <cell r="F415">
            <v>1</v>
          </cell>
          <cell r="G415">
            <v>6</v>
          </cell>
          <cell r="I415">
            <v>5</v>
          </cell>
        </row>
        <row r="416">
          <cell r="E416" t="str">
            <v>Bourillon</v>
          </cell>
          <cell r="F416">
            <v>18</v>
          </cell>
          <cell r="G416">
            <v>3</v>
          </cell>
          <cell r="H416">
            <v>1</v>
          </cell>
          <cell r="I416">
            <v>4.5555555555555554</v>
          </cell>
        </row>
        <row r="417">
          <cell r="E417" t="str">
            <v>Peuget</v>
          </cell>
          <cell r="F417">
            <v>5</v>
          </cell>
          <cell r="G417">
            <v>4</v>
          </cell>
          <cell r="H417">
            <v>1</v>
          </cell>
          <cell r="I417">
            <v>5</v>
          </cell>
        </row>
        <row r="418">
          <cell r="E418" t="str">
            <v>Atar</v>
          </cell>
          <cell r="G418">
            <v>1</v>
          </cell>
        </row>
        <row r="419">
          <cell r="E419" t="str">
            <v>Modesto</v>
          </cell>
          <cell r="F419">
            <v>25</v>
          </cell>
          <cell r="G419">
            <v>4</v>
          </cell>
          <cell r="H419">
            <v>2</v>
          </cell>
          <cell r="I419">
            <v>5.04</v>
          </cell>
        </row>
        <row r="420">
          <cell r="E420" t="str">
            <v>Courtet</v>
          </cell>
          <cell r="F420">
            <v>3</v>
          </cell>
          <cell r="G420">
            <v>14</v>
          </cell>
          <cell r="H420">
            <v>2</v>
          </cell>
          <cell r="I420">
            <v>4.5</v>
          </cell>
        </row>
        <row r="421">
          <cell r="E421" t="str">
            <v>Gonalons</v>
          </cell>
          <cell r="F421">
            <v>35</v>
          </cell>
          <cell r="H421">
            <v>1</v>
          </cell>
          <cell r="I421">
            <v>5.8142857142857141</v>
          </cell>
        </row>
        <row r="422">
          <cell r="E422" t="str">
            <v>De Préville</v>
          </cell>
          <cell r="F422">
            <v>13</v>
          </cell>
          <cell r="G422">
            <v>12</v>
          </cell>
          <cell r="H422">
            <v>3</v>
          </cell>
          <cell r="I422">
            <v>5.25</v>
          </cell>
        </row>
        <row r="423">
          <cell r="E423" t="str">
            <v>Siebatcheu</v>
          </cell>
          <cell r="G423">
            <v>1</v>
          </cell>
        </row>
        <row r="424">
          <cell r="E424" t="str">
            <v>Moukandjo</v>
          </cell>
          <cell r="F424">
            <v>19</v>
          </cell>
          <cell r="G424">
            <v>12</v>
          </cell>
          <cell r="H424">
            <v>8</v>
          </cell>
          <cell r="I424">
            <v>5.2750000000000004</v>
          </cell>
        </row>
        <row r="425">
          <cell r="E425" t="str">
            <v>Kyei</v>
          </cell>
          <cell r="G425">
            <v>3</v>
          </cell>
          <cell r="H425">
            <v>1</v>
          </cell>
        </row>
        <row r="426">
          <cell r="E426" t="str">
            <v>Cissokho</v>
          </cell>
          <cell r="F426">
            <v>32</v>
          </cell>
          <cell r="G426">
            <v>1</v>
          </cell>
          <cell r="I426">
            <v>5.03125</v>
          </cell>
        </row>
        <row r="427">
          <cell r="E427" t="str">
            <v>Durand</v>
          </cell>
        </row>
        <row r="428">
          <cell r="E428" t="str">
            <v>Raggi</v>
          </cell>
          <cell r="F428">
            <v>27</v>
          </cell>
          <cell r="I428">
            <v>5.0185185185185182</v>
          </cell>
        </row>
        <row r="429">
          <cell r="E429" t="str">
            <v>Hansen</v>
          </cell>
          <cell r="F429">
            <v>15</v>
          </cell>
          <cell r="I429">
            <v>5.1333333333333337</v>
          </cell>
        </row>
        <row r="430">
          <cell r="E430" t="str">
            <v>Laquait</v>
          </cell>
        </row>
        <row r="431">
          <cell r="E431" t="str">
            <v>Angoula</v>
          </cell>
          <cell r="F431">
            <v>7</v>
          </cell>
          <cell r="G431">
            <v>1</v>
          </cell>
          <cell r="I431">
            <v>4.5</v>
          </cell>
        </row>
        <row r="432">
          <cell r="E432" t="str">
            <v>Palmieri</v>
          </cell>
          <cell r="F432">
            <v>34</v>
          </cell>
          <cell r="G432">
            <v>1</v>
          </cell>
          <cell r="H432">
            <v>2</v>
          </cell>
          <cell r="I432">
            <v>5</v>
          </cell>
        </row>
        <row r="433">
          <cell r="E433" t="str">
            <v>Givet</v>
          </cell>
          <cell r="F433">
            <v>1</v>
          </cell>
          <cell r="I433">
            <v>3</v>
          </cell>
        </row>
        <row r="434">
          <cell r="E434" t="str">
            <v>Jonathan Mensah</v>
          </cell>
          <cell r="F434">
            <v>10</v>
          </cell>
          <cell r="G434">
            <v>1</v>
          </cell>
          <cell r="H434" t="str">
            <v>1 / (-1)</v>
          </cell>
          <cell r="I434">
            <v>5.0999999999999996</v>
          </cell>
        </row>
        <row r="435">
          <cell r="E435" t="str">
            <v>Juelsgaard</v>
          </cell>
          <cell r="F435">
            <v>10</v>
          </cell>
          <cell r="G435">
            <v>1</v>
          </cell>
          <cell r="I435">
            <v>4.75</v>
          </cell>
        </row>
        <row r="436">
          <cell r="E436" t="str">
            <v>Mongongu</v>
          </cell>
          <cell r="F436">
            <v>20</v>
          </cell>
          <cell r="G436">
            <v>5</v>
          </cell>
          <cell r="I436">
            <v>4.5238095238095237</v>
          </cell>
        </row>
        <row r="437">
          <cell r="E437" t="str">
            <v>Deplagne</v>
          </cell>
          <cell r="F437">
            <v>23</v>
          </cell>
          <cell r="G437">
            <v>8</v>
          </cell>
          <cell r="I437">
            <v>5</v>
          </cell>
        </row>
        <row r="438">
          <cell r="E438" t="str">
            <v>Nounkeu</v>
          </cell>
          <cell r="F438">
            <v>14</v>
          </cell>
          <cell r="H438">
            <v>1</v>
          </cell>
          <cell r="I438">
            <v>5.5714285714285712</v>
          </cell>
        </row>
        <row r="439">
          <cell r="E439" t="str">
            <v>Contento</v>
          </cell>
          <cell r="F439">
            <v>23</v>
          </cell>
          <cell r="G439">
            <v>2</v>
          </cell>
          <cell r="I439">
            <v>5</v>
          </cell>
        </row>
        <row r="440">
          <cell r="E440" t="str">
            <v>Barbosa</v>
          </cell>
          <cell r="F440">
            <v>19</v>
          </cell>
          <cell r="G440">
            <v>10</v>
          </cell>
          <cell r="H440">
            <v>4</v>
          </cell>
          <cell r="I440">
            <v>4.95</v>
          </cell>
        </row>
        <row r="441">
          <cell r="E441" t="str">
            <v>Benezet</v>
          </cell>
          <cell r="F441">
            <v>7</v>
          </cell>
          <cell r="G441">
            <v>4</v>
          </cell>
          <cell r="I441">
            <v>4.2142857142857144</v>
          </cell>
        </row>
        <row r="442">
          <cell r="E442" t="str">
            <v>Mavuba</v>
          </cell>
          <cell r="F442">
            <v>30</v>
          </cell>
          <cell r="H442">
            <v>1</v>
          </cell>
          <cell r="I442">
            <v>5.1724137931034484</v>
          </cell>
        </row>
        <row r="443">
          <cell r="E443" t="str">
            <v>Camus</v>
          </cell>
          <cell r="F443">
            <v>8</v>
          </cell>
          <cell r="G443">
            <v>10</v>
          </cell>
          <cell r="I443">
            <v>4.55</v>
          </cell>
        </row>
        <row r="444">
          <cell r="E444" t="str">
            <v>Baouia</v>
          </cell>
          <cell r="G444">
            <v>2</v>
          </cell>
        </row>
        <row r="445">
          <cell r="E445" t="str">
            <v>Vizcarrondo</v>
          </cell>
          <cell r="F445">
            <v>36</v>
          </cell>
          <cell r="H445">
            <v>2</v>
          </cell>
          <cell r="I445">
            <v>4.9861111111111107</v>
          </cell>
        </row>
        <row r="446">
          <cell r="E446" t="str">
            <v>Ninkovic</v>
          </cell>
          <cell r="F446">
            <v>10</v>
          </cell>
          <cell r="G446">
            <v>5</v>
          </cell>
          <cell r="I446">
            <v>4.791666666666667</v>
          </cell>
        </row>
        <row r="447">
          <cell r="E447" t="str">
            <v>Cahuzac</v>
          </cell>
          <cell r="F447">
            <v>21</v>
          </cell>
          <cell r="H447">
            <v>1</v>
          </cell>
          <cell r="I447">
            <v>5.1190476190476186</v>
          </cell>
        </row>
        <row r="448">
          <cell r="E448" t="str">
            <v>Boy</v>
          </cell>
          <cell r="G448">
            <v>1</v>
          </cell>
        </row>
        <row r="449">
          <cell r="E449" t="str">
            <v>M'Bengue</v>
          </cell>
          <cell r="F449">
            <v>32</v>
          </cell>
          <cell r="I449">
            <v>4.984375</v>
          </cell>
        </row>
        <row r="450">
          <cell r="E450" t="str">
            <v>Nistor</v>
          </cell>
        </row>
        <row r="451">
          <cell r="E451" t="str">
            <v>Thomasson</v>
          </cell>
          <cell r="F451">
            <v>20</v>
          </cell>
          <cell r="G451">
            <v>1</v>
          </cell>
          <cell r="H451">
            <v>2</v>
          </cell>
          <cell r="I451">
            <v>5.4</v>
          </cell>
        </row>
        <row r="452">
          <cell r="E452" t="str">
            <v>Nielsen</v>
          </cell>
          <cell r="F452">
            <v>8</v>
          </cell>
          <cell r="G452">
            <v>11</v>
          </cell>
          <cell r="H452">
            <v>1</v>
          </cell>
          <cell r="I452">
            <v>4.3125</v>
          </cell>
        </row>
        <row r="453">
          <cell r="E453" t="str">
            <v>Bruno</v>
          </cell>
          <cell r="F453">
            <v>10</v>
          </cell>
          <cell r="G453">
            <v>7</v>
          </cell>
          <cell r="H453">
            <v>1</v>
          </cell>
          <cell r="I453">
            <v>4.4545454545454541</v>
          </cell>
        </row>
        <row r="454">
          <cell r="E454" t="str">
            <v>Sougou</v>
          </cell>
          <cell r="F454">
            <v>9</v>
          </cell>
          <cell r="G454">
            <v>15</v>
          </cell>
          <cell r="H454" t="str">
            <v>2 / (-1)</v>
          </cell>
          <cell r="I454">
            <v>4.5</v>
          </cell>
        </row>
        <row r="455">
          <cell r="E455" t="str">
            <v>Fall</v>
          </cell>
          <cell r="F455">
            <v>3</v>
          </cell>
          <cell r="G455">
            <v>5</v>
          </cell>
          <cell r="I455">
            <v>4</v>
          </cell>
        </row>
        <row r="456">
          <cell r="E456" t="str">
            <v>Ramirez</v>
          </cell>
          <cell r="F456">
            <v>2</v>
          </cell>
          <cell r="G456">
            <v>4</v>
          </cell>
          <cell r="I456">
            <v>4</v>
          </cell>
        </row>
        <row r="457">
          <cell r="E457" t="str">
            <v>Sunu</v>
          </cell>
          <cell r="F457">
            <v>9</v>
          </cell>
          <cell r="G457">
            <v>1</v>
          </cell>
          <cell r="H457">
            <v>3</v>
          </cell>
          <cell r="I457">
            <v>4.8888888888888893</v>
          </cell>
        </row>
        <row r="458">
          <cell r="E458" t="str">
            <v>Duhamel</v>
          </cell>
          <cell r="F458">
            <v>11</v>
          </cell>
          <cell r="H458">
            <v>4</v>
          </cell>
          <cell r="I458">
            <v>4.4545454545454541</v>
          </cell>
        </row>
        <row r="459">
          <cell r="E459" t="str">
            <v>Blandi</v>
          </cell>
          <cell r="F459">
            <v>1</v>
          </cell>
          <cell r="G459">
            <v>5</v>
          </cell>
          <cell r="H459">
            <v>1</v>
          </cell>
          <cell r="I459">
            <v>5</v>
          </cell>
        </row>
        <row r="460">
          <cell r="E460" t="str">
            <v>N'Sikulu</v>
          </cell>
          <cell r="F460">
            <v>19</v>
          </cell>
          <cell r="G460">
            <v>8</v>
          </cell>
          <cell r="H460">
            <v>5</v>
          </cell>
          <cell r="I460">
            <v>4.5</v>
          </cell>
        </row>
        <row r="461">
          <cell r="E461" t="str">
            <v>Dupé</v>
          </cell>
          <cell r="F461">
            <v>6</v>
          </cell>
          <cell r="I461">
            <v>5.416666666666667</v>
          </cell>
        </row>
        <row r="462">
          <cell r="E462" t="str">
            <v>Sidibé</v>
          </cell>
          <cell r="F462">
            <v>23</v>
          </cell>
          <cell r="G462">
            <v>2</v>
          </cell>
          <cell r="H462">
            <v>2</v>
          </cell>
          <cell r="I462">
            <v>4.9782608695652177</v>
          </cell>
        </row>
        <row r="463">
          <cell r="E463" t="str">
            <v>Zelazny</v>
          </cell>
        </row>
        <row r="464">
          <cell r="E464" t="str">
            <v>Alhadhur</v>
          </cell>
          <cell r="F464">
            <v>12</v>
          </cell>
          <cell r="G464">
            <v>3</v>
          </cell>
          <cell r="I464">
            <v>5.125</v>
          </cell>
        </row>
        <row r="465">
          <cell r="E465" t="str">
            <v>Squillaci</v>
          </cell>
          <cell r="F465">
            <v>25</v>
          </cell>
          <cell r="I465">
            <v>4.96</v>
          </cell>
        </row>
        <row r="466">
          <cell r="E466" t="str">
            <v>Veigneau</v>
          </cell>
          <cell r="F466">
            <v>24</v>
          </cell>
          <cell r="I466">
            <v>4.958333333333333</v>
          </cell>
        </row>
        <row r="467">
          <cell r="E467" t="str">
            <v>Djidji</v>
          </cell>
          <cell r="F467">
            <v>4</v>
          </cell>
          <cell r="G467">
            <v>1</v>
          </cell>
          <cell r="I467">
            <v>4.75</v>
          </cell>
        </row>
        <row r="468">
          <cell r="E468" t="str">
            <v>Deaux</v>
          </cell>
          <cell r="F468">
            <v>23</v>
          </cell>
          <cell r="G468">
            <v>11</v>
          </cell>
          <cell r="I468">
            <v>5</v>
          </cell>
        </row>
        <row r="469">
          <cell r="E469" t="str">
            <v>N'Dongala</v>
          </cell>
          <cell r="G469">
            <v>1</v>
          </cell>
          <cell r="I469">
            <v>5.5</v>
          </cell>
        </row>
        <row r="470">
          <cell r="E470" t="str">
            <v>Akpa-Akpro</v>
          </cell>
          <cell r="F470">
            <v>24</v>
          </cell>
          <cell r="G470">
            <v>7</v>
          </cell>
          <cell r="H470">
            <v>2</v>
          </cell>
          <cell r="I470">
            <v>4.9423076923076925</v>
          </cell>
        </row>
        <row r="471">
          <cell r="E471" t="str">
            <v>Dubois</v>
          </cell>
          <cell r="F471">
            <v>1</v>
          </cell>
          <cell r="G471">
            <v>1</v>
          </cell>
          <cell r="I471">
            <v>6</v>
          </cell>
        </row>
        <row r="472">
          <cell r="E472" t="str">
            <v>Corchia</v>
          </cell>
          <cell r="F472">
            <v>29</v>
          </cell>
          <cell r="G472">
            <v>2</v>
          </cell>
          <cell r="H472">
            <v>1</v>
          </cell>
          <cell r="I472">
            <v>4.931034482758621</v>
          </cell>
        </row>
        <row r="473">
          <cell r="E473" t="str">
            <v>Bedoya</v>
          </cell>
          <cell r="F473">
            <v>20</v>
          </cell>
          <cell r="G473">
            <v>8</v>
          </cell>
          <cell r="H473">
            <v>3</v>
          </cell>
          <cell r="I473">
            <v>5.2142857142857144</v>
          </cell>
        </row>
        <row r="474">
          <cell r="E474" t="str">
            <v>Bessat</v>
          </cell>
          <cell r="F474">
            <v>19</v>
          </cell>
          <cell r="G474">
            <v>8</v>
          </cell>
          <cell r="I474">
            <v>5.0263157894736841</v>
          </cell>
        </row>
        <row r="475">
          <cell r="E475" t="str">
            <v>Sankharé</v>
          </cell>
          <cell r="F475">
            <v>25</v>
          </cell>
          <cell r="G475">
            <v>4</v>
          </cell>
          <cell r="I475">
            <v>5.0384615384615383</v>
          </cell>
        </row>
        <row r="476">
          <cell r="E476" t="str">
            <v>Nkoudou Mbida</v>
          </cell>
          <cell r="F476">
            <v>16</v>
          </cell>
          <cell r="G476">
            <v>12</v>
          </cell>
          <cell r="H476">
            <v>2</v>
          </cell>
          <cell r="I476">
            <v>5.0625</v>
          </cell>
        </row>
        <row r="477">
          <cell r="E477" t="str">
            <v>B. Touré</v>
          </cell>
          <cell r="G477">
            <v>1</v>
          </cell>
        </row>
        <row r="478">
          <cell r="E478" t="str">
            <v>A. Touré</v>
          </cell>
        </row>
        <row r="479">
          <cell r="E479" t="str">
            <v>Rongier</v>
          </cell>
          <cell r="F479">
            <v>3</v>
          </cell>
          <cell r="G479">
            <v>3</v>
          </cell>
          <cell r="I479">
            <v>5.666666666666667</v>
          </cell>
        </row>
        <row r="480">
          <cell r="E480" t="str">
            <v>Gomis</v>
          </cell>
          <cell r="F480">
            <v>15</v>
          </cell>
          <cell r="G480">
            <v>5</v>
          </cell>
          <cell r="I480">
            <v>4.5333333333333332</v>
          </cell>
        </row>
        <row r="481">
          <cell r="E481" t="str">
            <v>Mathis</v>
          </cell>
          <cell r="F481">
            <v>27</v>
          </cell>
          <cell r="G481">
            <v>4</v>
          </cell>
          <cell r="I481">
            <v>4.9259259259259256</v>
          </cell>
        </row>
        <row r="482">
          <cell r="E482" t="str">
            <v>Aristeguieta</v>
          </cell>
          <cell r="F482">
            <v>2</v>
          </cell>
          <cell r="G482">
            <v>4</v>
          </cell>
          <cell r="I482">
            <v>5</v>
          </cell>
        </row>
        <row r="483">
          <cell r="E483" t="str">
            <v>Shechter</v>
          </cell>
          <cell r="F483">
            <v>6</v>
          </cell>
          <cell r="G483">
            <v>7</v>
          </cell>
          <cell r="H483">
            <v>1</v>
          </cell>
          <cell r="I483">
            <v>4.833333333333333</v>
          </cell>
        </row>
        <row r="484">
          <cell r="E484" t="str">
            <v>Mesloub</v>
          </cell>
          <cell r="F484">
            <v>29</v>
          </cell>
          <cell r="G484">
            <v>3</v>
          </cell>
          <cell r="I484">
            <v>5.7413793103448274</v>
          </cell>
        </row>
        <row r="485">
          <cell r="E485" t="str">
            <v>Bangoura</v>
          </cell>
          <cell r="F485">
            <v>8</v>
          </cell>
          <cell r="G485">
            <v>7</v>
          </cell>
          <cell r="H485">
            <v>1</v>
          </cell>
          <cell r="I485">
            <v>4.5555555555555554</v>
          </cell>
        </row>
        <row r="486">
          <cell r="E486" t="str">
            <v>Audel</v>
          </cell>
          <cell r="F486">
            <v>14</v>
          </cell>
          <cell r="G486">
            <v>10</v>
          </cell>
          <cell r="H486">
            <v>3</v>
          </cell>
          <cell r="I486">
            <v>5</v>
          </cell>
        </row>
        <row r="487">
          <cell r="E487" t="str">
            <v>Iloki</v>
          </cell>
          <cell r="G487">
            <v>2</v>
          </cell>
        </row>
        <row r="488">
          <cell r="E488" t="str">
            <v>Niane</v>
          </cell>
          <cell r="G488">
            <v>3</v>
          </cell>
        </row>
        <row r="489">
          <cell r="E489" t="str">
            <v>Plasil</v>
          </cell>
          <cell r="F489">
            <v>31</v>
          </cell>
          <cell r="G489">
            <v>3</v>
          </cell>
          <cell r="I489">
            <v>5.4242424242424239</v>
          </cell>
        </row>
        <row r="490">
          <cell r="E490" t="str">
            <v>Caillard</v>
          </cell>
        </row>
        <row r="491">
          <cell r="E491" t="str">
            <v>Stekelenburg</v>
          </cell>
          <cell r="F491">
            <v>1</v>
          </cell>
          <cell r="I491">
            <v>5</v>
          </cell>
        </row>
        <row r="492">
          <cell r="E492" t="str">
            <v>Signorino</v>
          </cell>
          <cell r="F492">
            <v>26</v>
          </cell>
          <cell r="I492">
            <v>4.9038461538461542</v>
          </cell>
        </row>
        <row r="493">
          <cell r="E493" t="str">
            <v>Sabaly</v>
          </cell>
          <cell r="F493">
            <v>30</v>
          </cell>
          <cell r="I493">
            <v>4.8793103448275863</v>
          </cell>
        </row>
        <row r="494">
          <cell r="E494" t="str">
            <v>Abdallah</v>
          </cell>
          <cell r="F494">
            <v>29</v>
          </cell>
          <cell r="G494">
            <v>1</v>
          </cell>
          <cell r="H494" t="str">
            <v>(-1)</v>
          </cell>
          <cell r="I494">
            <v>4.8620689655172411</v>
          </cell>
        </row>
        <row r="495">
          <cell r="E495" t="str">
            <v>Isimat-Mirin</v>
          </cell>
        </row>
        <row r="496">
          <cell r="E496" t="str">
            <v>N'Daw</v>
          </cell>
          <cell r="F496">
            <v>25</v>
          </cell>
          <cell r="G496">
            <v>2</v>
          </cell>
          <cell r="I496">
            <v>5.14</v>
          </cell>
        </row>
        <row r="497">
          <cell r="E497" t="str">
            <v>Abdennour</v>
          </cell>
          <cell r="F497">
            <v>17</v>
          </cell>
          <cell r="G497">
            <v>1</v>
          </cell>
          <cell r="H497" t="str">
            <v>(-1)</v>
          </cell>
          <cell r="I497">
            <v>5.083333333333333</v>
          </cell>
        </row>
        <row r="498">
          <cell r="E498" t="str">
            <v>Echiejile</v>
          </cell>
          <cell r="F498">
            <v>10</v>
          </cell>
          <cell r="G498">
            <v>2</v>
          </cell>
          <cell r="H498">
            <v>1</v>
          </cell>
          <cell r="I498">
            <v>5.15</v>
          </cell>
        </row>
        <row r="499">
          <cell r="E499" t="str">
            <v>Wallace</v>
          </cell>
          <cell r="F499">
            <v>11</v>
          </cell>
          <cell r="G499">
            <v>3</v>
          </cell>
          <cell r="I499">
            <v>5.583333333333333</v>
          </cell>
        </row>
        <row r="500">
          <cell r="E500" t="str">
            <v>Palomino</v>
          </cell>
          <cell r="F500">
            <v>21</v>
          </cell>
          <cell r="G500">
            <v>3</v>
          </cell>
          <cell r="H500">
            <v>1</v>
          </cell>
          <cell r="I500">
            <v>4.8571428571428568</v>
          </cell>
        </row>
        <row r="501">
          <cell r="E501" t="str">
            <v>Touré</v>
          </cell>
          <cell r="F501">
            <v>4</v>
          </cell>
          <cell r="G501">
            <v>1</v>
          </cell>
          <cell r="H501">
            <v>1</v>
          </cell>
          <cell r="I501">
            <v>4.5999999999999996</v>
          </cell>
        </row>
        <row r="502">
          <cell r="E502" t="str">
            <v>Diallo</v>
          </cell>
          <cell r="F502">
            <v>1</v>
          </cell>
          <cell r="G502">
            <v>4</v>
          </cell>
          <cell r="I502">
            <v>4</v>
          </cell>
        </row>
        <row r="503">
          <cell r="E503" t="str">
            <v>Borja Lopez</v>
          </cell>
        </row>
        <row r="504">
          <cell r="E504" t="str">
            <v>Mandi</v>
          </cell>
          <cell r="F504">
            <v>32</v>
          </cell>
          <cell r="H504">
            <v>6</v>
          </cell>
          <cell r="I504">
            <v>4.854838709677419</v>
          </cell>
        </row>
        <row r="505">
          <cell r="E505" t="str">
            <v>Bakayoko</v>
          </cell>
          <cell r="F505">
            <v>10</v>
          </cell>
          <cell r="G505">
            <v>2</v>
          </cell>
          <cell r="I505">
            <v>5.3888888888888893</v>
          </cell>
        </row>
        <row r="506">
          <cell r="E506" t="str">
            <v>Dirar</v>
          </cell>
          <cell r="F506">
            <v>13</v>
          </cell>
          <cell r="G506">
            <v>14</v>
          </cell>
          <cell r="H506">
            <v>2</v>
          </cell>
          <cell r="I506">
            <v>5</v>
          </cell>
        </row>
        <row r="507">
          <cell r="E507" t="str">
            <v>Kantari</v>
          </cell>
          <cell r="F507">
            <v>31</v>
          </cell>
          <cell r="H507">
            <v>1</v>
          </cell>
          <cell r="I507">
            <v>4.854838709677419</v>
          </cell>
        </row>
        <row r="508">
          <cell r="E508" t="str">
            <v>Ocampos</v>
          </cell>
          <cell r="F508">
            <v>7</v>
          </cell>
          <cell r="G508">
            <v>10</v>
          </cell>
          <cell r="H508">
            <v>1</v>
          </cell>
          <cell r="I508">
            <v>4.8571428571428568</v>
          </cell>
        </row>
        <row r="509">
          <cell r="E509" t="str">
            <v>Danzé</v>
          </cell>
          <cell r="F509">
            <v>29</v>
          </cell>
          <cell r="G509">
            <v>2</v>
          </cell>
          <cell r="I509">
            <v>4.8499999999999996</v>
          </cell>
        </row>
        <row r="510">
          <cell r="E510" t="str">
            <v>T. Motta</v>
          </cell>
          <cell r="F510">
            <v>24</v>
          </cell>
          <cell r="G510">
            <v>1</v>
          </cell>
          <cell r="I510">
            <v>5.64</v>
          </cell>
        </row>
        <row r="511">
          <cell r="E511" t="str">
            <v>A. Traoré</v>
          </cell>
          <cell r="G511">
            <v>1</v>
          </cell>
        </row>
        <row r="512">
          <cell r="E512" t="str">
            <v>Bedimo</v>
          </cell>
          <cell r="F512">
            <v>25</v>
          </cell>
          <cell r="G512">
            <v>2</v>
          </cell>
          <cell r="I512">
            <v>4.84</v>
          </cell>
        </row>
        <row r="513">
          <cell r="E513" t="str">
            <v>Falcao</v>
          </cell>
          <cell r="F513">
            <v>1</v>
          </cell>
          <cell r="G513">
            <v>2</v>
          </cell>
          <cell r="H513">
            <v>2</v>
          </cell>
          <cell r="I513">
            <v>7</v>
          </cell>
        </row>
        <row r="514">
          <cell r="E514" t="str">
            <v>Berbatov</v>
          </cell>
          <cell r="F514">
            <v>18</v>
          </cell>
          <cell r="G514">
            <v>8</v>
          </cell>
          <cell r="H514">
            <v>7</v>
          </cell>
          <cell r="I514">
            <v>5.1315789473684212</v>
          </cell>
        </row>
        <row r="515">
          <cell r="E515" t="str">
            <v>L. Traoré</v>
          </cell>
          <cell r="F515">
            <v>3</v>
          </cell>
          <cell r="G515">
            <v>3</v>
          </cell>
          <cell r="H515">
            <v>1</v>
          </cell>
          <cell r="I515">
            <v>4.333333333333333</v>
          </cell>
        </row>
        <row r="516">
          <cell r="E516" t="str">
            <v>Kamara</v>
          </cell>
          <cell r="G516">
            <v>2</v>
          </cell>
        </row>
        <row r="517">
          <cell r="E517" t="str">
            <v>Germain</v>
          </cell>
          <cell r="F517">
            <v>9</v>
          </cell>
          <cell r="G517">
            <v>20</v>
          </cell>
          <cell r="H517">
            <v>4</v>
          </cell>
          <cell r="I517">
            <v>4.9000000000000004</v>
          </cell>
        </row>
        <row r="518">
          <cell r="E518" t="str">
            <v>Matheus</v>
          </cell>
          <cell r="F518">
            <v>4</v>
          </cell>
          <cell r="G518">
            <v>4</v>
          </cell>
          <cell r="H518">
            <v>1</v>
          </cell>
          <cell r="I518">
            <v>4.75</v>
          </cell>
        </row>
        <row r="519">
          <cell r="E519" t="str">
            <v>Martial</v>
          </cell>
          <cell r="F519">
            <v>19</v>
          </cell>
          <cell r="G519">
            <v>16</v>
          </cell>
          <cell r="H519">
            <v>8</v>
          </cell>
          <cell r="I519">
            <v>5.1052631578947372</v>
          </cell>
        </row>
        <row r="520">
          <cell r="E520" t="str">
            <v>Guichard</v>
          </cell>
        </row>
        <row r="521">
          <cell r="E521" t="str">
            <v>G. Fernandes</v>
          </cell>
          <cell r="F521">
            <v>32</v>
          </cell>
          <cell r="G521">
            <v>1</v>
          </cell>
          <cell r="I521">
            <v>5.078125</v>
          </cell>
        </row>
        <row r="522">
          <cell r="E522" t="str">
            <v>Samassa</v>
          </cell>
          <cell r="F522">
            <v>8</v>
          </cell>
          <cell r="G522">
            <v>1</v>
          </cell>
          <cell r="I522">
            <v>4.9375</v>
          </cell>
        </row>
        <row r="523">
          <cell r="E523" t="str">
            <v>Lemaître</v>
          </cell>
          <cell r="F523">
            <v>12</v>
          </cell>
          <cell r="G523">
            <v>3</v>
          </cell>
          <cell r="I523">
            <v>4.25</v>
          </cell>
        </row>
        <row r="524">
          <cell r="E524" t="str">
            <v>Peybernes</v>
          </cell>
          <cell r="F524">
            <v>24</v>
          </cell>
          <cell r="G524">
            <v>6</v>
          </cell>
          <cell r="H524" t="str">
            <v>(-1)</v>
          </cell>
          <cell r="I524">
            <v>4.8269230769230766</v>
          </cell>
        </row>
        <row r="525">
          <cell r="E525" t="str">
            <v>Lévêque</v>
          </cell>
          <cell r="F525">
            <v>17</v>
          </cell>
          <cell r="G525">
            <v>1</v>
          </cell>
          <cell r="H525" t="str">
            <v>1 / (-1)</v>
          </cell>
          <cell r="I525">
            <v>4.8235294117647056</v>
          </cell>
        </row>
        <row r="526">
          <cell r="E526" t="str">
            <v>Angoua</v>
          </cell>
          <cell r="F526">
            <v>16</v>
          </cell>
          <cell r="G526">
            <v>5</v>
          </cell>
          <cell r="I526">
            <v>4.9705882352941178</v>
          </cell>
        </row>
        <row r="527">
          <cell r="E527" t="str">
            <v>Baca</v>
          </cell>
          <cell r="F527">
            <v>12</v>
          </cell>
          <cell r="G527">
            <v>2</v>
          </cell>
          <cell r="I527">
            <v>4.4642857142857144</v>
          </cell>
        </row>
        <row r="528">
          <cell r="E528" t="str">
            <v>Sankoh</v>
          </cell>
          <cell r="F528">
            <v>8</v>
          </cell>
          <cell r="G528">
            <v>1</v>
          </cell>
          <cell r="I528">
            <v>4.4444444444444446</v>
          </cell>
        </row>
        <row r="529">
          <cell r="E529" t="str">
            <v>Hansen</v>
          </cell>
          <cell r="F529">
            <v>28</v>
          </cell>
          <cell r="G529">
            <v>1</v>
          </cell>
          <cell r="H529" t="str">
            <v>(-1)</v>
          </cell>
          <cell r="I529">
            <v>4.8214285714285712</v>
          </cell>
        </row>
        <row r="530">
          <cell r="E530" t="str">
            <v>Grigore</v>
          </cell>
          <cell r="F530">
            <v>25</v>
          </cell>
          <cell r="G530">
            <v>2</v>
          </cell>
          <cell r="I530">
            <v>4.8</v>
          </cell>
        </row>
        <row r="531">
          <cell r="E531" t="str">
            <v>Sorbon</v>
          </cell>
          <cell r="F531">
            <v>35</v>
          </cell>
          <cell r="I531">
            <v>4.7857142857142856</v>
          </cell>
        </row>
        <row r="532">
          <cell r="E532" t="str">
            <v>M. Diallo</v>
          </cell>
          <cell r="F532">
            <v>19</v>
          </cell>
          <cell r="G532">
            <v>12</v>
          </cell>
          <cell r="H532" t="str">
            <v>,</v>
          </cell>
          <cell r="I532">
            <v>4.9761904761904763</v>
          </cell>
        </row>
        <row r="533">
          <cell r="E533" t="str">
            <v>Cardy</v>
          </cell>
          <cell r="G533">
            <v>2</v>
          </cell>
        </row>
        <row r="534">
          <cell r="E534" t="str">
            <v>Appiah</v>
          </cell>
          <cell r="F534">
            <v>29</v>
          </cell>
          <cell r="G534">
            <v>1</v>
          </cell>
          <cell r="I534">
            <v>4.7758620689655169</v>
          </cell>
        </row>
        <row r="535">
          <cell r="E535" t="str">
            <v>Yatabaré</v>
          </cell>
          <cell r="F535">
            <v>11</v>
          </cell>
          <cell r="G535">
            <v>8</v>
          </cell>
          <cell r="I535">
            <v>4.8636363636363633</v>
          </cell>
        </row>
        <row r="536">
          <cell r="E536" t="str">
            <v>Marveaux</v>
          </cell>
          <cell r="F536">
            <v>19</v>
          </cell>
          <cell r="G536">
            <v>5</v>
          </cell>
          <cell r="H536">
            <v>1</v>
          </cell>
          <cell r="I536">
            <v>4.8684210526315788</v>
          </cell>
        </row>
        <row r="537">
          <cell r="E537" t="str">
            <v>Subasic</v>
          </cell>
          <cell r="F537">
            <v>37</v>
          </cell>
          <cell r="I537">
            <v>5.7837837837837842</v>
          </cell>
        </row>
        <row r="538">
          <cell r="E538" t="str">
            <v>Lecomte</v>
          </cell>
          <cell r="F538">
            <v>38</v>
          </cell>
          <cell r="I538">
            <v>5.7763157894736841</v>
          </cell>
        </row>
        <row r="539">
          <cell r="E539" t="str">
            <v>Dos Santos</v>
          </cell>
          <cell r="F539">
            <v>5</v>
          </cell>
          <cell r="G539">
            <v>5</v>
          </cell>
          <cell r="I539">
            <v>5.0999999999999996</v>
          </cell>
        </row>
        <row r="540">
          <cell r="E540" t="str">
            <v>Salibur</v>
          </cell>
          <cell r="G540">
            <v>5</v>
          </cell>
        </row>
        <row r="541">
          <cell r="E541" t="str">
            <v>Imorou</v>
          </cell>
          <cell r="F541">
            <v>30</v>
          </cell>
          <cell r="H541" t="str">
            <v>(-1)</v>
          </cell>
          <cell r="I541">
            <v>4.7666666666666666</v>
          </cell>
        </row>
        <row r="542">
          <cell r="E542" t="str">
            <v>Alioui</v>
          </cell>
          <cell r="F542">
            <v>2</v>
          </cell>
          <cell r="G542">
            <v>5</v>
          </cell>
          <cell r="I542">
            <v>4.5</v>
          </cell>
        </row>
        <row r="543">
          <cell r="E543" t="str">
            <v>Achahbar</v>
          </cell>
          <cell r="G543">
            <v>1</v>
          </cell>
        </row>
        <row r="544">
          <cell r="E544" t="str">
            <v>Douniama</v>
          </cell>
          <cell r="G544">
            <v>9</v>
          </cell>
          <cell r="H544">
            <v>1</v>
          </cell>
        </row>
        <row r="545">
          <cell r="E545" t="str">
            <v>Schwartz</v>
          </cell>
          <cell r="F545">
            <v>8</v>
          </cell>
          <cell r="G545">
            <v>6</v>
          </cell>
          <cell r="H545">
            <v>2</v>
          </cell>
          <cell r="I545">
            <v>4.625</v>
          </cell>
        </row>
        <row r="546">
          <cell r="E546" t="str">
            <v>Coco</v>
          </cell>
          <cell r="F546">
            <v>2</v>
          </cell>
          <cell r="G546">
            <v>1</v>
          </cell>
          <cell r="I546">
            <v>4</v>
          </cell>
        </row>
        <row r="547">
          <cell r="E547" t="str">
            <v>Riou</v>
          </cell>
          <cell r="F547">
            <v>32</v>
          </cell>
          <cell r="I547">
            <v>5.703125</v>
          </cell>
        </row>
        <row r="548">
          <cell r="E548" t="str">
            <v>Yatabaré</v>
          </cell>
          <cell r="F548">
            <v>2</v>
          </cell>
          <cell r="G548">
            <v>2</v>
          </cell>
          <cell r="I548">
            <v>4.5</v>
          </cell>
        </row>
        <row r="549">
          <cell r="E549" t="str">
            <v>Jourdren</v>
          </cell>
          <cell r="F549">
            <v>29</v>
          </cell>
          <cell r="I549">
            <v>5.6724137931034484</v>
          </cell>
        </row>
        <row r="550">
          <cell r="E550" t="str">
            <v>Mfa Mezui</v>
          </cell>
          <cell r="F550">
            <v>16</v>
          </cell>
          <cell r="I550">
            <v>5.09375</v>
          </cell>
        </row>
        <row r="551">
          <cell r="E551" t="str">
            <v>Oberhauser</v>
          </cell>
          <cell r="F551">
            <v>1</v>
          </cell>
          <cell r="G551">
            <v>2</v>
          </cell>
          <cell r="I551">
            <v>6</v>
          </cell>
        </row>
        <row r="552">
          <cell r="E552" t="str">
            <v>Bamba</v>
          </cell>
        </row>
        <row r="553">
          <cell r="E553" t="str">
            <v>Toulalan</v>
          </cell>
          <cell r="F553">
            <v>28</v>
          </cell>
          <cell r="I553">
            <v>5.6607142857142856</v>
          </cell>
        </row>
        <row r="554">
          <cell r="E554" t="str">
            <v>Marchal</v>
          </cell>
          <cell r="F554">
            <v>15</v>
          </cell>
          <cell r="G554">
            <v>2</v>
          </cell>
          <cell r="I554">
            <v>4.78125</v>
          </cell>
        </row>
        <row r="555">
          <cell r="E555" t="str">
            <v>Enyeama</v>
          </cell>
          <cell r="F555">
            <v>38</v>
          </cell>
          <cell r="I555">
            <v>5.6578947368421053</v>
          </cell>
        </row>
        <row r="556">
          <cell r="E556" t="str">
            <v>Choplin</v>
          </cell>
          <cell r="F556">
            <v>20</v>
          </cell>
          <cell r="G556">
            <v>1</v>
          </cell>
          <cell r="I556">
            <v>4.4249999999999998</v>
          </cell>
        </row>
        <row r="557">
          <cell r="E557" t="str">
            <v>Rivierez</v>
          </cell>
          <cell r="F557">
            <v>7</v>
          </cell>
          <cell r="G557">
            <v>1</v>
          </cell>
          <cell r="I557">
            <v>5</v>
          </cell>
        </row>
        <row r="558">
          <cell r="E558" t="str">
            <v>Lössl</v>
          </cell>
          <cell r="F558">
            <v>30</v>
          </cell>
          <cell r="I558">
            <v>5.6333333333333337</v>
          </cell>
        </row>
        <row r="559">
          <cell r="E559" t="str">
            <v>Mandanda</v>
          </cell>
          <cell r="F559">
            <v>38</v>
          </cell>
          <cell r="I559">
            <v>5.5789473684210522</v>
          </cell>
        </row>
        <row r="560">
          <cell r="E560" t="str">
            <v>Philipps</v>
          </cell>
          <cell r="F560">
            <v>9</v>
          </cell>
          <cell r="I560">
            <v>4.666666666666667</v>
          </cell>
        </row>
        <row r="561">
          <cell r="E561" t="str">
            <v>Doukouré</v>
          </cell>
          <cell r="F561">
            <v>13</v>
          </cell>
          <cell r="G561">
            <v>6</v>
          </cell>
          <cell r="H561" t="str">
            <v>(-1)</v>
          </cell>
          <cell r="I561">
            <v>4.884615384615385</v>
          </cell>
        </row>
        <row r="562">
          <cell r="E562" t="str">
            <v>Kashi</v>
          </cell>
          <cell r="F562">
            <v>15</v>
          </cell>
          <cell r="G562">
            <v>4</v>
          </cell>
          <cell r="H562">
            <v>1</v>
          </cell>
          <cell r="I562">
            <v>4.9000000000000004</v>
          </cell>
        </row>
        <row r="563">
          <cell r="E563" t="str">
            <v>Areola</v>
          </cell>
          <cell r="F563">
            <v>35</v>
          </cell>
          <cell r="I563">
            <v>5.5428571428571427</v>
          </cell>
        </row>
        <row r="564">
          <cell r="E564" t="str">
            <v>Sido</v>
          </cell>
          <cell r="F564">
            <v>1</v>
          </cell>
          <cell r="G564">
            <v>4</v>
          </cell>
          <cell r="I564">
            <v>4</v>
          </cell>
        </row>
        <row r="565">
          <cell r="E565" t="str">
            <v>Leroy</v>
          </cell>
          <cell r="F565">
            <v>23</v>
          </cell>
          <cell r="I565">
            <v>5.5</v>
          </cell>
        </row>
        <row r="566">
          <cell r="E566" t="str">
            <v>Krivets</v>
          </cell>
          <cell r="F566">
            <v>15</v>
          </cell>
          <cell r="G566">
            <v>7</v>
          </cell>
          <cell r="H566">
            <v>1</v>
          </cell>
          <cell r="I566">
            <v>4.6470588235294121</v>
          </cell>
        </row>
        <row r="567">
          <cell r="E567" t="str">
            <v>Carrasso</v>
          </cell>
          <cell r="F567">
            <v>37</v>
          </cell>
          <cell r="I567">
            <v>5.4864864864864868</v>
          </cell>
        </row>
        <row r="568">
          <cell r="E568" t="str">
            <v>N'Doye</v>
          </cell>
          <cell r="G568">
            <v>1</v>
          </cell>
        </row>
        <row r="569">
          <cell r="E569" t="str">
            <v>N'Gbakoto</v>
          </cell>
          <cell r="F569">
            <v>19</v>
          </cell>
          <cell r="G569">
            <v>11</v>
          </cell>
          <cell r="H569">
            <v>5</v>
          </cell>
          <cell r="I569">
            <v>4.9772727272727275</v>
          </cell>
        </row>
        <row r="570">
          <cell r="E570" t="str">
            <v>Ikaunieks</v>
          </cell>
          <cell r="F570">
            <v>2</v>
          </cell>
          <cell r="G570">
            <v>2</v>
          </cell>
          <cell r="I570">
            <v>3.5</v>
          </cell>
        </row>
        <row r="571">
          <cell r="E571" t="str">
            <v>Sassi</v>
          </cell>
          <cell r="F571">
            <v>12</v>
          </cell>
          <cell r="G571">
            <v>1</v>
          </cell>
          <cell r="H571">
            <v>1</v>
          </cell>
          <cell r="I571">
            <v>4.75</v>
          </cell>
        </row>
        <row r="572">
          <cell r="E572" t="str">
            <v>Rocchi</v>
          </cell>
          <cell r="F572">
            <v>3</v>
          </cell>
          <cell r="I572">
            <v>5</v>
          </cell>
        </row>
        <row r="573">
          <cell r="E573" t="str">
            <v>Falcon</v>
          </cell>
          <cell r="F573">
            <v>14</v>
          </cell>
          <cell r="G573">
            <v>7</v>
          </cell>
          <cell r="H573">
            <v>4</v>
          </cell>
          <cell r="I573">
            <v>4.5999999999999996</v>
          </cell>
        </row>
        <row r="574">
          <cell r="E574" t="str">
            <v>Vercoutre</v>
          </cell>
          <cell r="F574">
            <v>38</v>
          </cell>
          <cell r="I574">
            <v>5.4736842105263159</v>
          </cell>
        </row>
        <row r="575">
          <cell r="E575" t="str">
            <v>Maïga</v>
          </cell>
          <cell r="F575">
            <v>19</v>
          </cell>
          <cell r="G575">
            <v>6</v>
          </cell>
          <cell r="H575">
            <v>9</v>
          </cell>
          <cell r="I575">
            <v>5.05</v>
          </cell>
        </row>
        <row r="576">
          <cell r="E576" t="str">
            <v>Gueye</v>
          </cell>
          <cell r="G576">
            <v>3</v>
          </cell>
        </row>
        <row r="577">
          <cell r="E577" t="str">
            <v>N'Sor</v>
          </cell>
          <cell r="F577">
            <v>2</v>
          </cell>
          <cell r="G577">
            <v>5</v>
          </cell>
          <cell r="I577">
            <v>4</v>
          </cell>
        </row>
        <row r="578">
          <cell r="E578" t="str">
            <v>Andrada</v>
          </cell>
          <cell r="F578">
            <v>2</v>
          </cell>
          <cell r="G578">
            <v>10</v>
          </cell>
          <cell r="I578">
            <v>4</v>
          </cell>
        </row>
        <row r="579">
          <cell r="E579" t="str">
            <v>Ben Youssef</v>
          </cell>
          <cell r="F579">
            <v>2</v>
          </cell>
          <cell r="G579">
            <v>4</v>
          </cell>
          <cell r="I579">
            <v>5</v>
          </cell>
        </row>
        <row r="580">
          <cell r="E580" t="str">
            <v>Vion</v>
          </cell>
          <cell r="F580">
            <v>1</v>
          </cell>
          <cell r="G580">
            <v>4</v>
          </cell>
          <cell r="I580">
            <v>4</v>
          </cell>
        </row>
        <row r="581">
          <cell r="E581" t="str">
            <v>Perquis</v>
          </cell>
        </row>
        <row r="582">
          <cell r="E582" t="str">
            <v>Reulet</v>
          </cell>
        </row>
        <row r="583">
          <cell r="E583" t="str">
            <v>Costil</v>
          </cell>
          <cell r="F583">
            <v>38</v>
          </cell>
          <cell r="I583">
            <v>5.4078947368421053</v>
          </cell>
        </row>
        <row r="584">
          <cell r="E584" t="str">
            <v>Adéoti</v>
          </cell>
          <cell r="F584">
            <v>18</v>
          </cell>
          <cell r="G584">
            <v>10</v>
          </cell>
          <cell r="I584">
            <v>5.083333333333333</v>
          </cell>
        </row>
        <row r="585">
          <cell r="E585" t="str">
            <v>Riou</v>
          </cell>
          <cell r="F585">
            <v>32</v>
          </cell>
          <cell r="I585">
            <v>5.359375</v>
          </cell>
        </row>
        <row r="586">
          <cell r="E586" t="str">
            <v>Calvé</v>
          </cell>
          <cell r="F586">
            <v>15</v>
          </cell>
          <cell r="G586">
            <v>1</v>
          </cell>
          <cell r="H586">
            <v>2</v>
          </cell>
          <cell r="I586">
            <v>4.833333333333333</v>
          </cell>
        </row>
        <row r="587">
          <cell r="E587" t="str">
            <v>Musavu-King</v>
          </cell>
          <cell r="F587">
            <v>7</v>
          </cell>
          <cell r="H587">
            <v>1</v>
          </cell>
          <cell r="I587">
            <v>5</v>
          </cell>
        </row>
        <row r="588">
          <cell r="E588" t="str">
            <v>Gassama</v>
          </cell>
          <cell r="F588">
            <v>31</v>
          </cell>
          <cell r="H588">
            <v>1</v>
          </cell>
          <cell r="I588">
            <v>4.758064516129032</v>
          </cell>
        </row>
        <row r="589">
          <cell r="E589" t="str">
            <v>Saad</v>
          </cell>
          <cell r="F589">
            <v>7</v>
          </cell>
          <cell r="G589">
            <v>3</v>
          </cell>
          <cell r="I589">
            <v>5</v>
          </cell>
        </row>
        <row r="590">
          <cell r="E590" t="str">
            <v>Yahia</v>
          </cell>
          <cell r="F590">
            <v>14</v>
          </cell>
          <cell r="G590">
            <v>4</v>
          </cell>
          <cell r="H590">
            <v>2</v>
          </cell>
          <cell r="I590">
            <v>4.5625</v>
          </cell>
        </row>
        <row r="591">
          <cell r="E591" t="str">
            <v>Le Goff</v>
          </cell>
          <cell r="F591">
            <v>24</v>
          </cell>
          <cell r="G591">
            <v>3</v>
          </cell>
          <cell r="H591">
            <v>1</v>
          </cell>
          <cell r="I591">
            <v>4.74</v>
          </cell>
        </row>
        <row r="592">
          <cell r="E592" t="str">
            <v>Pierre</v>
          </cell>
          <cell r="F592">
            <v>11</v>
          </cell>
          <cell r="G592">
            <v>1</v>
          </cell>
          <cell r="H592" t="str">
            <v>(-1)</v>
          </cell>
          <cell r="I592">
            <v>4.5909090909090908</v>
          </cell>
        </row>
        <row r="593">
          <cell r="E593" t="str">
            <v>Bazile</v>
          </cell>
          <cell r="F593">
            <v>19</v>
          </cell>
          <cell r="G593">
            <v>11</v>
          </cell>
          <cell r="H593">
            <v>7</v>
          </cell>
          <cell r="I593">
            <v>5.25</v>
          </cell>
        </row>
        <row r="594">
          <cell r="E594" t="str">
            <v>Beaulieu</v>
          </cell>
        </row>
        <row r="595">
          <cell r="E595" t="str">
            <v>Hassen</v>
          </cell>
          <cell r="F595">
            <v>30</v>
          </cell>
          <cell r="I595">
            <v>5.166666666666667</v>
          </cell>
        </row>
        <row r="596">
          <cell r="E596" t="str">
            <v>Bussmann</v>
          </cell>
          <cell r="F596">
            <v>31</v>
          </cell>
          <cell r="H596" t="str">
            <v>2 / (-1)</v>
          </cell>
          <cell r="I596">
            <v>4.725806451612903</v>
          </cell>
        </row>
        <row r="597">
          <cell r="E597" t="str">
            <v>Lemar</v>
          </cell>
          <cell r="F597">
            <v>6</v>
          </cell>
          <cell r="G597">
            <v>19</v>
          </cell>
          <cell r="H597">
            <v>1</v>
          </cell>
          <cell r="I597">
            <v>4.75</v>
          </cell>
        </row>
        <row r="598">
          <cell r="E598" t="str">
            <v>Raineau</v>
          </cell>
        </row>
        <row r="599">
          <cell r="E599" t="str">
            <v>Mbone</v>
          </cell>
        </row>
        <row r="600">
          <cell r="E600" t="str">
            <v>Saez</v>
          </cell>
          <cell r="F600">
            <v>1</v>
          </cell>
          <cell r="G600">
            <v>1</v>
          </cell>
          <cell r="I600">
            <v>4</v>
          </cell>
        </row>
        <row r="601">
          <cell r="E601" t="str">
            <v>Tacalfred</v>
          </cell>
          <cell r="F601">
            <v>28</v>
          </cell>
          <cell r="G601">
            <v>2</v>
          </cell>
          <cell r="H601" t="str">
            <v>(-1)</v>
          </cell>
          <cell r="I601">
            <v>4.7222222222222223</v>
          </cell>
        </row>
        <row r="602">
          <cell r="E602" t="str">
            <v>Duhamel</v>
          </cell>
          <cell r="F602">
            <v>15</v>
          </cell>
          <cell r="G602">
            <v>4</v>
          </cell>
          <cell r="H602">
            <v>6</v>
          </cell>
          <cell r="I602">
            <v>5</v>
          </cell>
        </row>
        <row r="603">
          <cell r="E603" t="str">
            <v>Kerbrat</v>
          </cell>
          <cell r="F603">
            <v>27</v>
          </cell>
          <cell r="G603">
            <v>5</v>
          </cell>
          <cell r="I603">
            <v>4.6964285714285712</v>
          </cell>
        </row>
        <row r="604">
          <cell r="E604" t="str">
            <v>Raspentino</v>
          </cell>
          <cell r="F604">
            <v>9</v>
          </cell>
          <cell r="G604">
            <v>8</v>
          </cell>
          <cell r="H604">
            <v>1</v>
          </cell>
          <cell r="I604">
            <v>4.75</v>
          </cell>
        </row>
        <row r="605">
          <cell r="E605" t="str">
            <v>N. Mendy</v>
          </cell>
          <cell r="F605">
            <v>36</v>
          </cell>
          <cell r="I605">
            <v>5.041666666666667</v>
          </cell>
        </row>
        <row r="606">
          <cell r="E606" t="str">
            <v>Sala</v>
          </cell>
          <cell r="F606">
            <v>7</v>
          </cell>
          <cell r="G606">
            <v>6</v>
          </cell>
          <cell r="H606">
            <v>5</v>
          </cell>
          <cell r="I606">
            <v>5.25</v>
          </cell>
        </row>
        <row r="607">
          <cell r="E607" t="str">
            <v>Benezet</v>
          </cell>
          <cell r="F607">
            <v>5</v>
          </cell>
          <cell r="G607">
            <v>7</v>
          </cell>
          <cell r="H607">
            <v>4</v>
          </cell>
          <cell r="I607">
            <v>6.666666666666667</v>
          </cell>
        </row>
        <row r="608">
          <cell r="E608" t="str">
            <v>Privat</v>
          </cell>
          <cell r="F608">
            <v>13</v>
          </cell>
          <cell r="G608">
            <v>7</v>
          </cell>
          <cell r="H608">
            <v>6</v>
          </cell>
          <cell r="I608">
            <v>5.1538461538461542</v>
          </cell>
        </row>
        <row r="609">
          <cell r="E609" t="str">
            <v>Cambon</v>
          </cell>
          <cell r="F609">
            <v>24</v>
          </cell>
          <cell r="G609">
            <v>2</v>
          </cell>
          <cell r="H609">
            <v>1</v>
          </cell>
          <cell r="I609">
            <v>4.666666666666667</v>
          </cell>
        </row>
        <row r="610">
          <cell r="E610" t="str">
            <v>Atrous</v>
          </cell>
          <cell r="F610">
            <v>1</v>
          </cell>
          <cell r="I610">
            <v>7</v>
          </cell>
        </row>
        <row r="611">
          <cell r="E611" t="str">
            <v>Belon</v>
          </cell>
          <cell r="F611">
            <v>5</v>
          </cell>
          <cell r="G611">
            <v>1</v>
          </cell>
          <cell r="I611">
            <v>5.166666666666667</v>
          </cell>
        </row>
        <row r="612">
          <cell r="E612" t="str">
            <v>Milan</v>
          </cell>
          <cell r="F612">
            <v>22</v>
          </cell>
          <cell r="G612">
            <v>2</v>
          </cell>
          <cell r="H612">
            <v>1</v>
          </cell>
          <cell r="I612">
            <v>4.6521739130434785</v>
          </cell>
        </row>
        <row r="613">
          <cell r="E613" t="str">
            <v>Fradj</v>
          </cell>
          <cell r="G613">
            <v>1</v>
          </cell>
        </row>
        <row r="614">
          <cell r="E614" t="str">
            <v>G. Puel</v>
          </cell>
          <cell r="F614">
            <v>26</v>
          </cell>
          <cell r="G614">
            <v>1</v>
          </cell>
          <cell r="H614">
            <v>1</v>
          </cell>
          <cell r="I614">
            <v>4.634615384615385</v>
          </cell>
        </row>
        <row r="615">
          <cell r="E615" t="str">
            <v>Ba</v>
          </cell>
          <cell r="F615">
            <v>3</v>
          </cell>
          <cell r="G615">
            <v>5</v>
          </cell>
          <cell r="I615">
            <v>4.25</v>
          </cell>
        </row>
        <row r="616">
          <cell r="E616" t="str">
            <v>Conte</v>
          </cell>
          <cell r="F616">
            <v>29</v>
          </cell>
          <cell r="I616">
            <v>4.6206896551724137</v>
          </cell>
        </row>
        <row r="617">
          <cell r="E617" t="str">
            <v>Lecoeuche</v>
          </cell>
          <cell r="F617">
            <v>1</v>
          </cell>
          <cell r="G617">
            <v>1</v>
          </cell>
          <cell r="I617">
            <v>5</v>
          </cell>
        </row>
        <row r="618">
          <cell r="E618" t="str">
            <v>Sylla</v>
          </cell>
          <cell r="F618">
            <v>4</v>
          </cell>
          <cell r="G618">
            <v>2</v>
          </cell>
          <cell r="I618">
            <v>3.4</v>
          </cell>
        </row>
        <row r="619">
          <cell r="E619" t="str">
            <v>Abdoul Ba</v>
          </cell>
          <cell r="F619">
            <v>1</v>
          </cell>
        </row>
        <row r="620">
          <cell r="E620" t="str">
            <v>Cavare</v>
          </cell>
          <cell r="F620">
            <v>16</v>
          </cell>
          <cell r="G620">
            <v>4</v>
          </cell>
          <cell r="I620">
            <v>4.6470588235294121</v>
          </cell>
        </row>
        <row r="621">
          <cell r="E621" t="str">
            <v>Metanire</v>
          </cell>
          <cell r="F621">
            <v>33</v>
          </cell>
          <cell r="G621">
            <v>1</v>
          </cell>
          <cell r="I621">
            <v>4.617647058823529</v>
          </cell>
        </row>
        <row r="622">
          <cell r="E622" t="str">
            <v>Boulenger</v>
          </cell>
          <cell r="F622">
            <v>9</v>
          </cell>
          <cell r="G622">
            <v>4</v>
          </cell>
          <cell r="I622">
            <v>4.2222222222222223</v>
          </cell>
        </row>
        <row r="623">
          <cell r="E623" t="str">
            <v>Yahia</v>
          </cell>
        </row>
        <row r="624">
          <cell r="E624" t="str">
            <v>Bourigeaud</v>
          </cell>
          <cell r="F624">
            <v>12</v>
          </cell>
          <cell r="G624">
            <v>8</v>
          </cell>
          <cell r="H624">
            <v>2</v>
          </cell>
          <cell r="I624">
            <v>5.25</v>
          </cell>
        </row>
        <row r="625">
          <cell r="E625" t="str">
            <v>Moubandjé</v>
          </cell>
          <cell r="F625">
            <v>29</v>
          </cell>
          <cell r="G625">
            <v>1</v>
          </cell>
          <cell r="I625">
            <v>4.583333333333333</v>
          </cell>
        </row>
        <row r="626">
          <cell r="E626" t="str">
            <v>El Jadeyaoui</v>
          </cell>
          <cell r="F626">
            <v>13</v>
          </cell>
          <cell r="G626">
            <v>13</v>
          </cell>
          <cell r="H626">
            <v>3</v>
          </cell>
          <cell r="I626">
            <v>5.1071428571428568</v>
          </cell>
        </row>
        <row r="627">
          <cell r="E627" t="str">
            <v>Jacobsen</v>
          </cell>
          <cell r="F627">
            <v>24</v>
          </cell>
          <cell r="G627">
            <v>1</v>
          </cell>
          <cell r="H627">
            <v>1</v>
          </cell>
          <cell r="I627">
            <v>4.58</v>
          </cell>
        </row>
        <row r="628">
          <cell r="E628" t="str">
            <v>Nomenjanahary</v>
          </cell>
          <cell r="F628">
            <v>17</v>
          </cell>
          <cell r="G628">
            <v>9</v>
          </cell>
          <cell r="H628">
            <v>1</v>
          </cell>
          <cell r="I628">
            <v>4.9705882352941178</v>
          </cell>
        </row>
        <row r="629">
          <cell r="E629" t="str">
            <v>Madiani</v>
          </cell>
          <cell r="F629">
            <v>1</v>
          </cell>
          <cell r="G629">
            <v>15</v>
          </cell>
          <cell r="H629">
            <v>1</v>
          </cell>
          <cell r="I629">
            <v>4.5</v>
          </cell>
        </row>
        <row r="630">
          <cell r="E630" t="str">
            <v>Moore</v>
          </cell>
          <cell r="F630">
            <v>4</v>
          </cell>
          <cell r="I630">
            <v>4.75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ègles"/>
      <sheetName val="OM"/>
      <sheetName val="OL"/>
      <sheetName val="PSG"/>
      <sheetName val="OGCN"/>
      <sheetName val="ASSE"/>
      <sheetName val="Losc"/>
      <sheetName val="FCGB"/>
      <sheetName val="FCL"/>
      <sheetName val="MHSC"/>
      <sheetName val="TFC"/>
      <sheetName val="SCB"/>
      <sheetName val="SRFC"/>
      <sheetName val="SR"/>
      <sheetName val="FCN"/>
      <sheetName val="ASM"/>
      <sheetName val="EAG"/>
      <sheetName val="SMC"/>
      <sheetName val="ESTAC"/>
      <sheetName val="GFCA"/>
      <sheetName val="SCO"/>
    </sheetNames>
    <sheetDataSet>
      <sheetData sheetId="0">
        <row r="17">
          <cell r="E17" t="str">
            <v>Mandanda</v>
          </cell>
          <cell r="F17">
            <v>7</v>
          </cell>
          <cell r="I17">
            <v>5.1428571428571432</v>
          </cell>
        </row>
        <row r="18">
          <cell r="E18" t="str">
            <v>Pelé</v>
          </cell>
        </row>
        <row r="19">
          <cell r="E19" t="str">
            <v>Samba</v>
          </cell>
        </row>
        <row r="20">
          <cell r="E20" t="str">
            <v>Nkoulou</v>
          </cell>
          <cell r="F20">
            <v>6</v>
          </cell>
          <cell r="I20">
            <v>5.166666666666667</v>
          </cell>
        </row>
        <row r="21">
          <cell r="E21" t="str">
            <v>Sparagna</v>
          </cell>
          <cell r="F21">
            <v>1</v>
          </cell>
          <cell r="G21">
            <v>3</v>
          </cell>
          <cell r="I21">
            <v>6</v>
          </cell>
        </row>
        <row r="22">
          <cell r="E22" t="str">
            <v>Doria</v>
          </cell>
        </row>
        <row r="23">
          <cell r="E23" t="str">
            <v>Dja Djedje</v>
          </cell>
          <cell r="F23">
            <v>2</v>
          </cell>
          <cell r="I23">
            <v>5</v>
          </cell>
        </row>
        <row r="24">
          <cell r="E24" t="str">
            <v>Aloé</v>
          </cell>
        </row>
        <row r="25">
          <cell r="E25" t="str">
            <v>Andonian</v>
          </cell>
        </row>
        <row r="26">
          <cell r="E26" t="str">
            <v>Tuiloma</v>
          </cell>
        </row>
        <row r="27">
          <cell r="E27" t="str">
            <v>Rekik</v>
          </cell>
          <cell r="F27">
            <v>7</v>
          </cell>
          <cell r="H27">
            <v>1</v>
          </cell>
          <cell r="I27">
            <v>5</v>
          </cell>
        </row>
        <row r="28">
          <cell r="E28" t="str">
            <v>Manquillo</v>
          </cell>
          <cell r="F28">
            <v>4</v>
          </cell>
          <cell r="I28">
            <v>5</v>
          </cell>
        </row>
        <row r="29">
          <cell r="E29" t="str">
            <v>Rolando</v>
          </cell>
        </row>
        <row r="30">
          <cell r="E30" t="str">
            <v>De Ceglie</v>
          </cell>
          <cell r="F30">
            <v>1</v>
          </cell>
          <cell r="G30">
            <v>1</v>
          </cell>
          <cell r="I30">
            <v>4</v>
          </cell>
        </row>
        <row r="31">
          <cell r="E31" t="str">
            <v>Isla</v>
          </cell>
          <cell r="F31">
            <v>1</v>
          </cell>
          <cell r="G31">
            <v>1</v>
          </cell>
          <cell r="I31">
            <v>5</v>
          </cell>
        </row>
        <row r="32">
          <cell r="E32" t="str">
            <v>B. Mendy</v>
          </cell>
          <cell r="F32">
            <v>6</v>
          </cell>
          <cell r="G32">
            <v>1</v>
          </cell>
          <cell r="H32">
            <v>1</v>
          </cell>
          <cell r="I32">
            <v>5.333333333333333</v>
          </cell>
        </row>
        <row r="33">
          <cell r="E33" t="str">
            <v>Alessandrini</v>
          </cell>
          <cell r="F33">
            <v>6</v>
          </cell>
          <cell r="H33">
            <v>3</v>
          </cell>
          <cell r="I33">
            <v>5.6</v>
          </cell>
        </row>
        <row r="34">
          <cell r="E34" t="str">
            <v>Barrada</v>
          </cell>
          <cell r="F34">
            <v>6</v>
          </cell>
          <cell r="H34">
            <v>1</v>
          </cell>
          <cell r="I34">
            <v>6.166666666666667</v>
          </cell>
        </row>
        <row r="35">
          <cell r="E35" t="str">
            <v>Romao</v>
          </cell>
          <cell r="F35">
            <v>2</v>
          </cell>
          <cell r="G35">
            <v>1</v>
          </cell>
          <cell r="I35">
            <v>5</v>
          </cell>
        </row>
        <row r="36">
          <cell r="E36" t="str">
            <v>Boutobba</v>
          </cell>
        </row>
        <row r="37">
          <cell r="E37" t="str">
            <v>Lemina</v>
          </cell>
          <cell r="F37">
            <v>4</v>
          </cell>
          <cell r="I37">
            <v>5</v>
          </cell>
        </row>
        <row r="38">
          <cell r="E38" t="str">
            <v>Nkoudou</v>
          </cell>
          <cell r="F38">
            <v>1</v>
          </cell>
          <cell r="G38">
            <v>3</v>
          </cell>
          <cell r="I38">
            <v>4</v>
          </cell>
        </row>
        <row r="39">
          <cell r="E39" t="str">
            <v>Sarr</v>
          </cell>
          <cell r="G39">
            <v>5</v>
          </cell>
        </row>
        <row r="40">
          <cell r="E40" t="str">
            <v>Cabella</v>
          </cell>
          <cell r="F40">
            <v>5</v>
          </cell>
          <cell r="I40">
            <v>5</v>
          </cell>
        </row>
        <row r="41">
          <cell r="E41" t="str">
            <v>Diarra</v>
          </cell>
          <cell r="F41">
            <v>5</v>
          </cell>
          <cell r="H41">
            <v>1</v>
          </cell>
          <cell r="I41">
            <v>6</v>
          </cell>
        </row>
        <row r="42">
          <cell r="E42" t="str">
            <v>Lucas Silva</v>
          </cell>
          <cell r="F42">
            <v>3</v>
          </cell>
          <cell r="I42">
            <v>5</v>
          </cell>
        </row>
        <row r="43">
          <cell r="E43" t="str">
            <v>Zambo Anguissa</v>
          </cell>
          <cell r="G43">
            <v>1</v>
          </cell>
        </row>
        <row r="44">
          <cell r="E44" t="str">
            <v>Ocampos</v>
          </cell>
          <cell r="F44">
            <v>2</v>
          </cell>
          <cell r="G44">
            <v>4</v>
          </cell>
          <cell r="H44">
            <v>1</v>
          </cell>
          <cell r="I44">
            <v>4.333333333333333</v>
          </cell>
        </row>
        <row r="45">
          <cell r="E45" t="str">
            <v>Batshuayi</v>
          </cell>
          <cell r="F45">
            <v>6</v>
          </cell>
          <cell r="G45">
            <v>1</v>
          </cell>
          <cell r="H45">
            <v>4</v>
          </cell>
          <cell r="I45">
            <v>5.5</v>
          </cell>
        </row>
        <row r="46">
          <cell r="E46" t="str">
            <v>Porsan</v>
          </cell>
        </row>
        <row r="47">
          <cell r="E47" t="str">
            <v>Omrani</v>
          </cell>
        </row>
        <row r="48">
          <cell r="E48" t="str">
            <v>Lopes</v>
          </cell>
          <cell r="F48">
            <v>7</v>
          </cell>
          <cell r="I48">
            <v>5.8571428571428568</v>
          </cell>
        </row>
        <row r="49">
          <cell r="E49" t="str">
            <v>Gorgelin</v>
          </cell>
        </row>
        <row r="50">
          <cell r="E50" t="str">
            <v>Mocio</v>
          </cell>
        </row>
        <row r="51">
          <cell r="E51" t="str">
            <v>B. Koné</v>
          </cell>
        </row>
        <row r="52">
          <cell r="E52" t="str">
            <v>Bedimo</v>
          </cell>
          <cell r="F52">
            <v>4</v>
          </cell>
          <cell r="I52">
            <v>5.333333333333333</v>
          </cell>
        </row>
        <row r="53">
          <cell r="E53" t="str">
            <v>Rose</v>
          </cell>
        </row>
        <row r="54">
          <cell r="E54" t="str">
            <v>Jallet</v>
          </cell>
          <cell r="F54">
            <v>3</v>
          </cell>
          <cell r="G54">
            <v>1</v>
          </cell>
          <cell r="I54">
            <v>5.333333333333333</v>
          </cell>
        </row>
        <row r="55">
          <cell r="E55" t="str">
            <v>Bisevac</v>
          </cell>
          <cell r="F55">
            <v>4</v>
          </cell>
          <cell r="I55">
            <v>5.25</v>
          </cell>
        </row>
        <row r="56">
          <cell r="E56" t="str">
            <v>Morel</v>
          </cell>
          <cell r="F56">
            <v>3</v>
          </cell>
          <cell r="G56">
            <v>2</v>
          </cell>
          <cell r="I56">
            <v>5.25</v>
          </cell>
        </row>
        <row r="57">
          <cell r="E57" t="str">
            <v>Rafael</v>
          </cell>
          <cell r="F57">
            <v>4</v>
          </cell>
          <cell r="G57">
            <v>1</v>
          </cell>
          <cell r="I57">
            <v>4.75</v>
          </cell>
        </row>
        <row r="58">
          <cell r="E58" t="str">
            <v>Yanga-Mbiwa</v>
          </cell>
          <cell r="F58">
            <v>3</v>
          </cell>
          <cell r="I58">
            <v>5</v>
          </cell>
        </row>
        <row r="59">
          <cell r="E59" t="str">
            <v>S. Umtiti</v>
          </cell>
          <cell r="F59">
            <v>7</v>
          </cell>
          <cell r="I59">
            <v>5.4285714285714288</v>
          </cell>
        </row>
        <row r="60">
          <cell r="E60" t="str">
            <v>G. Fofana</v>
          </cell>
        </row>
        <row r="61">
          <cell r="E61" t="str">
            <v>C. Grenier</v>
          </cell>
        </row>
        <row r="62">
          <cell r="E62" t="str">
            <v>Ghezzal</v>
          </cell>
          <cell r="G62">
            <v>3</v>
          </cell>
        </row>
        <row r="63">
          <cell r="E63" t="str">
            <v>Ferri</v>
          </cell>
          <cell r="F63">
            <v>5</v>
          </cell>
          <cell r="G63">
            <v>1</v>
          </cell>
          <cell r="I63">
            <v>5.2</v>
          </cell>
        </row>
        <row r="64">
          <cell r="E64" t="str">
            <v>Malbranque</v>
          </cell>
          <cell r="F64">
            <v>2</v>
          </cell>
          <cell r="I64">
            <v>5</v>
          </cell>
        </row>
        <row r="65">
          <cell r="E65" t="str">
            <v>Gonalons</v>
          </cell>
          <cell r="F65">
            <v>6</v>
          </cell>
          <cell r="I65">
            <v>5.333333333333333</v>
          </cell>
        </row>
        <row r="66">
          <cell r="E66" t="str">
            <v>Tolisso</v>
          </cell>
          <cell r="F66">
            <v>7</v>
          </cell>
          <cell r="H66">
            <v>1</v>
          </cell>
          <cell r="I66">
            <v>5.8571428571428568</v>
          </cell>
        </row>
        <row r="67">
          <cell r="E67" t="str">
            <v>Mvuemba</v>
          </cell>
          <cell r="G67">
            <v>3</v>
          </cell>
        </row>
        <row r="68">
          <cell r="E68" t="str">
            <v>Fekir</v>
          </cell>
          <cell r="F68">
            <v>4</v>
          </cell>
          <cell r="H68">
            <v>4</v>
          </cell>
          <cell r="I68">
            <v>6.75</v>
          </cell>
        </row>
        <row r="69">
          <cell r="E69" t="str">
            <v>Valbuena</v>
          </cell>
          <cell r="F69">
            <v>5</v>
          </cell>
          <cell r="I69">
            <v>5.2</v>
          </cell>
        </row>
        <row r="70">
          <cell r="E70" t="str">
            <v>Darder</v>
          </cell>
          <cell r="F70">
            <v>2</v>
          </cell>
          <cell r="I70">
            <v>4.5</v>
          </cell>
        </row>
        <row r="71">
          <cell r="E71" t="str">
            <v>Tousart</v>
          </cell>
        </row>
        <row r="72">
          <cell r="E72" t="str">
            <v>Kemen</v>
          </cell>
        </row>
        <row r="73">
          <cell r="E73" t="str">
            <v>Beauvue</v>
          </cell>
          <cell r="F73">
            <v>4</v>
          </cell>
          <cell r="G73">
            <v>3</v>
          </cell>
          <cell r="H73">
            <v>2</v>
          </cell>
          <cell r="I73">
            <v>4.75</v>
          </cell>
        </row>
        <row r="74">
          <cell r="E74" t="str">
            <v>Lacazette</v>
          </cell>
          <cell r="F74">
            <v>6</v>
          </cell>
          <cell r="H74">
            <v>1</v>
          </cell>
          <cell r="I74">
            <v>4.833333333333333</v>
          </cell>
        </row>
        <row r="75">
          <cell r="E75" t="str">
            <v>Kalulu</v>
          </cell>
          <cell r="F75">
            <v>1</v>
          </cell>
          <cell r="G75">
            <v>2</v>
          </cell>
          <cell r="H75">
            <v>1</v>
          </cell>
          <cell r="I75">
            <v>6</v>
          </cell>
        </row>
        <row r="76">
          <cell r="E76" t="str">
            <v>Cornet</v>
          </cell>
          <cell r="G76">
            <v>5</v>
          </cell>
        </row>
        <row r="77">
          <cell r="E77" t="str">
            <v>Sirigu</v>
          </cell>
        </row>
        <row r="78">
          <cell r="E78" t="str">
            <v>Douchez</v>
          </cell>
        </row>
        <row r="79">
          <cell r="E79" t="str">
            <v>Trapp</v>
          </cell>
          <cell r="F79">
            <v>7</v>
          </cell>
          <cell r="I79">
            <v>5.2857142857142856</v>
          </cell>
        </row>
        <row r="80">
          <cell r="E80" t="str">
            <v>Thiago Silva</v>
          </cell>
          <cell r="F80">
            <v>6</v>
          </cell>
          <cell r="G80">
            <v>1</v>
          </cell>
          <cell r="H80">
            <v>1</v>
          </cell>
          <cell r="I80">
            <v>6.166666666666667</v>
          </cell>
        </row>
        <row r="81">
          <cell r="E81" t="str">
            <v>Marquinhos</v>
          </cell>
          <cell r="F81">
            <v>3</v>
          </cell>
          <cell r="G81">
            <v>1</v>
          </cell>
          <cell r="I81">
            <v>5</v>
          </cell>
        </row>
        <row r="82">
          <cell r="E82" t="str">
            <v>David Luiz</v>
          </cell>
          <cell r="F82">
            <v>5</v>
          </cell>
          <cell r="I82">
            <v>5.6</v>
          </cell>
        </row>
        <row r="83">
          <cell r="E83" t="str">
            <v>Kimpembé</v>
          </cell>
        </row>
        <row r="84">
          <cell r="E84" t="str">
            <v>Aurier</v>
          </cell>
          <cell r="F84">
            <v>5</v>
          </cell>
          <cell r="I84">
            <v>5.6</v>
          </cell>
        </row>
        <row r="85">
          <cell r="E85" t="str">
            <v>Maxwell</v>
          </cell>
          <cell r="F85">
            <v>6</v>
          </cell>
          <cell r="I85">
            <v>5.166666666666667</v>
          </cell>
        </row>
        <row r="86">
          <cell r="E86" t="str">
            <v>Kurzawa</v>
          </cell>
          <cell r="F86">
            <v>1</v>
          </cell>
          <cell r="G86">
            <v>1</v>
          </cell>
          <cell r="I86">
            <v>5</v>
          </cell>
        </row>
        <row r="87">
          <cell r="E87" t="str">
            <v>Van der Wiel</v>
          </cell>
          <cell r="F87">
            <v>2</v>
          </cell>
          <cell r="I87">
            <v>5</v>
          </cell>
        </row>
        <row r="88">
          <cell r="E88" t="str">
            <v>T. Motta</v>
          </cell>
          <cell r="F88">
            <v>5</v>
          </cell>
          <cell r="G88">
            <v>1</v>
          </cell>
          <cell r="I88">
            <v>5.5</v>
          </cell>
        </row>
        <row r="89">
          <cell r="E89" t="str">
            <v>Matuidi</v>
          </cell>
          <cell r="F89">
            <v>6</v>
          </cell>
          <cell r="G89">
            <v>1</v>
          </cell>
          <cell r="H89">
            <v>2</v>
          </cell>
          <cell r="I89">
            <v>6.5</v>
          </cell>
        </row>
        <row r="90">
          <cell r="E90" t="str">
            <v>Verratti</v>
          </cell>
          <cell r="F90">
            <v>5</v>
          </cell>
          <cell r="G90">
            <v>1</v>
          </cell>
          <cell r="I90">
            <v>6</v>
          </cell>
        </row>
        <row r="91">
          <cell r="E91" t="str">
            <v>Rabiot</v>
          </cell>
          <cell r="F91">
            <v>1</v>
          </cell>
          <cell r="G91">
            <v>2</v>
          </cell>
          <cell r="I91">
            <v>5</v>
          </cell>
        </row>
        <row r="92">
          <cell r="E92" t="str">
            <v>Pastore</v>
          </cell>
          <cell r="F92">
            <v>4</v>
          </cell>
          <cell r="G92">
            <v>1</v>
          </cell>
          <cell r="H92">
            <v>1</v>
          </cell>
          <cell r="I92">
            <v>6.5</v>
          </cell>
        </row>
        <row r="93">
          <cell r="E93" t="str">
            <v>Stambouli</v>
          </cell>
          <cell r="F93">
            <v>1</v>
          </cell>
          <cell r="G93">
            <v>3</v>
          </cell>
          <cell r="I93">
            <v>5</v>
          </cell>
        </row>
        <row r="94">
          <cell r="E94" t="str">
            <v>Di Maria</v>
          </cell>
          <cell r="F94">
            <v>2</v>
          </cell>
          <cell r="G94">
            <v>2</v>
          </cell>
          <cell r="H94">
            <v>1</v>
          </cell>
          <cell r="I94">
            <v>6</v>
          </cell>
        </row>
        <row r="95">
          <cell r="E95" t="str">
            <v>Lucas</v>
          </cell>
          <cell r="F95">
            <v>6</v>
          </cell>
          <cell r="H95">
            <v>1</v>
          </cell>
          <cell r="I95">
            <v>6</v>
          </cell>
        </row>
        <row r="96">
          <cell r="E96" t="str">
            <v>Cavani</v>
          </cell>
          <cell r="F96">
            <v>6</v>
          </cell>
          <cell r="G96">
            <v>1</v>
          </cell>
          <cell r="H96">
            <v>5</v>
          </cell>
          <cell r="I96">
            <v>5.833333333333333</v>
          </cell>
        </row>
        <row r="97">
          <cell r="E97" t="str">
            <v>Bahebeck</v>
          </cell>
        </row>
        <row r="98">
          <cell r="E98" t="str">
            <v>Ibrahimovic</v>
          </cell>
          <cell r="F98">
            <v>3</v>
          </cell>
          <cell r="H98">
            <v>1</v>
          </cell>
          <cell r="I98">
            <v>5.666666666666667</v>
          </cell>
        </row>
        <row r="99">
          <cell r="E99" t="str">
            <v>Augustin</v>
          </cell>
          <cell r="F99">
            <v>1</v>
          </cell>
          <cell r="G99">
            <v>2</v>
          </cell>
          <cell r="I99">
            <v>4</v>
          </cell>
        </row>
        <row r="100">
          <cell r="E100" t="str">
            <v>Lavezzi</v>
          </cell>
          <cell r="F100">
            <v>2</v>
          </cell>
          <cell r="G100">
            <v>4</v>
          </cell>
          <cell r="H100">
            <v>1</v>
          </cell>
          <cell r="I100">
            <v>4</v>
          </cell>
        </row>
        <row r="101">
          <cell r="E101" t="str">
            <v>Cardinale</v>
          </cell>
        </row>
        <row r="102">
          <cell r="E102" t="str">
            <v>Pouplin</v>
          </cell>
          <cell r="F102">
            <v>1</v>
          </cell>
        </row>
        <row r="103">
          <cell r="E103" t="str">
            <v>Hassen</v>
          </cell>
          <cell r="F103">
            <v>6</v>
          </cell>
          <cell r="G103">
            <v>1</v>
          </cell>
          <cell r="I103">
            <v>5.2857142857142856</v>
          </cell>
        </row>
        <row r="104">
          <cell r="E104" t="str">
            <v>K. Gomis</v>
          </cell>
          <cell r="F104">
            <v>1</v>
          </cell>
          <cell r="G104">
            <v>2</v>
          </cell>
          <cell r="I104">
            <v>4.666666666666667</v>
          </cell>
        </row>
        <row r="105">
          <cell r="E105" t="str">
            <v>Genevois</v>
          </cell>
        </row>
        <row r="106">
          <cell r="E106" t="str">
            <v>Boscagli</v>
          </cell>
          <cell r="F106">
            <v>5</v>
          </cell>
          <cell r="I106">
            <v>5</v>
          </cell>
        </row>
        <row r="107">
          <cell r="E107" t="str">
            <v>Le Marchand</v>
          </cell>
          <cell r="F107">
            <v>2</v>
          </cell>
          <cell r="H107">
            <v>1</v>
          </cell>
          <cell r="I107">
            <v>5.5</v>
          </cell>
        </row>
        <row r="108">
          <cell r="E108" t="str">
            <v>Baysse</v>
          </cell>
          <cell r="F108">
            <v>6</v>
          </cell>
          <cell r="I108">
            <v>4.333333333333333</v>
          </cell>
        </row>
        <row r="109">
          <cell r="E109" t="str">
            <v>Correia</v>
          </cell>
          <cell r="F109">
            <v>2</v>
          </cell>
          <cell r="G109">
            <v>1</v>
          </cell>
          <cell r="I109">
            <v>4.666666666666667</v>
          </cell>
        </row>
        <row r="110">
          <cell r="E110" t="str">
            <v>Ricardo Pereira</v>
          </cell>
          <cell r="F110">
            <v>3</v>
          </cell>
          <cell r="I110">
            <v>5.666666666666667</v>
          </cell>
        </row>
        <row r="111">
          <cell r="E111" t="str">
            <v>Bodmer</v>
          </cell>
          <cell r="F111">
            <v>3</v>
          </cell>
          <cell r="I111">
            <v>4.5</v>
          </cell>
        </row>
        <row r="112">
          <cell r="E112" t="str">
            <v>Ma. Traoré</v>
          </cell>
          <cell r="F112">
            <v>1</v>
          </cell>
          <cell r="G112">
            <v>1</v>
          </cell>
        </row>
        <row r="113">
          <cell r="E113" t="str">
            <v>Eysseric</v>
          </cell>
          <cell r="G113">
            <v>1</v>
          </cell>
        </row>
        <row r="114">
          <cell r="E114" t="str">
            <v>Vercauteren</v>
          </cell>
        </row>
        <row r="115">
          <cell r="E115" t="str">
            <v>Hult</v>
          </cell>
        </row>
        <row r="116">
          <cell r="E116" t="str">
            <v>Anin</v>
          </cell>
        </row>
        <row r="117">
          <cell r="E117" t="str">
            <v>Pied</v>
          </cell>
          <cell r="F117">
            <v>5</v>
          </cell>
          <cell r="I117">
            <v>5.2</v>
          </cell>
        </row>
        <row r="118">
          <cell r="E118" t="str">
            <v>Pléa</v>
          </cell>
          <cell r="F118">
            <v>6</v>
          </cell>
          <cell r="H118">
            <v>2</v>
          </cell>
          <cell r="I118">
            <v>5.166666666666667</v>
          </cell>
        </row>
        <row r="119">
          <cell r="E119" t="str">
            <v>N. Mendy</v>
          </cell>
          <cell r="F119">
            <v>7</v>
          </cell>
          <cell r="H119">
            <v>1</v>
          </cell>
          <cell r="I119">
            <v>5.7142857142857144</v>
          </cell>
        </row>
        <row r="120">
          <cell r="E120" t="str">
            <v>Koziello</v>
          </cell>
          <cell r="F120">
            <v>7</v>
          </cell>
          <cell r="I120">
            <v>4.8571428571428568</v>
          </cell>
        </row>
        <row r="121">
          <cell r="E121" t="str">
            <v>Seri</v>
          </cell>
          <cell r="F121">
            <v>7</v>
          </cell>
          <cell r="I121">
            <v>5.2857142857142856</v>
          </cell>
        </row>
        <row r="122">
          <cell r="E122" t="str">
            <v>Ben Arfa</v>
          </cell>
          <cell r="F122">
            <v>7</v>
          </cell>
          <cell r="H122">
            <v>4</v>
          </cell>
          <cell r="I122">
            <v>5.7142857142857144</v>
          </cell>
        </row>
        <row r="123">
          <cell r="E123" t="str">
            <v>Wallyson</v>
          </cell>
          <cell r="G123">
            <v>5</v>
          </cell>
        </row>
        <row r="124">
          <cell r="E124" t="str">
            <v>Rafetraniaina</v>
          </cell>
          <cell r="G124">
            <v>1</v>
          </cell>
        </row>
        <row r="125">
          <cell r="E125" t="str">
            <v>Bosetti</v>
          </cell>
        </row>
        <row r="126">
          <cell r="E126" t="str">
            <v>Constant</v>
          </cell>
        </row>
        <row r="127">
          <cell r="E127" t="str">
            <v>P. Puel</v>
          </cell>
          <cell r="G127">
            <v>2</v>
          </cell>
        </row>
        <row r="128">
          <cell r="E128" t="str">
            <v>Honorat</v>
          </cell>
        </row>
        <row r="129">
          <cell r="E129" t="str">
            <v>Germain</v>
          </cell>
          <cell r="F129">
            <v>7</v>
          </cell>
          <cell r="H129">
            <v>4</v>
          </cell>
          <cell r="I129">
            <v>5.5714285714285712</v>
          </cell>
        </row>
        <row r="130">
          <cell r="E130" t="str">
            <v>A. Mendy</v>
          </cell>
          <cell r="G130">
            <v>3</v>
          </cell>
          <cell r="H130">
            <v>1</v>
          </cell>
        </row>
        <row r="131">
          <cell r="E131" t="str">
            <v>Le Bihan</v>
          </cell>
          <cell r="F131">
            <v>1</v>
          </cell>
          <cell r="G131">
            <v>2</v>
          </cell>
          <cell r="H131">
            <v>1</v>
          </cell>
          <cell r="I131">
            <v>7</v>
          </cell>
        </row>
        <row r="132">
          <cell r="E132" t="str">
            <v>Benrahma</v>
          </cell>
          <cell r="G132">
            <v>2</v>
          </cell>
          <cell r="H132">
            <v>1</v>
          </cell>
        </row>
        <row r="133">
          <cell r="E133" t="str">
            <v>Ruffier</v>
          </cell>
          <cell r="F133">
            <v>7</v>
          </cell>
          <cell r="I133">
            <v>5.4285714285714288</v>
          </cell>
        </row>
        <row r="134">
          <cell r="E134" t="str">
            <v>Moulin</v>
          </cell>
        </row>
        <row r="135">
          <cell r="E135" t="str">
            <v>Valette</v>
          </cell>
        </row>
        <row r="136">
          <cell r="E136" t="str">
            <v>Sall</v>
          </cell>
          <cell r="F136">
            <v>4</v>
          </cell>
          <cell r="H136">
            <v>1</v>
          </cell>
          <cell r="I136">
            <v>5.25</v>
          </cell>
        </row>
        <row r="137">
          <cell r="E137" t="str">
            <v>Clerc</v>
          </cell>
          <cell r="F137">
            <v>3</v>
          </cell>
          <cell r="I137">
            <v>5</v>
          </cell>
        </row>
        <row r="138">
          <cell r="E138" t="str">
            <v>Théophile-Catherine</v>
          </cell>
          <cell r="F138">
            <v>4</v>
          </cell>
          <cell r="I138">
            <v>4.75</v>
          </cell>
        </row>
        <row r="139">
          <cell r="E139" t="str">
            <v>Brison</v>
          </cell>
          <cell r="F139">
            <v>1</v>
          </cell>
          <cell r="G139">
            <v>1</v>
          </cell>
          <cell r="I139">
            <v>5</v>
          </cell>
        </row>
        <row r="140">
          <cell r="E140" t="str">
            <v>Perrin</v>
          </cell>
          <cell r="F140">
            <v>4</v>
          </cell>
          <cell r="H140">
            <v>2</v>
          </cell>
          <cell r="I140">
            <v>6</v>
          </cell>
        </row>
        <row r="141">
          <cell r="E141" t="str">
            <v>Karamoko</v>
          </cell>
        </row>
        <row r="142">
          <cell r="E142" t="str">
            <v>Assou-Ekotto</v>
          </cell>
          <cell r="F142">
            <v>3</v>
          </cell>
          <cell r="I142">
            <v>5</v>
          </cell>
        </row>
        <row r="143">
          <cell r="E143" t="str">
            <v>Polomat</v>
          </cell>
          <cell r="F143">
            <v>3</v>
          </cell>
          <cell r="I143">
            <v>5.333333333333333</v>
          </cell>
        </row>
        <row r="144">
          <cell r="E144" t="str">
            <v>Malcuit</v>
          </cell>
          <cell r="F144">
            <v>1</v>
          </cell>
          <cell r="I144">
            <v>5</v>
          </cell>
        </row>
        <row r="145">
          <cell r="E145" t="str">
            <v>F. Pogba</v>
          </cell>
          <cell r="F145">
            <v>6</v>
          </cell>
          <cell r="I145">
            <v>5.333333333333333</v>
          </cell>
        </row>
        <row r="146">
          <cell r="E146" t="str">
            <v>Clément</v>
          </cell>
          <cell r="F146">
            <v>6</v>
          </cell>
          <cell r="I146">
            <v>4.666666666666667</v>
          </cell>
        </row>
        <row r="147">
          <cell r="E147" t="str">
            <v>Cohade</v>
          </cell>
        </row>
        <row r="148">
          <cell r="E148" t="str">
            <v>Corgnet</v>
          </cell>
          <cell r="F148">
            <v>1</v>
          </cell>
          <cell r="G148">
            <v>3</v>
          </cell>
          <cell r="I148">
            <v>6</v>
          </cell>
        </row>
        <row r="149">
          <cell r="E149" t="str">
            <v>Diomandé</v>
          </cell>
          <cell r="F149">
            <v>1</v>
          </cell>
          <cell r="G149">
            <v>3</v>
          </cell>
          <cell r="I149">
            <v>5</v>
          </cell>
        </row>
        <row r="150">
          <cell r="E150" t="str">
            <v>Mollo</v>
          </cell>
          <cell r="G150">
            <v>1</v>
          </cell>
        </row>
        <row r="151">
          <cell r="E151" t="str">
            <v>Hamouma</v>
          </cell>
          <cell r="F151">
            <v>7</v>
          </cell>
          <cell r="H151">
            <v>2</v>
          </cell>
          <cell r="I151">
            <v>5.1428571428571432</v>
          </cell>
        </row>
        <row r="152">
          <cell r="E152" t="str">
            <v>Lemoine</v>
          </cell>
          <cell r="F152">
            <v>5</v>
          </cell>
          <cell r="G152">
            <v>2</v>
          </cell>
          <cell r="I152">
            <v>5.2</v>
          </cell>
        </row>
        <row r="153">
          <cell r="E153" t="str">
            <v>Eysseric</v>
          </cell>
          <cell r="F153">
            <v>4</v>
          </cell>
          <cell r="G153">
            <v>1</v>
          </cell>
          <cell r="H153">
            <v>1</v>
          </cell>
          <cell r="I153">
            <v>4.75</v>
          </cell>
        </row>
        <row r="154">
          <cell r="E154" t="str">
            <v>Pajot</v>
          </cell>
          <cell r="F154">
            <v>3</v>
          </cell>
          <cell r="G154">
            <v>1</v>
          </cell>
          <cell r="I154">
            <v>5.333333333333333</v>
          </cell>
        </row>
        <row r="155">
          <cell r="E155" t="str">
            <v>Monnet-Paquet</v>
          </cell>
          <cell r="F155">
            <v>4</v>
          </cell>
          <cell r="G155">
            <v>2</v>
          </cell>
          <cell r="I155">
            <v>5</v>
          </cell>
        </row>
        <row r="156">
          <cell r="E156" t="str">
            <v>Bamba</v>
          </cell>
          <cell r="F156">
            <v>2</v>
          </cell>
          <cell r="G156">
            <v>1</v>
          </cell>
          <cell r="H156">
            <v>1</v>
          </cell>
          <cell r="I156">
            <v>5.5</v>
          </cell>
        </row>
        <row r="157">
          <cell r="E157" t="str">
            <v>Maupay</v>
          </cell>
          <cell r="G157">
            <v>2</v>
          </cell>
        </row>
        <row r="158">
          <cell r="E158" t="str">
            <v>Bahebeck</v>
          </cell>
          <cell r="F158">
            <v>2</v>
          </cell>
          <cell r="G158">
            <v>1</v>
          </cell>
          <cell r="I158">
            <v>4.5</v>
          </cell>
        </row>
        <row r="159">
          <cell r="E159" t="str">
            <v>Beric</v>
          </cell>
          <cell r="F159">
            <v>1</v>
          </cell>
          <cell r="G159">
            <v>2</v>
          </cell>
          <cell r="H159">
            <v>1</v>
          </cell>
          <cell r="I159">
            <v>6</v>
          </cell>
        </row>
        <row r="160">
          <cell r="E160" t="str">
            <v>Roux</v>
          </cell>
          <cell r="F160">
            <v>5</v>
          </cell>
          <cell r="G160">
            <v>1</v>
          </cell>
          <cell r="H160">
            <v>1</v>
          </cell>
          <cell r="I160">
            <v>4.4000000000000004</v>
          </cell>
        </row>
        <row r="161">
          <cell r="E161" t="str">
            <v>Elana</v>
          </cell>
        </row>
        <row r="162">
          <cell r="E162" t="str">
            <v>Enyeama</v>
          </cell>
          <cell r="F162">
            <v>6</v>
          </cell>
          <cell r="I162">
            <v>6.166666666666667</v>
          </cell>
        </row>
        <row r="163">
          <cell r="E163" t="str">
            <v>Maignan</v>
          </cell>
          <cell r="G163">
            <v>1</v>
          </cell>
        </row>
        <row r="164">
          <cell r="E164" t="str">
            <v>Butez</v>
          </cell>
        </row>
        <row r="165">
          <cell r="E165" t="str">
            <v>Soumaoro</v>
          </cell>
          <cell r="F165">
            <v>2</v>
          </cell>
          <cell r="G165">
            <v>1</v>
          </cell>
          <cell r="I165">
            <v>5</v>
          </cell>
        </row>
        <row r="166">
          <cell r="E166" t="str">
            <v>Sidibé</v>
          </cell>
          <cell r="F166">
            <v>6</v>
          </cell>
          <cell r="I166">
            <v>5.5</v>
          </cell>
        </row>
        <row r="167">
          <cell r="E167" t="str">
            <v>Béria</v>
          </cell>
        </row>
        <row r="168">
          <cell r="E168" t="str">
            <v>Corchia</v>
          </cell>
          <cell r="F168">
            <v>5</v>
          </cell>
          <cell r="G168">
            <v>1</v>
          </cell>
          <cell r="I168">
            <v>5.25</v>
          </cell>
        </row>
        <row r="169">
          <cell r="E169" t="str">
            <v>Y. Koné</v>
          </cell>
        </row>
        <row r="170">
          <cell r="E170" t="str">
            <v>Pavard</v>
          </cell>
          <cell r="F170">
            <v>2</v>
          </cell>
          <cell r="G170">
            <v>1</v>
          </cell>
          <cell r="I170">
            <v>5</v>
          </cell>
        </row>
        <row r="171">
          <cell r="E171" t="str">
            <v>Amadou</v>
          </cell>
          <cell r="F171">
            <v>1</v>
          </cell>
          <cell r="G171">
            <v>2</v>
          </cell>
          <cell r="I171">
            <v>5</v>
          </cell>
        </row>
        <row r="172">
          <cell r="E172" t="str">
            <v>Civelli</v>
          </cell>
          <cell r="F172">
            <v>6</v>
          </cell>
          <cell r="I172">
            <v>5.333333333333333</v>
          </cell>
        </row>
        <row r="173">
          <cell r="E173" t="str">
            <v>Sunzu</v>
          </cell>
          <cell r="G173">
            <v>1</v>
          </cell>
        </row>
        <row r="174">
          <cell r="E174" t="str">
            <v>Basa</v>
          </cell>
          <cell r="F174">
            <v>4</v>
          </cell>
          <cell r="I174">
            <v>5.25</v>
          </cell>
        </row>
        <row r="175">
          <cell r="E175" t="str">
            <v>Balmont</v>
          </cell>
          <cell r="F175">
            <v>5</v>
          </cell>
          <cell r="I175">
            <v>4.5999999999999996</v>
          </cell>
        </row>
        <row r="176">
          <cell r="E176" t="str">
            <v>Martin</v>
          </cell>
        </row>
        <row r="177">
          <cell r="E177" t="str">
            <v>Meïté</v>
          </cell>
          <cell r="G177">
            <v>1</v>
          </cell>
        </row>
        <row r="178">
          <cell r="E178" t="str">
            <v>Boufal</v>
          </cell>
          <cell r="F178">
            <v>5</v>
          </cell>
          <cell r="H178">
            <v>2</v>
          </cell>
          <cell r="I178">
            <v>6.2</v>
          </cell>
        </row>
        <row r="179">
          <cell r="E179" t="str">
            <v>Bauthéac</v>
          </cell>
          <cell r="F179">
            <v>6</v>
          </cell>
          <cell r="I179">
            <v>4.5</v>
          </cell>
        </row>
        <row r="180">
          <cell r="E180" t="str">
            <v>Obbadi</v>
          </cell>
          <cell r="F180">
            <v>3</v>
          </cell>
          <cell r="G180">
            <v>2</v>
          </cell>
          <cell r="I180">
            <v>4.333333333333333</v>
          </cell>
        </row>
        <row r="181">
          <cell r="E181" t="str">
            <v>Mavuba</v>
          </cell>
          <cell r="F181">
            <v>6</v>
          </cell>
          <cell r="I181">
            <v>5</v>
          </cell>
        </row>
        <row r="182">
          <cell r="E182" t="str">
            <v>Frey</v>
          </cell>
        </row>
        <row r="183">
          <cell r="E183" t="str">
            <v>Mendes</v>
          </cell>
          <cell r="G183">
            <v>3</v>
          </cell>
        </row>
        <row r="184">
          <cell r="E184" t="str">
            <v>Rodelin</v>
          </cell>
          <cell r="F184">
            <v>1</v>
          </cell>
        </row>
        <row r="185">
          <cell r="E185" t="str">
            <v>Koubemba</v>
          </cell>
        </row>
        <row r="186">
          <cell r="E186" t="str">
            <v>Araujo</v>
          </cell>
        </row>
        <row r="187">
          <cell r="E187" t="str">
            <v>Tallo</v>
          </cell>
          <cell r="F187">
            <v>2</v>
          </cell>
          <cell r="G187">
            <v>2</v>
          </cell>
          <cell r="I187">
            <v>4.5</v>
          </cell>
        </row>
        <row r="188">
          <cell r="E188" t="str">
            <v>Guillaume</v>
          </cell>
          <cell r="F188">
            <v>3</v>
          </cell>
          <cell r="G188">
            <v>1</v>
          </cell>
          <cell r="I188">
            <v>4.333333333333333</v>
          </cell>
        </row>
        <row r="189">
          <cell r="E189" t="str">
            <v>Nangis</v>
          </cell>
          <cell r="G189">
            <v>1</v>
          </cell>
        </row>
        <row r="190">
          <cell r="E190" t="str">
            <v>Benzia</v>
          </cell>
          <cell r="F190">
            <v>2</v>
          </cell>
          <cell r="I190">
            <v>4.5</v>
          </cell>
        </row>
        <row r="191">
          <cell r="E191" t="str">
            <v>Guirassy</v>
          </cell>
          <cell r="F191">
            <v>1</v>
          </cell>
          <cell r="G191">
            <v>1</v>
          </cell>
          <cell r="I191">
            <v>4</v>
          </cell>
        </row>
        <row r="192">
          <cell r="E192" t="str">
            <v>Carrasso</v>
          </cell>
          <cell r="F192">
            <v>5</v>
          </cell>
          <cell r="I192">
            <v>4.8</v>
          </cell>
        </row>
        <row r="193">
          <cell r="E193" t="str">
            <v>Prior</v>
          </cell>
          <cell r="F193">
            <v>2</v>
          </cell>
          <cell r="I193">
            <v>6</v>
          </cell>
        </row>
        <row r="194">
          <cell r="E194" t="str">
            <v>L. Sané</v>
          </cell>
        </row>
        <row r="195">
          <cell r="E195" t="str">
            <v>Pallois</v>
          </cell>
          <cell r="F195">
            <v>7</v>
          </cell>
          <cell r="H195" t="str">
            <v>(-1)</v>
          </cell>
          <cell r="I195">
            <v>4.8571428571428568</v>
          </cell>
        </row>
        <row r="196">
          <cell r="E196" t="str">
            <v>Contento</v>
          </cell>
          <cell r="F196">
            <v>2</v>
          </cell>
          <cell r="G196">
            <v>1</v>
          </cell>
          <cell r="I196">
            <v>5</v>
          </cell>
        </row>
        <row r="197">
          <cell r="E197" t="str">
            <v>Poundjé</v>
          </cell>
          <cell r="F197">
            <v>5</v>
          </cell>
          <cell r="I197">
            <v>5</v>
          </cell>
        </row>
        <row r="198">
          <cell r="E198" t="str">
            <v>Yambére</v>
          </cell>
          <cell r="F198">
            <v>4</v>
          </cell>
          <cell r="G198">
            <v>1</v>
          </cell>
          <cell r="I198">
            <v>4.8</v>
          </cell>
        </row>
        <row r="199">
          <cell r="E199" t="str">
            <v>Guilbert</v>
          </cell>
          <cell r="F199">
            <v>4</v>
          </cell>
          <cell r="G199">
            <v>1</v>
          </cell>
          <cell r="I199">
            <v>4.5</v>
          </cell>
        </row>
        <row r="200">
          <cell r="E200" t="str">
            <v>Gajic</v>
          </cell>
          <cell r="F200">
            <v>3</v>
          </cell>
          <cell r="G200">
            <v>1</v>
          </cell>
          <cell r="H200">
            <v>1</v>
          </cell>
          <cell r="I200">
            <v>4.75</v>
          </cell>
        </row>
        <row r="201">
          <cell r="E201" t="str">
            <v>Pablo</v>
          </cell>
          <cell r="F201">
            <v>3</v>
          </cell>
          <cell r="I201">
            <v>4.333333333333333</v>
          </cell>
        </row>
        <row r="202">
          <cell r="E202" t="str">
            <v>Pellenard</v>
          </cell>
        </row>
        <row r="203">
          <cell r="E203" t="str">
            <v>Sertic</v>
          </cell>
          <cell r="F203">
            <v>1</v>
          </cell>
        </row>
        <row r="204">
          <cell r="E204" t="str">
            <v>B. Poko</v>
          </cell>
          <cell r="F204">
            <v>4</v>
          </cell>
          <cell r="G204">
            <v>3</v>
          </cell>
          <cell r="I204">
            <v>4.25</v>
          </cell>
        </row>
        <row r="205">
          <cell r="E205" t="str">
            <v>Khazri</v>
          </cell>
          <cell r="F205">
            <v>6</v>
          </cell>
          <cell r="H205">
            <v>3</v>
          </cell>
          <cell r="I205">
            <v>6.333333333333333</v>
          </cell>
        </row>
        <row r="206">
          <cell r="E206" t="str">
            <v>Plasil</v>
          </cell>
          <cell r="F206">
            <v>1</v>
          </cell>
          <cell r="H206">
            <v>1</v>
          </cell>
          <cell r="I206">
            <v>6</v>
          </cell>
        </row>
        <row r="207">
          <cell r="E207" t="str">
            <v>M. Belay</v>
          </cell>
          <cell r="F207">
            <v>5</v>
          </cell>
          <cell r="G207">
            <v>2</v>
          </cell>
          <cell r="I207">
            <v>5.166666666666667</v>
          </cell>
        </row>
        <row r="208">
          <cell r="E208" t="str">
            <v>Traoré</v>
          </cell>
          <cell r="F208">
            <v>1</v>
          </cell>
          <cell r="I208">
            <v>4</v>
          </cell>
        </row>
        <row r="209">
          <cell r="E209" t="str">
            <v>Maulun</v>
          </cell>
        </row>
        <row r="210">
          <cell r="E210" t="str">
            <v>Chantôme</v>
          </cell>
          <cell r="F210">
            <v>6</v>
          </cell>
          <cell r="I210">
            <v>5.333333333333333</v>
          </cell>
        </row>
        <row r="211">
          <cell r="E211" t="str">
            <v>Soni</v>
          </cell>
          <cell r="F211">
            <v>1</v>
          </cell>
          <cell r="I211">
            <v>4</v>
          </cell>
        </row>
        <row r="212">
          <cell r="E212" t="str">
            <v>Kaabouni</v>
          </cell>
        </row>
        <row r="213">
          <cell r="E213" t="str">
            <v>Saivet</v>
          </cell>
          <cell r="F213">
            <v>6</v>
          </cell>
          <cell r="H213">
            <v>2</v>
          </cell>
          <cell r="I213">
            <v>5.666666666666667</v>
          </cell>
        </row>
        <row r="214">
          <cell r="E214" t="str">
            <v>Jussiê</v>
          </cell>
          <cell r="G214">
            <v>5</v>
          </cell>
        </row>
        <row r="215">
          <cell r="E215" t="str">
            <v>Diabaté</v>
          </cell>
          <cell r="F215">
            <v>2</v>
          </cell>
          <cell r="I215">
            <v>4.5</v>
          </cell>
        </row>
        <row r="216">
          <cell r="E216" t="str">
            <v>Touré</v>
          </cell>
          <cell r="F216">
            <v>3</v>
          </cell>
          <cell r="G216">
            <v>1</v>
          </cell>
          <cell r="I216">
            <v>4.666666666666667</v>
          </cell>
        </row>
        <row r="217">
          <cell r="E217" t="str">
            <v>Crivelli</v>
          </cell>
          <cell r="F217">
            <v>4</v>
          </cell>
          <cell r="G217">
            <v>1</v>
          </cell>
          <cell r="H217">
            <v>1</v>
          </cell>
          <cell r="I217">
            <v>5.25</v>
          </cell>
        </row>
        <row r="218">
          <cell r="E218" t="str">
            <v>Thelin</v>
          </cell>
          <cell r="F218">
            <v>1</v>
          </cell>
          <cell r="G218">
            <v>2</v>
          </cell>
          <cell r="I218">
            <v>4</v>
          </cell>
        </row>
        <row r="219">
          <cell r="E219" t="str">
            <v>Rolan</v>
          </cell>
          <cell r="F219">
            <v>1</v>
          </cell>
          <cell r="G219">
            <v>4</v>
          </cell>
          <cell r="H219">
            <v>1</v>
          </cell>
          <cell r="I219">
            <v>4</v>
          </cell>
        </row>
        <row r="220">
          <cell r="E220" t="str">
            <v>Chaigneau</v>
          </cell>
          <cell r="F220">
            <v>1</v>
          </cell>
          <cell r="G220">
            <v>1</v>
          </cell>
          <cell r="I220">
            <v>5</v>
          </cell>
        </row>
        <row r="221">
          <cell r="E221" t="str">
            <v>Lecomte</v>
          </cell>
          <cell r="F221">
            <v>6</v>
          </cell>
          <cell r="I221">
            <v>5.4</v>
          </cell>
        </row>
        <row r="222">
          <cell r="E222" t="str">
            <v>Gassama</v>
          </cell>
          <cell r="F222">
            <v>7</v>
          </cell>
          <cell r="I222">
            <v>5.4285714285714288</v>
          </cell>
        </row>
        <row r="223">
          <cell r="E223" t="str">
            <v>Wachter</v>
          </cell>
        </row>
        <row r="224">
          <cell r="E224" t="str">
            <v>Bellugou</v>
          </cell>
          <cell r="F224">
            <v>5</v>
          </cell>
          <cell r="G224">
            <v>1</v>
          </cell>
          <cell r="I224">
            <v>4.8</v>
          </cell>
        </row>
        <row r="225">
          <cell r="E225" t="str">
            <v>Le Goff</v>
          </cell>
          <cell r="F225">
            <v>6</v>
          </cell>
          <cell r="I225">
            <v>5.166666666666667</v>
          </cell>
        </row>
        <row r="226">
          <cell r="E226" t="str">
            <v>L. Koné</v>
          </cell>
          <cell r="F226">
            <v>4</v>
          </cell>
          <cell r="I226">
            <v>5</v>
          </cell>
        </row>
        <row r="227">
          <cell r="E227" t="str">
            <v>Z. Touré</v>
          </cell>
          <cell r="F227">
            <v>2</v>
          </cell>
          <cell r="I227">
            <v>5.5</v>
          </cell>
        </row>
        <row r="228">
          <cell r="E228" t="str">
            <v>Lautoa</v>
          </cell>
          <cell r="F228">
            <v>6</v>
          </cell>
          <cell r="I228">
            <v>5.333333333333333</v>
          </cell>
        </row>
        <row r="229">
          <cell r="E229" t="str">
            <v>Barthelmé</v>
          </cell>
          <cell r="F229">
            <v>1</v>
          </cell>
          <cell r="G229">
            <v>1</v>
          </cell>
          <cell r="I229">
            <v>6</v>
          </cell>
        </row>
        <row r="230">
          <cell r="E230" t="str">
            <v>Mostefa</v>
          </cell>
          <cell r="F230">
            <v>1</v>
          </cell>
          <cell r="I230">
            <v>5</v>
          </cell>
        </row>
        <row r="231">
          <cell r="E231" t="str">
            <v>Mesloub</v>
          </cell>
          <cell r="F231">
            <v>5</v>
          </cell>
          <cell r="I231">
            <v>5.2</v>
          </cell>
        </row>
        <row r="232">
          <cell r="E232" t="str">
            <v>Jouffre</v>
          </cell>
          <cell r="F232">
            <v>3</v>
          </cell>
          <cell r="H232">
            <v>1</v>
          </cell>
          <cell r="I232">
            <v>6</v>
          </cell>
        </row>
        <row r="233">
          <cell r="E233" t="str">
            <v>Abdullah</v>
          </cell>
          <cell r="F233">
            <v>1</v>
          </cell>
          <cell r="G233">
            <v>3</v>
          </cell>
          <cell r="I233">
            <v>5</v>
          </cell>
        </row>
        <row r="234">
          <cell r="E234" t="str">
            <v>Ndong</v>
          </cell>
          <cell r="F234">
            <v>6</v>
          </cell>
          <cell r="H234">
            <v>1</v>
          </cell>
          <cell r="I234">
            <v>5.166666666666667</v>
          </cell>
        </row>
        <row r="235">
          <cell r="E235" t="str">
            <v>Guerreiro</v>
          </cell>
          <cell r="F235">
            <v>6</v>
          </cell>
          <cell r="G235">
            <v>1</v>
          </cell>
          <cell r="I235">
            <v>4.833333333333333</v>
          </cell>
        </row>
        <row r="236">
          <cell r="E236" t="str">
            <v>Philippoteaux</v>
          </cell>
          <cell r="F236">
            <v>1</v>
          </cell>
          <cell r="G236">
            <v>4</v>
          </cell>
          <cell r="I236">
            <v>7</v>
          </cell>
        </row>
        <row r="237">
          <cell r="E237" t="str">
            <v>Traoré</v>
          </cell>
          <cell r="G237">
            <v>1</v>
          </cell>
        </row>
        <row r="238">
          <cell r="E238" t="str">
            <v>Jeannot</v>
          </cell>
          <cell r="F238">
            <v>3</v>
          </cell>
          <cell r="G238">
            <v>3</v>
          </cell>
          <cell r="H238">
            <v>2</v>
          </cell>
          <cell r="I238">
            <v>4</v>
          </cell>
        </row>
        <row r="239">
          <cell r="E239" t="str">
            <v>Bouanga</v>
          </cell>
          <cell r="F239">
            <v>3</v>
          </cell>
          <cell r="G239">
            <v>1</v>
          </cell>
          <cell r="H239">
            <v>1</v>
          </cell>
          <cell r="I239">
            <v>5.5</v>
          </cell>
        </row>
        <row r="240">
          <cell r="E240" t="str">
            <v>Lavigne</v>
          </cell>
        </row>
        <row r="241">
          <cell r="E241" t="str">
            <v>Moukandjo</v>
          </cell>
          <cell r="F241">
            <v>6</v>
          </cell>
          <cell r="G241">
            <v>1</v>
          </cell>
          <cell r="H241">
            <v>3</v>
          </cell>
          <cell r="I241">
            <v>5</v>
          </cell>
        </row>
        <row r="242">
          <cell r="E242" t="str">
            <v>Waris</v>
          </cell>
          <cell r="F242">
            <v>4</v>
          </cell>
          <cell r="H242">
            <v>2</v>
          </cell>
          <cell r="I242">
            <v>5.25</v>
          </cell>
        </row>
        <row r="243">
          <cell r="E243" t="str">
            <v>Fofana</v>
          </cell>
          <cell r="G243">
            <v>2</v>
          </cell>
        </row>
        <row r="244">
          <cell r="E244" t="str">
            <v>Gakpa</v>
          </cell>
          <cell r="G244">
            <v>2</v>
          </cell>
        </row>
        <row r="245">
          <cell r="E245" t="str">
            <v>Jourdren</v>
          </cell>
          <cell r="F245">
            <v>2</v>
          </cell>
          <cell r="I245">
            <v>5.5</v>
          </cell>
        </row>
        <row r="246">
          <cell r="E246" t="str">
            <v>Ligali</v>
          </cell>
          <cell r="F246">
            <v>5</v>
          </cell>
          <cell r="I246">
            <v>5.4</v>
          </cell>
        </row>
        <row r="247">
          <cell r="E247" t="str">
            <v>Pionnier</v>
          </cell>
        </row>
        <row r="248">
          <cell r="E248" t="str">
            <v>Congré</v>
          </cell>
          <cell r="F248">
            <v>6</v>
          </cell>
          <cell r="H248">
            <v>1</v>
          </cell>
          <cell r="I248">
            <v>5.5</v>
          </cell>
        </row>
        <row r="249">
          <cell r="E249" t="str">
            <v>Deplagne</v>
          </cell>
          <cell r="F249">
            <v>5</v>
          </cell>
          <cell r="G249">
            <v>2</v>
          </cell>
          <cell r="I249">
            <v>4.8</v>
          </cell>
        </row>
        <row r="250">
          <cell r="E250" t="str">
            <v>Gissi</v>
          </cell>
        </row>
        <row r="251">
          <cell r="E251" t="str">
            <v>Hilton</v>
          </cell>
          <cell r="F251">
            <v>6</v>
          </cell>
          <cell r="I251">
            <v>5.333333333333333</v>
          </cell>
        </row>
        <row r="252">
          <cell r="E252" t="str">
            <v>Dabo</v>
          </cell>
          <cell r="F252">
            <v>7</v>
          </cell>
          <cell r="I252">
            <v>5.1428571428571432</v>
          </cell>
        </row>
        <row r="253">
          <cell r="E253" t="str">
            <v>N'Diaye</v>
          </cell>
          <cell r="G253">
            <v>1</v>
          </cell>
        </row>
        <row r="254">
          <cell r="E254" t="str">
            <v>Rémy</v>
          </cell>
          <cell r="F254">
            <v>2</v>
          </cell>
          <cell r="G254">
            <v>1</v>
          </cell>
          <cell r="I254">
            <v>6</v>
          </cell>
        </row>
        <row r="255">
          <cell r="E255" t="str">
            <v>Roussillon</v>
          </cell>
          <cell r="F255">
            <v>4</v>
          </cell>
          <cell r="G255">
            <v>1</v>
          </cell>
          <cell r="I255">
            <v>4.75</v>
          </cell>
        </row>
        <row r="256">
          <cell r="E256" t="str">
            <v>Bensebaini</v>
          </cell>
          <cell r="F256">
            <v>4</v>
          </cell>
          <cell r="G256">
            <v>1</v>
          </cell>
          <cell r="I256">
            <v>4.75</v>
          </cell>
        </row>
        <row r="257">
          <cell r="E257" t="str">
            <v>Ribelin</v>
          </cell>
        </row>
        <row r="258">
          <cell r="E258" t="str">
            <v>Lasne</v>
          </cell>
          <cell r="F258">
            <v>5</v>
          </cell>
          <cell r="G258">
            <v>1</v>
          </cell>
          <cell r="I258">
            <v>4.5</v>
          </cell>
        </row>
        <row r="259">
          <cell r="E259" t="str">
            <v>J. Martin</v>
          </cell>
          <cell r="F259">
            <v>6</v>
          </cell>
          <cell r="H259">
            <v>1</v>
          </cell>
          <cell r="I259">
            <v>5.666666666666667</v>
          </cell>
        </row>
        <row r="260">
          <cell r="E260" t="str">
            <v>Marveaux</v>
          </cell>
          <cell r="F260">
            <v>4</v>
          </cell>
          <cell r="G260">
            <v>1</v>
          </cell>
          <cell r="H260">
            <v>1</v>
          </cell>
          <cell r="I260">
            <v>5.5</v>
          </cell>
        </row>
        <row r="261">
          <cell r="E261" t="str">
            <v>Saihi</v>
          </cell>
        </row>
        <row r="262">
          <cell r="E262" t="str">
            <v>Skhiri</v>
          </cell>
        </row>
        <row r="263">
          <cell r="E263" t="str">
            <v>Wüthrich</v>
          </cell>
        </row>
        <row r="264">
          <cell r="E264" t="str">
            <v>Boudebouz</v>
          </cell>
          <cell r="F264">
            <v>6</v>
          </cell>
          <cell r="G264">
            <v>1</v>
          </cell>
          <cell r="I264">
            <v>5.5</v>
          </cell>
        </row>
        <row r="265">
          <cell r="E265" t="str">
            <v>Cornette</v>
          </cell>
          <cell r="F265">
            <v>1</v>
          </cell>
          <cell r="G265">
            <v>2</v>
          </cell>
          <cell r="I265">
            <v>5</v>
          </cell>
        </row>
        <row r="266">
          <cell r="E266" t="str">
            <v>Sanson</v>
          </cell>
        </row>
        <row r="267">
          <cell r="E267" t="str">
            <v>Bakar</v>
          </cell>
          <cell r="F267">
            <v>2</v>
          </cell>
          <cell r="G267">
            <v>2</v>
          </cell>
          <cell r="I267">
            <v>3.5</v>
          </cell>
        </row>
        <row r="268">
          <cell r="E268" t="str">
            <v>Berigaud</v>
          </cell>
          <cell r="F268">
            <v>4</v>
          </cell>
          <cell r="G268">
            <v>2</v>
          </cell>
          <cell r="I268">
            <v>4.8</v>
          </cell>
        </row>
        <row r="269">
          <cell r="E269" t="str">
            <v>MontCamara</v>
          </cell>
          <cell r="F269">
            <v>3</v>
          </cell>
          <cell r="G269">
            <v>2</v>
          </cell>
          <cell r="I269">
            <v>4.333333333333333</v>
          </cell>
        </row>
        <row r="270">
          <cell r="E270" t="str">
            <v>Mounié</v>
          </cell>
          <cell r="G270">
            <v>2</v>
          </cell>
        </row>
        <row r="271">
          <cell r="E271" t="str">
            <v>Yatabaré</v>
          </cell>
          <cell r="F271">
            <v>2</v>
          </cell>
          <cell r="G271">
            <v>1</v>
          </cell>
          <cell r="I271">
            <v>4.333333333333333</v>
          </cell>
        </row>
        <row r="272">
          <cell r="E272" t="str">
            <v>Deza</v>
          </cell>
          <cell r="G272">
            <v>1</v>
          </cell>
        </row>
        <row r="273">
          <cell r="E273" t="str">
            <v>Vidal</v>
          </cell>
        </row>
        <row r="274">
          <cell r="E274" t="str">
            <v>Goicoechea</v>
          </cell>
          <cell r="F274">
            <v>7</v>
          </cell>
          <cell r="I274">
            <v>4.7142857142857144</v>
          </cell>
        </row>
        <row r="275">
          <cell r="E275" t="str">
            <v>Ahamada</v>
          </cell>
        </row>
        <row r="276">
          <cell r="E276" t="str">
            <v>Akpa-Akpro</v>
          </cell>
          <cell r="F276">
            <v>7</v>
          </cell>
          <cell r="I276">
            <v>5.1428571428571432</v>
          </cell>
        </row>
        <row r="277">
          <cell r="E277" t="str">
            <v>Spajic</v>
          </cell>
          <cell r="F277">
            <v>2</v>
          </cell>
          <cell r="G277">
            <v>2</v>
          </cell>
          <cell r="I277">
            <v>4.333333333333333</v>
          </cell>
        </row>
        <row r="278">
          <cell r="E278" t="str">
            <v>Yago</v>
          </cell>
          <cell r="F278">
            <v>5</v>
          </cell>
          <cell r="H278" t="str">
            <v>(-1)</v>
          </cell>
          <cell r="I278">
            <v>4.5999999999999996</v>
          </cell>
        </row>
        <row r="279">
          <cell r="E279" t="str">
            <v>Spano</v>
          </cell>
        </row>
        <row r="280">
          <cell r="E280" t="str">
            <v>Grigore</v>
          </cell>
        </row>
        <row r="281">
          <cell r="E281" t="str">
            <v>Ninkov</v>
          </cell>
          <cell r="F281">
            <v>3</v>
          </cell>
          <cell r="I281">
            <v>5</v>
          </cell>
        </row>
        <row r="282">
          <cell r="E282" t="str">
            <v>Matheus</v>
          </cell>
          <cell r="F282">
            <v>2</v>
          </cell>
          <cell r="I282">
            <v>5</v>
          </cell>
        </row>
        <row r="283">
          <cell r="E283" t="str">
            <v>Maury</v>
          </cell>
        </row>
        <row r="284">
          <cell r="E284" t="str">
            <v>Veskovac</v>
          </cell>
        </row>
        <row r="285">
          <cell r="E285" t="str">
            <v>Hassani</v>
          </cell>
        </row>
        <row r="286">
          <cell r="E286" t="str">
            <v>Kana-Biyik</v>
          </cell>
          <cell r="F286">
            <v>7</v>
          </cell>
          <cell r="H286">
            <v>1</v>
          </cell>
          <cell r="I286">
            <v>4.833333333333333</v>
          </cell>
        </row>
        <row r="287">
          <cell r="E287" t="str">
            <v>Larabi</v>
          </cell>
        </row>
        <row r="288">
          <cell r="E288" t="str">
            <v>Tisserand</v>
          </cell>
          <cell r="F288">
            <v>4</v>
          </cell>
          <cell r="G288">
            <v>1</v>
          </cell>
          <cell r="I288">
            <v>4.5</v>
          </cell>
        </row>
        <row r="289">
          <cell r="E289" t="str">
            <v>Moubandjé</v>
          </cell>
          <cell r="F289">
            <v>3</v>
          </cell>
          <cell r="G289">
            <v>1</v>
          </cell>
          <cell r="I289">
            <v>4.75</v>
          </cell>
        </row>
        <row r="290">
          <cell r="E290" t="str">
            <v>Didot</v>
          </cell>
          <cell r="F290">
            <v>6</v>
          </cell>
          <cell r="I290">
            <v>4.666666666666667</v>
          </cell>
        </row>
        <row r="291">
          <cell r="E291" t="str">
            <v>Furman</v>
          </cell>
        </row>
        <row r="292">
          <cell r="E292" t="str">
            <v>Sirieix</v>
          </cell>
        </row>
        <row r="293">
          <cell r="E293" t="str">
            <v>Bodiger</v>
          </cell>
          <cell r="F293">
            <v>1</v>
          </cell>
          <cell r="G293">
            <v>4</v>
          </cell>
          <cell r="I293">
            <v>5</v>
          </cell>
        </row>
        <row r="294">
          <cell r="E294" t="str">
            <v>Doumbia</v>
          </cell>
          <cell r="F294">
            <v>6</v>
          </cell>
          <cell r="H294">
            <v>1</v>
          </cell>
          <cell r="I294">
            <v>5.333333333333333</v>
          </cell>
        </row>
        <row r="295">
          <cell r="E295" t="str">
            <v>Aguilar</v>
          </cell>
        </row>
        <row r="296">
          <cell r="E296" t="str">
            <v>Regattin</v>
          </cell>
          <cell r="F296">
            <v>4</v>
          </cell>
          <cell r="G296">
            <v>3</v>
          </cell>
          <cell r="H296">
            <v>1</v>
          </cell>
          <cell r="I296">
            <v>6.25</v>
          </cell>
        </row>
        <row r="297">
          <cell r="E297" t="str">
            <v>Trejo</v>
          </cell>
          <cell r="F297">
            <v>5</v>
          </cell>
          <cell r="G297">
            <v>1</v>
          </cell>
          <cell r="I297">
            <v>4.8</v>
          </cell>
        </row>
        <row r="298">
          <cell r="E298" t="str">
            <v>Blin</v>
          </cell>
          <cell r="G298">
            <v>3</v>
          </cell>
        </row>
        <row r="299">
          <cell r="E299" t="str">
            <v>Machach</v>
          </cell>
        </row>
        <row r="300">
          <cell r="E300" t="str">
            <v>Somalia</v>
          </cell>
          <cell r="F300">
            <v>3</v>
          </cell>
          <cell r="G300">
            <v>2</v>
          </cell>
          <cell r="I300">
            <v>4.5</v>
          </cell>
        </row>
        <row r="301">
          <cell r="E301" t="str">
            <v>Roman</v>
          </cell>
        </row>
        <row r="302">
          <cell r="E302" t="str">
            <v>Ben Yedder</v>
          </cell>
          <cell r="F302">
            <v>5</v>
          </cell>
          <cell r="H302">
            <v>1</v>
          </cell>
          <cell r="I302">
            <v>4.4000000000000004</v>
          </cell>
        </row>
        <row r="303">
          <cell r="E303" t="str">
            <v>Pesic</v>
          </cell>
          <cell r="G303">
            <v>4</v>
          </cell>
        </row>
        <row r="304">
          <cell r="E304" t="str">
            <v>Braithwaite</v>
          </cell>
          <cell r="F304">
            <v>7</v>
          </cell>
          <cell r="H304">
            <v>4</v>
          </cell>
          <cell r="I304">
            <v>5.7142857142857144</v>
          </cell>
        </row>
        <row r="305">
          <cell r="E305" t="str">
            <v>Zaniou</v>
          </cell>
        </row>
        <row r="306">
          <cell r="E306" t="str">
            <v>Fenouche</v>
          </cell>
        </row>
        <row r="307">
          <cell r="E307" t="str">
            <v>Ben Ali</v>
          </cell>
        </row>
        <row r="308">
          <cell r="E308" t="str">
            <v>Leca</v>
          </cell>
          <cell r="F308">
            <v>4</v>
          </cell>
          <cell r="I308">
            <v>5.5</v>
          </cell>
        </row>
        <row r="309">
          <cell r="E309" t="str">
            <v>Hansen</v>
          </cell>
          <cell r="F309">
            <v>3</v>
          </cell>
          <cell r="I309">
            <v>5.666666666666667</v>
          </cell>
        </row>
        <row r="310">
          <cell r="E310" t="str">
            <v>Vincensini</v>
          </cell>
          <cell r="G310">
            <v>1</v>
          </cell>
        </row>
        <row r="311">
          <cell r="E311" t="str">
            <v>Cioni</v>
          </cell>
          <cell r="F311">
            <v>2</v>
          </cell>
          <cell r="I311">
            <v>4</v>
          </cell>
        </row>
        <row r="312">
          <cell r="E312" t="str">
            <v>Marange</v>
          </cell>
          <cell r="F312">
            <v>3</v>
          </cell>
          <cell r="G312">
            <v>1</v>
          </cell>
          <cell r="I312">
            <v>5.333333333333333</v>
          </cell>
        </row>
        <row r="313">
          <cell r="E313" t="str">
            <v>Djiku</v>
          </cell>
          <cell r="F313">
            <v>5</v>
          </cell>
          <cell r="I313">
            <v>5</v>
          </cell>
        </row>
        <row r="314">
          <cell r="E314" t="str">
            <v>Achilli</v>
          </cell>
        </row>
        <row r="315">
          <cell r="E315" t="str">
            <v>Peybernes</v>
          </cell>
          <cell r="F315">
            <v>2</v>
          </cell>
          <cell r="I315">
            <v>5</v>
          </cell>
        </row>
        <row r="316">
          <cell r="E316" t="str">
            <v>Modesto</v>
          </cell>
          <cell r="F316">
            <v>6</v>
          </cell>
          <cell r="G316">
            <v>1</v>
          </cell>
          <cell r="I316">
            <v>5.166666666666667</v>
          </cell>
        </row>
        <row r="317">
          <cell r="E317" t="str">
            <v>Palmieri</v>
          </cell>
          <cell r="F317">
            <v>6</v>
          </cell>
          <cell r="H317">
            <v>1</v>
          </cell>
          <cell r="I317">
            <v>5</v>
          </cell>
        </row>
        <row r="318">
          <cell r="E318" t="str">
            <v>Jebbour</v>
          </cell>
          <cell r="F318">
            <v>1</v>
          </cell>
          <cell r="G318">
            <v>2</v>
          </cell>
          <cell r="I318">
            <v>3</v>
          </cell>
        </row>
        <row r="319">
          <cell r="E319" t="str">
            <v>Squillaci</v>
          </cell>
          <cell r="F319">
            <v>5</v>
          </cell>
          <cell r="G319">
            <v>2</v>
          </cell>
          <cell r="I319">
            <v>5</v>
          </cell>
        </row>
        <row r="320">
          <cell r="E320" t="str">
            <v>Cahuzac</v>
          </cell>
          <cell r="F320">
            <v>6</v>
          </cell>
          <cell r="G320">
            <v>1</v>
          </cell>
          <cell r="I320">
            <v>4.8571428571428568</v>
          </cell>
        </row>
        <row r="321">
          <cell r="E321" t="str">
            <v>Kikabidze</v>
          </cell>
        </row>
        <row r="322">
          <cell r="E322" t="str">
            <v>Abd. Keita</v>
          </cell>
        </row>
        <row r="323">
          <cell r="E323" t="str">
            <v>Romain</v>
          </cell>
        </row>
        <row r="324">
          <cell r="E324" t="str">
            <v>Maboulou</v>
          </cell>
          <cell r="F324">
            <v>1</v>
          </cell>
          <cell r="G324">
            <v>2</v>
          </cell>
          <cell r="I324">
            <v>4</v>
          </cell>
        </row>
        <row r="325">
          <cell r="E325" t="str">
            <v>Romaric</v>
          </cell>
        </row>
        <row r="326">
          <cell r="E326" t="str">
            <v>Fofana</v>
          </cell>
          <cell r="F326">
            <v>6</v>
          </cell>
          <cell r="G326">
            <v>1</v>
          </cell>
          <cell r="I326">
            <v>5.1428571428571432</v>
          </cell>
        </row>
        <row r="327">
          <cell r="E327" t="str">
            <v>Diallo</v>
          </cell>
          <cell r="F327">
            <v>3</v>
          </cell>
          <cell r="G327">
            <v>1</v>
          </cell>
          <cell r="I327">
            <v>4.666666666666667</v>
          </cell>
        </row>
        <row r="328">
          <cell r="E328" t="str">
            <v>Danic</v>
          </cell>
          <cell r="F328">
            <v>6</v>
          </cell>
          <cell r="G328">
            <v>1</v>
          </cell>
          <cell r="H328">
            <v>1</v>
          </cell>
          <cell r="I328">
            <v>5</v>
          </cell>
        </row>
        <row r="329">
          <cell r="E329" t="str">
            <v>Ngando</v>
          </cell>
          <cell r="G329">
            <v>1</v>
          </cell>
        </row>
        <row r="330">
          <cell r="E330" t="str">
            <v>Raspentino</v>
          </cell>
          <cell r="G330">
            <v>1</v>
          </cell>
        </row>
        <row r="331">
          <cell r="E331" t="str">
            <v>Mostefa</v>
          </cell>
          <cell r="F331">
            <v>1</v>
          </cell>
          <cell r="I331">
            <v>4</v>
          </cell>
        </row>
        <row r="332">
          <cell r="E332" t="str">
            <v>Houri</v>
          </cell>
        </row>
        <row r="333">
          <cell r="E333" t="str">
            <v>Ayité</v>
          </cell>
          <cell r="F333">
            <v>7</v>
          </cell>
          <cell r="H333">
            <v>2</v>
          </cell>
          <cell r="I333">
            <v>5.2857142857142856</v>
          </cell>
        </row>
        <row r="334">
          <cell r="E334" t="str">
            <v>Brandao</v>
          </cell>
          <cell r="F334">
            <v>3</v>
          </cell>
          <cell r="H334">
            <v>1</v>
          </cell>
          <cell r="I334">
            <v>4</v>
          </cell>
        </row>
        <row r="335">
          <cell r="E335" t="str">
            <v>Kamano</v>
          </cell>
          <cell r="F335">
            <v>5</v>
          </cell>
          <cell r="H335">
            <v>1</v>
          </cell>
          <cell r="I335">
            <v>4</v>
          </cell>
        </row>
        <row r="336">
          <cell r="E336" t="str">
            <v>Koné</v>
          </cell>
        </row>
        <row r="337">
          <cell r="E337" t="str">
            <v>Coulibaly</v>
          </cell>
          <cell r="F337">
            <v>1</v>
          </cell>
          <cell r="G337">
            <v>3</v>
          </cell>
          <cell r="H337">
            <v>1</v>
          </cell>
          <cell r="I337">
            <v>5</v>
          </cell>
        </row>
        <row r="338">
          <cell r="E338" t="str">
            <v>Costil</v>
          </cell>
          <cell r="F338">
            <v>4</v>
          </cell>
          <cell r="I338">
            <v>5.25</v>
          </cell>
        </row>
        <row r="339">
          <cell r="E339" t="str">
            <v>Diallo</v>
          </cell>
          <cell r="F339">
            <v>3</v>
          </cell>
          <cell r="I339">
            <v>5</v>
          </cell>
        </row>
        <row r="340">
          <cell r="E340" t="str">
            <v>Sorin</v>
          </cell>
        </row>
        <row r="341">
          <cell r="E341" t="str">
            <v>Armand</v>
          </cell>
          <cell r="F341">
            <v>6</v>
          </cell>
          <cell r="H341">
            <v>1</v>
          </cell>
          <cell r="I341">
            <v>5.333333333333333</v>
          </cell>
        </row>
        <row r="342">
          <cell r="E342" t="str">
            <v>Danzé</v>
          </cell>
          <cell r="F342">
            <v>1</v>
          </cell>
          <cell r="G342">
            <v>1</v>
          </cell>
          <cell r="I342">
            <v>6</v>
          </cell>
        </row>
        <row r="343">
          <cell r="E343" t="str">
            <v>Mexer</v>
          </cell>
          <cell r="F343">
            <v>7</v>
          </cell>
          <cell r="I343">
            <v>4.7142857142857144</v>
          </cell>
        </row>
        <row r="344">
          <cell r="E344" t="str">
            <v>Zajkov</v>
          </cell>
        </row>
        <row r="345">
          <cell r="E345" t="str">
            <v>Diagne</v>
          </cell>
          <cell r="F345">
            <v>3</v>
          </cell>
          <cell r="I345">
            <v>4.666666666666667</v>
          </cell>
        </row>
        <row r="346">
          <cell r="E346" t="str">
            <v>Moreira</v>
          </cell>
          <cell r="F346">
            <v>5</v>
          </cell>
          <cell r="G346">
            <v>1</v>
          </cell>
          <cell r="I346">
            <v>4.8</v>
          </cell>
        </row>
        <row r="347">
          <cell r="E347" t="str">
            <v>Lenjani</v>
          </cell>
          <cell r="G347">
            <v>1</v>
          </cell>
        </row>
        <row r="348">
          <cell r="E348" t="str">
            <v>Pedro Mendes</v>
          </cell>
          <cell r="F348">
            <v>5</v>
          </cell>
          <cell r="I348">
            <v>5.2</v>
          </cell>
        </row>
        <row r="349">
          <cell r="E349" t="str">
            <v>Baal</v>
          </cell>
          <cell r="F349">
            <v>5</v>
          </cell>
          <cell r="I349">
            <v>5.6</v>
          </cell>
        </row>
        <row r="350">
          <cell r="E350" t="str">
            <v>Zeffane</v>
          </cell>
          <cell r="F350">
            <v>3</v>
          </cell>
          <cell r="G350">
            <v>2</v>
          </cell>
          <cell r="H350">
            <v>1</v>
          </cell>
          <cell r="I350">
            <v>5</v>
          </cell>
        </row>
        <row r="351">
          <cell r="E351" t="str">
            <v>M'Bengue</v>
          </cell>
          <cell r="F351">
            <v>1</v>
          </cell>
          <cell r="G351">
            <v>1</v>
          </cell>
          <cell r="I351">
            <v>5</v>
          </cell>
        </row>
        <row r="352">
          <cell r="E352" t="str">
            <v>Doucouré</v>
          </cell>
          <cell r="F352">
            <v>4</v>
          </cell>
          <cell r="I352">
            <v>5</v>
          </cell>
        </row>
        <row r="353">
          <cell r="E353" t="str">
            <v>Hunou</v>
          </cell>
        </row>
        <row r="354">
          <cell r="E354" t="str">
            <v>André</v>
          </cell>
          <cell r="F354">
            <v>4</v>
          </cell>
          <cell r="G354">
            <v>1</v>
          </cell>
          <cell r="I354">
            <v>4.75</v>
          </cell>
        </row>
        <row r="355">
          <cell r="E355" t="str">
            <v>Prcic</v>
          </cell>
        </row>
        <row r="356">
          <cell r="E356" t="str">
            <v>Brüls</v>
          </cell>
        </row>
        <row r="357">
          <cell r="E357" t="str">
            <v>G. Fernandes</v>
          </cell>
          <cell r="F357">
            <v>6</v>
          </cell>
          <cell r="I357">
            <v>5.2</v>
          </cell>
        </row>
        <row r="358">
          <cell r="E358" t="str">
            <v>Quintero</v>
          </cell>
        </row>
        <row r="359">
          <cell r="E359" t="str">
            <v>Sylla</v>
          </cell>
          <cell r="F359">
            <v>7</v>
          </cell>
          <cell r="I359">
            <v>5</v>
          </cell>
        </row>
        <row r="360">
          <cell r="E360" t="str">
            <v>Hosiner</v>
          </cell>
        </row>
        <row r="361">
          <cell r="E361" t="str">
            <v>Habibou</v>
          </cell>
        </row>
        <row r="362">
          <cell r="E362" t="str">
            <v>Ntep</v>
          </cell>
          <cell r="F362">
            <v>2</v>
          </cell>
          <cell r="G362">
            <v>1</v>
          </cell>
          <cell r="H362">
            <v>2</v>
          </cell>
          <cell r="I362">
            <v>6.5</v>
          </cell>
        </row>
        <row r="363">
          <cell r="E363" t="str">
            <v>Henrique</v>
          </cell>
          <cell r="F363">
            <v>5</v>
          </cell>
          <cell r="G363">
            <v>1</v>
          </cell>
          <cell r="H363">
            <v>1</v>
          </cell>
          <cell r="I363">
            <v>4.5999999999999996</v>
          </cell>
        </row>
        <row r="364">
          <cell r="E364" t="str">
            <v>Grosicki</v>
          </cell>
          <cell r="F364">
            <v>1</v>
          </cell>
          <cell r="G364">
            <v>6</v>
          </cell>
          <cell r="H364">
            <v>1</v>
          </cell>
          <cell r="I364">
            <v>5</v>
          </cell>
        </row>
        <row r="365">
          <cell r="E365" t="str">
            <v>Sio</v>
          </cell>
          <cell r="F365">
            <v>5</v>
          </cell>
          <cell r="G365">
            <v>2</v>
          </cell>
          <cell r="H365">
            <v>4</v>
          </cell>
          <cell r="I365">
            <v>5.333333333333333</v>
          </cell>
        </row>
        <row r="366">
          <cell r="E366" t="str">
            <v>Boga</v>
          </cell>
          <cell r="G366">
            <v>2</v>
          </cell>
        </row>
        <row r="367">
          <cell r="E367" t="str">
            <v>Saïd</v>
          </cell>
          <cell r="G367">
            <v>1</v>
          </cell>
        </row>
        <row r="368">
          <cell r="E368" t="str">
            <v>Toivonen</v>
          </cell>
          <cell r="G368">
            <v>1</v>
          </cell>
        </row>
        <row r="369">
          <cell r="E369" t="str">
            <v>Agassa</v>
          </cell>
          <cell r="F369">
            <v>5</v>
          </cell>
          <cell r="I369">
            <v>5.5</v>
          </cell>
        </row>
        <row r="370">
          <cell r="E370" t="str">
            <v>Garel</v>
          </cell>
        </row>
        <row r="371">
          <cell r="E371" t="str">
            <v>Bastien</v>
          </cell>
        </row>
        <row r="372">
          <cell r="E372" t="str">
            <v>Placide</v>
          </cell>
          <cell r="F372">
            <v>2</v>
          </cell>
          <cell r="G372">
            <v>2</v>
          </cell>
          <cell r="I372">
            <v>5.333333333333333</v>
          </cell>
        </row>
        <row r="373">
          <cell r="E373" t="str">
            <v>Fofana</v>
          </cell>
          <cell r="F373">
            <v>1</v>
          </cell>
          <cell r="I373">
            <v>5</v>
          </cell>
        </row>
        <row r="374">
          <cell r="E374" t="str">
            <v>Conte</v>
          </cell>
          <cell r="F374">
            <v>1</v>
          </cell>
          <cell r="I374">
            <v>5</v>
          </cell>
        </row>
        <row r="375">
          <cell r="E375" t="str">
            <v>Glombard</v>
          </cell>
        </row>
        <row r="376">
          <cell r="E376" t="str">
            <v>Mandi</v>
          </cell>
          <cell r="F376">
            <v>7</v>
          </cell>
          <cell r="I376">
            <v>5</v>
          </cell>
        </row>
        <row r="377">
          <cell r="E377" t="str">
            <v>Signorino</v>
          </cell>
          <cell r="F377">
            <v>6</v>
          </cell>
          <cell r="I377">
            <v>5</v>
          </cell>
        </row>
        <row r="378">
          <cell r="E378" t="str">
            <v>Tacalfred</v>
          </cell>
          <cell r="G378">
            <v>1</v>
          </cell>
        </row>
        <row r="379">
          <cell r="E379" t="str">
            <v>Traoré</v>
          </cell>
          <cell r="F379">
            <v>6</v>
          </cell>
          <cell r="H379">
            <v>1</v>
          </cell>
          <cell r="I379">
            <v>5.5</v>
          </cell>
        </row>
        <row r="380">
          <cell r="E380" t="str">
            <v>Weber</v>
          </cell>
          <cell r="F380">
            <v>6</v>
          </cell>
          <cell r="I380">
            <v>4.833333333333333</v>
          </cell>
        </row>
        <row r="381">
          <cell r="E381" t="str">
            <v>Devaux</v>
          </cell>
          <cell r="F381">
            <v>6</v>
          </cell>
          <cell r="I381">
            <v>5.333333333333333</v>
          </cell>
        </row>
        <row r="382">
          <cell r="E382" t="str">
            <v>Fortes</v>
          </cell>
          <cell r="F382">
            <v>1</v>
          </cell>
          <cell r="I382">
            <v>4</v>
          </cell>
        </row>
        <row r="383">
          <cell r="E383" t="str">
            <v>Oniangue</v>
          </cell>
          <cell r="F383">
            <v>5</v>
          </cell>
          <cell r="I383">
            <v>4.2</v>
          </cell>
        </row>
        <row r="384">
          <cell r="E384" t="str">
            <v>Mfulu</v>
          </cell>
          <cell r="G384">
            <v>3</v>
          </cell>
        </row>
        <row r="385">
          <cell r="E385" t="str">
            <v>Bourillon</v>
          </cell>
        </row>
        <row r="386">
          <cell r="E386" t="str">
            <v>Bulot</v>
          </cell>
          <cell r="F386">
            <v>4</v>
          </cell>
          <cell r="G386">
            <v>3</v>
          </cell>
          <cell r="H386">
            <v>1</v>
          </cell>
          <cell r="I386">
            <v>4.5</v>
          </cell>
        </row>
        <row r="387">
          <cell r="E387" t="str">
            <v>Kankava</v>
          </cell>
          <cell r="F387">
            <v>3</v>
          </cell>
          <cell r="I387">
            <v>4</v>
          </cell>
        </row>
        <row r="388">
          <cell r="E388" t="str">
            <v>Turan</v>
          </cell>
          <cell r="F388">
            <v>3</v>
          </cell>
          <cell r="H388">
            <v>1</v>
          </cell>
          <cell r="I388">
            <v>5</v>
          </cell>
        </row>
        <row r="389">
          <cell r="E389" t="str">
            <v>Peuget</v>
          </cell>
          <cell r="F389">
            <v>5</v>
          </cell>
          <cell r="I389">
            <v>4.5999999999999996</v>
          </cell>
        </row>
        <row r="390">
          <cell r="E390" t="str">
            <v>Charbonnier</v>
          </cell>
          <cell r="F390">
            <v>2</v>
          </cell>
          <cell r="G390">
            <v>2</v>
          </cell>
          <cell r="H390">
            <v>1</v>
          </cell>
          <cell r="I390">
            <v>6</v>
          </cell>
        </row>
        <row r="391">
          <cell r="E391" t="str">
            <v>N'Gog</v>
          </cell>
          <cell r="F391">
            <v>3</v>
          </cell>
          <cell r="I391">
            <v>4</v>
          </cell>
        </row>
        <row r="392">
          <cell r="E392" t="str">
            <v>De Préville</v>
          </cell>
          <cell r="F392">
            <v>6</v>
          </cell>
          <cell r="G392">
            <v>1</v>
          </cell>
          <cell r="H392">
            <v>2</v>
          </cell>
          <cell r="I392">
            <v>5.666666666666667</v>
          </cell>
        </row>
        <row r="393">
          <cell r="E393" t="str">
            <v>Siebatcheu</v>
          </cell>
          <cell r="F393">
            <v>1</v>
          </cell>
          <cell r="G393">
            <v>5</v>
          </cell>
          <cell r="H393">
            <v>3</v>
          </cell>
          <cell r="I393">
            <v>4</v>
          </cell>
        </row>
        <row r="394">
          <cell r="E394" t="str">
            <v>Kyei</v>
          </cell>
          <cell r="F394">
            <v>3</v>
          </cell>
          <cell r="G394">
            <v>3</v>
          </cell>
          <cell r="H394">
            <v>1</v>
          </cell>
          <cell r="I394">
            <v>5.333333333333333</v>
          </cell>
        </row>
        <row r="395">
          <cell r="E395" t="str">
            <v>Diego</v>
          </cell>
          <cell r="F395">
            <v>1</v>
          </cell>
          <cell r="G395">
            <v>1</v>
          </cell>
          <cell r="I395">
            <v>4</v>
          </cell>
        </row>
        <row r="396">
          <cell r="E396" t="str">
            <v>Dupé</v>
          </cell>
          <cell r="F396">
            <v>1</v>
          </cell>
          <cell r="I396">
            <v>6</v>
          </cell>
        </row>
        <row r="397">
          <cell r="E397" t="str">
            <v>Riou</v>
          </cell>
          <cell r="F397">
            <v>5</v>
          </cell>
          <cell r="I397">
            <v>5.6</v>
          </cell>
        </row>
        <row r="398">
          <cell r="E398" t="str">
            <v>Djidji</v>
          </cell>
          <cell r="F398">
            <v>6</v>
          </cell>
          <cell r="I398">
            <v>5.5</v>
          </cell>
        </row>
        <row r="399">
          <cell r="E399" t="str">
            <v>N'Dongala</v>
          </cell>
        </row>
        <row r="400">
          <cell r="E400" t="str">
            <v>Dubois</v>
          </cell>
          <cell r="F400">
            <v>6</v>
          </cell>
          <cell r="I400">
            <v>5</v>
          </cell>
        </row>
        <row r="401">
          <cell r="E401" t="str">
            <v>Moimbé</v>
          </cell>
        </row>
        <row r="402">
          <cell r="E402" t="str">
            <v>Kwateng</v>
          </cell>
          <cell r="G402">
            <v>1</v>
          </cell>
        </row>
        <row r="403">
          <cell r="E403" t="str">
            <v>Lenjani</v>
          </cell>
          <cell r="F403">
            <v>3</v>
          </cell>
          <cell r="H403">
            <v>1</v>
          </cell>
          <cell r="I403">
            <v>5</v>
          </cell>
        </row>
        <row r="404">
          <cell r="E404" t="str">
            <v>Cana</v>
          </cell>
          <cell r="F404">
            <v>2</v>
          </cell>
          <cell r="I404">
            <v>4.5</v>
          </cell>
        </row>
        <row r="405">
          <cell r="E405" t="str">
            <v>Sabaly</v>
          </cell>
          <cell r="F405">
            <v>1</v>
          </cell>
          <cell r="I405">
            <v>5</v>
          </cell>
        </row>
        <row r="406">
          <cell r="E406" t="str">
            <v>Vizcarrondo</v>
          </cell>
          <cell r="G406">
            <v>1</v>
          </cell>
        </row>
        <row r="407">
          <cell r="E407" t="str">
            <v>Bedoya</v>
          </cell>
          <cell r="F407">
            <v>2</v>
          </cell>
          <cell r="G407">
            <v>3</v>
          </cell>
          <cell r="I407">
            <v>4</v>
          </cell>
        </row>
        <row r="408">
          <cell r="E408" t="str">
            <v>Deaux</v>
          </cell>
          <cell r="F408">
            <v>5</v>
          </cell>
          <cell r="G408">
            <v>1</v>
          </cell>
          <cell r="I408">
            <v>5</v>
          </cell>
        </row>
        <row r="409">
          <cell r="E409" t="str">
            <v>B. Touré</v>
          </cell>
          <cell r="F409">
            <v>5</v>
          </cell>
          <cell r="I409">
            <v>5.4</v>
          </cell>
        </row>
        <row r="410">
          <cell r="E410" t="str">
            <v>A. Touré</v>
          </cell>
        </row>
        <row r="411">
          <cell r="E411" t="str">
            <v>Rongier</v>
          </cell>
          <cell r="F411">
            <v>6</v>
          </cell>
          <cell r="I411">
            <v>5.333333333333333</v>
          </cell>
        </row>
        <row r="412">
          <cell r="E412" t="str">
            <v>Gomis</v>
          </cell>
          <cell r="G412">
            <v>2</v>
          </cell>
          <cell r="I412">
            <v>4</v>
          </cell>
        </row>
        <row r="413">
          <cell r="E413" t="str">
            <v>Adryan</v>
          </cell>
          <cell r="F413">
            <v>4</v>
          </cell>
          <cell r="I413">
            <v>4.75</v>
          </cell>
        </row>
        <row r="414">
          <cell r="E414" t="str">
            <v>Aristeguieta</v>
          </cell>
        </row>
        <row r="415">
          <cell r="E415" t="str">
            <v>Bammou</v>
          </cell>
          <cell r="F415">
            <v>3</v>
          </cell>
          <cell r="G415">
            <v>3</v>
          </cell>
          <cell r="I415">
            <v>4</v>
          </cell>
        </row>
        <row r="416">
          <cell r="E416" t="str">
            <v>Bangoura</v>
          </cell>
        </row>
        <row r="417">
          <cell r="E417" t="str">
            <v>Audel</v>
          </cell>
          <cell r="F417">
            <v>3</v>
          </cell>
          <cell r="G417">
            <v>3</v>
          </cell>
          <cell r="I417">
            <v>4.666666666666667</v>
          </cell>
        </row>
        <row r="418">
          <cell r="E418" t="str">
            <v>Iloki</v>
          </cell>
          <cell r="G418">
            <v>1</v>
          </cell>
        </row>
        <row r="419">
          <cell r="E419" t="str">
            <v>Thomasson</v>
          </cell>
          <cell r="F419">
            <v>5</v>
          </cell>
          <cell r="G419">
            <v>1</v>
          </cell>
          <cell r="I419">
            <v>5</v>
          </cell>
        </row>
        <row r="420">
          <cell r="E420" t="str">
            <v>Sala</v>
          </cell>
          <cell r="F420">
            <v>3</v>
          </cell>
          <cell r="G420">
            <v>1</v>
          </cell>
          <cell r="I420">
            <v>4.25</v>
          </cell>
        </row>
        <row r="421">
          <cell r="E421" t="str">
            <v>Sighthorsson</v>
          </cell>
          <cell r="F421">
            <v>3</v>
          </cell>
          <cell r="G421">
            <v>2</v>
          </cell>
          <cell r="I421">
            <v>4.25</v>
          </cell>
        </row>
        <row r="422">
          <cell r="E422" t="str">
            <v>Niane</v>
          </cell>
        </row>
        <row r="423">
          <cell r="E423" t="str">
            <v>Caillard</v>
          </cell>
        </row>
        <row r="424">
          <cell r="E424" t="str">
            <v>Subasic</v>
          </cell>
          <cell r="F424">
            <v>7</v>
          </cell>
          <cell r="I424">
            <v>5.666666666666667</v>
          </cell>
        </row>
        <row r="425">
          <cell r="E425" t="str">
            <v>Carvalho</v>
          </cell>
          <cell r="F425">
            <v>6</v>
          </cell>
          <cell r="I425">
            <v>5.2</v>
          </cell>
        </row>
        <row r="426">
          <cell r="E426" t="str">
            <v>Fabinho</v>
          </cell>
          <cell r="F426">
            <v>6</v>
          </cell>
          <cell r="H426">
            <v>2</v>
          </cell>
          <cell r="I426">
            <v>5.4</v>
          </cell>
        </row>
        <row r="427">
          <cell r="E427" t="str">
            <v>Kurzawa</v>
          </cell>
          <cell r="F427">
            <v>3</v>
          </cell>
          <cell r="H427">
            <v>1</v>
          </cell>
          <cell r="I427">
            <v>5.666666666666667</v>
          </cell>
        </row>
        <row r="428">
          <cell r="E428" t="str">
            <v>Echiejile</v>
          </cell>
          <cell r="F428">
            <v>2</v>
          </cell>
          <cell r="I428">
            <v>5</v>
          </cell>
        </row>
        <row r="429">
          <cell r="E429" t="str">
            <v>Wallace</v>
          </cell>
          <cell r="F429">
            <v>1</v>
          </cell>
          <cell r="G429">
            <v>1</v>
          </cell>
          <cell r="I429">
            <v>5</v>
          </cell>
        </row>
        <row r="430">
          <cell r="E430" t="str">
            <v>Raggi</v>
          </cell>
          <cell r="F430">
            <v>6</v>
          </cell>
          <cell r="I430">
            <v>4.8</v>
          </cell>
        </row>
        <row r="431">
          <cell r="E431" t="str">
            <v>Coentrao</v>
          </cell>
          <cell r="F431">
            <v>2</v>
          </cell>
          <cell r="G431">
            <v>1</v>
          </cell>
          <cell r="H431">
            <v>1</v>
          </cell>
          <cell r="I431">
            <v>4</v>
          </cell>
        </row>
        <row r="432">
          <cell r="E432" t="str">
            <v>Touré</v>
          </cell>
          <cell r="F432">
            <v>4</v>
          </cell>
          <cell r="H432">
            <v>1</v>
          </cell>
          <cell r="I432">
            <v>5.666666666666667</v>
          </cell>
        </row>
        <row r="433">
          <cell r="E433" t="str">
            <v>Diallo</v>
          </cell>
        </row>
        <row r="434">
          <cell r="E434" t="str">
            <v>Borja Lopez</v>
          </cell>
        </row>
        <row r="435">
          <cell r="E435" t="str">
            <v>Silva</v>
          </cell>
          <cell r="F435">
            <v>3</v>
          </cell>
          <cell r="G435">
            <v>4</v>
          </cell>
          <cell r="H435">
            <v>1</v>
          </cell>
          <cell r="I435">
            <v>5</v>
          </cell>
        </row>
        <row r="436">
          <cell r="E436" t="str">
            <v>Bakayoko</v>
          </cell>
          <cell r="F436">
            <v>1</v>
          </cell>
          <cell r="I436">
            <v>5</v>
          </cell>
        </row>
        <row r="437">
          <cell r="E437" t="str">
            <v>Dirar</v>
          </cell>
          <cell r="F437">
            <v>4</v>
          </cell>
          <cell r="I437">
            <v>5.5</v>
          </cell>
        </row>
        <row r="438">
          <cell r="E438" t="str">
            <v>Moutinho</v>
          </cell>
          <cell r="F438">
            <v>3</v>
          </cell>
          <cell r="I438">
            <v>5.333333333333333</v>
          </cell>
        </row>
        <row r="439">
          <cell r="E439" t="str">
            <v>Pasalic</v>
          </cell>
          <cell r="F439">
            <v>3</v>
          </cell>
          <cell r="G439">
            <v>1</v>
          </cell>
          <cell r="I439">
            <v>5</v>
          </cell>
        </row>
        <row r="440">
          <cell r="E440" t="str">
            <v>Traoré</v>
          </cell>
          <cell r="F440">
            <v>3</v>
          </cell>
          <cell r="G440">
            <v>1</v>
          </cell>
          <cell r="I440">
            <v>5</v>
          </cell>
        </row>
        <row r="441">
          <cell r="E441" t="str">
            <v>Lemar</v>
          </cell>
          <cell r="F441">
            <v>3</v>
          </cell>
          <cell r="G441">
            <v>2</v>
          </cell>
          <cell r="H441">
            <v>3</v>
          </cell>
          <cell r="I441">
            <v>6</v>
          </cell>
        </row>
        <row r="442">
          <cell r="E442" t="str">
            <v>Lopes</v>
          </cell>
          <cell r="F442">
            <v>1</v>
          </cell>
        </row>
        <row r="443">
          <cell r="E443" t="str">
            <v>Boschilia</v>
          </cell>
          <cell r="G443">
            <v>1</v>
          </cell>
        </row>
        <row r="444">
          <cell r="E444" t="str">
            <v>Toulalan</v>
          </cell>
          <cell r="F444">
            <v>4</v>
          </cell>
          <cell r="I444">
            <v>5.25</v>
          </cell>
        </row>
        <row r="445">
          <cell r="E445" t="str">
            <v>Falcao</v>
          </cell>
        </row>
        <row r="446">
          <cell r="E446" t="str">
            <v>L. Traoré</v>
          </cell>
          <cell r="G446">
            <v>1</v>
          </cell>
        </row>
        <row r="447">
          <cell r="E447" t="str">
            <v>Germain</v>
          </cell>
        </row>
        <row r="448">
          <cell r="E448" t="str">
            <v>Matheus</v>
          </cell>
        </row>
        <row r="449">
          <cell r="E449" t="str">
            <v>Bahlouli</v>
          </cell>
          <cell r="F449">
            <v>1</v>
          </cell>
          <cell r="G449">
            <v>1</v>
          </cell>
          <cell r="I449">
            <v>5</v>
          </cell>
        </row>
        <row r="450">
          <cell r="E450" t="str">
            <v>Cavaleiro</v>
          </cell>
          <cell r="F450">
            <v>4</v>
          </cell>
          <cell r="G450">
            <v>2</v>
          </cell>
          <cell r="I450">
            <v>4.333333333333333</v>
          </cell>
        </row>
        <row r="451">
          <cell r="E451" t="str">
            <v>Carrillo</v>
          </cell>
          <cell r="F451">
            <v>5</v>
          </cell>
          <cell r="G451">
            <v>2</v>
          </cell>
          <cell r="H451" t="str">
            <v>(-1)</v>
          </cell>
          <cell r="I451">
            <v>4</v>
          </cell>
        </row>
        <row r="452">
          <cell r="E452" t="str">
            <v>El Shaarawy</v>
          </cell>
          <cell r="F452">
            <v>4</v>
          </cell>
          <cell r="G452">
            <v>2</v>
          </cell>
          <cell r="I452">
            <v>5</v>
          </cell>
        </row>
        <row r="453">
          <cell r="E453" t="str">
            <v>Guichard</v>
          </cell>
        </row>
        <row r="454">
          <cell r="E454" t="str">
            <v>Lössl</v>
          </cell>
          <cell r="F454">
            <v>6</v>
          </cell>
          <cell r="I454">
            <v>5.666666666666667</v>
          </cell>
        </row>
        <row r="455">
          <cell r="E455" t="str">
            <v>Samassa</v>
          </cell>
          <cell r="F455">
            <v>1</v>
          </cell>
          <cell r="I455">
            <v>5</v>
          </cell>
        </row>
        <row r="456">
          <cell r="E456" t="str">
            <v>Lemaître</v>
          </cell>
          <cell r="F456">
            <v>2</v>
          </cell>
          <cell r="I456">
            <v>5</v>
          </cell>
        </row>
        <row r="457">
          <cell r="E457" t="str">
            <v>Jacobsen</v>
          </cell>
          <cell r="F457">
            <v>6</v>
          </cell>
          <cell r="I457">
            <v>4.666666666666667</v>
          </cell>
        </row>
        <row r="458">
          <cell r="E458" t="str">
            <v>Lévêque</v>
          </cell>
          <cell r="F458">
            <v>3</v>
          </cell>
          <cell r="I458">
            <v>5</v>
          </cell>
        </row>
        <row r="459">
          <cell r="E459" t="str">
            <v>Angoua</v>
          </cell>
          <cell r="F459">
            <v>3</v>
          </cell>
          <cell r="G459">
            <v>1</v>
          </cell>
          <cell r="I459">
            <v>4</v>
          </cell>
        </row>
        <row r="460">
          <cell r="E460" t="str">
            <v>Baca</v>
          </cell>
          <cell r="F460">
            <v>1</v>
          </cell>
          <cell r="H460" t="str">
            <v>(-1)</v>
          </cell>
          <cell r="I460">
            <v>4</v>
          </cell>
        </row>
        <row r="461">
          <cell r="E461" t="str">
            <v>Sankoh</v>
          </cell>
        </row>
        <row r="462">
          <cell r="E462" t="str">
            <v>Sorbon</v>
          </cell>
          <cell r="F462">
            <v>6</v>
          </cell>
          <cell r="H462" t="str">
            <v>(-1)</v>
          </cell>
          <cell r="I462">
            <v>4.666666666666667</v>
          </cell>
        </row>
        <row r="463">
          <cell r="E463" t="str">
            <v>Kerbrat</v>
          </cell>
          <cell r="F463">
            <v>6</v>
          </cell>
          <cell r="I463">
            <v>5.166666666666667</v>
          </cell>
        </row>
        <row r="464">
          <cell r="E464" t="str">
            <v>M. Diallo</v>
          </cell>
          <cell r="F464">
            <v>4</v>
          </cell>
          <cell r="G464">
            <v>3</v>
          </cell>
          <cell r="I464">
            <v>4.8</v>
          </cell>
        </row>
        <row r="465">
          <cell r="E465" t="str">
            <v>Cardy</v>
          </cell>
        </row>
        <row r="466">
          <cell r="E466" t="str">
            <v>Giresse</v>
          </cell>
          <cell r="F466">
            <v>2</v>
          </cell>
          <cell r="G466">
            <v>1</v>
          </cell>
          <cell r="I466">
            <v>4.5</v>
          </cell>
        </row>
        <row r="467">
          <cell r="E467" t="str">
            <v>Mathis</v>
          </cell>
          <cell r="F467">
            <v>4</v>
          </cell>
          <cell r="G467">
            <v>1</v>
          </cell>
          <cell r="I467">
            <v>5</v>
          </cell>
        </row>
        <row r="468">
          <cell r="E468" t="str">
            <v>Dos Santos</v>
          </cell>
          <cell r="F468">
            <v>1</v>
          </cell>
          <cell r="I468">
            <v>4</v>
          </cell>
        </row>
        <row r="469">
          <cell r="E469" t="str">
            <v>Salibur</v>
          </cell>
          <cell r="F469">
            <v>4</v>
          </cell>
          <cell r="G469">
            <v>1</v>
          </cell>
          <cell r="I469">
            <v>4.25</v>
          </cell>
        </row>
        <row r="470">
          <cell r="E470" t="str">
            <v>Benezet</v>
          </cell>
          <cell r="F470">
            <v>5</v>
          </cell>
          <cell r="G470">
            <v>1</v>
          </cell>
          <cell r="H470">
            <v>1</v>
          </cell>
          <cell r="I470">
            <v>6</v>
          </cell>
        </row>
        <row r="471">
          <cell r="E471" t="str">
            <v>Sankharé</v>
          </cell>
          <cell r="F471">
            <v>7</v>
          </cell>
          <cell r="I471">
            <v>5.5714285714285712</v>
          </cell>
        </row>
        <row r="472">
          <cell r="E472" t="str">
            <v>Alioui</v>
          </cell>
        </row>
        <row r="473">
          <cell r="E473" t="str">
            <v>Achahbar</v>
          </cell>
        </row>
        <row r="474">
          <cell r="E474" t="str">
            <v>Schwartz</v>
          </cell>
        </row>
        <row r="475">
          <cell r="E475" t="str">
            <v>Coco</v>
          </cell>
          <cell r="F475">
            <v>4</v>
          </cell>
          <cell r="I475">
            <v>4.25</v>
          </cell>
        </row>
        <row r="476">
          <cell r="E476" t="str">
            <v>De Pauw</v>
          </cell>
          <cell r="F476">
            <v>3</v>
          </cell>
          <cell r="G476">
            <v>4</v>
          </cell>
          <cell r="I476">
            <v>4.333333333333333</v>
          </cell>
        </row>
        <row r="477">
          <cell r="E477" t="str">
            <v>Dembélé</v>
          </cell>
          <cell r="F477">
            <v>2</v>
          </cell>
          <cell r="G477">
            <v>4</v>
          </cell>
          <cell r="I477">
            <v>4</v>
          </cell>
        </row>
        <row r="478">
          <cell r="E478" t="str">
            <v>Briand</v>
          </cell>
          <cell r="F478">
            <v>4</v>
          </cell>
          <cell r="G478">
            <v>2</v>
          </cell>
          <cell r="H478">
            <v>1</v>
          </cell>
          <cell r="I478">
            <v>5.75</v>
          </cell>
        </row>
        <row r="479">
          <cell r="E479" t="str">
            <v>Bègue</v>
          </cell>
          <cell r="G479">
            <v>1</v>
          </cell>
        </row>
        <row r="480">
          <cell r="E480" t="str">
            <v>Privat</v>
          </cell>
          <cell r="F480">
            <v>3</v>
          </cell>
          <cell r="G480">
            <v>2</v>
          </cell>
          <cell r="H480">
            <v>2</v>
          </cell>
          <cell r="I480">
            <v>5</v>
          </cell>
        </row>
        <row r="481">
          <cell r="E481" t="str">
            <v>Reulet</v>
          </cell>
        </row>
        <row r="482">
          <cell r="E482" t="str">
            <v>Vercoutre</v>
          </cell>
          <cell r="F482">
            <v>7</v>
          </cell>
          <cell r="I482">
            <v>5.4285714285714288</v>
          </cell>
        </row>
        <row r="483">
          <cell r="E483" t="str">
            <v>Adéoti</v>
          </cell>
          <cell r="F483">
            <v>6</v>
          </cell>
          <cell r="G483">
            <v>1</v>
          </cell>
          <cell r="I483">
            <v>4.5</v>
          </cell>
        </row>
        <row r="484">
          <cell r="E484" t="str">
            <v>Appiah</v>
          </cell>
          <cell r="F484">
            <v>7</v>
          </cell>
          <cell r="I484">
            <v>4.4285714285714288</v>
          </cell>
        </row>
        <row r="485">
          <cell r="E485" t="str">
            <v>Da Silva</v>
          </cell>
          <cell r="F485">
            <v>5</v>
          </cell>
          <cell r="H485">
            <v>1</v>
          </cell>
          <cell r="I485">
            <v>5.6</v>
          </cell>
        </row>
        <row r="486">
          <cell r="E486" t="str">
            <v>Yahia</v>
          </cell>
          <cell r="F486">
            <v>4</v>
          </cell>
          <cell r="I486">
            <v>5.25</v>
          </cell>
        </row>
        <row r="487">
          <cell r="E487" t="str">
            <v>Alhadhur</v>
          </cell>
          <cell r="F487">
            <v>2</v>
          </cell>
          <cell r="G487">
            <v>1</v>
          </cell>
          <cell r="I487">
            <v>5</v>
          </cell>
        </row>
        <row r="488">
          <cell r="E488" t="str">
            <v>Le Joncour</v>
          </cell>
        </row>
        <row r="489">
          <cell r="E489" t="str">
            <v>Ben Youssef</v>
          </cell>
          <cell r="F489">
            <v>4</v>
          </cell>
          <cell r="H489">
            <v>1</v>
          </cell>
          <cell r="I489">
            <v>4.75</v>
          </cell>
        </row>
        <row r="490">
          <cell r="E490" t="str">
            <v>Imorou</v>
          </cell>
          <cell r="F490">
            <v>5</v>
          </cell>
          <cell r="I490">
            <v>5.2</v>
          </cell>
        </row>
        <row r="491">
          <cell r="E491" t="str">
            <v>Bazile</v>
          </cell>
          <cell r="F491">
            <v>2</v>
          </cell>
          <cell r="G491">
            <v>4</v>
          </cell>
          <cell r="I491">
            <v>4.75</v>
          </cell>
        </row>
        <row r="492">
          <cell r="E492" t="str">
            <v>Beaulieu</v>
          </cell>
        </row>
        <row r="493">
          <cell r="E493" t="str">
            <v>Féret</v>
          </cell>
          <cell r="F493">
            <v>7</v>
          </cell>
          <cell r="H493">
            <v>1</v>
          </cell>
          <cell r="I493">
            <v>5.1428571428571432</v>
          </cell>
        </row>
        <row r="494">
          <cell r="E494" t="str">
            <v>Raineau</v>
          </cell>
        </row>
        <row r="495">
          <cell r="E495" t="str">
            <v>Delaplace</v>
          </cell>
          <cell r="F495">
            <v>5</v>
          </cell>
          <cell r="I495">
            <v>4.5</v>
          </cell>
        </row>
        <row r="496">
          <cell r="E496" t="str">
            <v>Bessat</v>
          </cell>
          <cell r="F496">
            <v>7</v>
          </cell>
          <cell r="H496">
            <v>1</v>
          </cell>
          <cell r="I496">
            <v>4.5714285714285712</v>
          </cell>
        </row>
        <row r="497">
          <cell r="E497" t="str">
            <v>Nkololo</v>
          </cell>
          <cell r="G497">
            <v>3</v>
          </cell>
        </row>
        <row r="498">
          <cell r="E498" t="str">
            <v>Louis</v>
          </cell>
          <cell r="F498">
            <v>2</v>
          </cell>
          <cell r="G498">
            <v>2</v>
          </cell>
          <cell r="H498">
            <v>1</v>
          </cell>
          <cell r="I498">
            <v>5</v>
          </cell>
        </row>
        <row r="499">
          <cell r="E499" t="str">
            <v>Leborgne</v>
          </cell>
          <cell r="G499">
            <v>1</v>
          </cell>
        </row>
        <row r="500">
          <cell r="E500" t="str">
            <v>Seube</v>
          </cell>
          <cell r="F500">
            <v>2</v>
          </cell>
          <cell r="G500">
            <v>4</v>
          </cell>
          <cell r="I500">
            <v>4.666666666666667</v>
          </cell>
        </row>
        <row r="501">
          <cell r="E501" t="str">
            <v>Raspentino</v>
          </cell>
        </row>
        <row r="502">
          <cell r="E502" t="str">
            <v>Nangis</v>
          </cell>
          <cell r="F502">
            <v>3</v>
          </cell>
          <cell r="I502">
            <v>4.666666666666667</v>
          </cell>
        </row>
        <row r="503">
          <cell r="E503" t="str">
            <v>Rodelin</v>
          </cell>
          <cell r="F503">
            <v>3</v>
          </cell>
          <cell r="H503">
            <v>1</v>
          </cell>
          <cell r="I503">
            <v>5.666666666666667</v>
          </cell>
        </row>
        <row r="504">
          <cell r="E504" t="str">
            <v>Delort</v>
          </cell>
          <cell r="F504">
            <v>6</v>
          </cell>
          <cell r="G504">
            <v>1</v>
          </cell>
          <cell r="H504">
            <v>2</v>
          </cell>
          <cell r="I504">
            <v>5.2857142857142856</v>
          </cell>
        </row>
        <row r="505">
          <cell r="E505" t="str">
            <v>Petric</v>
          </cell>
          <cell r="F505">
            <v>6</v>
          </cell>
          <cell r="I505">
            <v>5.333333333333333</v>
          </cell>
        </row>
        <row r="506">
          <cell r="E506" t="str">
            <v>Dreyer</v>
          </cell>
        </row>
        <row r="507">
          <cell r="E507" t="str">
            <v>Bernardoni</v>
          </cell>
          <cell r="F507">
            <v>1</v>
          </cell>
          <cell r="I507">
            <v>5</v>
          </cell>
        </row>
        <row r="508">
          <cell r="E508" t="str">
            <v>Grandel</v>
          </cell>
        </row>
        <row r="509">
          <cell r="E509" t="str">
            <v>Saunier</v>
          </cell>
          <cell r="F509">
            <v>7</v>
          </cell>
          <cell r="I509">
            <v>4.7142857142857144</v>
          </cell>
        </row>
        <row r="510">
          <cell r="E510" t="str">
            <v>Rincon</v>
          </cell>
        </row>
        <row r="511">
          <cell r="E511" t="str">
            <v>Lacour</v>
          </cell>
        </row>
        <row r="512">
          <cell r="E512" t="str">
            <v>N'Diaye</v>
          </cell>
        </row>
        <row r="513">
          <cell r="E513" t="str">
            <v>Koné</v>
          </cell>
          <cell r="F513">
            <v>3</v>
          </cell>
          <cell r="I513">
            <v>4.666666666666667</v>
          </cell>
        </row>
        <row r="514">
          <cell r="E514" t="str">
            <v>Martins-Pereira</v>
          </cell>
          <cell r="F514">
            <v>4</v>
          </cell>
          <cell r="I514">
            <v>4.5</v>
          </cell>
        </row>
        <row r="515">
          <cell r="E515" t="str">
            <v>Mavinga</v>
          </cell>
          <cell r="F515">
            <v>5</v>
          </cell>
          <cell r="I515">
            <v>5.333333333333333</v>
          </cell>
        </row>
        <row r="516">
          <cell r="E516" t="str">
            <v>Veskovac</v>
          </cell>
          <cell r="F516">
            <v>2</v>
          </cell>
          <cell r="I516">
            <v>4</v>
          </cell>
        </row>
        <row r="517">
          <cell r="E517" t="str">
            <v>Ngcongca</v>
          </cell>
          <cell r="F517">
            <v>2</v>
          </cell>
          <cell r="I517">
            <v>4.5</v>
          </cell>
        </row>
        <row r="518">
          <cell r="E518" t="str">
            <v>Sylla</v>
          </cell>
        </row>
        <row r="519">
          <cell r="E519" t="str">
            <v>Karaboué</v>
          </cell>
          <cell r="F519">
            <v>7</v>
          </cell>
          <cell r="I519">
            <v>5.1428571428571432</v>
          </cell>
        </row>
        <row r="520">
          <cell r="E520" t="str">
            <v>Ayasse</v>
          </cell>
          <cell r="F520">
            <v>6</v>
          </cell>
          <cell r="H520" t="str">
            <v>(-1)</v>
          </cell>
          <cell r="I520">
            <v>4.4000000000000004</v>
          </cell>
        </row>
        <row r="521">
          <cell r="E521" t="str">
            <v>Court</v>
          </cell>
          <cell r="F521">
            <v>6</v>
          </cell>
          <cell r="G521">
            <v>1</v>
          </cell>
          <cell r="I521">
            <v>4.5</v>
          </cell>
        </row>
        <row r="522">
          <cell r="E522" t="str">
            <v>Darbion</v>
          </cell>
          <cell r="F522">
            <v>4</v>
          </cell>
          <cell r="G522">
            <v>1</v>
          </cell>
          <cell r="I522">
            <v>4.25</v>
          </cell>
        </row>
        <row r="523">
          <cell r="E523" t="str">
            <v>Othon</v>
          </cell>
          <cell r="F523">
            <v>2</v>
          </cell>
          <cell r="G523">
            <v>2</v>
          </cell>
          <cell r="H523">
            <v>1</v>
          </cell>
          <cell r="I523">
            <v>5</v>
          </cell>
        </row>
        <row r="524">
          <cell r="E524" t="str">
            <v>Nivet</v>
          </cell>
          <cell r="F524">
            <v>3</v>
          </cell>
          <cell r="G524">
            <v>3</v>
          </cell>
          <cell r="I524">
            <v>4.666666666666667</v>
          </cell>
        </row>
        <row r="525">
          <cell r="E525" t="str">
            <v>Thiago</v>
          </cell>
          <cell r="G525">
            <v>1</v>
          </cell>
          <cell r="H525">
            <v>1</v>
          </cell>
        </row>
        <row r="526">
          <cell r="E526" t="str">
            <v>Ben Saada</v>
          </cell>
          <cell r="F526">
            <v>1</v>
          </cell>
          <cell r="G526">
            <v>2</v>
          </cell>
          <cell r="I526">
            <v>4</v>
          </cell>
        </row>
        <row r="527">
          <cell r="E527" t="str">
            <v>Pi</v>
          </cell>
          <cell r="F527">
            <v>7</v>
          </cell>
          <cell r="I527">
            <v>4.7142857142857144</v>
          </cell>
        </row>
        <row r="528">
          <cell r="E528" t="str">
            <v>Camus</v>
          </cell>
          <cell r="F528">
            <v>3</v>
          </cell>
          <cell r="G528">
            <v>3</v>
          </cell>
          <cell r="H528">
            <v>1</v>
          </cell>
          <cell r="I528">
            <v>4.666666666666667</v>
          </cell>
        </row>
        <row r="529">
          <cell r="E529" t="str">
            <v>Azamoum</v>
          </cell>
        </row>
        <row r="530">
          <cell r="E530" t="str">
            <v>Hümmet</v>
          </cell>
        </row>
        <row r="531">
          <cell r="E531" t="str">
            <v>Gueye</v>
          </cell>
        </row>
        <row r="532">
          <cell r="E532" t="str">
            <v>Bienvenu</v>
          </cell>
          <cell r="F532">
            <v>1</v>
          </cell>
          <cell r="G532">
            <v>1</v>
          </cell>
          <cell r="I532">
            <v>4</v>
          </cell>
        </row>
        <row r="533">
          <cell r="E533" t="str">
            <v>Cabot</v>
          </cell>
          <cell r="G533">
            <v>3</v>
          </cell>
        </row>
        <row r="534">
          <cell r="E534" t="str">
            <v>Perea</v>
          </cell>
          <cell r="F534">
            <v>1</v>
          </cell>
          <cell r="G534">
            <v>2</v>
          </cell>
          <cell r="I534">
            <v>4</v>
          </cell>
        </row>
        <row r="535">
          <cell r="E535" t="str">
            <v>Jean</v>
          </cell>
          <cell r="F535">
            <v>7</v>
          </cell>
          <cell r="H535">
            <v>1</v>
          </cell>
          <cell r="I535">
            <v>4.8571428571428568</v>
          </cell>
        </row>
        <row r="536">
          <cell r="E536" t="str">
            <v>Maury</v>
          </cell>
          <cell r="F536">
            <v>6</v>
          </cell>
          <cell r="I536">
            <v>5.333333333333333</v>
          </cell>
        </row>
        <row r="537">
          <cell r="E537" t="str">
            <v>Goda</v>
          </cell>
          <cell r="F537">
            <v>1</v>
          </cell>
          <cell r="I537">
            <v>7</v>
          </cell>
        </row>
        <row r="538">
          <cell r="E538" t="str">
            <v>Filippi</v>
          </cell>
          <cell r="F538">
            <v>3</v>
          </cell>
          <cell r="I538">
            <v>5</v>
          </cell>
        </row>
        <row r="539">
          <cell r="E539" t="str">
            <v>Bréchet</v>
          </cell>
          <cell r="F539">
            <v>3</v>
          </cell>
          <cell r="I539">
            <v>4.666666666666667</v>
          </cell>
        </row>
        <row r="540">
          <cell r="E540" t="str">
            <v>Ducourtioux</v>
          </cell>
          <cell r="F540">
            <v>7</v>
          </cell>
          <cell r="I540">
            <v>4.7142857142857144</v>
          </cell>
        </row>
        <row r="541">
          <cell r="E541" t="str">
            <v>Touré</v>
          </cell>
        </row>
        <row r="542">
          <cell r="E542" t="str">
            <v>Sylla</v>
          </cell>
          <cell r="F542">
            <v>6</v>
          </cell>
          <cell r="I542">
            <v>4.8</v>
          </cell>
        </row>
        <row r="543">
          <cell r="E543" t="str">
            <v>Coeff</v>
          </cell>
          <cell r="F543">
            <v>5</v>
          </cell>
          <cell r="G543">
            <v>1</v>
          </cell>
          <cell r="I543">
            <v>4.5999999999999996</v>
          </cell>
        </row>
        <row r="544">
          <cell r="E544" t="str">
            <v>Mangane</v>
          </cell>
          <cell r="F544">
            <v>4</v>
          </cell>
          <cell r="H544">
            <v>1</v>
          </cell>
          <cell r="I544">
            <v>5.25</v>
          </cell>
        </row>
        <row r="545">
          <cell r="E545" t="str">
            <v>Martinez</v>
          </cell>
          <cell r="F545">
            <v>6</v>
          </cell>
          <cell r="G545">
            <v>1</v>
          </cell>
          <cell r="I545">
            <v>4.7142857142857144</v>
          </cell>
        </row>
        <row r="546">
          <cell r="E546" t="str">
            <v>Poggi</v>
          </cell>
          <cell r="G546">
            <v>1</v>
          </cell>
        </row>
        <row r="547">
          <cell r="E547" t="str">
            <v>Sinapi</v>
          </cell>
        </row>
        <row r="548">
          <cell r="E548" t="str">
            <v>Larbi</v>
          </cell>
          <cell r="F548">
            <v>2</v>
          </cell>
          <cell r="G548">
            <v>2</v>
          </cell>
          <cell r="H548">
            <v>1</v>
          </cell>
          <cell r="I548">
            <v>4.5</v>
          </cell>
        </row>
        <row r="549">
          <cell r="E549" t="str">
            <v>Fabre</v>
          </cell>
        </row>
        <row r="550">
          <cell r="E550" t="str">
            <v>Le Moigne</v>
          </cell>
          <cell r="F550">
            <v>6</v>
          </cell>
          <cell r="I550">
            <v>4.666666666666667</v>
          </cell>
        </row>
        <row r="551">
          <cell r="E551" t="str">
            <v>Djokovic</v>
          </cell>
          <cell r="F551">
            <v>6</v>
          </cell>
          <cell r="I551">
            <v>4.833333333333333</v>
          </cell>
        </row>
        <row r="552">
          <cell r="E552" t="str">
            <v>Youga</v>
          </cell>
          <cell r="F552">
            <v>4</v>
          </cell>
          <cell r="I552">
            <v>4.75</v>
          </cell>
        </row>
        <row r="553">
          <cell r="E553" t="str">
            <v>Boutaïb</v>
          </cell>
          <cell r="F553">
            <v>2</v>
          </cell>
          <cell r="G553">
            <v>4</v>
          </cell>
          <cell r="I553">
            <v>4.5</v>
          </cell>
        </row>
        <row r="554">
          <cell r="E554" t="str">
            <v>Pujol</v>
          </cell>
          <cell r="F554">
            <v>6</v>
          </cell>
          <cell r="G554">
            <v>1</v>
          </cell>
          <cell r="I554">
            <v>4.1428571428571432</v>
          </cell>
        </row>
        <row r="555">
          <cell r="E555" t="str">
            <v>Mayi</v>
          </cell>
          <cell r="F555">
            <v>1</v>
          </cell>
          <cell r="G555">
            <v>5</v>
          </cell>
          <cell r="I555">
            <v>4</v>
          </cell>
        </row>
        <row r="556">
          <cell r="E556" t="str">
            <v>Tshibumbum</v>
          </cell>
          <cell r="F556">
            <v>2</v>
          </cell>
          <cell r="G556">
            <v>2</v>
          </cell>
          <cell r="I556">
            <v>4</v>
          </cell>
        </row>
        <row r="557">
          <cell r="E557" t="str">
            <v>Zoua</v>
          </cell>
          <cell r="F557">
            <v>6</v>
          </cell>
          <cell r="I557">
            <v>4.333333333333333</v>
          </cell>
        </row>
        <row r="558">
          <cell r="E558" t="str">
            <v>Dia</v>
          </cell>
          <cell r="F558">
            <v>1</v>
          </cell>
          <cell r="G558">
            <v>3</v>
          </cell>
          <cell r="I558">
            <v>5</v>
          </cell>
        </row>
        <row r="559">
          <cell r="E559" t="str">
            <v>Butelle</v>
          </cell>
          <cell r="F559">
            <v>7</v>
          </cell>
          <cell r="I559">
            <v>5.8571428571428568</v>
          </cell>
        </row>
        <row r="560">
          <cell r="E560" t="str">
            <v>Letellier</v>
          </cell>
        </row>
        <row r="561">
          <cell r="E561" t="str">
            <v>Angoula</v>
          </cell>
        </row>
        <row r="562">
          <cell r="E562" t="str">
            <v>Bouka Moutou</v>
          </cell>
          <cell r="G562">
            <v>1</v>
          </cell>
        </row>
        <row r="563">
          <cell r="E563" t="str">
            <v>Diallo</v>
          </cell>
        </row>
        <row r="564">
          <cell r="E564" t="str">
            <v>Thomas</v>
          </cell>
          <cell r="F564">
            <v>7</v>
          </cell>
          <cell r="I564">
            <v>4.8571428571428568</v>
          </cell>
        </row>
        <row r="565">
          <cell r="E565" t="str">
            <v>K. Traoré</v>
          </cell>
        </row>
        <row r="566">
          <cell r="E566" t="str">
            <v>I. Traoré</v>
          </cell>
          <cell r="F566">
            <v>6</v>
          </cell>
          <cell r="I566">
            <v>4.666666666666667</v>
          </cell>
        </row>
        <row r="567">
          <cell r="E567" t="str">
            <v>Andreu</v>
          </cell>
          <cell r="F567">
            <v>7</v>
          </cell>
          <cell r="I567">
            <v>5.1428571428571432</v>
          </cell>
        </row>
        <row r="568">
          <cell r="E568" t="str">
            <v>Yahia</v>
          </cell>
        </row>
        <row r="569">
          <cell r="E569" t="str">
            <v>Auriac</v>
          </cell>
          <cell r="F569">
            <v>1</v>
          </cell>
          <cell r="G569">
            <v>2</v>
          </cell>
          <cell r="I569">
            <v>5</v>
          </cell>
        </row>
        <row r="570">
          <cell r="E570" t="str">
            <v>Ben Othman</v>
          </cell>
        </row>
        <row r="571">
          <cell r="E571" t="str">
            <v>Camara</v>
          </cell>
          <cell r="F571">
            <v>7</v>
          </cell>
          <cell r="H571">
            <v>1</v>
          </cell>
          <cell r="I571">
            <v>4.8571428571428568</v>
          </cell>
        </row>
        <row r="572">
          <cell r="E572" t="str">
            <v>Diers</v>
          </cell>
          <cell r="G572">
            <v>1</v>
          </cell>
        </row>
        <row r="573">
          <cell r="E573" t="str">
            <v>Eudeline</v>
          </cell>
        </row>
        <row r="574">
          <cell r="E574" t="str">
            <v>Mangani</v>
          </cell>
          <cell r="F574">
            <v>7</v>
          </cell>
          <cell r="H574">
            <v>2</v>
          </cell>
          <cell r="I574">
            <v>5.8571428571428568</v>
          </cell>
        </row>
        <row r="575">
          <cell r="E575" t="str">
            <v>Gomez</v>
          </cell>
        </row>
        <row r="576">
          <cell r="E576" t="str">
            <v>Pessalli</v>
          </cell>
        </row>
        <row r="577">
          <cell r="E577" t="str">
            <v>N'Gosso</v>
          </cell>
          <cell r="F577">
            <v>1</v>
          </cell>
          <cell r="G577">
            <v>1</v>
          </cell>
          <cell r="I577">
            <v>4.5</v>
          </cell>
        </row>
        <row r="578">
          <cell r="E578" t="str">
            <v>Manceau</v>
          </cell>
          <cell r="F578">
            <v>7</v>
          </cell>
          <cell r="I578">
            <v>4.8571428571428568</v>
          </cell>
        </row>
        <row r="579">
          <cell r="E579" t="str">
            <v>Hafidi</v>
          </cell>
        </row>
        <row r="580">
          <cell r="E580" t="str">
            <v>Capelle</v>
          </cell>
          <cell r="F580">
            <v>1</v>
          </cell>
          <cell r="G580">
            <v>3</v>
          </cell>
          <cell r="I580">
            <v>4</v>
          </cell>
        </row>
        <row r="581">
          <cell r="E581" t="str">
            <v>N'Doye</v>
          </cell>
          <cell r="F581">
            <v>5</v>
          </cell>
          <cell r="H581">
            <v>2</v>
          </cell>
          <cell r="I581">
            <v>5.75</v>
          </cell>
        </row>
        <row r="582">
          <cell r="E582" t="str">
            <v>Saïss</v>
          </cell>
          <cell r="F582">
            <v>7</v>
          </cell>
          <cell r="H582">
            <v>1</v>
          </cell>
          <cell r="I582">
            <v>5.1428571428571432</v>
          </cell>
        </row>
        <row r="583">
          <cell r="E583" t="str">
            <v>Ketkeophomphone</v>
          </cell>
          <cell r="F583">
            <v>4</v>
          </cell>
          <cell r="G583">
            <v>3</v>
          </cell>
          <cell r="I583">
            <v>5</v>
          </cell>
        </row>
        <row r="584">
          <cell r="E584" t="str">
            <v>Serin</v>
          </cell>
          <cell r="G584">
            <v>1</v>
          </cell>
        </row>
        <row r="585">
          <cell r="E585" t="str">
            <v>Karanovic</v>
          </cell>
          <cell r="F585">
            <v>1</v>
          </cell>
          <cell r="G585">
            <v>2</v>
          </cell>
          <cell r="I585">
            <v>4</v>
          </cell>
        </row>
        <row r="586">
          <cell r="E586" t="str">
            <v>Sissoko</v>
          </cell>
          <cell r="F586">
            <v>2</v>
          </cell>
          <cell r="G586">
            <v>2</v>
          </cell>
          <cell r="I586">
            <v>4</v>
          </cell>
        </row>
        <row r="587">
          <cell r="E587" t="str">
            <v>Doré</v>
          </cell>
          <cell r="F587">
            <v>3</v>
          </cell>
          <cell r="G587">
            <v>2</v>
          </cell>
          <cell r="I587">
            <v>5.666666666666667</v>
          </cell>
        </row>
        <row r="588">
          <cell r="E588" t="str">
            <v>Nsamé</v>
          </cell>
          <cell r="G588">
            <v>1</v>
          </cell>
        </row>
        <row r="589">
          <cell r="E589" t="str">
            <v>Sunu</v>
          </cell>
          <cell r="F589">
            <v>4</v>
          </cell>
          <cell r="H589">
            <v>1</v>
          </cell>
          <cell r="I589">
            <v>4.75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ppolyte Durix" refreshedDate="42272.778363773148" createdVersion="4" refreshedVersion="4" minRefreshableVersion="3" recordCount="207">
  <cacheSource type="worksheet">
    <worksheetSource ref="A1:G208" sheet="Sheet1 (2)"/>
  </cacheSource>
  <cacheFields count="7">
    <cacheField name="Poste" numFmtId="0">
      <sharedItems/>
    </cacheField>
    <cacheField name="Joueur" numFmtId="0">
      <sharedItems/>
    </cacheField>
    <cacheField name="Equipe" numFmtId="0">
      <sharedItems containsBlank="1" count="9">
        <s v="asse la revanche"/>
        <s v="Arâches FC"/>
        <s v="Croix-Rousse FC"/>
        <s v="Mon équipe"/>
        <s v="FC Pine-Antoine"/>
        <s v="Les galactiques"/>
        <s v="Les Bâtards"/>
        <s v="Gros Zguegue FC"/>
        <m u="1"/>
      </sharedItems>
    </cacheField>
    <cacheField name="Prix Achat" numFmtId="0">
      <sharedItems containsSemiMixedTypes="0" containsString="0" containsNumber="1" containsInteger="1" minValue="8" maxValue="156"/>
    </cacheField>
    <cacheField name="Date d'achat" numFmtId="22">
      <sharedItems containsSemiMixedTypes="0" containsNonDate="0" containsDate="1" containsString="0" minDate="2015-01-19T22:00:25" maxDate="2015-01-21T19:09:54"/>
    </cacheField>
    <cacheField name="Période" numFmtId="0">
      <sharedItems containsSemiMixedTypes="0" containsString="0" containsNumber="1" containsInteger="1" minValue="1" maxValue="4"/>
    </cacheField>
    <cacheField name="Achat" numFmtId="0">
      <sharedItems count="2">
        <s v="Gagné"/>
        <s v="Per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ippolyte Durix" refreshedDate="42272.778364004633" createdVersion="4" refreshedVersion="4" minRefreshableVersion="3" recordCount="164">
  <cacheSource type="worksheet">
    <worksheetSource ref="A2:O166" sheet="Sheet2 (2)"/>
  </cacheSource>
  <cacheFields count="15">
    <cacheField name="Club" numFmtId="0">
      <sharedItems containsBlank="1" count="9">
        <s v="FC Pine-Antoine"/>
        <s v="asse la revanche"/>
        <s v="Mon équipe"/>
        <s v="Croix-Rousse FC"/>
        <s v="Gros Zguegue FC"/>
        <s v="Les Bâtards"/>
        <s v="Les galactiques"/>
        <s v="Arâches FC"/>
        <m u="1"/>
      </sharedItems>
    </cacheField>
    <cacheField name="Poste" numFmtId="0">
      <sharedItems/>
    </cacheField>
    <cacheField name="Nom" numFmtId="0">
      <sharedItems/>
    </cacheField>
    <cacheField name="Prénom" numFmtId="0">
      <sharedItems containsBlank="1"/>
    </cacheField>
    <cacheField name="Equipe" numFmtId="0">
      <sharedItems/>
    </cacheField>
    <cacheField name="€" numFmtId="0">
      <sharedItems containsSemiMixedTypes="0" containsString="0" containsNumber="1" containsInteger="1" minValue="1" maxValue="156"/>
    </cacheField>
    <cacheField name="But" numFmtId="0">
      <sharedItems containsString="0" containsBlank="1" containsNumber="1" containsInteger="1" minValue="0" maxValue="0"/>
    </cacheField>
    <cacheField name="MPG" numFmtId="0">
      <sharedItems containsString="0" containsBlank="1" containsNumber="1" containsInteger="1" minValue="0" maxValue="0"/>
    </cacheField>
    <cacheField name="Tot" numFmtId="0">
      <sharedItems containsString="0" containsBlank="1" containsNumber="1" containsInteger="1" minValue="0" maxValue="0"/>
    </cacheField>
    <cacheField name="Moy" numFmtId="0">
      <sharedItems containsNonDate="0" containsString="0" containsBlank="1"/>
    </cacheField>
    <cacheField name="Moy avec bonus" numFmtId="0">
      <sharedItems containsNonDate="0" containsString="0" containsBlank="1"/>
    </cacheField>
    <cacheField name="Moy IRL" numFmtId="0">
      <sharedItems containsString="0" containsBlank="1" containsNumber="1" minValue="4.4545454545454541" maxValue="6.4565217391304346"/>
    </cacheField>
    <cacheField name="Tit IRL" numFmtId="0">
      <sharedItems containsString="0" containsBlank="1" containsNumber="1" containsInteger="1" minValue="2" maxValue="38"/>
    </cacheField>
    <cacheField name="Entrée IRL" numFmtId="0">
      <sharedItems containsString="0" containsBlank="1" containsNumber="1" containsInteger="1" minValue="0" maxValue="28"/>
    </cacheField>
    <cacheField name="But IRL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ippolyte Durix" refreshedDate="42272.778364351849" createdVersion="4" refreshedVersion="4" minRefreshableVersion="3" recordCount="207">
  <cacheSource type="worksheet">
    <worksheetSource ref="A1:G208" sheet="Sheet1"/>
  </cacheSource>
  <cacheFields count="7">
    <cacheField name="Poste" numFmtId="0">
      <sharedItems/>
    </cacheField>
    <cacheField name="Joueur" numFmtId="0">
      <sharedItems/>
    </cacheField>
    <cacheField name="Equipe" numFmtId="0">
      <sharedItems count="8">
        <s v="ZMBN"/>
        <s v="suisse team"/>
        <s v="FC Bombe"/>
        <s v="Croix-Rousse FC"/>
        <s v="Les Derniers"/>
        <s v="Les champions du ballon rond"/>
        <s v="Arâches FC"/>
        <s v="mon équipe"/>
      </sharedItems>
    </cacheField>
    <cacheField name="Prix Achat" numFmtId="0">
      <sharedItems containsSemiMixedTypes="0" containsString="0" containsNumber="1" containsInteger="1" minValue="1" maxValue="428"/>
    </cacheField>
    <cacheField name="Date d'achat" numFmtId="22">
      <sharedItems containsSemiMixedTypes="0" containsNonDate="0" containsDate="1" containsString="0" minDate="2014-09-22T10:07:36" maxDate="2014-09-25T15:14:20"/>
    </cacheField>
    <cacheField name="Période" numFmtId="0">
      <sharedItems containsSemiMixedTypes="0" containsString="0" containsNumber="1" containsInteger="1" minValue="1" maxValue="2"/>
    </cacheField>
    <cacheField name="Achat" numFmtId="0">
      <sharedItems count="2">
        <s v="Gagné"/>
        <s v="Per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ippolyte Durix" refreshedDate="42272.778364583333" createdVersion="4" refreshedVersion="4" minRefreshableVersion="3" recordCount="164">
  <cacheSource type="worksheet">
    <worksheetSource ref="A2:O166" sheet="Sheet2"/>
  </cacheSource>
  <cacheFields count="15">
    <cacheField name="Club" numFmtId="0">
      <sharedItems count="8">
        <s v="Croix-Rousse FC"/>
        <s v="Les champions du ballon rond"/>
        <s v="suisse team"/>
        <s v="ZBMN"/>
        <s v="FC Araches"/>
        <s v="Les Derniers"/>
        <s v="mon equipe"/>
        <s v="FC Bombe"/>
      </sharedItems>
    </cacheField>
    <cacheField name="Poste" numFmtId="0">
      <sharedItems/>
    </cacheField>
    <cacheField name="Nom" numFmtId="0">
      <sharedItems/>
    </cacheField>
    <cacheField name="Prénom" numFmtId="0">
      <sharedItems containsBlank="1"/>
    </cacheField>
    <cacheField name="Equipe" numFmtId="0">
      <sharedItems/>
    </cacheField>
    <cacheField name="€" numFmtId="0">
      <sharedItems containsSemiMixedTypes="0" containsString="0" containsNumber="1" containsInteger="1" minValue="1" maxValue="428"/>
    </cacheField>
    <cacheField name="But" numFmtId="0">
      <sharedItems containsSemiMixedTypes="0" containsString="0" containsNumber="1" containsInteger="1" minValue="0" maxValue="0"/>
    </cacheField>
    <cacheField name="MPG" numFmtId="0">
      <sharedItems containsSemiMixedTypes="0" containsString="0" containsNumber="1" containsInteger="1" minValue="0" maxValue="0"/>
    </cacheField>
    <cacheField name="Tot" numFmtId="0">
      <sharedItems containsSemiMixedTypes="0" containsString="0" containsNumber="1" containsInteger="1" minValue="0" maxValue="0"/>
    </cacheField>
    <cacheField name="Moy" numFmtId="0">
      <sharedItems containsNonDate="0" containsString="0" containsBlank="1"/>
    </cacheField>
    <cacheField name="Moy avec bonus" numFmtId="0">
      <sharedItems containsNonDate="0" containsString="0" containsBlank="1"/>
    </cacheField>
    <cacheField name="Moy IRL" numFmtId="0">
      <sharedItems containsBlank="1" containsMixedTypes="1" containsNumber="1" minValue="4.2941176470588234" maxValue="6.4565217391304346"/>
    </cacheField>
    <cacheField name="Tit IRL" numFmtId="0">
      <sharedItems containsMixedTypes="1" containsNumber="1" containsInteger="1" minValue="0" maxValue="38"/>
    </cacheField>
    <cacheField name="Entrée IRL" numFmtId="0">
      <sharedItems containsBlank="1" containsMixedTypes="1" containsNumber="1" containsInteger="1" minValue="0" maxValue="28"/>
    </cacheField>
    <cacheField name="But IRL" numFmtId="0">
      <sharedItems containsBlank="1" containsMixedTypes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Hippolyte Durix" refreshedDate="42272.796345254632" createdVersion="4" refreshedVersion="4" minRefreshableVersion="3" recordCount="168">
  <cacheSource type="worksheet">
    <worksheetSource ref="A2:O170" sheet="MPG 2015"/>
  </cacheSource>
  <cacheFields count="15">
    <cacheField name="Club" numFmtId="0">
      <sharedItems count="8">
        <s v="Les Bâtards"/>
        <s v="Mon équipe"/>
        <s v="FC Pine-Antoine"/>
        <s v="asse la revanche"/>
        <s v="Les galactiques"/>
        <s v="Gros Zguegue FC"/>
        <s v="Arâches FC"/>
        <s v="Croix-Rousse FC"/>
      </sharedItems>
    </cacheField>
    <cacheField name="Poste" numFmtId="0">
      <sharedItems/>
    </cacheField>
    <cacheField name="Nom" numFmtId="0">
      <sharedItems/>
    </cacheField>
    <cacheField name="Prénom" numFmtId="0">
      <sharedItems containsBlank="1"/>
    </cacheField>
    <cacheField name="Equipe" numFmtId="0">
      <sharedItems/>
    </cacheField>
    <cacheField name="€" numFmtId="0">
      <sharedItems containsSemiMixedTypes="0" containsString="0" containsNumber="1" containsInteger="1" minValue="1" maxValue="161"/>
    </cacheField>
    <cacheField name="But" numFmtId="0">
      <sharedItems containsSemiMixedTypes="0" containsString="0" containsNumber="1" containsInteger="1" minValue="0" maxValue="3"/>
    </cacheField>
    <cacheField name="MPG" numFmtId="0">
      <sharedItems containsSemiMixedTypes="0" containsString="0" containsNumber="1" containsInteger="1" minValue="0" maxValue="1"/>
    </cacheField>
    <cacheField name="Tot" numFmtId="0">
      <sharedItems containsSemiMixedTypes="0" containsString="0" containsNumber="1" containsInteger="1" minValue="0" maxValue="3"/>
    </cacheField>
    <cacheField name="Moy" numFmtId="0">
      <sharedItems containsBlank="1"/>
    </cacheField>
    <cacheField name="Moy avec bonus" numFmtId="0">
      <sharedItems containsBlank="1"/>
    </cacheField>
    <cacheField name="Moy IRL" numFmtId="0">
      <sharedItems containsString="0" containsBlank="1" containsNumber="1" minValue="4" maxValue="7"/>
    </cacheField>
    <cacheField name="Tit IRL" numFmtId="0">
      <sharedItems containsString="0" containsBlank="1" containsNumber="1" containsInteger="1" minValue="1" maxValue="7"/>
    </cacheField>
    <cacheField name="Entrée IRL" numFmtId="0">
      <sharedItems containsString="0" containsBlank="1" containsNumber="1" containsInteger="1" minValue="0" maxValue="4"/>
    </cacheField>
    <cacheField name="But IRL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Hippolyte Durix" refreshedDate="42373.881495486108" createdVersion="4" refreshedVersion="4" minRefreshableVersion="3" recordCount="164">
  <cacheSource type="worksheet">
    <worksheetSource name="_STATS"/>
  </cacheSource>
  <cacheFields count="7">
    <cacheField name="Poste" numFmtId="0">
      <sharedItems/>
    </cacheField>
    <cacheField name="Joueur" numFmtId="0">
      <sharedItems/>
    </cacheField>
    <cacheField name="Equipe" numFmtId="0">
      <sharedItems count="8">
        <s v="Gros Zguegue FC"/>
        <s v="FC Pine-Antoine"/>
        <s v="Arâches FC"/>
        <s v="asse la revanche"/>
        <s v="Mon équipe"/>
        <s v="Les galactiques"/>
        <s v="Croix-Rousse FC"/>
        <s v="Les Bâtards"/>
      </sharedItems>
    </cacheField>
    <cacheField name="Prix Achat" numFmtId="0">
      <sharedItems containsSemiMixedTypes="0" containsString="0" containsNumber="1" containsInteger="1" minValue="1" maxValue="166"/>
    </cacheField>
    <cacheField name="Date d'achat" numFmtId="22">
      <sharedItems containsSemiMixedTypes="0" containsNonDate="0" containsDate="1" containsString="0" minDate="2016-01-03T18:37:19" maxDate="2016-01-04T20:59:34"/>
    </cacheField>
    <cacheField name="Période" numFmtId="0">
      <sharedItems containsSemiMixedTypes="0" containsString="0" containsNumber="1" containsInteger="1" minValue="1" maxValue="1"/>
    </cacheField>
    <cacheField name="Achat" numFmtId="0">
      <sharedItems containsBlank="1" count="3">
        <s v="Gagné"/>
        <s v="Perdu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s v="Attaquant"/>
    <s v="Alexandre Lacazette"/>
    <x v="0"/>
    <n v="156"/>
    <d v="2015-01-19T22:39:38"/>
    <n v="1"/>
    <x v="0"/>
  </r>
  <r>
    <s v="Attaquant"/>
    <s v="Alexandre Lacazette"/>
    <x v="1"/>
    <n v="101"/>
    <d v="2015-01-20T16:50:00"/>
    <n v="1"/>
    <x v="1"/>
  </r>
  <r>
    <s v="Attaquant"/>
    <s v="Alexandre Lacazette"/>
    <x v="2"/>
    <n v="90"/>
    <d v="2015-01-20T21:08:58"/>
    <n v="1"/>
    <x v="1"/>
  </r>
  <r>
    <s v="Attaquant"/>
    <s v="Alexandre Lacazette"/>
    <x v="3"/>
    <n v="65"/>
    <d v="2015-01-19T22:00:25"/>
    <n v="1"/>
    <x v="1"/>
  </r>
  <r>
    <s v="Attaquant"/>
    <s v="Zlatan Ibrahimovic"/>
    <x v="4"/>
    <n v="91"/>
    <d v="2015-01-19T22:12:39"/>
    <n v="1"/>
    <x v="0"/>
  </r>
  <r>
    <s v="Attaquant"/>
    <s v="Edinson Cavani"/>
    <x v="5"/>
    <n v="79"/>
    <d v="2015-01-20T22:05:50"/>
    <n v="2"/>
    <x v="0"/>
  </r>
  <r>
    <s v="Attaquant"/>
    <s v="Edinson Cavani"/>
    <x v="1"/>
    <n v="61"/>
    <d v="2015-01-20T22:44:59"/>
    <n v="2"/>
    <x v="1"/>
  </r>
  <r>
    <s v="Milieu"/>
    <s v="Lucas Moura"/>
    <x v="2"/>
    <n v="66"/>
    <d v="2015-01-20T21:08:58"/>
    <n v="1"/>
    <x v="0"/>
  </r>
  <r>
    <s v="Milieu"/>
    <s v="Lucas Moura"/>
    <x v="6"/>
    <n v="53"/>
    <d v="2015-01-19T22:15:37"/>
    <n v="1"/>
    <x v="1"/>
  </r>
  <r>
    <s v="Milieu"/>
    <s v="Lucas Moura"/>
    <x v="7"/>
    <n v="49"/>
    <d v="2015-01-19T22:51:15"/>
    <n v="1"/>
    <x v="1"/>
  </r>
  <r>
    <s v="Milieu"/>
    <s v="Lucas Moura"/>
    <x v="5"/>
    <n v="42"/>
    <d v="2015-01-19T22:35:33"/>
    <n v="1"/>
    <x v="1"/>
  </r>
  <r>
    <s v="Milieu"/>
    <s v="Lucas Moura"/>
    <x v="1"/>
    <n v="20"/>
    <d v="2015-01-20T16:50:00"/>
    <n v="1"/>
    <x v="1"/>
  </r>
  <r>
    <s v="Attaquant"/>
    <s v="Dimitar Berbatov"/>
    <x v="7"/>
    <n v="65"/>
    <d v="2015-01-19T22:51:15"/>
    <n v="1"/>
    <x v="0"/>
  </r>
  <r>
    <s v="Milieu"/>
    <s v="Dimitri Payet"/>
    <x v="2"/>
    <n v="64"/>
    <d v="2015-01-20T21:08:58"/>
    <n v="1"/>
    <x v="0"/>
  </r>
  <r>
    <s v="Milieu"/>
    <s v="Dimitri Payet"/>
    <x v="5"/>
    <n v="46"/>
    <d v="2015-01-19T22:35:33"/>
    <n v="1"/>
    <x v="1"/>
  </r>
  <r>
    <s v="Milieu"/>
    <s v="Dimitri Payet"/>
    <x v="1"/>
    <n v="20"/>
    <d v="2015-01-20T16:50:00"/>
    <n v="1"/>
    <x v="1"/>
  </r>
  <r>
    <s v="Gardien"/>
    <s v="Salvatore Sirigu"/>
    <x v="5"/>
    <n v="63"/>
    <d v="2015-01-19T22:35:33"/>
    <n v="1"/>
    <x v="0"/>
  </r>
  <r>
    <s v="Milieu"/>
    <s v="Marco Verratti"/>
    <x v="6"/>
    <n v="60"/>
    <d v="2015-01-20T21:37:11"/>
    <n v="2"/>
    <x v="0"/>
  </r>
  <r>
    <s v="Milieu"/>
    <s v="Marco Verratti"/>
    <x v="3"/>
    <n v="42"/>
    <d v="2015-01-21T10:28:52"/>
    <n v="2"/>
    <x v="1"/>
  </r>
  <r>
    <s v="Milieu"/>
    <s v="Marco Verratti"/>
    <x v="1"/>
    <n v="41"/>
    <d v="2015-01-20T22:44:59"/>
    <n v="2"/>
    <x v="1"/>
  </r>
  <r>
    <s v="Défenseur"/>
    <s v="Thiago Silva"/>
    <x v="5"/>
    <n v="59"/>
    <d v="2015-01-20T22:05:50"/>
    <n v="2"/>
    <x v="0"/>
  </r>
  <r>
    <s v="Défenseur"/>
    <s v="Thiago Silva"/>
    <x v="1"/>
    <n v="42"/>
    <d v="2015-01-20T22:44:59"/>
    <n v="2"/>
    <x v="1"/>
  </r>
  <r>
    <s v="Défenseur"/>
    <s v="Thiago Silva"/>
    <x v="0"/>
    <n v="27"/>
    <d v="2015-01-21T00:23:30"/>
    <n v="2"/>
    <x v="1"/>
  </r>
  <r>
    <s v="Milieu"/>
    <s v="Blaise Matuidi"/>
    <x v="2"/>
    <n v="55"/>
    <d v="2015-01-20T21:35:40"/>
    <n v="2"/>
    <x v="0"/>
  </r>
  <r>
    <s v="Milieu"/>
    <s v="Blaise Matuidi"/>
    <x v="5"/>
    <n v="45"/>
    <d v="2015-01-20T22:05:50"/>
    <n v="2"/>
    <x v="1"/>
  </r>
  <r>
    <s v="Milieu"/>
    <s v="Blaise Matuidi"/>
    <x v="1"/>
    <n v="22"/>
    <d v="2015-01-20T22:44:59"/>
    <n v="2"/>
    <x v="1"/>
  </r>
  <r>
    <s v="Défenseur"/>
    <s v="David Luiz"/>
    <x v="7"/>
    <n v="55"/>
    <d v="2015-01-19T22:51:15"/>
    <n v="1"/>
    <x v="0"/>
  </r>
  <r>
    <s v="Défenseur"/>
    <s v="David Luiz"/>
    <x v="5"/>
    <n v="45"/>
    <d v="2015-01-19T22:35:33"/>
    <n v="1"/>
    <x v="1"/>
  </r>
  <r>
    <s v="Milieu"/>
    <s v="Jordan Veretout"/>
    <x v="7"/>
    <n v="54"/>
    <d v="2015-01-19T22:51:15"/>
    <n v="1"/>
    <x v="0"/>
  </r>
  <r>
    <s v="Milieu"/>
    <s v="Jordan Veretout"/>
    <x v="3"/>
    <n v="30"/>
    <d v="2015-01-19T22:00:25"/>
    <n v="1"/>
    <x v="1"/>
  </r>
  <r>
    <s v="Milieu"/>
    <s v="Jordan Veretout"/>
    <x v="6"/>
    <n v="26"/>
    <d v="2015-01-19T22:15:37"/>
    <n v="1"/>
    <x v="1"/>
  </r>
  <r>
    <s v="Milieu"/>
    <s v="Jordan Veretout"/>
    <x v="0"/>
    <n v="14"/>
    <d v="2015-01-19T22:39:38"/>
    <n v="1"/>
    <x v="1"/>
  </r>
  <r>
    <s v="Milieu"/>
    <s v="Jordan Veretout"/>
    <x v="1"/>
    <n v="12"/>
    <d v="2015-01-20T16:50:00"/>
    <n v="1"/>
    <x v="1"/>
  </r>
  <r>
    <s v="Milieu"/>
    <s v="Claudio Beauvue"/>
    <x v="0"/>
    <n v="53"/>
    <d v="2015-01-19T22:39:38"/>
    <n v="1"/>
    <x v="0"/>
  </r>
  <r>
    <s v="Milieu"/>
    <s v="Claudio Beauvue"/>
    <x v="6"/>
    <n v="29"/>
    <d v="2015-01-19T22:15:37"/>
    <n v="1"/>
    <x v="1"/>
  </r>
  <r>
    <s v="Milieu"/>
    <s v="Claudio Beauvue"/>
    <x v="5"/>
    <n v="28"/>
    <d v="2015-01-19T22:35:33"/>
    <n v="1"/>
    <x v="1"/>
  </r>
  <r>
    <s v="Milieu"/>
    <s v="Claudio Beauvue"/>
    <x v="2"/>
    <n v="16"/>
    <d v="2015-01-20T21:08:58"/>
    <n v="1"/>
    <x v="1"/>
  </r>
  <r>
    <s v="Gardien"/>
    <s v="Stéphane Ruffier"/>
    <x v="0"/>
    <n v="51"/>
    <d v="2015-01-19T22:39:38"/>
    <n v="1"/>
    <x v="0"/>
  </r>
  <r>
    <s v="Attaquant"/>
    <s v="Paul-Georges Ntep"/>
    <x v="6"/>
    <n v="48"/>
    <d v="2015-01-19T22:15:37"/>
    <n v="1"/>
    <x v="0"/>
  </r>
  <r>
    <s v="Attaquant"/>
    <s v="Paul-Georges Ntep"/>
    <x v="4"/>
    <n v="38"/>
    <d v="2015-01-19T22:12:39"/>
    <n v="1"/>
    <x v="1"/>
  </r>
  <r>
    <s v="Attaquant"/>
    <s v="Paul-Georges Ntep"/>
    <x v="5"/>
    <n v="35"/>
    <d v="2015-01-19T22:35:33"/>
    <n v="1"/>
    <x v="1"/>
  </r>
  <r>
    <s v="Attaquant"/>
    <s v="Paul-Georges Ntep"/>
    <x v="1"/>
    <n v="31"/>
    <d v="2015-01-20T16:50:00"/>
    <n v="1"/>
    <x v="1"/>
  </r>
  <r>
    <s v="Milieu"/>
    <s v="João Moutinho"/>
    <x v="6"/>
    <n v="48"/>
    <d v="2015-01-20T21:37:11"/>
    <n v="2"/>
    <x v="0"/>
  </r>
  <r>
    <s v="Milieu"/>
    <s v="João Moutinho"/>
    <x v="1"/>
    <n v="17"/>
    <d v="2015-01-20T22:44:59"/>
    <n v="2"/>
    <x v="1"/>
  </r>
  <r>
    <s v="Milieu"/>
    <s v="João Moutinho"/>
    <x v="5"/>
    <n v="13"/>
    <d v="2015-01-20T22:05:50"/>
    <n v="2"/>
    <x v="1"/>
  </r>
  <r>
    <s v="Milieu"/>
    <s v="João Moutinho"/>
    <x v="3"/>
    <n v="12"/>
    <d v="2015-01-21T10:28:52"/>
    <n v="2"/>
    <x v="1"/>
  </r>
  <r>
    <s v="Attaquant"/>
    <s v="Nolan Roux"/>
    <x v="5"/>
    <n v="46"/>
    <d v="2015-01-20T22:05:50"/>
    <n v="2"/>
    <x v="0"/>
  </r>
  <r>
    <s v="Attaquant"/>
    <s v="Nolan Roux"/>
    <x v="3"/>
    <n v="20"/>
    <d v="2015-01-21T10:28:52"/>
    <n v="2"/>
    <x v="1"/>
  </r>
  <r>
    <s v="Attaquant"/>
    <s v="André Ayew"/>
    <x v="2"/>
    <n v="45"/>
    <d v="2015-01-20T21:35:40"/>
    <n v="2"/>
    <x v="0"/>
  </r>
  <r>
    <s v="Attaquant"/>
    <s v="André Ayew"/>
    <x v="3"/>
    <n v="21"/>
    <d v="2015-01-21T10:28:52"/>
    <n v="2"/>
    <x v="1"/>
  </r>
  <r>
    <s v="Attaquant"/>
    <s v="Ricky van Wolfswinkel"/>
    <x v="7"/>
    <n v="44"/>
    <d v="2015-01-19T22:51:15"/>
    <n v="1"/>
    <x v="0"/>
  </r>
  <r>
    <s v="Attaquant"/>
    <s v="Ricky van Wolfswinkel"/>
    <x v="0"/>
    <n v="12"/>
    <d v="2015-01-19T22:39:38"/>
    <n v="1"/>
    <x v="1"/>
  </r>
  <r>
    <s v="Milieu"/>
    <s v="Nabil Fekir"/>
    <x v="6"/>
    <n v="42"/>
    <d v="2015-01-19T22:15:37"/>
    <n v="1"/>
    <x v="0"/>
  </r>
  <r>
    <s v="Milieu"/>
    <s v="Nabil Fekir"/>
    <x v="4"/>
    <n v="41"/>
    <d v="2015-01-19T22:12:39"/>
    <n v="1"/>
    <x v="1"/>
  </r>
  <r>
    <s v="Milieu"/>
    <s v="Nabil Fekir"/>
    <x v="5"/>
    <n v="39"/>
    <d v="2015-01-19T22:35:33"/>
    <n v="1"/>
    <x v="1"/>
  </r>
  <r>
    <s v="Milieu"/>
    <s v="Nabil Fekir"/>
    <x v="1"/>
    <n v="31"/>
    <d v="2015-01-20T16:50:00"/>
    <n v="1"/>
    <x v="1"/>
  </r>
  <r>
    <s v="Milieu"/>
    <s v="Nabil Fekir"/>
    <x v="7"/>
    <n v="21"/>
    <d v="2015-01-19T22:51:15"/>
    <n v="1"/>
    <x v="1"/>
  </r>
  <r>
    <s v="Milieu"/>
    <s v="Nabil Fekir"/>
    <x v="3"/>
    <n v="12"/>
    <d v="2015-01-19T22:00:25"/>
    <n v="1"/>
    <x v="1"/>
  </r>
  <r>
    <s v="Milieu"/>
    <s v="Nabil Fekir"/>
    <x v="0"/>
    <n v="8"/>
    <d v="2015-01-19T22:39:38"/>
    <n v="1"/>
    <x v="1"/>
  </r>
  <r>
    <s v="Gardien"/>
    <s v="Anthony Lopes"/>
    <x v="4"/>
    <n v="41"/>
    <d v="2015-01-19T22:12:39"/>
    <n v="1"/>
    <x v="0"/>
  </r>
  <r>
    <s v="Gardien"/>
    <s v="Anthony Lopes"/>
    <x v="1"/>
    <n v="31"/>
    <d v="2015-01-20T16:50:00"/>
    <n v="1"/>
    <x v="1"/>
  </r>
  <r>
    <s v="Attaquant"/>
    <s v="Jordan Ayew"/>
    <x v="6"/>
    <n v="41"/>
    <d v="2015-01-19T22:15:37"/>
    <n v="1"/>
    <x v="0"/>
  </r>
  <r>
    <s v="Attaquant"/>
    <s v="Jordan Ayew"/>
    <x v="3"/>
    <n v="25"/>
    <d v="2015-01-19T22:00:25"/>
    <n v="1"/>
    <x v="1"/>
  </r>
  <r>
    <s v="Défenseur"/>
    <s v="Loïc Perrin"/>
    <x v="4"/>
    <n v="41"/>
    <d v="2015-01-19T22:12:39"/>
    <n v="1"/>
    <x v="0"/>
  </r>
  <r>
    <s v="Défenseur"/>
    <s v="Loïc Perrin"/>
    <x v="0"/>
    <n v="41"/>
    <d v="2015-01-19T22:39:38"/>
    <n v="1"/>
    <x v="1"/>
  </r>
  <r>
    <s v="Défenseur"/>
    <s v="Loïc Perrin"/>
    <x v="5"/>
    <n v="27"/>
    <d v="2015-01-19T22:35:33"/>
    <n v="1"/>
    <x v="1"/>
  </r>
  <r>
    <s v="Défenseur"/>
    <s v="Loïc Perrin"/>
    <x v="1"/>
    <n v="19"/>
    <d v="2015-01-20T16:50:00"/>
    <n v="1"/>
    <x v="1"/>
  </r>
  <r>
    <s v="Gardien"/>
    <s v="Benjamin Lecomte"/>
    <x v="7"/>
    <n v="40"/>
    <d v="2015-01-19T22:51:15"/>
    <n v="1"/>
    <x v="0"/>
  </r>
  <r>
    <s v="Gardien"/>
    <s v="Benjamin Lecomte"/>
    <x v="3"/>
    <n v="15"/>
    <d v="2015-01-19T22:00:25"/>
    <n v="1"/>
    <x v="1"/>
  </r>
  <r>
    <s v="Défenseur"/>
    <s v="Simon Kjaer"/>
    <x v="7"/>
    <n v="40"/>
    <d v="2015-01-19T22:51:15"/>
    <n v="1"/>
    <x v="0"/>
  </r>
  <r>
    <s v="Défenseur"/>
    <s v="Layvin Kurzawa"/>
    <x v="5"/>
    <n v="40"/>
    <d v="2015-01-19T22:35:33"/>
    <n v="1"/>
    <x v="0"/>
  </r>
  <r>
    <s v="Défenseur"/>
    <s v="Vitorino Hilton"/>
    <x v="2"/>
    <n v="39"/>
    <d v="2015-01-20T21:08:58"/>
    <n v="1"/>
    <x v="0"/>
  </r>
  <r>
    <s v="Attaquant"/>
    <s v="Ola Toivonen"/>
    <x v="2"/>
    <n v="37"/>
    <d v="2015-01-20T21:35:40"/>
    <n v="2"/>
    <x v="0"/>
  </r>
  <r>
    <s v="Gardien"/>
    <s v="Steve Mandanda"/>
    <x v="1"/>
    <n v="36"/>
    <d v="2015-01-20T22:44:59"/>
    <n v="2"/>
    <x v="0"/>
  </r>
  <r>
    <s v="Attaquant"/>
    <s v="André-Pierre Gignac"/>
    <x v="1"/>
    <n v="36"/>
    <d v="2015-01-20T16:50:00"/>
    <n v="1"/>
    <x v="0"/>
  </r>
  <r>
    <s v="Milieu"/>
    <s v="Thiago Motta"/>
    <x v="1"/>
    <n v="36"/>
    <d v="2015-01-20T22:44:59"/>
    <n v="2"/>
    <x v="0"/>
  </r>
  <r>
    <s v="Attaquant"/>
    <s v="Cheick Diabaté"/>
    <x v="2"/>
    <n v="34"/>
    <d v="2015-01-21T18:44:19"/>
    <n v="3"/>
    <x v="0"/>
  </r>
  <r>
    <s v="Attaquant"/>
    <s v="Cheick Diabaté"/>
    <x v="1"/>
    <n v="23"/>
    <d v="2015-01-21T10:49:43"/>
    <n v="3"/>
    <x v="1"/>
  </r>
  <r>
    <s v="Défenseur"/>
    <s v="Raphaël Guerreiro"/>
    <x v="3"/>
    <n v="34"/>
    <d v="2015-01-19T22:00:25"/>
    <n v="1"/>
    <x v="0"/>
  </r>
  <r>
    <s v="Défenseur"/>
    <s v="Raphaël Guerreiro"/>
    <x v="6"/>
    <n v="31"/>
    <d v="2015-01-19T22:15:37"/>
    <n v="1"/>
    <x v="1"/>
  </r>
  <r>
    <s v="Défenseur"/>
    <s v="Raphaël Guerreiro"/>
    <x v="5"/>
    <n v="17"/>
    <d v="2015-01-19T22:35:33"/>
    <n v="1"/>
    <x v="1"/>
  </r>
  <r>
    <s v="Défenseur"/>
    <s v="Raphaël Guerreiro"/>
    <x v="1"/>
    <n v="14"/>
    <d v="2015-01-20T16:50:00"/>
    <n v="1"/>
    <x v="1"/>
  </r>
  <r>
    <s v="Défenseur"/>
    <s v="Moustapha Bayal Sall"/>
    <x v="1"/>
    <n v="32"/>
    <d v="2015-01-20T22:44:59"/>
    <n v="2"/>
    <x v="0"/>
  </r>
  <r>
    <s v="Défenseur"/>
    <s v="Moustapha Bayal Sall"/>
    <x v="2"/>
    <n v="23"/>
    <d v="2015-01-20T21:35:40"/>
    <n v="2"/>
    <x v="1"/>
  </r>
  <r>
    <s v="Défenseur"/>
    <s v="Moustapha Bayal Sall"/>
    <x v="0"/>
    <n v="20"/>
    <d v="2015-01-21T00:23:30"/>
    <n v="2"/>
    <x v="1"/>
  </r>
  <r>
    <s v="Défenseur"/>
    <s v="Moustapha Bayal Sall"/>
    <x v="5"/>
    <n v="17"/>
    <d v="2015-01-20T22:05:50"/>
    <n v="2"/>
    <x v="1"/>
  </r>
  <r>
    <s v="Milieu"/>
    <s v="Jérémy Toulalan"/>
    <x v="3"/>
    <n v="32"/>
    <d v="2015-01-21T10:38:33"/>
    <n v="3"/>
    <x v="0"/>
  </r>
  <r>
    <s v="Milieu"/>
    <s v="Jérémy Toulalan"/>
    <x v="5"/>
    <n v="31"/>
    <d v="2015-01-21T12:31:30"/>
    <n v="3"/>
    <x v="1"/>
  </r>
  <r>
    <s v="Milieu"/>
    <s v="Jérémy Toulalan"/>
    <x v="1"/>
    <n v="29"/>
    <d v="2015-01-21T10:49:43"/>
    <n v="3"/>
    <x v="1"/>
  </r>
  <r>
    <s v="Milieu"/>
    <s v="Younousse Sankharé"/>
    <x v="5"/>
    <n v="31"/>
    <d v="2015-01-21T19:09:54"/>
    <n v="4"/>
    <x v="0"/>
  </r>
  <r>
    <s v="Milieu"/>
    <s v="Yoann Gourcuff"/>
    <x v="4"/>
    <n v="31"/>
    <d v="2015-01-19T22:12:39"/>
    <n v="1"/>
    <x v="0"/>
  </r>
  <r>
    <s v="Milieu"/>
    <s v="Yoann Gourcuff"/>
    <x v="3"/>
    <n v="19"/>
    <d v="2015-01-19T22:00:25"/>
    <n v="1"/>
    <x v="1"/>
  </r>
  <r>
    <s v="Milieu"/>
    <s v="Yoann Gourcuff"/>
    <x v="2"/>
    <n v="15"/>
    <d v="2015-01-20T21:08:58"/>
    <n v="1"/>
    <x v="1"/>
  </r>
  <r>
    <s v="Attaquant"/>
    <s v="Max Gradel"/>
    <x v="3"/>
    <n v="31"/>
    <d v="2015-01-21T10:28:52"/>
    <n v="2"/>
    <x v="0"/>
  </r>
  <r>
    <s v="Attaquant"/>
    <s v="Max Gradel"/>
    <x v="2"/>
    <n v="18"/>
    <d v="2015-01-20T21:35:40"/>
    <n v="2"/>
    <x v="1"/>
  </r>
  <r>
    <s v="Défenseur"/>
    <s v="Gregory Van der Wiel"/>
    <x v="0"/>
    <n v="31"/>
    <d v="2015-01-21T11:44:00"/>
    <n v="3"/>
    <x v="0"/>
  </r>
  <r>
    <s v="Défenseur"/>
    <s v="Gregory Van der Wiel"/>
    <x v="1"/>
    <n v="18"/>
    <d v="2015-01-21T10:49:43"/>
    <n v="3"/>
    <x v="1"/>
  </r>
  <r>
    <s v="Milieu"/>
    <s v="Yannick Ferreira-Carrasco"/>
    <x v="0"/>
    <n v="31"/>
    <d v="2015-01-19T22:39:38"/>
    <n v="1"/>
    <x v="0"/>
  </r>
  <r>
    <s v="Milieu"/>
    <s v="Yannick Ferreira-Carrasco"/>
    <x v="3"/>
    <n v="22"/>
    <d v="2015-01-19T22:00:25"/>
    <n v="1"/>
    <x v="1"/>
  </r>
  <r>
    <s v="Milieu"/>
    <s v="Romain Hamouma"/>
    <x v="0"/>
    <n v="30"/>
    <d v="2015-01-19T22:39:38"/>
    <n v="1"/>
    <x v="0"/>
  </r>
  <r>
    <s v="Défenseur"/>
    <s v="Marko Basa"/>
    <x v="0"/>
    <n v="30"/>
    <d v="2015-01-21T00:23:30"/>
    <n v="2"/>
    <x v="0"/>
  </r>
  <r>
    <s v="Défenseur"/>
    <s v="Marko Basa"/>
    <x v="1"/>
    <n v="20"/>
    <d v="2015-01-20T22:44:59"/>
    <n v="2"/>
    <x v="1"/>
  </r>
  <r>
    <s v="Milieu"/>
    <s v="Daniel Wass"/>
    <x v="3"/>
    <n v="30"/>
    <d v="2015-01-19T22:00:25"/>
    <n v="1"/>
    <x v="0"/>
  </r>
  <r>
    <s v="Milieu"/>
    <s v="Daniel Wass"/>
    <x v="1"/>
    <n v="21"/>
    <d v="2015-01-20T16:50:00"/>
    <n v="1"/>
    <x v="1"/>
  </r>
  <r>
    <s v="Défenseur"/>
    <s v="Serge Aurier"/>
    <x v="3"/>
    <n v="30"/>
    <d v="2015-01-21T10:38:33"/>
    <n v="3"/>
    <x v="0"/>
  </r>
  <r>
    <s v="Attaquant"/>
    <s v="Ezequiel Lavezzi"/>
    <x v="5"/>
    <n v="30"/>
    <d v="2015-01-19T22:35:33"/>
    <n v="1"/>
    <x v="0"/>
  </r>
  <r>
    <s v="Gardien"/>
    <s v="Danijel Subasic"/>
    <x v="2"/>
    <n v="30"/>
    <d v="2015-01-20T21:08:58"/>
    <n v="1"/>
    <x v="0"/>
  </r>
  <r>
    <s v="Gardien"/>
    <s v="Danijel Subasic"/>
    <x v="1"/>
    <n v="18"/>
    <d v="2015-01-20T16:50:00"/>
    <n v="1"/>
    <x v="1"/>
  </r>
  <r>
    <s v="Milieu"/>
    <s v="Anthony Mounier"/>
    <x v="2"/>
    <n v="29"/>
    <d v="2015-01-20T21:08:58"/>
    <n v="1"/>
    <x v="0"/>
  </r>
  <r>
    <s v="Milieu"/>
    <s v="Anthony Mounier"/>
    <x v="6"/>
    <n v="27"/>
    <d v="2015-01-19T22:15:37"/>
    <n v="1"/>
    <x v="1"/>
  </r>
  <r>
    <s v="Milieu"/>
    <s v="Anthony Mounier"/>
    <x v="1"/>
    <n v="14"/>
    <d v="2015-01-20T16:50:00"/>
    <n v="1"/>
    <x v="1"/>
  </r>
  <r>
    <s v="Attaquant"/>
    <s v="Wissam Ben Yedder"/>
    <x v="3"/>
    <n v="29"/>
    <d v="2015-01-19T22:00:25"/>
    <n v="1"/>
    <x v="0"/>
  </r>
  <r>
    <s v="Attaquant"/>
    <s v="Wissam Ben Yedder"/>
    <x v="2"/>
    <n v="29"/>
    <d v="2015-01-20T21:08:58"/>
    <n v="1"/>
    <x v="1"/>
  </r>
  <r>
    <s v="Milieu"/>
    <s v="Florian Thauvin"/>
    <x v="7"/>
    <n v="29"/>
    <d v="2015-01-19T22:51:15"/>
    <n v="1"/>
    <x v="0"/>
  </r>
  <r>
    <s v="Défenseur"/>
    <s v="Mexer"/>
    <x v="6"/>
    <n v="29"/>
    <d v="2015-01-19T22:15:37"/>
    <n v="1"/>
    <x v="0"/>
  </r>
  <r>
    <s v="Défenseur"/>
    <s v="Mexer"/>
    <x v="4"/>
    <n v="24"/>
    <d v="2015-01-19T22:12:39"/>
    <n v="1"/>
    <x v="1"/>
  </r>
  <r>
    <s v="Défenseur"/>
    <s v="Mexer"/>
    <x v="2"/>
    <n v="20"/>
    <d v="2015-01-20T21:08:58"/>
    <n v="1"/>
    <x v="1"/>
  </r>
  <r>
    <s v="Attaquant"/>
    <s v="Mathieu Duhamel"/>
    <x v="6"/>
    <n v="29"/>
    <d v="2015-01-19T22:15:37"/>
    <n v="1"/>
    <x v="0"/>
  </r>
  <r>
    <s v="Attaquant"/>
    <s v="Mathieu Duhamel"/>
    <x v="3"/>
    <n v="23"/>
    <d v="2015-01-19T22:00:25"/>
    <n v="1"/>
    <x v="1"/>
  </r>
  <r>
    <s v="Attaquant"/>
    <s v="Mathieu Duhamel"/>
    <x v="7"/>
    <n v="22"/>
    <d v="2015-01-19T22:51:15"/>
    <n v="1"/>
    <x v="1"/>
  </r>
  <r>
    <s v="Gardien"/>
    <s v="Rémy Riou"/>
    <x v="6"/>
    <n v="28"/>
    <d v="2015-01-19T22:15:37"/>
    <n v="1"/>
    <x v="0"/>
  </r>
  <r>
    <s v="Gardien"/>
    <s v="Rémy Riou"/>
    <x v="7"/>
    <n v="17"/>
    <d v="2015-01-19T22:51:15"/>
    <n v="1"/>
    <x v="1"/>
  </r>
  <r>
    <s v="Milieu"/>
    <s v="Rio Mavuba"/>
    <x v="3"/>
    <n v="28"/>
    <d v="2015-01-19T22:00:25"/>
    <n v="1"/>
    <x v="0"/>
  </r>
  <r>
    <s v="Milieu"/>
    <s v="Maxime Gonalons"/>
    <x v="4"/>
    <n v="28"/>
    <d v="2015-01-19T22:12:39"/>
    <n v="1"/>
    <x v="0"/>
  </r>
  <r>
    <s v="Milieu"/>
    <s v="Maxime Gonalons"/>
    <x v="1"/>
    <n v="12"/>
    <d v="2015-01-20T16:50:00"/>
    <n v="1"/>
    <x v="1"/>
  </r>
  <r>
    <s v="Défenseur"/>
    <s v="Francois Modesto"/>
    <x v="5"/>
    <n v="28"/>
    <d v="2015-01-21T12:31:30"/>
    <n v="3"/>
    <x v="0"/>
  </r>
  <r>
    <s v="Attaquant"/>
    <s v="Mevlut Erding"/>
    <x v="3"/>
    <n v="27"/>
    <d v="2015-01-21T10:28:52"/>
    <n v="2"/>
    <x v="0"/>
  </r>
  <r>
    <s v="Défenseur"/>
    <s v="Papy Djilobodji"/>
    <x v="6"/>
    <n v="27"/>
    <d v="2015-01-20T21:37:11"/>
    <n v="2"/>
    <x v="0"/>
  </r>
  <r>
    <s v="Attaquant"/>
    <s v="Modibo Maiga"/>
    <x v="3"/>
    <n v="27"/>
    <d v="2015-01-19T22:00:25"/>
    <n v="1"/>
    <x v="0"/>
  </r>
  <r>
    <s v="Attaquant"/>
    <s v="Modibo Maiga"/>
    <x v="5"/>
    <n v="15"/>
    <d v="2015-01-19T22:35:33"/>
    <n v="1"/>
    <x v="1"/>
  </r>
  <r>
    <s v="Défenseur"/>
    <s v="Christophe Jallet"/>
    <x v="4"/>
    <n v="26"/>
    <d v="2015-01-19T22:12:39"/>
    <n v="1"/>
    <x v="0"/>
  </r>
  <r>
    <s v="Défenseur"/>
    <s v="Christophe Jallet"/>
    <x v="6"/>
    <n v="23"/>
    <d v="2015-01-19T22:15:37"/>
    <n v="1"/>
    <x v="1"/>
  </r>
  <r>
    <s v="Défenseur"/>
    <s v="Christophe Jallet"/>
    <x v="5"/>
    <n v="13"/>
    <d v="2015-01-19T22:35:33"/>
    <n v="1"/>
    <x v="1"/>
  </r>
  <r>
    <s v="Défenseur"/>
    <s v="Christophe Jallet"/>
    <x v="1"/>
    <n v="10"/>
    <d v="2015-01-20T16:50:00"/>
    <n v="1"/>
    <x v="1"/>
  </r>
  <r>
    <s v="Attaquant"/>
    <s v="Benjamin Moukandjo"/>
    <x v="1"/>
    <n v="26"/>
    <d v="2015-01-20T16:50:00"/>
    <n v="1"/>
    <x v="0"/>
  </r>
  <r>
    <s v="Attaquant"/>
    <s v="Benjamin Moukandjo"/>
    <x v="2"/>
    <n v="12"/>
    <d v="2015-01-20T21:08:58"/>
    <n v="1"/>
    <x v="1"/>
  </r>
  <r>
    <s v="Milieu"/>
    <s v="Lucas Ocampos"/>
    <x v="1"/>
    <n v="26"/>
    <d v="2015-01-20T22:44:59"/>
    <n v="2"/>
    <x v="0"/>
  </r>
  <r>
    <s v="Milieu"/>
    <s v="Lucas Ocampos"/>
    <x v="3"/>
    <n v="13"/>
    <d v="2015-01-21T10:28:52"/>
    <n v="2"/>
    <x v="1"/>
  </r>
  <r>
    <s v="Attaquant"/>
    <s v="David Ngog"/>
    <x v="1"/>
    <n v="26"/>
    <d v="2015-01-20T16:50:00"/>
    <n v="1"/>
    <x v="0"/>
  </r>
  <r>
    <s v="Attaquant"/>
    <s v="Diego Rolan"/>
    <x v="7"/>
    <n v="25"/>
    <d v="2015-01-20T22:03:00"/>
    <n v="2"/>
    <x v="0"/>
  </r>
  <r>
    <s v="c"/>
    <s v="Jordan Amavi"/>
    <x v="6"/>
    <n v="25"/>
    <d v="2015-01-20T21:37:11"/>
    <n v="2"/>
    <x v="0"/>
  </r>
  <r>
    <s v="Défenseur"/>
    <s v="Samuel Umtiti"/>
    <x v="4"/>
    <n v="23"/>
    <d v="2015-01-19T22:12:39"/>
    <n v="1"/>
    <x v="0"/>
  </r>
  <r>
    <s v="Défenseur"/>
    <s v="Samuel Umtiti"/>
    <x v="1"/>
    <n v="13"/>
    <d v="2015-01-20T16:50:00"/>
    <n v="1"/>
    <x v="1"/>
  </r>
  <r>
    <s v="Milieu"/>
    <s v="Prince Oniangue"/>
    <x v="1"/>
    <n v="23"/>
    <d v="2015-01-21T18:53:12"/>
    <n v="4"/>
    <x v="0"/>
  </r>
  <r>
    <s v="Attaquant"/>
    <s v="Kévin Bérigaud"/>
    <x v="0"/>
    <n v="21"/>
    <d v="2015-01-21T00:23:30"/>
    <n v="2"/>
    <x v="0"/>
  </r>
  <r>
    <s v="Attaquant"/>
    <s v="Divock Origi"/>
    <x v="1"/>
    <n v="21"/>
    <d v="2015-01-21T10:49:43"/>
    <n v="3"/>
    <x v="0"/>
  </r>
  <r>
    <s v="Défenseur"/>
    <s v="Jeremy Morel"/>
    <x v="2"/>
    <n v="20"/>
    <d v="2015-01-20T21:08:58"/>
    <n v="1"/>
    <x v="0"/>
  </r>
  <r>
    <s v="Gardien"/>
    <s v="Geoffrey Jourdren"/>
    <x v="3"/>
    <n v="20"/>
    <d v="2015-01-19T22:00:25"/>
    <n v="1"/>
    <x v="0"/>
  </r>
  <r>
    <s v="Gardien"/>
    <s v="Benoît Costil"/>
    <x v="1"/>
    <n v="20"/>
    <d v="2015-01-20T22:44:59"/>
    <n v="2"/>
    <x v="0"/>
  </r>
  <r>
    <s v="Attaquant"/>
    <s v="Gaëtan Charbonnier"/>
    <x v="3"/>
    <n v="20"/>
    <d v="2015-01-19T22:00:25"/>
    <n v="1"/>
    <x v="0"/>
  </r>
  <r>
    <s v="Attaquant"/>
    <s v="Martin Braithwaite"/>
    <x v="1"/>
    <n v="20"/>
    <d v="2015-01-21T18:53:12"/>
    <n v="4"/>
    <x v="0"/>
  </r>
  <r>
    <s v="Défenseur"/>
    <s v="Siaka Tiéné"/>
    <x v="1"/>
    <n v="19"/>
    <d v="2015-01-21T10:49:43"/>
    <n v="3"/>
    <x v="0"/>
  </r>
  <r>
    <s v="Milieu"/>
    <s v="Wahbi Khazri"/>
    <x v="1"/>
    <n v="19"/>
    <d v="2015-01-21T10:49:43"/>
    <n v="3"/>
    <x v="0"/>
  </r>
  <r>
    <s v="Milieu"/>
    <s v="Morgan Sanson"/>
    <x v="6"/>
    <n v="19"/>
    <d v="2015-01-20T21:37:11"/>
    <n v="2"/>
    <x v="0"/>
  </r>
  <r>
    <s v="Milieu"/>
    <s v="Morgan Sanson"/>
    <x v="1"/>
    <n v="13"/>
    <d v="2015-01-20T22:44:59"/>
    <n v="2"/>
    <x v="1"/>
  </r>
  <r>
    <s v="Attaquant"/>
    <s v="Anthony Martial"/>
    <x v="2"/>
    <n v="19"/>
    <d v="2015-01-20T21:08:58"/>
    <n v="1"/>
    <x v="0"/>
  </r>
  <r>
    <s v="Gardien"/>
    <s v="Rémy Vercoutre"/>
    <x v="4"/>
    <n v="18"/>
    <d v="2015-01-19T22:12:39"/>
    <n v="1"/>
    <x v="0"/>
  </r>
  <r>
    <s v="Gardien"/>
    <s v="Rémy Vercoutre"/>
    <x v="6"/>
    <n v="17"/>
    <d v="2015-01-19T22:15:37"/>
    <n v="1"/>
    <x v="1"/>
  </r>
  <r>
    <s v="Milieu"/>
    <s v="Jonas Martin"/>
    <x v="7"/>
    <n v="18"/>
    <d v="2015-01-20T22:03:00"/>
    <n v="2"/>
    <x v="0"/>
  </r>
  <r>
    <s v="Attaquant"/>
    <s v="Souleymane Camara"/>
    <x v="3"/>
    <n v="18"/>
    <d v="2015-01-21T10:38:33"/>
    <n v="3"/>
    <x v="0"/>
  </r>
  <r>
    <s v="Milieu"/>
    <s v="Fabien Lemoine"/>
    <x v="5"/>
    <n v="18"/>
    <d v="2015-01-20T22:05:50"/>
    <n v="2"/>
    <x v="0"/>
  </r>
  <r>
    <s v="Défenseur"/>
    <s v="Maxwell"/>
    <x v="1"/>
    <n v="18"/>
    <d v="2015-01-20T16:50:00"/>
    <n v="1"/>
    <x v="0"/>
  </r>
  <r>
    <s v="Défenseur"/>
    <s v="Sébastien Squillaci"/>
    <x v="4"/>
    <n v="18"/>
    <d v="2015-01-19T22:12:39"/>
    <n v="1"/>
    <x v="0"/>
  </r>
  <r>
    <s v="Défenseur"/>
    <s v="Sébastien Squillaci"/>
    <x v="0"/>
    <n v="18"/>
    <d v="2015-01-19T22:39:38"/>
    <n v="1"/>
    <x v="1"/>
  </r>
  <r>
    <s v="Milieu"/>
    <s v="N'Golo Kanté"/>
    <x v="4"/>
    <n v="18"/>
    <d v="2015-01-20T22:05:09"/>
    <n v="2"/>
    <x v="0"/>
  </r>
  <r>
    <s v="Gardien"/>
    <s v="Johann Carrasso"/>
    <x v="3"/>
    <n v="18"/>
    <d v="2015-01-21T10:28:52"/>
    <n v="2"/>
    <x v="0"/>
  </r>
  <r>
    <s v="Milieu"/>
    <s v="Florent Balmont"/>
    <x v="3"/>
    <n v="17"/>
    <d v="2015-01-21T10:28:52"/>
    <n v="2"/>
    <x v="0"/>
  </r>
  <r>
    <s v="Défenseur"/>
    <s v="Sylvain Armand"/>
    <x v="6"/>
    <n v="17"/>
    <d v="2015-01-19T22:15:37"/>
    <n v="1"/>
    <x v="0"/>
  </r>
  <r>
    <s v="Défenseur"/>
    <s v="Sylvain Armand"/>
    <x v="3"/>
    <n v="14"/>
    <d v="2015-01-19T22:00:25"/>
    <n v="1"/>
    <x v="1"/>
  </r>
  <r>
    <s v="Défenseur"/>
    <s v="Sylvain Armand"/>
    <x v="4"/>
    <n v="14"/>
    <d v="2015-01-19T22:12:39"/>
    <n v="1"/>
    <x v="1"/>
  </r>
  <r>
    <s v="Attaquant"/>
    <s v="Kevin Monnet-Paquet"/>
    <x v="1"/>
    <n v="17"/>
    <d v="2015-01-21T10:49:43"/>
    <n v="3"/>
    <x v="0"/>
  </r>
  <r>
    <s v="Milieu"/>
    <s v="Odair Fortes"/>
    <x v="1"/>
    <n v="17"/>
    <d v="2015-01-21T10:49:43"/>
    <n v="3"/>
    <x v="0"/>
  </r>
  <r>
    <s v="Milieu"/>
    <s v="Bernardo Silva"/>
    <x v="7"/>
    <n v="17"/>
    <d v="2015-01-19T22:51:15"/>
    <n v="1"/>
    <x v="0"/>
  </r>
  <r>
    <s v="Attaquant"/>
    <s v="Lucas Barrios"/>
    <x v="4"/>
    <n v="17"/>
    <d v="2015-01-19T22:12:39"/>
    <n v="1"/>
    <x v="0"/>
  </r>
  <r>
    <s v="Attaquant"/>
    <s v="Lucas Barrios"/>
    <x v="0"/>
    <n v="14"/>
    <d v="2015-01-19T22:39:38"/>
    <n v="1"/>
    <x v="1"/>
  </r>
  <r>
    <s v="Milieu"/>
    <s v="Alexy Bosetti"/>
    <x v="0"/>
    <n v="16"/>
    <d v="2015-01-21T00:23:30"/>
    <n v="2"/>
    <x v="0"/>
  </r>
  <r>
    <s v="Milieu"/>
    <s v="Corentin Tolisso"/>
    <x v="4"/>
    <n v="16"/>
    <d v="2015-01-19T22:12:39"/>
    <n v="1"/>
    <x v="0"/>
  </r>
  <r>
    <s v="Milieu"/>
    <s v="Thibault Giresse"/>
    <x v="5"/>
    <n v="16"/>
    <d v="2015-01-21T12:31:30"/>
    <n v="3"/>
    <x v="0"/>
  </r>
  <r>
    <s v="Milieu"/>
    <s v="Geoffrey Kondogbia"/>
    <x v="1"/>
    <n v="16"/>
    <d v="2015-01-21T10:49:43"/>
    <n v="3"/>
    <x v="0"/>
  </r>
  <r>
    <s v="Attaquant"/>
    <s v="Valère Germain"/>
    <x v="1"/>
    <n v="16"/>
    <d v="2015-01-21T18:53:12"/>
    <n v="4"/>
    <x v="0"/>
  </r>
  <r>
    <s v="Défenseur"/>
    <s v="Diego Contento"/>
    <x v="0"/>
    <n v="16"/>
    <d v="2015-01-21T11:44:00"/>
    <n v="3"/>
    <x v="0"/>
  </r>
  <r>
    <s v="Gardien"/>
    <s v="Rudy Riou"/>
    <x v="7"/>
    <n v="16"/>
    <d v="2015-01-20T22:03:00"/>
    <n v="2"/>
    <x v="0"/>
  </r>
  <r>
    <s v="Défenseur"/>
    <s v="Ludovic Baal"/>
    <x v="6"/>
    <n v="16"/>
    <d v="2015-01-19T22:15:37"/>
    <n v="1"/>
    <x v="0"/>
  </r>
  <r>
    <s v="Défenseur"/>
    <s v="Ludovic Baal"/>
    <x v="2"/>
    <n v="16"/>
    <d v="2015-01-20T21:08:58"/>
    <n v="1"/>
    <x v="1"/>
  </r>
  <r>
    <s v="Milieu"/>
    <s v="Carlos Eduardo"/>
    <x v="3"/>
    <n v="16"/>
    <d v="2015-01-19T22:00:25"/>
    <n v="1"/>
    <x v="0"/>
  </r>
  <r>
    <s v="Milieu"/>
    <s v="Carlos Eduardo"/>
    <x v="6"/>
    <n v="11"/>
    <d v="2015-01-19T22:15:37"/>
    <n v="1"/>
    <x v="1"/>
  </r>
  <r>
    <s v="Attaquant"/>
    <s v="Christophe Mandanne"/>
    <x v="5"/>
    <n v="15"/>
    <d v="2015-01-19T22:35:33"/>
    <n v="1"/>
    <x v="0"/>
  </r>
  <r>
    <s v="Milieu"/>
    <s v="Idrissa Gueye"/>
    <x v="5"/>
    <n v="15"/>
    <d v="2015-01-19T22:35:33"/>
    <n v="1"/>
    <x v="0"/>
  </r>
  <r>
    <s v="Attaquant"/>
    <s v="Benjamin Jeannot"/>
    <x v="6"/>
    <n v="15"/>
    <d v="2015-01-19T22:15:37"/>
    <n v="1"/>
    <x v="0"/>
  </r>
  <r>
    <s v="Défenseur"/>
    <s v="Franck Tabanou"/>
    <x v="0"/>
    <n v="15"/>
    <d v="2015-01-19T22:39:38"/>
    <n v="1"/>
    <x v="0"/>
  </r>
  <r>
    <s v="Défenseur"/>
    <s v="Sébastien Corchia"/>
    <x v="0"/>
    <n v="15"/>
    <d v="2015-01-19T22:39:38"/>
    <n v="1"/>
    <x v="0"/>
  </r>
  <r>
    <s v="Milieu"/>
    <s v="Gianelli Imbula"/>
    <x v="7"/>
    <n v="15"/>
    <d v="2015-01-19T22:51:15"/>
    <n v="1"/>
    <x v="0"/>
  </r>
  <r>
    <s v="Défenseur"/>
    <s v="Andrea Raggi"/>
    <x v="7"/>
    <n v="15"/>
    <d v="2015-01-20T22:03:00"/>
    <n v="2"/>
    <x v="0"/>
  </r>
  <r>
    <s v="Attaquant"/>
    <s v="Pablo Chavarria"/>
    <x v="4"/>
    <n v="15"/>
    <d v="2015-01-20T22:05:09"/>
    <n v="2"/>
    <x v="0"/>
  </r>
  <r>
    <s v="Défenseur"/>
    <s v="Kévin Théophile-Catherine"/>
    <x v="7"/>
    <n v="15"/>
    <d v="2015-01-19T22:51:15"/>
    <n v="1"/>
    <x v="0"/>
  </r>
  <r>
    <s v="Défenseur"/>
    <s v="Henri Bedimo"/>
    <x v="1"/>
    <n v="14"/>
    <d v="2015-01-20T22:44:59"/>
    <n v="2"/>
    <x v="0"/>
  </r>
  <r>
    <s v="Milieu"/>
    <s v="Ryad Boudebouz"/>
    <x v="4"/>
    <n v="14"/>
    <d v="2015-01-20T22:05:09"/>
    <n v="2"/>
    <x v="0"/>
  </r>
  <r>
    <s v="Défenseur"/>
    <s v="Nicolas N'Koulou"/>
    <x v="1"/>
    <n v="14"/>
    <d v="2015-01-20T16:50:00"/>
    <n v="1"/>
    <x v="0"/>
  </r>
  <r>
    <s v="Défenseur"/>
    <s v="Nicolas N'Koulou"/>
    <x v="2"/>
    <n v="14"/>
    <d v="2015-01-20T21:08:58"/>
    <n v="1"/>
    <x v="1"/>
  </r>
  <r>
    <s v="Défenseur"/>
    <s v="Aïssa Mandi"/>
    <x v="6"/>
    <n v="14"/>
    <d v="2015-01-20T21:37:11"/>
    <n v="2"/>
    <x v="0"/>
  </r>
  <r>
    <s v="Défenseur"/>
    <s v="Djibril Sidibe"/>
    <x v="7"/>
    <n v="14"/>
    <d v="2015-01-19T22:51:15"/>
    <n v="1"/>
    <x v="0"/>
  </r>
  <r>
    <s v="Attaquant"/>
    <s v="Clinton N'Jie"/>
    <x v="3"/>
    <n v="14"/>
    <d v="2015-01-21T10:38:33"/>
    <n v="3"/>
    <x v="0"/>
  </r>
  <r>
    <s v="Gardien"/>
    <s v="Mamadou Samassa"/>
    <x v="3"/>
    <n v="14"/>
    <d v="2015-01-21T10:38:33"/>
    <n v="3"/>
    <x v="0"/>
  </r>
  <r>
    <s v="Défenseur"/>
    <s v="Oswaldo Vizcarrondo"/>
    <x v="3"/>
    <n v="14"/>
    <d v="2015-01-19T22:00:25"/>
    <n v="1"/>
    <x v="0"/>
  </r>
  <r>
    <s v="Défenseur"/>
    <s v="Oswaldo Vizcarrondo"/>
    <x v="0"/>
    <n v="14"/>
    <d v="2015-01-19T22:39:38"/>
    <n v="1"/>
    <x v="1"/>
  </r>
  <r>
    <s v="Milieu"/>
    <s v="Guillaume Gillet"/>
    <x v="5"/>
    <n v="14"/>
    <d v="2015-01-19T22:35:33"/>
    <n v="1"/>
    <x v="0"/>
  </r>
  <r>
    <s v="Défenseur"/>
    <s v="Nicolas Pallois"/>
    <x v="4"/>
    <n v="14"/>
    <d v="2015-01-20T22:05:09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4">
  <r>
    <x v="0"/>
    <s v="Milieu"/>
    <s v="Gourcuff"/>
    <s v="Yoann"/>
    <s v="Lyon"/>
    <n v="31"/>
    <n v="0"/>
    <n v="0"/>
    <n v="0"/>
    <m/>
    <m/>
    <n v="5.9375"/>
    <n v="8"/>
    <n v="9"/>
    <n v="3"/>
  </r>
  <r>
    <x v="1"/>
    <s v="Attaquant"/>
    <s v="Lacazette"/>
    <s v="Alexandre"/>
    <s v="Lyon"/>
    <n v="156"/>
    <n v="0"/>
    <n v="0"/>
    <n v="0"/>
    <m/>
    <m/>
    <n v="6.3181818181818183"/>
    <n v="33"/>
    <n v="0"/>
    <n v="27"/>
  </r>
  <r>
    <x v="2"/>
    <s v="Attaquant"/>
    <s v="Gradel"/>
    <s v="Max"/>
    <s v="Saint-Etienne"/>
    <n v="31"/>
    <n v="0"/>
    <n v="0"/>
    <n v="0"/>
    <m/>
    <m/>
    <n v="6.4565217391304346"/>
    <n v="23"/>
    <n v="8"/>
    <n v="17"/>
  </r>
  <r>
    <x v="3"/>
    <s v="Milieu"/>
    <s v="Lucas"/>
    <m/>
    <s v="Paris"/>
    <n v="66"/>
    <n v="0"/>
    <n v="0"/>
    <n v="0"/>
    <m/>
    <m/>
    <n v="6.0454545454545459"/>
    <n v="22"/>
    <n v="7"/>
    <n v="7"/>
  </r>
  <r>
    <x v="3"/>
    <s v="Milieu"/>
    <s v="Payet"/>
    <s v="Dimitri"/>
    <s v="Marseille"/>
    <n v="64"/>
    <n v="0"/>
    <n v="0"/>
    <n v="0"/>
    <m/>
    <m/>
    <n v="6.3285714285714283"/>
    <n v="35"/>
    <n v="1"/>
    <n v="7"/>
  </r>
  <r>
    <x v="4"/>
    <s v="Milieu"/>
    <s v="Veretout"/>
    <s v="Jordan"/>
    <s v="Nantes"/>
    <n v="54"/>
    <n v="0"/>
    <n v="0"/>
    <n v="0"/>
    <m/>
    <m/>
    <n v="5.7777777777777777"/>
    <n v="36"/>
    <n v="0"/>
    <n v="7"/>
  </r>
  <r>
    <x v="0"/>
    <s v="Défenseur"/>
    <s v="Perrin"/>
    <s v="Loïc"/>
    <s v="Saint-Etienne"/>
    <n v="41"/>
    <n v="0"/>
    <n v="0"/>
    <n v="0"/>
    <m/>
    <m/>
    <n v="5.9074074074074074"/>
    <n v="27"/>
    <n v="1"/>
    <n v="1"/>
  </r>
  <r>
    <x v="4"/>
    <s v="Milieu"/>
    <s v="Silva"/>
    <s v="Bernardo"/>
    <s v="Monaco"/>
    <n v="17"/>
    <n v="0"/>
    <n v="0"/>
    <n v="0"/>
    <m/>
    <m/>
    <n v="6.04"/>
    <n v="25"/>
    <n v="7"/>
    <n v="9"/>
  </r>
  <r>
    <x v="5"/>
    <s v="Milieu"/>
    <s v="Verratti"/>
    <s v="Marco"/>
    <s v="Paris"/>
    <n v="60"/>
    <n v="0"/>
    <n v="0"/>
    <n v="0"/>
    <m/>
    <m/>
    <n v="6.1607142857142856"/>
    <n v="28"/>
    <n v="4"/>
    <n v="2"/>
  </r>
  <r>
    <x v="0"/>
    <s v="Attaquant"/>
    <s v="Benzia"/>
    <s v="Yassine"/>
    <s v="Lyon"/>
    <n v="12"/>
    <n v="0"/>
    <n v="0"/>
    <n v="0"/>
    <m/>
    <m/>
    <n v="5.666666666666667"/>
    <n v="3"/>
    <n v="7"/>
    <n v="2"/>
  </r>
  <r>
    <x v="5"/>
    <s v="Milieu"/>
    <s v="Fekir"/>
    <s v="Nabil"/>
    <s v="Lyon"/>
    <n v="42"/>
    <n v="0"/>
    <n v="0"/>
    <n v="0"/>
    <m/>
    <m/>
    <n v="5.9558823529411766"/>
    <n v="34"/>
    <n v="0"/>
    <n v="13"/>
  </r>
  <r>
    <x v="1"/>
    <s v="Milieu"/>
    <s v="Ferreira"/>
    <s v="Yannick"/>
    <s v="Monaco"/>
    <n v="31"/>
    <n v="0"/>
    <n v="0"/>
    <n v="0"/>
    <m/>
    <m/>
    <n v="5.8181818181818183"/>
    <n v="33"/>
    <n v="3"/>
    <n v="6"/>
  </r>
  <r>
    <x v="0"/>
    <s v="Milieu"/>
    <s v="Gonalons"/>
    <s v="Maxime"/>
    <s v="Lyon"/>
    <n v="28"/>
    <n v="0"/>
    <n v="0"/>
    <n v="0"/>
    <m/>
    <m/>
    <n v="5.8142857142857141"/>
    <n v="35"/>
    <n v="0"/>
    <n v="1"/>
  </r>
  <r>
    <x v="1"/>
    <s v="Gardien"/>
    <s v="Ruffier"/>
    <s v="Stéphane"/>
    <s v="Saint-Etienne"/>
    <n v="51"/>
    <n v="0"/>
    <n v="0"/>
    <n v="0"/>
    <m/>
    <m/>
    <n v="5.7236842105263159"/>
    <n v="38"/>
    <n v="0"/>
    <n v="0"/>
  </r>
  <r>
    <x v="0"/>
    <s v="Attaquant"/>
    <s v="Ibrahimovic"/>
    <s v="Zlatan"/>
    <s v="Paris"/>
    <n v="91"/>
    <n v="0"/>
    <n v="0"/>
    <n v="0"/>
    <m/>
    <m/>
    <n v="6.4090909090909092"/>
    <n v="23"/>
    <n v="1"/>
    <n v="19"/>
  </r>
  <r>
    <x v="1"/>
    <s v="Milieu"/>
    <s v="Mollo"/>
    <s v="Yohan"/>
    <s v="Saint-Etienne"/>
    <n v="6"/>
    <n v="0"/>
    <n v="0"/>
    <n v="0"/>
    <m/>
    <m/>
    <n v="5.791666666666667"/>
    <n v="12"/>
    <n v="11"/>
    <n v="4"/>
  </r>
  <r>
    <x v="6"/>
    <s v="Défenseur"/>
    <s v="Thiago Silva"/>
    <m/>
    <s v="Paris"/>
    <n v="59"/>
    <n v="0"/>
    <n v="0"/>
    <n v="0"/>
    <m/>
    <m/>
    <n v="5.7307692307692308"/>
    <n v="26"/>
    <n v="0"/>
    <n v="0"/>
  </r>
  <r>
    <x v="3"/>
    <s v="Milieu"/>
    <s v="Mounier"/>
    <s v="Anthony"/>
    <s v="Montpellier"/>
    <n v="29"/>
    <n v="0"/>
    <n v="0"/>
    <n v="0"/>
    <m/>
    <m/>
    <n v="5.541666666666667"/>
    <n v="36"/>
    <n v="0"/>
    <n v="9"/>
  </r>
  <r>
    <x v="5"/>
    <s v="Milieu"/>
    <s v="Sanson"/>
    <s v="Morgan"/>
    <s v="Montpellier"/>
    <n v="19"/>
    <n v="0"/>
    <n v="0"/>
    <n v="0"/>
    <m/>
    <m/>
    <n v="5.78125"/>
    <n v="30"/>
    <n v="2"/>
    <n v="6"/>
  </r>
  <r>
    <x v="4"/>
    <s v="Milieu"/>
    <s v="Imbula"/>
    <m/>
    <s v="Marseille"/>
    <n v="15"/>
    <n v="0"/>
    <n v="0"/>
    <n v="0"/>
    <m/>
    <m/>
    <n v="5.5945945945945947"/>
    <n v="37"/>
    <n v="0"/>
    <n v="2"/>
  </r>
  <r>
    <x v="3"/>
    <s v="Gardien"/>
    <s v="Lössl"/>
    <m/>
    <s v="Guingamp"/>
    <n v="5"/>
    <n v="0"/>
    <n v="0"/>
    <n v="0"/>
    <m/>
    <m/>
    <n v="5.6333333333333337"/>
    <n v="30"/>
    <n v="0"/>
    <n v="0"/>
  </r>
  <r>
    <x v="3"/>
    <s v="Gardien"/>
    <s v="Subasic"/>
    <s v="Danijel"/>
    <s v="Monaco"/>
    <n v="30"/>
    <n v="0"/>
    <n v="0"/>
    <n v="0"/>
    <m/>
    <m/>
    <n v="5.7837837837837842"/>
    <n v="37"/>
    <n v="0"/>
    <n v="0"/>
  </r>
  <r>
    <x v="0"/>
    <s v="Gardien"/>
    <s v="Lopes"/>
    <s v="Anthony"/>
    <s v="Lyon"/>
    <n v="41"/>
    <n v="0"/>
    <n v="0"/>
    <n v="0"/>
    <m/>
    <m/>
    <n v="5.8552631578947372"/>
    <n v="38"/>
    <n v="0"/>
    <n v="0"/>
  </r>
  <r>
    <x v="4"/>
    <s v="Gardien"/>
    <s v="Lecomte"/>
    <s v="Benjamin"/>
    <s v="Lorient"/>
    <n v="40"/>
    <n v="0"/>
    <n v="0"/>
    <n v="0"/>
    <m/>
    <m/>
    <n v="5.7763157894736841"/>
    <n v="38"/>
    <n v="0"/>
    <n v="0"/>
  </r>
  <r>
    <x v="5"/>
    <s v="Milieu"/>
    <s v="Moutinho"/>
    <s v="João"/>
    <s v="Monaco"/>
    <n v="48"/>
    <n v="0"/>
    <n v="0"/>
    <n v="0"/>
    <m/>
    <m/>
    <n v="5.8"/>
    <n v="35"/>
    <n v="2"/>
    <n v="4"/>
  </r>
  <r>
    <x v="1"/>
    <s v="Milieu"/>
    <s v="Hamouma"/>
    <s v="Romain"/>
    <s v="Saint-Etienne"/>
    <n v="30"/>
    <n v="0"/>
    <n v="0"/>
    <n v="0"/>
    <m/>
    <m/>
    <n v="5.458333333333333"/>
    <n v="23"/>
    <n v="3"/>
    <n v="3"/>
  </r>
  <r>
    <x v="7"/>
    <s v="Gardien"/>
    <s v="Mandanda"/>
    <s v="Steve"/>
    <s v="Marseille"/>
    <n v="36"/>
    <n v="0"/>
    <n v="0"/>
    <n v="0"/>
    <m/>
    <m/>
    <n v="5.5789473684210522"/>
    <n v="38"/>
    <n v="0"/>
    <n v="0"/>
  </r>
  <r>
    <x v="7"/>
    <s v="Milieu"/>
    <s v="T. Motta"/>
    <s v="Thiago"/>
    <s v="Paris"/>
    <n v="36"/>
    <m/>
    <m/>
    <m/>
    <m/>
    <m/>
    <n v="5.64"/>
    <n v="24"/>
    <n v="1"/>
    <n v="0"/>
  </r>
  <r>
    <x v="2"/>
    <s v="Milieu"/>
    <s v="Toulalan"/>
    <s v="Jérémy"/>
    <s v="Monaco"/>
    <n v="32"/>
    <n v="0"/>
    <n v="0"/>
    <n v="0"/>
    <m/>
    <m/>
    <n v="5.6607142857142856"/>
    <n v="28"/>
    <n v="0"/>
    <n v="0"/>
  </r>
  <r>
    <x v="7"/>
    <s v="Défenseur"/>
    <s v="NKoulou"/>
    <s v="Nicolas"/>
    <s v="Marseille"/>
    <n v="14"/>
    <n v="0"/>
    <n v="0"/>
    <n v="0"/>
    <m/>
    <m/>
    <n v="5.6521739130434785"/>
    <n v="23"/>
    <n v="1"/>
    <n v="2"/>
  </r>
  <r>
    <x v="6"/>
    <s v="Milieu"/>
    <s v="Lemoine"/>
    <s v="Fabien"/>
    <s v="Saint-Etienne"/>
    <n v="18"/>
    <n v="0"/>
    <n v="0"/>
    <n v="0"/>
    <m/>
    <m/>
    <n v="5.359375"/>
    <n v="31"/>
    <n v="3"/>
    <n v="2"/>
  </r>
  <r>
    <x v="2"/>
    <s v="Milieu"/>
    <s v="Wass"/>
    <s v="Daniel"/>
    <s v="Evian"/>
    <n v="30"/>
    <n v="0"/>
    <n v="0"/>
    <n v="0"/>
    <m/>
    <m/>
    <n v="5.3928571428571432"/>
    <n v="28"/>
    <n v="4"/>
    <n v="8"/>
  </r>
  <r>
    <x v="5"/>
    <s v="Gardien"/>
    <s v="Riou"/>
    <s v="Rémy"/>
    <s v="Nantes"/>
    <n v="28"/>
    <n v="0"/>
    <n v="0"/>
    <n v="0"/>
    <m/>
    <m/>
    <n v="5.703125"/>
    <n v="32"/>
    <n v="0"/>
    <n v="0"/>
  </r>
  <r>
    <x v="2"/>
    <s v="Milieu"/>
    <s v="Mavuba"/>
    <s v="Rio"/>
    <s v="Lille"/>
    <n v="28"/>
    <n v="0"/>
    <n v="0"/>
    <n v="0"/>
    <m/>
    <m/>
    <n v="5.1724137931034484"/>
    <n v="30"/>
    <n v="0"/>
    <n v="1"/>
  </r>
  <r>
    <x v="5"/>
    <s v="Attaquant"/>
    <s v="Ayew"/>
    <m/>
    <s v="Lorient"/>
    <n v="41"/>
    <n v="0"/>
    <n v="0"/>
    <n v="0"/>
    <m/>
    <m/>
    <n v="5.4333333333333336"/>
    <n v="29"/>
    <n v="2"/>
    <n v="11"/>
  </r>
  <r>
    <x v="7"/>
    <s v="Attaquant"/>
    <s v="AP Gignac"/>
    <s v="André-Pierre"/>
    <s v="Marseille"/>
    <n v="36"/>
    <n v="0"/>
    <n v="0"/>
    <n v="0"/>
    <m/>
    <m/>
    <n v="5.2777777777777777"/>
    <n v="36"/>
    <n v="2"/>
    <n v="21"/>
  </r>
  <r>
    <x v="2"/>
    <s v="Milieu"/>
    <s v="M. Belay"/>
    <s v="Nicolas"/>
    <s v="Bordeaux"/>
    <n v="13"/>
    <n v="0"/>
    <n v="0"/>
    <n v="0"/>
    <m/>
    <m/>
    <n v="5.625"/>
    <n v="15"/>
    <n v="17"/>
    <n v="2"/>
  </r>
  <r>
    <x v="0"/>
    <s v="Milieu"/>
    <s v="Kanté"/>
    <s v="N'Golo"/>
    <s v="Caen"/>
    <n v="18"/>
    <n v="0"/>
    <n v="0"/>
    <n v="0"/>
    <m/>
    <m/>
    <n v="5.5138888888888893"/>
    <n v="36"/>
    <n v="1"/>
    <n v="2"/>
  </r>
  <r>
    <x v="4"/>
    <s v="Défenseur"/>
    <s v="David Luiz"/>
    <m/>
    <s v="Paris"/>
    <n v="55"/>
    <n v="0"/>
    <n v="0"/>
    <n v="0"/>
    <m/>
    <m/>
    <n v="5.333333333333333"/>
    <n v="26"/>
    <n v="2"/>
    <n v="2"/>
  </r>
  <r>
    <x v="6"/>
    <s v="Gardien"/>
    <s v="Sirigu"/>
    <s v="Salvatore"/>
    <s v="Paris"/>
    <n v="63"/>
    <n v="0"/>
    <n v="0"/>
    <n v="0"/>
    <m/>
    <m/>
    <n v="5.4"/>
    <n v="36"/>
    <n v="0"/>
    <n v="0"/>
  </r>
  <r>
    <x v="0"/>
    <s v="Milieu"/>
    <s v="Ferri"/>
    <s v="Jordan"/>
    <s v="Lyon"/>
    <n v="13"/>
    <n v="0"/>
    <n v="0"/>
    <n v="0"/>
    <m/>
    <m/>
    <n v="5.416666666666667"/>
    <n v="30"/>
    <n v="5"/>
    <n v="1"/>
  </r>
  <r>
    <x v="6"/>
    <s v="Milieu"/>
    <s v="Gueye"/>
    <s v="Idrissa"/>
    <s v="Lille"/>
    <n v="15"/>
    <n v="0"/>
    <n v="0"/>
    <n v="0"/>
    <m/>
    <m/>
    <n v="5.7833333333333332"/>
    <n v="30"/>
    <n v="2"/>
    <n v="4"/>
  </r>
  <r>
    <x v="2"/>
    <s v="Gardien"/>
    <s v="Jourdren"/>
    <s v="Geoffrey"/>
    <s v="Montpellier"/>
    <n v="20"/>
    <n v="0"/>
    <n v="0"/>
    <n v="0"/>
    <m/>
    <m/>
    <n v="5.6724137931034484"/>
    <n v="29"/>
    <n v="0"/>
    <n v="0"/>
  </r>
  <r>
    <x v="2"/>
    <s v="Défenseur"/>
    <s v="Aurier"/>
    <s v="Serge"/>
    <s v="Paris"/>
    <n v="30"/>
    <n v="0"/>
    <n v="0"/>
    <n v="0"/>
    <m/>
    <m/>
    <n v="5.7142857142857144"/>
    <n v="12"/>
    <n v="2"/>
    <n v="0"/>
  </r>
  <r>
    <x v="1"/>
    <s v="Milieu"/>
    <s v="Pastore"/>
    <s v="Javier"/>
    <s v="Paris"/>
    <n v="13"/>
    <n v="0"/>
    <n v="0"/>
    <n v="0"/>
    <m/>
    <m/>
    <n v="5.741935483870968"/>
    <n v="31"/>
    <n v="3"/>
    <n v="5"/>
  </r>
  <r>
    <x v="7"/>
    <s v="Gardien"/>
    <s v="Costil"/>
    <s v="Benoît"/>
    <s v="Rennes"/>
    <n v="20"/>
    <n v="0"/>
    <n v="0"/>
    <n v="0"/>
    <m/>
    <m/>
    <n v="5.4078947368421053"/>
    <n v="38"/>
    <n v="0"/>
    <n v="0"/>
  </r>
  <r>
    <x v="6"/>
    <s v="Défenseur"/>
    <s v="Kurzawa"/>
    <s v="Layvin"/>
    <s v="Monaco"/>
    <n v="40"/>
    <n v="0"/>
    <n v="0"/>
    <n v="0"/>
    <m/>
    <m/>
    <n v="5.6"/>
    <n v="25"/>
    <n v="2"/>
    <n v="0"/>
  </r>
  <r>
    <x v="4"/>
    <s v="Milieu"/>
    <s v="Thauvin"/>
    <s v="Florian"/>
    <s v="Marseille"/>
    <n v="29"/>
    <n v="0"/>
    <n v="0"/>
    <n v="0"/>
    <m/>
    <m/>
    <n v="5.2424242424242422"/>
    <n v="32"/>
    <n v="4"/>
    <n v="5"/>
  </r>
  <r>
    <x v="0"/>
    <s v="Défenseur"/>
    <s v="Jallet"/>
    <s v="Christophe"/>
    <s v="Lyon"/>
    <n v="26"/>
    <n v="0"/>
    <n v="0"/>
    <n v="0"/>
    <m/>
    <m/>
    <n v="5.546875"/>
    <n v="32"/>
    <n v="0"/>
    <n v="1"/>
  </r>
  <r>
    <x v="5"/>
    <s v="Attaquant"/>
    <s v="Ntep"/>
    <m/>
    <s v="Rennes"/>
    <n v="48"/>
    <n v="0"/>
    <n v="0"/>
    <n v="0"/>
    <m/>
    <m/>
    <n v="5.290322580645161"/>
    <n v="29"/>
    <n v="6"/>
    <n v="9"/>
  </r>
  <r>
    <x v="2"/>
    <s v="Milieu"/>
    <s v="Balmont"/>
    <s v="Florent"/>
    <s v="Lille"/>
    <n v="17"/>
    <n v="0"/>
    <n v="0"/>
    <n v="0"/>
    <m/>
    <m/>
    <n v="5.625"/>
    <n v="24"/>
    <n v="5"/>
    <n v="1"/>
  </r>
  <r>
    <x v="1"/>
    <s v="Milieu"/>
    <s v="Beauvue"/>
    <s v="Claudio"/>
    <s v="Guingamp"/>
    <n v="53"/>
    <n v="0"/>
    <n v="0"/>
    <n v="0"/>
    <m/>
    <m/>
    <n v="5.4852941176470589"/>
    <n v="34"/>
    <n v="2"/>
    <n v="17"/>
  </r>
  <r>
    <x v="7"/>
    <s v="Milieu"/>
    <s v="Kondogbia"/>
    <s v="Geoffrey"/>
    <s v="Monaco"/>
    <n v="16"/>
    <m/>
    <m/>
    <m/>
    <m/>
    <m/>
    <n v="5.4090909090909092"/>
    <n v="22"/>
    <n v="1"/>
    <n v="1"/>
  </r>
  <r>
    <x v="2"/>
    <s v="Défenseur"/>
    <s v="Guerreiro"/>
    <s v="Raphaël"/>
    <s v="Lorient"/>
    <n v="34"/>
    <n v="0"/>
    <n v="0"/>
    <n v="0"/>
    <m/>
    <m/>
    <n v="5.4242424242424239"/>
    <n v="33"/>
    <n v="1"/>
    <n v="7"/>
  </r>
  <r>
    <x v="4"/>
    <s v="Défenseur"/>
    <s v="Kjaer"/>
    <s v="Simon"/>
    <s v="Lille"/>
    <n v="40"/>
    <n v="0"/>
    <n v="0"/>
    <n v="0"/>
    <m/>
    <m/>
    <n v="5.333333333333333"/>
    <n v="31"/>
    <n v="0"/>
    <n v="1"/>
  </r>
  <r>
    <x v="3"/>
    <s v="Attaquant"/>
    <s v="André Ayew"/>
    <m/>
    <s v="Marseille"/>
    <n v="45"/>
    <n v="0"/>
    <n v="0"/>
    <n v="0"/>
    <m/>
    <m/>
    <n v="5.7222222222222223"/>
    <n v="27"/>
    <n v="1"/>
    <n v="10"/>
  </r>
  <r>
    <x v="6"/>
    <s v="Défenseur"/>
    <s v="F. Pogba"/>
    <s v="Florentin"/>
    <s v="Saint-Etienne"/>
    <n v="6"/>
    <n v="0"/>
    <n v="0"/>
    <n v="0"/>
    <m/>
    <m/>
    <n v="5.416666666666667"/>
    <n v="11"/>
    <n v="4"/>
    <n v="1"/>
  </r>
  <r>
    <x v="2"/>
    <s v="Attaquant"/>
    <s v="Ben Yedder"/>
    <s v="Wissam"/>
    <s v="Toulouse"/>
    <n v="29"/>
    <n v="0"/>
    <n v="0"/>
    <n v="0"/>
    <m/>
    <m/>
    <n v="5.2857142857142856"/>
    <n v="34"/>
    <n v="2"/>
    <n v="13"/>
  </r>
  <r>
    <x v="7"/>
    <s v="Attaquant"/>
    <s v="Moukandjo"/>
    <s v="Benjamin"/>
    <s v="Reims"/>
    <n v="26"/>
    <n v="0"/>
    <n v="0"/>
    <n v="0"/>
    <m/>
    <m/>
    <n v="5.2750000000000004"/>
    <n v="19"/>
    <n v="12"/>
    <n v="8"/>
  </r>
  <r>
    <x v="3"/>
    <s v="Défenseur"/>
    <s v="Hilton"/>
    <s v="Vitorino"/>
    <s v="Montpellier"/>
    <n v="39"/>
    <n v="0"/>
    <n v="0"/>
    <n v="0"/>
    <m/>
    <m/>
    <n v="5.4729729729729728"/>
    <n v="37"/>
    <n v="0"/>
    <n v="3"/>
  </r>
  <r>
    <x v="7"/>
    <s v="Attaquant"/>
    <s v="Origi"/>
    <s v="Divock"/>
    <s v="Lille"/>
    <n v="21"/>
    <n v="0"/>
    <n v="0"/>
    <n v="0"/>
    <m/>
    <m/>
    <n v="5.104166666666667"/>
    <n v="22"/>
    <n v="11"/>
    <n v="8"/>
  </r>
  <r>
    <x v="5"/>
    <s v="Attaquant"/>
    <s v="Duhamel"/>
    <s v="Mathieu"/>
    <s v="Caen"/>
    <n v="29"/>
    <n v="0"/>
    <n v="0"/>
    <n v="0"/>
    <m/>
    <m/>
    <n v="4.4545454545454541"/>
    <n v="26"/>
    <n v="0"/>
    <n v="10"/>
  </r>
  <r>
    <x v="1"/>
    <s v="Défenseur"/>
    <s v="Dja Djedje"/>
    <s v="Brice"/>
    <s v="Marseille"/>
    <n v="9"/>
    <n v="0"/>
    <n v="0"/>
    <n v="0"/>
    <m/>
    <m/>
    <n v="5.0757575757575761"/>
    <n v="33"/>
    <n v="0"/>
    <n v="0"/>
  </r>
  <r>
    <x v="7"/>
    <s v="Milieu"/>
    <s v="Cabaye"/>
    <s v="Yohan"/>
    <s v="Paris"/>
    <n v="13"/>
    <n v="0"/>
    <n v="0"/>
    <n v="0"/>
    <m/>
    <m/>
    <n v="5.384615384615385"/>
    <n v="13"/>
    <n v="11"/>
    <n v="1"/>
  </r>
  <r>
    <x v="4"/>
    <s v="Gardien"/>
    <s v="Riou"/>
    <s v="Rudy"/>
    <s v="Lens"/>
    <n v="16"/>
    <n v="0"/>
    <n v="0"/>
    <n v="0"/>
    <m/>
    <m/>
    <n v="5.703125"/>
    <n v="32"/>
    <n v="0"/>
    <n v="0"/>
  </r>
  <r>
    <x v="5"/>
    <s v="Défenseur"/>
    <s v="Amavi"/>
    <s v="Jordan"/>
    <s v="Nice"/>
    <n v="25"/>
    <n v="0"/>
    <n v="0"/>
    <n v="0"/>
    <m/>
    <m/>
    <n v="5.3611111111111107"/>
    <n v="36"/>
    <n v="0"/>
    <n v="4"/>
  </r>
  <r>
    <x v="2"/>
    <s v="Gardien"/>
    <s v="Carrasso"/>
    <s v="Johann"/>
    <s v="Metz"/>
    <n v="18"/>
    <n v="0"/>
    <n v="0"/>
    <n v="0"/>
    <m/>
    <m/>
    <n v="5.0476190476190474"/>
    <n v="21"/>
    <n v="0"/>
    <n v="0"/>
  </r>
  <r>
    <x v="6"/>
    <s v="Attaquant"/>
    <s v="Mandanne"/>
    <s v="Christophe"/>
    <s v="Guingamp"/>
    <n v="15"/>
    <n v="0"/>
    <n v="0"/>
    <n v="0"/>
    <m/>
    <m/>
    <n v="5.14"/>
    <n v="25"/>
    <n v="6"/>
    <n v="11"/>
  </r>
  <r>
    <x v="3"/>
    <s v="Milieu"/>
    <s v="Matuidi"/>
    <s v="Blaise"/>
    <s v="Paris"/>
    <n v="55"/>
    <n v="0"/>
    <n v="0"/>
    <n v="0"/>
    <m/>
    <m/>
    <n v="5.54"/>
    <n v="26"/>
    <n v="8"/>
    <n v="4"/>
  </r>
  <r>
    <x v="6"/>
    <s v="Attaquant"/>
    <s v="Cavani"/>
    <s v="Edinson"/>
    <s v="Paris"/>
    <n v="79"/>
    <n v="0"/>
    <n v="0"/>
    <n v="0"/>
    <m/>
    <m/>
    <n v="5.5166666666666666"/>
    <n v="30"/>
    <n v="5"/>
    <n v="18"/>
  </r>
  <r>
    <x v="0"/>
    <s v="Milieu"/>
    <s v="Boudebouz"/>
    <s v="Ryad"/>
    <s v="Bastia"/>
    <n v="14"/>
    <n v="0"/>
    <n v="0"/>
    <n v="0"/>
    <m/>
    <m/>
    <n v="5.453125"/>
    <n v="32"/>
    <n v="2"/>
    <n v="5"/>
  </r>
  <r>
    <x v="7"/>
    <s v="Milieu"/>
    <s v="Ghezzal"/>
    <s v="Rachid"/>
    <s v="Lyon"/>
    <n v="11"/>
    <n v="0"/>
    <n v="0"/>
    <n v="0"/>
    <m/>
    <m/>
    <n v="4.833333333333333"/>
    <n v="6"/>
    <n v="12"/>
    <n v="0"/>
  </r>
  <r>
    <x v="0"/>
    <s v="Milieu"/>
    <s v="Tolisso"/>
    <s v="Corentin"/>
    <s v="Lyon"/>
    <n v="16"/>
    <n v="0"/>
    <n v="0"/>
    <n v="0"/>
    <m/>
    <m/>
    <n v="5.4459459459459456"/>
    <n v="37"/>
    <n v="1"/>
    <n v="7"/>
  </r>
  <r>
    <x v="3"/>
    <s v="Milieu"/>
    <s v="Pléa"/>
    <s v="Alassane"/>
    <s v="Nice"/>
    <n v="11"/>
    <n v="0"/>
    <n v="0"/>
    <n v="0"/>
    <m/>
    <m/>
    <n v="4.9821428571428568"/>
    <n v="27"/>
    <n v="6"/>
    <n v="3"/>
  </r>
  <r>
    <x v="0"/>
    <s v="Défenseur"/>
    <s v="S. Umtiti"/>
    <s v="Samuel"/>
    <s v="Lyon"/>
    <n v="23"/>
    <n v="0"/>
    <n v="0"/>
    <n v="0"/>
    <m/>
    <m/>
    <n v="5.2571428571428571"/>
    <n v="35"/>
    <n v="0"/>
    <n v="1"/>
  </r>
  <r>
    <x v="5"/>
    <s v="Milieu"/>
    <s v="Plasil"/>
    <s v="Jaroslav"/>
    <s v="Bordeaux"/>
    <n v="7"/>
    <n v="0"/>
    <n v="0"/>
    <n v="0"/>
    <m/>
    <m/>
    <n v="5.4242424242424239"/>
    <n v="31"/>
    <n v="3"/>
    <n v="0"/>
  </r>
  <r>
    <x v="3"/>
    <s v="Défenseur"/>
    <s v="Morel"/>
    <s v="Jeremy"/>
    <s v="Marseille"/>
    <n v="20"/>
    <n v="0"/>
    <n v="0"/>
    <n v="0"/>
    <m/>
    <m/>
    <n v="5.2166666666666668"/>
    <n v="30"/>
    <n v="1"/>
    <n v="1"/>
  </r>
  <r>
    <x v="4"/>
    <s v="Attaquant"/>
    <s v="Berbatov"/>
    <s v="Dimitar"/>
    <s v="Monaco"/>
    <n v="65"/>
    <n v="0"/>
    <n v="0"/>
    <n v="0"/>
    <m/>
    <m/>
    <n v="5.1315789473684212"/>
    <n v="18"/>
    <n v="8"/>
    <n v="7"/>
  </r>
  <r>
    <x v="5"/>
    <s v="Milieu"/>
    <s v="Bauthéac"/>
    <s v="Eric"/>
    <s v="Nice"/>
    <n v="12"/>
    <n v="0"/>
    <n v="0"/>
    <n v="0"/>
    <m/>
    <m/>
    <n v="5.370967741935484"/>
    <n v="29"/>
    <n v="6"/>
    <n v="8"/>
  </r>
  <r>
    <x v="5"/>
    <s v="Gardien"/>
    <s v="Placide"/>
    <s v="Johny"/>
    <s v="Reims"/>
    <n v="12"/>
    <n v="0"/>
    <n v="0"/>
    <n v="0"/>
    <m/>
    <m/>
    <n v="5.2045454545454541"/>
    <n v="21"/>
    <n v="1"/>
    <n v="0"/>
  </r>
  <r>
    <x v="2"/>
    <s v="Défenseur"/>
    <s v="Carvalho"/>
    <s v="Ricardo"/>
    <s v="Monaco"/>
    <n v="12"/>
    <n v="0"/>
    <n v="0"/>
    <n v="0"/>
    <m/>
    <m/>
    <n v="5.25"/>
    <n v="23"/>
    <n v="2"/>
    <n v="0"/>
  </r>
  <r>
    <x v="0"/>
    <s v="Milieu"/>
    <s v="Pied"/>
    <s v="Jérémy"/>
    <s v="Guingamp"/>
    <n v="8"/>
    <n v="0"/>
    <n v="0"/>
    <n v="0"/>
    <m/>
    <m/>
    <n v="5.25"/>
    <n v="2"/>
    <n v="0"/>
    <n v="0"/>
  </r>
  <r>
    <x v="5"/>
    <s v="Défenseur"/>
    <s v="Baal"/>
    <s v="Ludovic"/>
    <s v="Lens"/>
    <n v="16"/>
    <n v="0"/>
    <n v="0"/>
    <n v="0"/>
    <m/>
    <m/>
    <n v="5.2592592592592595"/>
    <n v="27"/>
    <n v="0"/>
    <n v="0"/>
  </r>
  <r>
    <x v="5"/>
    <s v="Défenseur"/>
    <s v="Djilobodji"/>
    <s v="Papy"/>
    <s v="Nantes"/>
    <n v="27"/>
    <n v="0"/>
    <n v="0"/>
    <n v="0"/>
    <m/>
    <m/>
    <n v="5.2833333333333332"/>
    <n v="30"/>
    <n v="1"/>
    <n v="0"/>
  </r>
  <r>
    <x v="2"/>
    <s v="Attaquant"/>
    <s v="Erding"/>
    <s v="Mevlut"/>
    <s v="Saint-Etienne"/>
    <n v="27"/>
    <n v="0"/>
    <n v="0"/>
    <n v="0"/>
    <m/>
    <m/>
    <n v="4.9000000000000004"/>
    <n v="20"/>
    <n v="6"/>
    <n v="8"/>
  </r>
  <r>
    <x v="1"/>
    <s v="Défenseur"/>
    <s v="Basa"/>
    <s v="Marko"/>
    <s v="Lille"/>
    <n v="30"/>
    <n v="0"/>
    <n v="0"/>
    <n v="0"/>
    <m/>
    <m/>
    <n v="5.3620689655172411"/>
    <n v="30"/>
    <n v="0"/>
    <n v="1"/>
  </r>
  <r>
    <x v="7"/>
    <s v="Milieu"/>
    <s v="Khazri"/>
    <s v="Wahbi"/>
    <s v="Bordeaux"/>
    <n v="19"/>
    <n v="0"/>
    <n v="0"/>
    <n v="0"/>
    <m/>
    <m/>
    <n v="5.4827586206896548"/>
    <n v="29"/>
    <n v="3"/>
    <n v="8"/>
  </r>
  <r>
    <x v="0"/>
    <s v="Gardien"/>
    <s v="Vercoutre"/>
    <s v="Rémy"/>
    <s v="Caen"/>
    <n v="18"/>
    <n v="0"/>
    <n v="0"/>
    <n v="0"/>
    <m/>
    <m/>
    <n v="5.4736842105263159"/>
    <n v="38"/>
    <n v="0"/>
    <n v="0"/>
  </r>
  <r>
    <x v="3"/>
    <s v="Attaquant"/>
    <s v="Diabaté"/>
    <s v="Cheick"/>
    <s v="Bordeaux"/>
    <n v="34"/>
    <n v="0"/>
    <n v="0"/>
    <n v="0"/>
    <m/>
    <m/>
    <n v="5.2307692307692308"/>
    <n v="13"/>
    <n v="2"/>
    <n v="8"/>
  </r>
  <r>
    <x v="0"/>
    <s v="Défenseur"/>
    <s v="Fabinho"/>
    <m/>
    <s v="Monaco"/>
    <n v="10"/>
    <n v="0"/>
    <n v="0"/>
    <n v="0"/>
    <m/>
    <m/>
    <n v="5.4285714285714288"/>
    <n v="35"/>
    <n v="1"/>
    <n v="1"/>
  </r>
  <r>
    <x v="4"/>
    <s v="Milieu"/>
    <s v="Martin"/>
    <s v="Jonas"/>
    <s v="Montpellier"/>
    <n v="18"/>
    <n v="0"/>
    <n v="0"/>
    <n v="0"/>
    <m/>
    <m/>
    <n v="5.2"/>
    <n v="4"/>
    <n v="2"/>
    <n v="0"/>
  </r>
  <r>
    <x v="6"/>
    <s v="Milieu"/>
    <s v="Lemina"/>
    <s v="Mario"/>
    <s v="Marseille"/>
    <n v="10"/>
    <n v="0"/>
    <n v="0"/>
    <n v="0"/>
    <m/>
    <m/>
    <n v="5.0333333333333332"/>
    <n v="13"/>
    <n v="10"/>
    <n v="2"/>
  </r>
  <r>
    <x v="1"/>
    <s v="Défenseur"/>
    <s v="Tabanou"/>
    <s v="Franck"/>
    <s v="Saint-Etienne"/>
    <n v="15"/>
    <n v="0"/>
    <n v="0"/>
    <n v="0"/>
    <m/>
    <m/>
    <n v="5.112903225806452"/>
    <n v="30"/>
    <n v="2"/>
    <n v="1"/>
  </r>
  <r>
    <x v="6"/>
    <s v="Milieu"/>
    <s v="Giresse"/>
    <s v="Thibault"/>
    <s v="Guingamp"/>
    <n v="16"/>
    <n v="0"/>
    <n v="0"/>
    <n v="0"/>
    <m/>
    <m/>
    <n v="4.9615384615384617"/>
    <n v="26"/>
    <n v="6"/>
    <n v="2"/>
  </r>
  <r>
    <x v="5"/>
    <s v="Défenseur"/>
    <s v="Mexer"/>
    <m/>
    <s v="Rennes"/>
    <n v="29"/>
    <n v="0"/>
    <n v="0"/>
    <n v="0"/>
    <m/>
    <m/>
    <n v="5.0857142857142854"/>
    <n v="35"/>
    <n v="0"/>
    <n v="4"/>
  </r>
  <r>
    <x v="4"/>
    <s v="Défenseur"/>
    <s v="Sidibé"/>
    <s v="Djibril"/>
    <s v="Lille"/>
    <n v="14"/>
    <n v="0"/>
    <n v="0"/>
    <n v="0"/>
    <m/>
    <m/>
    <n v="4.9782608695652177"/>
    <n v="23"/>
    <n v="2"/>
    <n v="2"/>
  </r>
  <r>
    <x v="6"/>
    <s v="Défenseur"/>
    <s v="B. Mendy"/>
    <s v="Benjamin"/>
    <s v="Marseille"/>
    <n v="9"/>
    <n v="0"/>
    <n v="0"/>
    <n v="0"/>
    <m/>
    <m/>
    <n v="5.1515151515151514"/>
    <n v="33"/>
    <n v="0"/>
    <n v="0"/>
  </r>
  <r>
    <x v="4"/>
    <s v="Attaquant"/>
    <s v="van Wolfswinkel"/>
    <s v="Ricky"/>
    <s v="Saint-Etienne"/>
    <n v="44"/>
    <n v="0"/>
    <n v="0"/>
    <n v="0"/>
    <m/>
    <m/>
    <n v="4.8947368421052628"/>
    <n v="18"/>
    <n v="10"/>
    <n v="5"/>
  </r>
  <r>
    <x v="2"/>
    <s v="Attaquant"/>
    <s v="Maïga"/>
    <s v="Modibo"/>
    <s v="Metz"/>
    <n v="27"/>
    <n v="0"/>
    <n v="0"/>
    <n v="0"/>
    <m/>
    <m/>
    <n v="5.05"/>
    <n v="19"/>
    <n v="6"/>
    <n v="9"/>
  </r>
  <r>
    <x v="3"/>
    <s v="Défenseur"/>
    <s v="Fanni"/>
    <s v="Rod"/>
    <s v="Marseille"/>
    <n v="12"/>
    <n v="0"/>
    <n v="0"/>
    <n v="0"/>
    <m/>
    <m/>
    <n v="5.22"/>
    <n v="24"/>
    <n v="3"/>
    <n v="2"/>
  </r>
  <r>
    <x v="2"/>
    <s v="Milieu"/>
    <s v="Carlos Eduardo"/>
    <m/>
    <s v="Nice"/>
    <n v="16"/>
    <n v="0"/>
    <n v="0"/>
    <n v="0"/>
    <m/>
    <m/>
    <n v="5.2"/>
    <n v="29"/>
    <n v="1"/>
    <n v="10"/>
  </r>
  <r>
    <x v="2"/>
    <s v="Attaquant"/>
    <s v="Camara"/>
    <s v="Souleymane"/>
    <s v="Montpellier"/>
    <n v="18"/>
    <n v="0"/>
    <n v="0"/>
    <n v="0"/>
    <m/>
    <m/>
    <n v="5"/>
    <n v="7"/>
    <n v="28"/>
    <n v="3"/>
  </r>
  <r>
    <x v="3"/>
    <s v="Défenseur"/>
    <s v="Jonathan Mensah"/>
    <s v="Jonathan"/>
    <s v="Evian"/>
    <n v="8"/>
    <n v="0"/>
    <n v="0"/>
    <n v="0"/>
    <m/>
    <m/>
    <n v="5.0999999999999996"/>
    <n v="10"/>
    <n v="1"/>
    <n v="1"/>
  </r>
  <r>
    <x v="7"/>
    <s v="Défenseur"/>
    <s v="Maxwell"/>
    <m/>
    <s v="Paris"/>
    <n v="18"/>
    <n v="0"/>
    <n v="0"/>
    <n v="0"/>
    <m/>
    <m/>
    <n v="5.229166666666667"/>
    <n v="25"/>
    <n v="2"/>
    <n v="3"/>
  </r>
  <r>
    <x v="6"/>
    <s v="Attaquant"/>
    <s v="Lavezzi"/>
    <s v="Ezequiel"/>
    <s v="Paris"/>
    <n v="30"/>
    <n v="0"/>
    <n v="0"/>
    <n v="0"/>
    <m/>
    <m/>
    <n v="5.5"/>
    <n v="19"/>
    <n v="12"/>
    <n v="8"/>
  </r>
  <r>
    <x v="2"/>
    <s v="Milieu"/>
    <s v="Bessat"/>
    <s v="Vincent"/>
    <s v="Nantes"/>
    <n v="11"/>
    <n v="0"/>
    <n v="0"/>
    <n v="0"/>
    <m/>
    <m/>
    <n v="5.0263157894736841"/>
    <n v="19"/>
    <n v="8"/>
    <n v="0"/>
  </r>
  <r>
    <x v="6"/>
    <s v="Milieu"/>
    <s v="Gillet"/>
    <s v="Guillaume"/>
    <s v="Bastia"/>
    <n v="14"/>
    <n v="0"/>
    <n v="0"/>
    <n v="0"/>
    <m/>
    <m/>
    <n v="5.1891891891891895"/>
    <n v="37"/>
    <n v="1"/>
    <n v="2"/>
  </r>
  <r>
    <x v="4"/>
    <s v="Défenseur"/>
    <s v="Raggi"/>
    <s v="Andrea"/>
    <s v="Monaco"/>
    <n v="15"/>
    <n v="0"/>
    <n v="0"/>
    <n v="0"/>
    <m/>
    <m/>
    <n v="5.0185185185185182"/>
    <n v="27"/>
    <n v="0"/>
    <n v="0"/>
  </r>
  <r>
    <x v="5"/>
    <s v="Attaquant"/>
    <s v="Touré"/>
    <s v="Thomas"/>
    <s v="Bordeaux"/>
    <n v="2"/>
    <n v="0"/>
    <n v="0"/>
    <n v="0"/>
    <m/>
    <m/>
    <n v="5.15625"/>
    <n v="16"/>
    <n v="7"/>
    <n v="2"/>
  </r>
  <r>
    <x v="3"/>
    <s v="Milieu"/>
    <s v="Barbosa"/>
    <s v="Cédric"/>
    <s v="Evian"/>
    <n v="8"/>
    <n v="0"/>
    <n v="0"/>
    <n v="0"/>
    <m/>
    <m/>
    <n v="4.95"/>
    <n v="19"/>
    <n v="10"/>
    <n v="4"/>
  </r>
  <r>
    <x v="0"/>
    <s v="Défenseur"/>
    <s v="Pallois"/>
    <s v="Nicolas"/>
    <s v="Bordeaux"/>
    <n v="14"/>
    <n v="0"/>
    <n v="0"/>
    <n v="0"/>
    <m/>
    <m/>
    <n v="5.2794117647058822"/>
    <n v="33"/>
    <n v="1"/>
    <n v="0"/>
  </r>
  <r>
    <x v="4"/>
    <s v="Attaquant"/>
    <s v="Rolan"/>
    <s v="Diego"/>
    <s v="Bordeaux"/>
    <n v="25"/>
    <n v="0"/>
    <n v="0"/>
    <n v="0"/>
    <m/>
    <m/>
    <n v="5.4137931034482758"/>
    <n v="28"/>
    <n v="8"/>
    <n v="15"/>
  </r>
  <r>
    <x v="2"/>
    <s v="Attaquant"/>
    <s v="N'Jie"/>
    <s v="Clinton"/>
    <s v="Lyon"/>
    <n v="14"/>
    <n v="0"/>
    <n v="0"/>
    <n v="0"/>
    <m/>
    <m/>
    <n v="5.40625"/>
    <n v="15"/>
    <n v="15"/>
    <n v="7"/>
  </r>
  <r>
    <x v="5"/>
    <s v="Attaquant"/>
    <s v="Jeannot"/>
    <s v="Benjamin"/>
    <s v="Lorient"/>
    <n v="15"/>
    <n v="0"/>
    <n v="0"/>
    <n v="0"/>
    <m/>
    <m/>
    <n v="5.0384615384615383"/>
    <n v="25"/>
    <n v="6"/>
    <n v="7"/>
  </r>
  <r>
    <x v="4"/>
    <s v="Défenseur"/>
    <s v="Théophile-Catherine"/>
    <s v="Kévin"/>
    <s v="Saint-Etienne"/>
    <n v="15"/>
    <n v="0"/>
    <n v="0"/>
    <n v="0"/>
    <m/>
    <m/>
    <n v="5.05"/>
    <n v="30"/>
    <n v="1"/>
    <n v="0"/>
  </r>
  <r>
    <x v="3"/>
    <s v="Attaquant"/>
    <s v="Toivonen"/>
    <s v="Ola"/>
    <s v="Rennes"/>
    <n v="37"/>
    <n v="0"/>
    <n v="0"/>
    <n v="0"/>
    <m/>
    <m/>
    <n v="4.8392857142857144"/>
    <n v="28"/>
    <n v="2"/>
    <n v="7"/>
  </r>
  <r>
    <x v="7"/>
    <s v="Attaquant"/>
    <s v="Monnet-Paquet"/>
    <s v="Kevin"/>
    <s v="Saint-Etienne"/>
    <n v="17"/>
    <n v="0"/>
    <n v="0"/>
    <n v="0"/>
    <m/>
    <m/>
    <n v="4.9736842105263159"/>
    <n v="18"/>
    <n v="12"/>
    <n v="2"/>
  </r>
  <r>
    <x v="7"/>
    <s v="Défenseur"/>
    <s v="Tiéné"/>
    <s v="Siaka"/>
    <s v="Montpellier"/>
    <n v="19"/>
    <n v="0"/>
    <n v="0"/>
    <n v="0"/>
    <m/>
    <m/>
    <n v="5.0999999999999996"/>
    <n v="15"/>
    <n v="2"/>
    <n v="2"/>
  </r>
  <r>
    <x v="7"/>
    <s v="Défenseur"/>
    <s v="Sall"/>
    <s v="Moustapha Bayal"/>
    <s v="Saint-Etienne"/>
    <n v="32"/>
    <n v="0"/>
    <n v="0"/>
    <n v="0"/>
    <m/>
    <m/>
    <n v="5.0652173913043477"/>
    <n v="23"/>
    <n v="0"/>
    <n v="1"/>
  </r>
  <r>
    <x v="2"/>
    <s v="Défenseur"/>
    <s v="El-Kaoutari"/>
    <s v="Abdelhamid"/>
    <s v="Montpellier"/>
    <n v="10"/>
    <n v="0"/>
    <n v="0"/>
    <n v="0"/>
    <m/>
    <m/>
    <n v="5.1216216216216219"/>
    <n v="37"/>
    <n v="0"/>
    <n v="0"/>
  </r>
  <r>
    <x v="2"/>
    <s v="Défenseur"/>
    <s v="Vizcarrondo"/>
    <s v="Oswaldo"/>
    <s v="Nantes"/>
    <n v="14"/>
    <n v="0"/>
    <n v="0"/>
    <n v="0"/>
    <m/>
    <m/>
    <n v="4.9861111111111107"/>
    <n v="36"/>
    <n v="0"/>
    <n v="2"/>
  </r>
  <r>
    <x v="0"/>
    <s v="Défenseur"/>
    <s v="Veigneau"/>
    <s v="Olivier"/>
    <s v="Nantes"/>
    <n v="13"/>
    <n v="0"/>
    <n v="0"/>
    <n v="0"/>
    <m/>
    <m/>
    <n v="4.958333333333333"/>
    <n v="24"/>
    <n v="0"/>
    <n v="0"/>
  </r>
  <r>
    <x v="5"/>
    <s v="Défenseur"/>
    <s v="Armand"/>
    <s v="Sylvain"/>
    <s v="Rennes"/>
    <n v="17"/>
    <n v="0"/>
    <n v="0"/>
    <n v="0"/>
    <m/>
    <m/>
    <n v="5.2361111111111107"/>
    <n v="36"/>
    <n v="0"/>
    <n v="1"/>
  </r>
  <r>
    <x v="2"/>
    <s v="Défenseur"/>
    <s v="Lévêque"/>
    <s v="Dorian"/>
    <s v="Guingamp"/>
    <n v="7"/>
    <n v="0"/>
    <n v="0"/>
    <n v="0"/>
    <m/>
    <m/>
    <n v="4.8235294117647056"/>
    <n v="17"/>
    <n v="1"/>
    <n v="1"/>
  </r>
  <r>
    <x v="7"/>
    <s v="Attaquant"/>
    <s v="Yattara"/>
    <s v="Mohamed"/>
    <s v="Lyon"/>
    <n v="11"/>
    <n v="0"/>
    <n v="0"/>
    <n v="0"/>
    <m/>
    <m/>
    <n v="4.75"/>
    <n v="4"/>
    <n v="17"/>
    <n v="1"/>
  </r>
  <r>
    <x v="2"/>
    <s v="Défenseur"/>
    <s v="Mariano"/>
    <m/>
    <s v="Bordeaux"/>
    <n v="10"/>
    <n v="0"/>
    <n v="0"/>
    <n v="0"/>
    <m/>
    <m/>
    <n v="5.209677419354839"/>
    <n v="31"/>
    <n v="0"/>
    <n v="1"/>
  </r>
  <r>
    <x v="7"/>
    <s v="Milieu"/>
    <s v="Fortes"/>
    <s v="Odair"/>
    <s v="Reims"/>
    <n v="17"/>
    <n v="0"/>
    <n v="0"/>
    <n v="0"/>
    <m/>
    <m/>
    <n v="4.78"/>
    <n v="24"/>
    <n v="9"/>
    <n v="1"/>
  </r>
  <r>
    <x v="0"/>
    <s v="Défenseur"/>
    <s v="Squillaci"/>
    <s v="Sébastien"/>
    <s v="Bastia"/>
    <n v="18"/>
    <n v="0"/>
    <n v="0"/>
    <n v="0"/>
    <m/>
    <m/>
    <n v="4.96"/>
    <n v="25"/>
    <n v="0"/>
    <n v="0"/>
  </r>
  <r>
    <x v="0"/>
    <s v="Attaquant"/>
    <s v="Barrios"/>
    <m/>
    <s v="Montpellier"/>
    <n v="17"/>
    <n v="0"/>
    <n v="0"/>
    <n v="0"/>
    <m/>
    <m/>
    <n v="5.0333333333333332"/>
    <n v="30"/>
    <n v="1"/>
    <n v="11"/>
  </r>
  <r>
    <x v="2"/>
    <s v="Gardien"/>
    <s v="Samassa"/>
    <s v="Mamadou"/>
    <s v="Guingamp"/>
    <n v="14"/>
    <n v="0"/>
    <n v="0"/>
    <n v="0"/>
    <m/>
    <m/>
    <n v="4.9375"/>
    <n v="8"/>
    <n v="1"/>
    <n v="0"/>
  </r>
  <r>
    <x v="1"/>
    <s v="Défenseur"/>
    <s v="Corchia"/>
    <s v="Sébastien"/>
    <s v="Lille"/>
    <n v="15"/>
    <n v="0"/>
    <n v="0"/>
    <n v="0"/>
    <m/>
    <m/>
    <n v="4.931034482758621"/>
    <n v="29"/>
    <n v="2"/>
    <n v="1"/>
  </r>
  <r>
    <x v="1"/>
    <s v="Attaquant"/>
    <s v="Berigaud"/>
    <s v="Kévin"/>
    <s v="Montpellier"/>
    <n v="21"/>
    <n v="0"/>
    <n v="0"/>
    <n v="0"/>
    <m/>
    <m/>
    <n v="4.8461538461538458"/>
    <n v="23"/>
    <n v="8"/>
    <n v="4"/>
  </r>
  <r>
    <x v="6"/>
    <s v="Attaquant"/>
    <s v="Roux"/>
    <s v="Nolan"/>
    <s v="Lille"/>
    <n v="46"/>
    <n v="0"/>
    <n v="0"/>
    <n v="0"/>
    <m/>
    <m/>
    <n v="5.0714285714285712"/>
    <n v="29"/>
    <n v="4"/>
    <n v="9"/>
  </r>
  <r>
    <x v="1"/>
    <s v="Défenseur"/>
    <s v="Contento"/>
    <s v="Diego"/>
    <s v="Bordeaux"/>
    <n v="16"/>
    <n v="0"/>
    <n v="0"/>
    <n v="0"/>
    <m/>
    <m/>
    <n v="5"/>
    <n v="23"/>
    <n v="2"/>
    <n v="0"/>
  </r>
  <r>
    <x v="6"/>
    <s v="Milieu"/>
    <s v="Sankharé"/>
    <s v="Younousse"/>
    <s v="Guingamp"/>
    <n v="31"/>
    <n v="0"/>
    <n v="0"/>
    <n v="0"/>
    <m/>
    <m/>
    <n v="5.0384615384615383"/>
    <n v="25"/>
    <n v="4"/>
    <n v="0"/>
  </r>
  <r>
    <x v="7"/>
    <s v="Défenseur"/>
    <s v="Bisevac"/>
    <s v="Milan"/>
    <s v="Lyon"/>
    <n v="13"/>
    <n v="0"/>
    <n v="0"/>
    <n v="0"/>
    <m/>
    <m/>
    <n v="4.8461538461538458"/>
    <n v="13"/>
    <n v="0"/>
    <n v="0"/>
  </r>
  <r>
    <x v="0"/>
    <s v="Attaquant"/>
    <s v="Bammou"/>
    <s v="Yacine"/>
    <s v="Nantes"/>
    <n v="10"/>
    <n v="0"/>
    <n v="0"/>
    <n v="0"/>
    <m/>
    <m/>
    <n v="4.770833333333333"/>
    <n v="24"/>
    <n v="12"/>
    <n v="4"/>
  </r>
  <r>
    <x v="5"/>
    <s v="Défenseur"/>
    <s v="Mandi"/>
    <s v="Aïssa"/>
    <s v="Reims"/>
    <n v="14"/>
    <n v="0"/>
    <n v="0"/>
    <n v="0"/>
    <m/>
    <m/>
    <n v="4.854838709677419"/>
    <n v="32"/>
    <n v="0"/>
    <n v="6"/>
  </r>
  <r>
    <x v="3"/>
    <s v="Défenseur"/>
    <s v="Palmieri"/>
    <s v="Julian"/>
    <s v="Bastia"/>
    <n v="11"/>
    <n v="0"/>
    <n v="0"/>
    <n v="0"/>
    <m/>
    <m/>
    <n v="5"/>
    <n v="34"/>
    <n v="1"/>
    <n v="2"/>
  </r>
  <r>
    <x v="7"/>
    <s v="Attaquant"/>
    <s v="Germain"/>
    <s v="Valère"/>
    <s v="Monaco"/>
    <n v="16"/>
    <n v="0"/>
    <n v="0"/>
    <n v="0"/>
    <m/>
    <m/>
    <n v="4.9000000000000004"/>
    <n v="9"/>
    <n v="20"/>
    <n v="4"/>
  </r>
  <r>
    <x v="1"/>
    <s v="Défenseur"/>
    <s v="Van der Wiel"/>
    <s v="Gregory"/>
    <s v="Paris"/>
    <n v="31"/>
    <n v="0"/>
    <n v="0"/>
    <n v="0"/>
    <m/>
    <m/>
    <n v="5.104166666666667"/>
    <n v="22"/>
    <n v="3"/>
    <n v="1"/>
  </r>
  <r>
    <x v="2"/>
    <s v="Attaquant"/>
    <s v="Charbonnier"/>
    <s v="Gaëtan"/>
    <s v="Reims"/>
    <n v="20"/>
    <n v="0"/>
    <n v="0"/>
    <n v="0"/>
    <m/>
    <m/>
    <n v="4.931034482758621"/>
    <n v="30"/>
    <n v="3"/>
    <n v="6"/>
  </r>
  <r>
    <x v="0"/>
    <s v="Attaquant"/>
    <s v="Chavarria"/>
    <s v="Pablo"/>
    <s v="Lens"/>
    <n v="15"/>
    <n v="0"/>
    <n v="0"/>
    <n v="0"/>
    <m/>
    <m/>
    <n v="4.931034482758621"/>
    <n v="27"/>
    <n v="4"/>
    <n v="7"/>
  </r>
  <r>
    <x v="7"/>
    <s v="Milieu"/>
    <s v="Ocampos"/>
    <s v="Lucas"/>
    <s v="Monaco"/>
    <n v="26"/>
    <m/>
    <m/>
    <m/>
    <m/>
    <m/>
    <n v="5"/>
    <n v="3"/>
    <n v="11"/>
    <n v="2"/>
  </r>
  <r>
    <x v="5"/>
    <s v="Défenseur"/>
    <s v="Signorino"/>
    <s v="Franck"/>
    <s v="Reims"/>
    <n v="9"/>
    <n v="0"/>
    <n v="0"/>
    <n v="0"/>
    <m/>
    <m/>
    <n v="4.9038461538461542"/>
    <n v="26"/>
    <n v="0"/>
    <n v="0"/>
  </r>
  <r>
    <x v="7"/>
    <s v="Milieu"/>
    <s v="Oniangue"/>
    <s v="Prince"/>
    <s v="Reims"/>
    <n v="23"/>
    <m/>
    <m/>
    <m/>
    <m/>
    <m/>
    <n v="5.0166666666666666"/>
    <n v="30"/>
    <n v="2"/>
    <n v="3"/>
  </r>
  <r>
    <x v="4"/>
    <s v="Milieu"/>
    <s v="Pesic"/>
    <s v="Aleksandar"/>
    <s v="Toulouse"/>
    <n v="14"/>
    <n v="0"/>
    <n v="0"/>
    <n v="0"/>
    <m/>
    <m/>
    <n v="4.7272727272727275"/>
    <n v="22"/>
    <n v="12"/>
    <n v="6"/>
  </r>
  <r>
    <x v="7"/>
    <s v="Défenseur"/>
    <s v="Bedimo"/>
    <s v="Henri"/>
    <s v="Lyon"/>
    <n v="14"/>
    <n v="0"/>
    <n v="0"/>
    <n v="0"/>
    <m/>
    <m/>
    <n v="4.84"/>
    <n v="25"/>
    <n v="2"/>
    <n v="0"/>
  </r>
  <r>
    <x v="0"/>
    <s v="Attaquant"/>
    <s v="Coulibaly"/>
    <s v="Adamo"/>
    <s v="Lens"/>
    <n v="12"/>
    <n v="0"/>
    <n v="0"/>
    <n v="0"/>
    <m/>
    <m/>
    <n v="4.5714285714285712"/>
    <n v="28"/>
    <n v="5"/>
    <n v="4"/>
  </r>
  <r>
    <x v="7"/>
    <s v="Attaquant"/>
    <s v="Braithwaite"/>
    <s v="Martin"/>
    <s v="Toulouse"/>
    <n v="20"/>
    <n v="0"/>
    <n v="0"/>
    <n v="0"/>
    <m/>
    <m/>
    <n v="4.8695652173913047"/>
    <n v="22"/>
    <n v="12"/>
    <n v="6"/>
  </r>
  <r>
    <x v="4"/>
    <s v="Attaquant"/>
    <s v="Frey"/>
    <s v="Michael"/>
    <s v="Lille"/>
    <n v="9"/>
    <n v="0"/>
    <n v="0"/>
    <n v="0"/>
    <m/>
    <m/>
    <n v="4.7857142857142856"/>
    <n v="7"/>
    <n v="8"/>
    <n v="2"/>
  </r>
  <r>
    <x v="3"/>
    <s v="Défenseur"/>
    <s v="G. Puel"/>
    <s v="Grégoire"/>
    <s v="Nice"/>
    <n v="7"/>
    <n v="0"/>
    <n v="0"/>
    <n v="0"/>
    <m/>
    <m/>
    <n v="4.634615384615385"/>
    <n v="26"/>
    <n v="1"/>
    <n v="1"/>
  </r>
  <r>
    <x v="2"/>
    <s v="Défenseur"/>
    <s v="Grigore"/>
    <s v="Dragos"/>
    <s v="Toulouse"/>
    <n v="9"/>
    <n v="0"/>
    <n v="0"/>
    <n v="0"/>
    <m/>
    <m/>
    <n v="4.8"/>
    <n v="25"/>
    <n v="2"/>
    <n v="0"/>
  </r>
  <r>
    <x v="6"/>
    <s v="Défenseur"/>
    <s v="Modesto"/>
    <s v="Francois"/>
    <s v="Bastia"/>
    <n v="28"/>
    <n v="0"/>
    <n v="0"/>
    <n v="0"/>
    <m/>
    <m/>
    <n v="5.04"/>
    <n v="25"/>
    <n v="4"/>
    <n v="2"/>
  </r>
  <r>
    <x v="2"/>
    <s v="Défenseur"/>
    <s v="Congré"/>
    <s v="Daniel"/>
    <s v="Montpellier"/>
    <n v="9"/>
    <n v="0"/>
    <n v="0"/>
    <n v="0"/>
    <m/>
    <m/>
    <n v="5.0555555555555554"/>
    <n v="26"/>
    <n v="3"/>
    <n v="0"/>
  </r>
  <r>
    <x v="1"/>
    <s v="Milieu"/>
    <s v="Bosetti"/>
    <s v="Alexy"/>
    <s v="Nice"/>
    <n v="16"/>
    <n v="0"/>
    <n v="0"/>
    <n v="0"/>
    <m/>
    <m/>
    <n v="4.7142857142857144"/>
    <n v="13"/>
    <n v="14"/>
    <n v="5"/>
  </r>
  <r>
    <x v="1"/>
    <s v="Gardien"/>
    <s v="Gassama"/>
    <s v="Ibrahima"/>
    <s v="Reims"/>
    <n v="1"/>
    <n v="0"/>
    <n v="0"/>
    <n v="0"/>
    <m/>
    <m/>
    <n v="4.758064516129032"/>
    <n v="31"/>
    <n v="0"/>
    <n v="1"/>
  </r>
  <r>
    <x v="3"/>
    <s v="Attaquant"/>
    <s v="Martial"/>
    <s v="Anthony"/>
    <s v="Monaco"/>
    <n v="19"/>
    <n v="0"/>
    <n v="0"/>
    <n v="0"/>
    <m/>
    <m/>
    <n v="5.1052631578947372"/>
    <n v="19"/>
    <n v="16"/>
    <n v="8"/>
  </r>
  <r>
    <x v="7"/>
    <s v="Attaquant"/>
    <s v="N'Gog"/>
    <s v="David"/>
    <s v="Reims"/>
    <n v="26"/>
    <n v="0"/>
    <n v="0"/>
    <n v="0"/>
    <m/>
    <m/>
    <n v="4.6818181818181817"/>
    <n v="22"/>
    <n v="6"/>
    <n v="7"/>
  </r>
  <r>
    <x v="4"/>
    <s v="Défenseur"/>
    <s v="Dabo"/>
    <s v="Mouhamadou"/>
    <s v="Lyon"/>
    <n v="12"/>
    <n v="0"/>
    <n v="0"/>
    <n v="0"/>
    <m/>
    <m/>
    <n v="4.9523809523809526"/>
    <n v="20"/>
    <n v="1"/>
    <n v="2"/>
  </r>
  <r>
    <x v="6"/>
    <s v="Défenseur"/>
    <s v="Tacalfred"/>
    <s v="Mickaël"/>
    <s v="Reims"/>
    <n v="11"/>
    <n v="0"/>
    <n v="0"/>
    <n v="0"/>
    <m/>
    <m/>
    <n v="4.7222222222222223"/>
    <n v="28"/>
    <n v="2"/>
    <n v="0"/>
  </r>
  <r>
    <x v="0"/>
    <s v="Défenseur"/>
    <s v="Rozehnal"/>
    <s v="David"/>
    <s v="Lille"/>
    <n v="11"/>
    <n v="0"/>
    <n v="0"/>
    <n v="0"/>
    <m/>
    <m/>
    <n v="4.71875"/>
    <n v="15"/>
    <n v="4"/>
    <n v="0"/>
  </r>
  <r>
    <x v="1"/>
    <s v="Attaquant"/>
    <s v="Bangoura"/>
    <s v="Ismaël"/>
    <s v="Nantes"/>
    <n v="5"/>
    <n v="0"/>
    <n v="0"/>
    <n v="0"/>
    <m/>
    <m/>
    <n v="4.5555555555555554"/>
    <n v="8"/>
    <n v="7"/>
    <n v="1"/>
  </r>
  <r>
    <x v="4"/>
    <s v="Attaquant"/>
    <s v="Labidi"/>
    <s v="Zakarie"/>
    <s v="Lyon"/>
    <n v="1"/>
    <n v="0"/>
    <n v="0"/>
    <n v="0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7">
  <r>
    <s v="Attaquant"/>
    <s v="Zlatan Ibrahimovic"/>
    <x v="0"/>
    <n v="428"/>
    <d v="2014-09-23T21:07:24"/>
    <n v="1"/>
    <x v="0"/>
  </r>
  <r>
    <s v="Attaquant"/>
    <s v="Zlatan Ibrahimovic"/>
    <x v="1"/>
    <n v="111"/>
    <d v="2014-09-22T13:33:13"/>
    <n v="1"/>
    <x v="1"/>
  </r>
  <r>
    <s v="Attaquant"/>
    <s v="Edinson Cavani"/>
    <x v="2"/>
    <n v="121"/>
    <d v="2014-09-24T14:28:31"/>
    <n v="1"/>
    <x v="0"/>
  </r>
  <r>
    <s v="Attaquant"/>
    <s v="Edinson Cavani"/>
    <x v="1"/>
    <n v="40"/>
    <d v="2014-09-22T13:33:13"/>
    <n v="1"/>
    <x v="1"/>
  </r>
  <r>
    <s v="Milieu"/>
    <s v="Lucas Moura"/>
    <x v="3"/>
    <n v="66"/>
    <d v="2014-09-24T18:09:11"/>
    <n v="2"/>
    <x v="0"/>
  </r>
  <r>
    <s v="Milieu"/>
    <s v="Lucas Moura"/>
    <x v="1"/>
    <n v="48"/>
    <d v="2014-09-24T15:33:53"/>
    <n v="2"/>
    <x v="1"/>
  </r>
  <r>
    <s v="Milieu"/>
    <s v="Lucas Moura"/>
    <x v="4"/>
    <n v="40"/>
    <d v="2014-09-25T15:14:20"/>
    <n v="2"/>
    <x v="1"/>
  </r>
  <r>
    <s v="Attaquant"/>
    <s v="André-Pierre Gignac"/>
    <x v="5"/>
    <n v="59"/>
    <d v="2014-09-23T14:53:40"/>
    <n v="1"/>
    <x v="0"/>
  </r>
  <r>
    <s v="Attaquant"/>
    <s v="André-Pierre Gignac"/>
    <x v="6"/>
    <n v="56"/>
    <d v="2014-09-24T08:09:47"/>
    <n v="1"/>
    <x v="1"/>
  </r>
  <r>
    <s v="Attaquant"/>
    <s v="André-Pierre Gignac"/>
    <x v="3"/>
    <n v="52"/>
    <d v="2014-09-22T10:07:36"/>
    <n v="1"/>
    <x v="1"/>
  </r>
  <r>
    <s v="Attaquant"/>
    <s v="André-Pierre Gignac"/>
    <x v="7"/>
    <n v="50"/>
    <d v="2014-09-22T11:38:56"/>
    <n v="1"/>
    <x v="1"/>
  </r>
  <r>
    <s v="Attaquant"/>
    <s v="Alexandre Lacazette"/>
    <x v="5"/>
    <n v="58"/>
    <d v="2014-09-23T14:53:40"/>
    <n v="1"/>
    <x v="0"/>
  </r>
  <r>
    <s v="Attaquant"/>
    <s v="Alexandre Lacazette"/>
    <x v="3"/>
    <n v="52"/>
    <d v="2014-09-22T10:07:36"/>
    <n v="1"/>
    <x v="1"/>
  </r>
  <r>
    <s v="Attaquant"/>
    <s v="Alexandre Lacazette"/>
    <x v="6"/>
    <n v="51"/>
    <d v="2014-09-24T08:09:47"/>
    <n v="1"/>
    <x v="1"/>
  </r>
  <r>
    <s v="Attaquant"/>
    <s v="Alexandre Lacazette"/>
    <x v="1"/>
    <n v="34"/>
    <d v="2014-09-22T13:33:13"/>
    <n v="1"/>
    <x v="1"/>
  </r>
  <r>
    <s v="Gardien"/>
    <s v="Cédric Carrasso"/>
    <x v="7"/>
    <n v="54"/>
    <d v="2014-09-24T14:41:24"/>
    <n v="2"/>
    <x v="0"/>
  </r>
  <r>
    <s v="Gardien"/>
    <s v="Cédric Carrasso"/>
    <x v="4"/>
    <n v="36"/>
    <d v="2014-09-25T15:14:20"/>
    <n v="2"/>
    <x v="1"/>
  </r>
  <r>
    <s v="Gardien"/>
    <s v="Cédric Carrasso"/>
    <x v="6"/>
    <n v="30"/>
    <d v="2014-09-24T14:36:53"/>
    <n v="2"/>
    <x v="1"/>
  </r>
  <r>
    <s v="Attaquant"/>
    <s v="Wissam Ben Yedder"/>
    <x v="3"/>
    <n v="52"/>
    <d v="2014-09-22T10:07:36"/>
    <n v="1"/>
    <x v="0"/>
  </r>
  <r>
    <s v="Attaquant"/>
    <s v="Wissam Ben Yedder"/>
    <x v="4"/>
    <n v="35"/>
    <d v="2014-09-23T22:18:30"/>
    <n v="1"/>
    <x v="1"/>
  </r>
  <r>
    <s v="Gardien"/>
    <s v="Vincent Enyeama"/>
    <x v="2"/>
    <n v="46"/>
    <d v="2014-09-24T14:28:31"/>
    <n v="1"/>
    <x v="0"/>
  </r>
  <r>
    <s v="Gardien"/>
    <s v="Vincent Enyeama"/>
    <x v="7"/>
    <n v="42"/>
    <d v="2014-09-22T11:38:56"/>
    <n v="1"/>
    <x v="1"/>
  </r>
  <r>
    <s v="Attaquant"/>
    <s v="Kevin Monnet-Paquet"/>
    <x v="3"/>
    <n v="44"/>
    <d v="2014-09-24T18:09:11"/>
    <n v="2"/>
    <x v="0"/>
  </r>
  <r>
    <s v="Milieu"/>
    <s v="Thiago Motta"/>
    <x v="5"/>
    <n v="44"/>
    <d v="2014-09-23T14:53:40"/>
    <n v="1"/>
    <x v="0"/>
  </r>
  <r>
    <s v="Défenseur"/>
    <s v="Simon Kjaer"/>
    <x v="2"/>
    <n v="44"/>
    <d v="2014-09-24T14:28:31"/>
    <n v="1"/>
    <x v="0"/>
  </r>
  <r>
    <s v="Défenseur"/>
    <s v="Simon Kjaer"/>
    <x v="5"/>
    <n v="31"/>
    <d v="2014-09-23T14:53:40"/>
    <n v="1"/>
    <x v="1"/>
  </r>
  <r>
    <s v="Défenseur"/>
    <s v="Simon Kjaer"/>
    <x v="4"/>
    <n v="25"/>
    <d v="2014-09-23T22:18:30"/>
    <n v="1"/>
    <x v="1"/>
  </r>
  <r>
    <s v="Défenseur"/>
    <s v="Simon Kjaer"/>
    <x v="3"/>
    <n v="24"/>
    <d v="2014-09-22T10:07:36"/>
    <n v="1"/>
    <x v="1"/>
  </r>
  <r>
    <s v="Milieu"/>
    <s v="Marco Verratti"/>
    <x v="3"/>
    <n v="43"/>
    <d v="2014-09-22T10:07:36"/>
    <n v="1"/>
    <x v="0"/>
  </r>
  <r>
    <s v="Milieu"/>
    <s v="Marco Verratti"/>
    <x v="1"/>
    <n v="20"/>
    <d v="2014-09-22T13:33:13"/>
    <n v="1"/>
    <x v="1"/>
  </r>
  <r>
    <s v="Milieu"/>
    <s v="Marco Verratti"/>
    <x v="6"/>
    <n v="20"/>
    <d v="2014-09-24T08:09:47"/>
    <n v="1"/>
    <x v="1"/>
  </r>
  <r>
    <s v="Attaquant"/>
    <s v="André Ayew"/>
    <x v="1"/>
    <n v="42"/>
    <d v="2014-09-24T15:33:53"/>
    <n v="2"/>
    <x v="0"/>
  </r>
  <r>
    <s v="Attaquant"/>
    <s v="André Ayew"/>
    <x v="4"/>
    <n v="35"/>
    <d v="2014-09-25T15:14:20"/>
    <n v="2"/>
    <x v="1"/>
  </r>
  <r>
    <s v="Attaquant"/>
    <s v="André Ayew"/>
    <x v="6"/>
    <n v="26"/>
    <d v="2014-09-24T14:36:53"/>
    <n v="2"/>
    <x v="1"/>
  </r>
  <r>
    <s v="Attaquant"/>
    <s v="André Ayew"/>
    <x v="2"/>
    <n v="25"/>
    <d v="2014-09-24T14:39:41"/>
    <n v="2"/>
    <x v="1"/>
  </r>
  <r>
    <s v="Attaquant"/>
    <s v="Nolan Roux"/>
    <x v="1"/>
    <n v="41"/>
    <d v="2014-09-24T15:33:53"/>
    <n v="2"/>
    <x v="0"/>
  </r>
  <r>
    <s v="Attaquant"/>
    <s v="Jordan Ayew"/>
    <x v="7"/>
    <n v="40"/>
    <d v="2014-09-24T14:41:24"/>
    <n v="2"/>
    <x v="0"/>
  </r>
  <r>
    <s v="Milieu"/>
    <s v="Dimitri Payet"/>
    <x v="3"/>
    <n v="40"/>
    <d v="2014-09-22T10:07:36"/>
    <n v="1"/>
    <x v="0"/>
  </r>
  <r>
    <s v="Milieu"/>
    <s v="Dimitri Payet"/>
    <x v="7"/>
    <n v="35"/>
    <d v="2014-09-22T11:38:56"/>
    <n v="1"/>
    <x v="1"/>
  </r>
  <r>
    <s v="Défenseur"/>
    <s v="David Luiz"/>
    <x v="7"/>
    <n v="40"/>
    <d v="2014-09-22T11:38:56"/>
    <n v="1"/>
    <x v="0"/>
  </r>
  <r>
    <s v="Défenseur"/>
    <s v="David Luiz"/>
    <x v="1"/>
    <n v="24"/>
    <d v="2014-09-22T13:33:13"/>
    <n v="1"/>
    <x v="1"/>
  </r>
  <r>
    <s v="Gardien"/>
    <s v="Benoît Costil"/>
    <x v="5"/>
    <n v="36"/>
    <d v="2014-09-23T14:53:40"/>
    <n v="1"/>
    <x v="0"/>
  </r>
  <r>
    <s v="Attaquant"/>
    <s v="Yassine Benzia"/>
    <x v="6"/>
    <n v="36"/>
    <d v="2014-09-24T14:36:53"/>
    <n v="2"/>
    <x v="0"/>
  </r>
  <r>
    <s v="Gardien"/>
    <s v="Benjamin Lecomte"/>
    <x v="4"/>
    <n v="35"/>
    <d v="2014-09-23T22:18:30"/>
    <n v="1"/>
    <x v="0"/>
  </r>
  <r>
    <s v="Gardien"/>
    <s v="Benjamin Lecomte"/>
    <x v="3"/>
    <n v="15"/>
    <d v="2014-09-22T10:07:36"/>
    <n v="1"/>
    <x v="1"/>
  </r>
  <r>
    <s v="Attaquant"/>
    <s v="Max Gradel"/>
    <x v="1"/>
    <n v="35"/>
    <d v="2014-09-24T15:33:53"/>
    <n v="2"/>
    <x v="0"/>
  </r>
  <r>
    <s v="Attaquant"/>
    <s v="Max Gradel"/>
    <x v="6"/>
    <n v="31"/>
    <d v="2014-09-24T14:36:53"/>
    <n v="2"/>
    <x v="1"/>
  </r>
  <r>
    <s v="Défenseur"/>
    <s v="Maxwell"/>
    <x v="6"/>
    <n v="35"/>
    <d v="2014-09-24T14:36:53"/>
    <n v="2"/>
    <x v="0"/>
  </r>
  <r>
    <s v="Défenseur"/>
    <s v="Maxwell"/>
    <x v="4"/>
    <n v="34"/>
    <d v="2014-09-25T15:14:20"/>
    <n v="2"/>
    <x v="1"/>
  </r>
  <r>
    <s v="Attaquant"/>
    <s v="Mevlut Erding"/>
    <x v="1"/>
    <n v="33"/>
    <d v="2014-09-22T13:33:13"/>
    <n v="1"/>
    <x v="0"/>
  </r>
  <r>
    <s v="Attaquant"/>
    <s v="Mevlut Erding"/>
    <x v="4"/>
    <n v="33"/>
    <d v="2014-09-23T22:18:30"/>
    <n v="1"/>
    <x v="1"/>
  </r>
  <r>
    <s v="Attaquant"/>
    <s v="Mevlut Erding"/>
    <x v="6"/>
    <n v="27"/>
    <d v="2014-09-24T08:09:47"/>
    <n v="1"/>
    <x v="1"/>
  </r>
  <r>
    <s v="Gardien"/>
    <s v="Stéphane Ruffier"/>
    <x v="1"/>
    <n v="33"/>
    <d v="2014-09-22T13:33:13"/>
    <n v="1"/>
    <x v="0"/>
  </r>
  <r>
    <s v="Gardien"/>
    <s v="Stéphane Ruffier"/>
    <x v="3"/>
    <n v="30"/>
    <d v="2014-09-22T10:07:36"/>
    <n v="1"/>
    <x v="1"/>
  </r>
  <r>
    <s v="Gardien"/>
    <s v="Stéphane Ruffier"/>
    <x v="6"/>
    <n v="23"/>
    <d v="2014-09-24T08:09:46"/>
    <n v="1"/>
    <x v="1"/>
  </r>
  <r>
    <s v="Attaquant"/>
    <s v="Ola Toivonen"/>
    <x v="4"/>
    <n v="33"/>
    <d v="2014-09-23T22:18:30"/>
    <n v="1"/>
    <x v="0"/>
  </r>
  <r>
    <s v="Défenseur"/>
    <s v="Siaka Tiéné"/>
    <x v="6"/>
    <n v="32"/>
    <d v="2014-09-24T14:36:53"/>
    <n v="2"/>
    <x v="0"/>
  </r>
  <r>
    <s v="Milieu"/>
    <s v="Prince Oniangue"/>
    <x v="7"/>
    <n v="32"/>
    <d v="2014-09-24T14:41:24"/>
    <n v="2"/>
    <x v="0"/>
  </r>
  <r>
    <s v="Milieu"/>
    <s v="Jérémy Toulalan"/>
    <x v="6"/>
    <n v="32"/>
    <d v="2014-09-24T08:09:46"/>
    <n v="1"/>
    <x v="0"/>
  </r>
  <r>
    <s v="Milieu"/>
    <s v="Jérémy Toulalan"/>
    <x v="3"/>
    <n v="20"/>
    <d v="2014-09-22T10:07:36"/>
    <n v="1"/>
    <x v="1"/>
  </r>
  <r>
    <s v="Attaquant"/>
    <s v="Dimitar Berbatov"/>
    <x v="5"/>
    <n v="32"/>
    <d v="2014-09-23T14:53:40"/>
    <n v="1"/>
    <x v="0"/>
  </r>
  <r>
    <s v="Défenseur"/>
    <s v="Lucas Digne"/>
    <x v="1"/>
    <n v="31"/>
    <d v="2014-09-24T15:33:53"/>
    <n v="2"/>
    <x v="0"/>
  </r>
  <r>
    <s v="Défenseur"/>
    <s v="Lucas Digne"/>
    <x v="5"/>
    <n v="21"/>
    <d v="2014-09-24T14:54:46"/>
    <n v="2"/>
    <x v="1"/>
  </r>
  <r>
    <s v="Milieu"/>
    <s v="Maxime Gonalons"/>
    <x v="2"/>
    <n v="31"/>
    <d v="2014-09-24T14:28:31"/>
    <n v="1"/>
    <x v="0"/>
  </r>
  <r>
    <s v="Milieu"/>
    <s v="Maxime Gonalons"/>
    <x v="3"/>
    <n v="23"/>
    <d v="2014-09-22T10:07:36"/>
    <n v="1"/>
    <x v="1"/>
  </r>
  <r>
    <s v="Milieu"/>
    <s v="Maxime Gonalons"/>
    <x v="6"/>
    <n v="21"/>
    <d v="2014-09-24T08:09:46"/>
    <n v="1"/>
    <x v="1"/>
  </r>
  <r>
    <s v="Milieu"/>
    <s v="Fabien Lemoine"/>
    <x v="6"/>
    <n v="31"/>
    <d v="2014-09-24T08:09:46"/>
    <n v="1"/>
    <x v="0"/>
  </r>
  <r>
    <s v="Milieu"/>
    <s v="Fabien Lemoine"/>
    <x v="4"/>
    <n v="27"/>
    <d v="2014-09-23T22:18:30"/>
    <n v="1"/>
    <x v="1"/>
  </r>
  <r>
    <s v="Milieu"/>
    <s v="Fabien Lemoine"/>
    <x v="5"/>
    <n v="25"/>
    <d v="2014-09-23T14:53:40"/>
    <n v="1"/>
    <x v="1"/>
  </r>
  <r>
    <s v="Milieu"/>
    <s v="Fabien Lemoine"/>
    <x v="7"/>
    <n v="18"/>
    <d v="2014-09-22T11:38:56"/>
    <n v="1"/>
    <x v="1"/>
  </r>
  <r>
    <s v="Attaquant"/>
    <s v="Benjamin Moukandjo"/>
    <x v="6"/>
    <n v="31"/>
    <d v="2014-09-24T14:36:53"/>
    <n v="2"/>
    <x v="0"/>
  </r>
  <r>
    <s v="Attaquant"/>
    <s v="Mohamed Yattara"/>
    <x v="6"/>
    <n v="31"/>
    <d v="2014-09-24T14:36:53"/>
    <n v="2"/>
    <x v="0"/>
  </r>
  <r>
    <s v="Attaquant"/>
    <s v="Gaëtan Charbonnier"/>
    <x v="6"/>
    <n v="31"/>
    <d v="2014-09-24T14:36:53"/>
    <n v="2"/>
    <x v="0"/>
  </r>
  <r>
    <s v="Défenseur"/>
    <s v="Layvin Kurzawa"/>
    <x v="3"/>
    <n v="31"/>
    <d v="2014-09-22T10:07:36"/>
    <n v="1"/>
    <x v="0"/>
  </r>
  <r>
    <s v="Défenseur"/>
    <s v="Layvin Kurzawa"/>
    <x v="5"/>
    <n v="29"/>
    <d v="2014-09-23T14:53:40"/>
    <n v="1"/>
    <x v="1"/>
  </r>
  <r>
    <s v="Défenseur"/>
    <s v="Layvin Kurzawa"/>
    <x v="6"/>
    <n v="26"/>
    <d v="2014-09-24T08:09:46"/>
    <n v="1"/>
    <x v="1"/>
  </r>
  <r>
    <s v="Défenseur"/>
    <s v="Layvin Kurzawa"/>
    <x v="1"/>
    <n v="23"/>
    <d v="2014-09-22T13:33:13"/>
    <n v="1"/>
    <x v="1"/>
  </r>
  <r>
    <s v="Gardien"/>
    <s v="Anthony Lopes"/>
    <x v="6"/>
    <n v="30"/>
    <d v="2014-09-24T08:09:46"/>
    <n v="1"/>
    <x v="0"/>
  </r>
  <r>
    <s v="Milieu"/>
    <s v="Blaise Matuidi"/>
    <x v="7"/>
    <n v="30"/>
    <d v="2014-09-22T11:38:56"/>
    <n v="1"/>
    <x v="0"/>
  </r>
  <r>
    <s v="Milieu"/>
    <s v="Blaise Matuidi"/>
    <x v="1"/>
    <n v="22"/>
    <d v="2014-09-22T13:33:13"/>
    <n v="1"/>
    <x v="1"/>
  </r>
  <r>
    <s v="Milieu"/>
    <s v="Jordan Ferri"/>
    <x v="3"/>
    <n v="30"/>
    <d v="2014-09-24T18:09:11"/>
    <n v="2"/>
    <x v="0"/>
  </r>
  <r>
    <s v="Attaquant"/>
    <s v="Henri Saivet"/>
    <x v="4"/>
    <n v="29"/>
    <d v="2014-09-25T15:14:20"/>
    <n v="2"/>
    <x v="0"/>
  </r>
  <r>
    <s v="Milieu"/>
    <s v="Alexy Bosetti"/>
    <x v="4"/>
    <n v="29"/>
    <d v="2014-09-23T22:18:30"/>
    <n v="1"/>
    <x v="0"/>
  </r>
  <r>
    <s v="Milieu"/>
    <s v="Alexy Bosetti"/>
    <x v="2"/>
    <n v="19"/>
    <d v="2014-09-24T14:28:31"/>
    <n v="1"/>
    <x v="1"/>
  </r>
  <r>
    <s v="Attaquant"/>
    <s v="Diego Rolan"/>
    <x v="7"/>
    <n v="29"/>
    <d v="2014-09-22T11:38:56"/>
    <n v="1"/>
    <x v="0"/>
  </r>
  <r>
    <s v="Attaquant"/>
    <s v="Diego Rolan"/>
    <x v="4"/>
    <n v="28"/>
    <d v="2014-09-23T22:18:30"/>
    <n v="1"/>
    <x v="1"/>
  </r>
  <r>
    <s v="Attaquant"/>
    <s v="Diego Rolan"/>
    <x v="2"/>
    <n v="22"/>
    <d v="2014-09-24T14:28:31"/>
    <n v="1"/>
    <x v="1"/>
  </r>
  <r>
    <s v="Gardien"/>
    <s v="Geoffrey Jourdren"/>
    <x v="7"/>
    <n v="28"/>
    <d v="2014-09-22T11:38:56"/>
    <n v="1"/>
    <x v="0"/>
  </r>
  <r>
    <s v="Défenseur"/>
    <s v="Marquinhos"/>
    <x v="4"/>
    <n v="28"/>
    <d v="2014-09-23T22:18:30"/>
    <n v="1"/>
    <x v="0"/>
  </r>
  <r>
    <s v="Attaquant"/>
    <s v="Cheick Diabaté"/>
    <x v="7"/>
    <n v="27"/>
    <d v="2014-09-22T11:38:56"/>
    <n v="1"/>
    <x v="0"/>
  </r>
  <r>
    <s v="Attaquant"/>
    <s v="Ezequiel Lavezzi"/>
    <x v="7"/>
    <n v="27"/>
    <d v="2014-09-22T11:38:56"/>
    <n v="1"/>
    <x v="0"/>
  </r>
  <r>
    <s v="Attaquant"/>
    <s v="Ezequiel Lavezzi"/>
    <x v="6"/>
    <n v="18"/>
    <d v="2014-09-24T08:09:47"/>
    <n v="1"/>
    <x v="1"/>
  </r>
  <r>
    <s v="Milieu"/>
    <s v="Gianelli Imbula"/>
    <x v="4"/>
    <n v="27"/>
    <d v="2014-09-23T22:18:30"/>
    <n v="1"/>
    <x v="0"/>
  </r>
  <r>
    <s v="Milieu"/>
    <s v="Gianelli Imbula"/>
    <x v="7"/>
    <n v="13"/>
    <d v="2014-09-22T11:38:56"/>
    <n v="1"/>
    <x v="1"/>
  </r>
  <r>
    <s v="Milieu"/>
    <s v="Grégory Sertic"/>
    <x v="7"/>
    <n v="26"/>
    <d v="2014-09-24T14:41:24"/>
    <n v="2"/>
    <x v="0"/>
  </r>
  <r>
    <s v="Défenseur"/>
    <s v="Loïc Perrin"/>
    <x v="1"/>
    <n v="26"/>
    <d v="2014-09-22T13:33:13"/>
    <n v="1"/>
    <x v="0"/>
  </r>
  <r>
    <s v="Défenseur"/>
    <s v="Loïc Perrin"/>
    <x v="3"/>
    <n v="22"/>
    <d v="2014-09-22T10:07:36"/>
    <n v="1"/>
    <x v="1"/>
  </r>
  <r>
    <s v="Milieu"/>
    <s v="Jordan Veretout"/>
    <x v="4"/>
    <n v="26"/>
    <d v="2014-09-23T22:18:30"/>
    <n v="1"/>
    <x v="0"/>
  </r>
  <r>
    <s v="Attaquant"/>
    <s v="Mathieu Duhamel"/>
    <x v="4"/>
    <n v="26"/>
    <d v="2014-09-23T22:18:30"/>
    <n v="1"/>
    <x v="0"/>
  </r>
  <r>
    <s v="Milieu"/>
    <s v="Romain Hamouma"/>
    <x v="1"/>
    <n v="25"/>
    <d v="2014-09-22T13:33:13"/>
    <n v="1"/>
    <x v="0"/>
  </r>
  <r>
    <s v="Milieu"/>
    <s v="Florent Balmont"/>
    <x v="5"/>
    <n v="25"/>
    <d v="2014-09-23T14:53:40"/>
    <n v="1"/>
    <x v="0"/>
  </r>
  <r>
    <s v="Gardien"/>
    <s v="Steve Mandanda"/>
    <x v="0"/>
    <n v="25"/>
    <d v="2014-09-23T21:07:24"/>
    <n v="1"/>
    <x v="0"/>
  </r>
  <r>
    <s v="Gardien"/>
    <s v="Steve Mandanda"/>
    <x v="4"/>
    <n v="22"/>
    <d v="2014-09-23T22:18:30"/>
    <n v="1"/>
    <x v="1"/>
  </r>
  <r>
    <s v="Défenseur"/>
    <s v="Marko Basa"/>
    <x v="5"/>
    <n v="25"/>
    <d v="2014-09-23T14:53:40"/>
    <n v="1"/>
    <x v="0"/>
  </r>
  <r>
    <s v="Défenseur"/>
    <s v="Marko Basa"/>
    <x v="7"/>
    <n v="21"/>
    <d v="2014-09-22T11:38:56"/>
    <n v="1"/>
    <x v="1"/>
  </r>
  <r>
    <s v="Défenseur"/>
    <s v="Marko Basa"/>
    <x v="6"/>
    <n v="20"/>
    <d v="2014-09-24T08:09:46"/>
    <n v="1"/>
    <x v="1"/>
  </r>
  <r>
    <s v="Défenseur"/>
    <s v="Papy Djilobodji"/>
    <x v="2"/>
    <n v="25"/>
    <d v="2014-09-24T14:28:31"/>
    <n v="1"/>
    <x v="0"/>
  </r>
  <r>
    <s v="Attaquant"/>
    <s v="Serge Gakpé"/>
    <x v="5"/>
    <n v="25"/>
    <d v="2014-09-23T14:53:40"/>
    <n v="1"/>
    <x v="0"/>
  </r>
  <r>
    <s v="Milieu"/>
    <s v="Jacques-Alaixys Romao"/>
    <x v="7"/>
    <n v="24"/>
    <d v="2014-09-24T14:41:24"/>
    <n v="2"/>
    <x v="0"/>
  </r>
  <r>
    <s v="Milieu"/>
    <s v="Jacques-Alaixys Romao"/>
    <x v="1"/>
    <n v="21"/>
    <d v="2014-09-24T15:33:53"/>
    <n v="2"/>
    <x v="1"/>
  </r>
  <r>
    <s v="Milieu"/>
    <s v="Nicolas Maurice-Belay"/>
    <x v="4"/>
    <n v="24"/>
    <d v="2014-09-23T22:18:30"/>
    <n v="1"/>
    <x v="0"/>
  </r>
  <r>
    <s v="Gardien"/>
    <s v="Salvatore Sirigu"/>
    <x v="1"/>
    <n v="24"/>
    <d v="2014-09-22T13:33:13"/>
    <n v="1"/>
    <x v="0"/>
  </r>
  <r>
    <s v="Milieu"/>
    <s v="Yohan Cabaye"/>
    <x v="7"/>
    <n v="24"/>
    <d v="2014-09-22T11:38:56"/>
    <n v="1"/>
    <x v="0"/>
  </r>
  <r>
    <s v="Défenseur"/>
    <s v="Mexer"/>
    <x v="2"/>
    <n v="24"/>
    <d v="2014-09-24T14:28:31"/>
    <n v="1"/>
    <x v="0"/>
  </r>
  <r>
    <s v="Gardien"/>
    <s v="Johann Carrasso"/>
    <x v="3"/>
    <n v="24"/>
    <d v="2014-09-24T18:09:11"/>
    <n v="2"/>
    <x v="0"/>
  </r>
  <r>
    <s v="Défenseur"/>
    <s v="Thiago Silva"/>
    <x v="1"/>
    <n v="23"/>
    <d v="2014-09-22T13:33:13"/>
    <n v="1"/>
    <x v="0"/>
  </r>
  <r>
    <s v="Milieu"/>
    <s v="Jonathan Delaplace"/>
    <x v="7"/>
    <n v="23"/>
    <d v="2014-09-24T14:41:24"/>
    <n v="2"/>
    <x v="0"/>
  </r>
  <r>
    <s v="Défenseur"/>
    <s v="Mathieu Deplagne"/>
    <x v="4"/>
    <n v="22"/>
    <d v="2014-09-23T22:18:30"/>
    <n v="1"/>
    <x v="0"/>
  </r>
  <r>
    <s v="Milieu"/>
    <s v="Florian Thauvin"/>
    <x v="4"/>
    <n v="22"/>
    <d v="2014-09-23T22:18:30"/>
    <n v="1"/>
    <x v="0"/>
  </r>
  <r>
    <s v="Milieu"/>
    <s v="Florian Thauvin"/>
    <x v="7"/>
    <n v="20"/>
    <d v="2014-09-22T11:38:56"/>
    <n v="1"/>
    <x v="1"/>
  </r>
  <r>
    <s v="Milieu"/>
    <s v="Florian Thauvin"/>
    <x v="6"/>
    <n v="17"/>
    <d v="2014-09-24T08:09:46"/>
    <n v="1"/>
    <x v="1"/>
  </r>
  <r>
    <s v="Défenseur"/>
    <s v="Gregory Van der Wiel"/>
    <x v="4"/>
    <n v="22"/>
    <d v="2014-09-23T22:18:30"/>
    <n v="1"/>
    <x v="0"/>
  </r>
  <r>
    <s v="Défenseur"/>
    <s v="Brice Dja Djedje"/>
    <x v="1"/>
    <n v="21"/>
    <d v="2014-09-24T15:33:53"/>
    <n v="2"/>
    <x v="0"/>
  </r>
  <r>
    <s v="Défenseur"/>
    <s v="Brice Dja Djedje"/>
    <x v="4"/>
    <n v="18"/>
    <d v="2014-09-25T15:14:20"/>
    <n v="2"/>
    <x v="1"/>
  </r>
  <r>
    <s v="Milieu"/>
    <s v="Idrissa Gueye"/>
    <x v="5"/>
    <n v="21"/>
    <d v="2014-09-23T14:53:40"/>
    <n v="1"/>
    <x v="0"/>
  </r>
  <r>
    <s v="Défenseur"/>
    <s v="Franck Tabanou"/>
    <x v="1"/>
    <n v="21"/>
    <d v="2014-09-24T15:33:53"/>
    <n v="2"/>
    <x v="0"/>
  </r>
  <r>
    <s v="Défenseur"/>
    <s v="Sébastien Corchia"/>
    <x v="6"/>
    <n v="21"/>
    <d v="2014-09-24T08:09:46"/>
    <n v="1"/>
    <x v="0"/>
  </r>
  <r>
    <s v="Défenseur"/>
    <s v="Sébastien Corchia"/>
    <x v="4"/>
    <n v="20"/>
    <d v="2014-09-23T22:18:30"/>
    <n v="1"/>
    <x v="1"/>
  </r>
  <r>
    <s v="Défenseur"/>
    <s v="Sébastien Corchia"/>
    <x v="1"/>
    <n v="15"/>
    <d v="2014-09-22T13:33:13"/>
    <n v="1"/>
    <x v="1"/>
  </r>
  <r>
    <s v="Milieu"/>
    <s v="João Moutinho"/>
    <x v="6"/>
    <n v="21"/>
    <d v="2014-09-24T08:09:46"/>
    <n v="1"/>
    <x v="0"/>
  </r>
  <r>
    <s v="Milieu"/>
    <s v="João Moutinho"/>
    <x v="1"/>
    <n v="12"/>
    <d v="2014-09-22T13:33:13"/>
    <n v="1"/>
    <x v="1"/>
  </r>
  <r>
    <s v="Milieu"/>
    <s v="Lucas Ocampos"/>
    <x v="1"/>
    <n v="21"/>
    <d v="2014-09-24T15:33:53"/>
    <n v="2"/>
    <x v="0"/>
  </r>
  <r>
    <s v="Milieu"/>
    <s v="Lucas Ocampos"/>
    <x v="2"/>
    <n v="16"/>
    <d v="2014-09-24T14:39:41"/>
    <n v="2"/>
    <x v="1"/>
  </r>
  <r>
    <s v="Défenseur"/>
    <s v="Nicolas N'Koulou"/>
    <x v="3"/>
    <n v="20"/>
    <d v="2014-09-22T10:07:36"/>
    <n v="1"/>
    <x v="0"/>
  </r>
  <r>
    <s v="Milieu"/>
    <s v="Yannick Ferreira-Carrasco"/>
    <x v="1"/>
    <n v="20"/>
    <d v="2014-09-24T15:33:53"/>
    <n v="2"/>
    <x v="0"/>
  </r>
  <r>
    <s v="Défenseur"/>
    <s v="Diego Contento"/>
    <x v="7"/>
    <n v="20"/>
    <d v="2014-09-22T11:38:56"/>
    <n v="1"/>
    <x v="0"/>
  </r>
  <r>
    <s v="Milieu"/>
    <s v="Yoann Gourcuff"/>
    <x v="3"/>
    <n v="19"/>
    <d v="2014-09-22T10:07:36"/>
    <n v="1"/>
    <x v="0"/>
  </r>
  <r>
    <s v="Défenseur"/>
    <s v="Samuel Umtiti"/>
    <x v="2"/>
    <n v="18"/>
    <d v="2014-09-24T14:28:31"/>
    <n v="1"/>
    <x v="0"/>
  </r>
  <r>
    <s v="Défenseur"/>
    <s v="Samuel Umtiti"/>
    <x v="6"/>
    <n v="16"/>
    <d v="2014-09-24T08:09:46"/>
    <n v="1"/>
    <x v="1"/>
  </r>
  <r>
    <s v="Gardien"/>
    <s v="Danijel Subasic"/>
    <x v="0"/>
    <n v="18"/>
    <d v="2014-09-23T21:07:24"/>
    <n v="1"/>
    <x v="0"/>
  </r>
  <r>
    <s v="Défenseur"/>
    <s v="Jordan Adeoti"/>
    <x v="3"/>
    <n v="18"/>
    <d v="2014-09-24T18:09:11"/>
    <n v="2"/>
    <x v="0"/>
  </r>
  <r>
    <s v="Milieu"/>
    <s v="N'Golo Kanté"/>
    <x v="2"/>
    <n v="18"/>
    <d v="2014-09-24T14:28:31"/>
    <n v="1"/>
    <x v="0"/>
  </r>
  <r>
    <s v="Milieu"/>
    <s v="Mathieu Coutadeur"/>
    <x v="5"/>
    <n v="17"/>
    <d v="2014-09-24T14:54:46"/>
    <n v="2"/>
    <x v="0"/>
  </r>
  <r>
    <s v="Défenseur"/>
    <s v="David Rozehnal"/>
    <x v="7"/>
    <n v="17"/>
    <d v="2014-09-22T11:38:56"/>
    <n v="1"/>
    <x v="0"/>
  </r>
  <r>
    <s v="Défenseur"/>
    <s v="David Rozehnal"/>
    <x v="5"/>
    <n v="13"/>
    <d v="2014-09-23T14:53:40"/>
    <n v="1"/>
    <x v="1"/>
  </r>
  <r>
    <s v="Défenseur"/>
    <s v="Mariano"/>
    <x v="7"/>
    <n v="17"/>
    <d v="2014-09-22T11:38:56"/>
    <n v="1"/>
    <x v="0"/>
  </r>
  <r>
    <s v="Milieu"/>
    <s v="Morgan Sanson"/>
    <x v="2"/>
    <n v="17"/>
    <d v="2014-09-24T14:28:31"/>
    <n v="1"/>
    <x v="0"/>
  </r>
  <r>
    <s v="Défenseur"/>
    <s v="Damien Da Silva"/>
    <x v="5"/>
    <n v="17"/>
    <d v="2014-09-23T14:53:40"/>
    <n v="1"/>
    <x v="0"/>
  </r>
  <r>
    <s v="Défenseur"/>
    <s v="Lamine Sané"/>
    <x v="3"/>
    <n v="16"/>
    <d v="2014-09-24T18:09:11"/>
    <n v="2"/>
    <x v="0"/>
  </r>
  <r>
    <s v="Défenseur"/>
    <s v="Henri Bedimo"/>
    <x v="6"/>
    <n v="16"/>
    <d v="2014-09-24T08:09:46"/>
    <n v="1"/>
    <x v="0"/>
  </r>
  <r>
    <s v="Attaquant"/>
    <s v="Souleymane Camara"/>
    <x v="3"/>
    <n v="16"/>
    <d v="2014-09-24T18:09:11"/>
    <n v="2"/>
    <x v="0"/>
  </r>
  <r>
    <s v="Défenseur"/>
    <s v="Christophe Jallet"/>
    <x v="2"/>
    <n v="16"/>
    <d v="2014-09-24T14:28:31"/>
    <n v="1"/>
    <x v="0"/>
  </r>
  <r>
    <s v="Milieu"/>
    <s v="Lalaïna Nomenjanahary"/>
    <x v="2"/>
    <n v="16"/>
    <d v="2014-09-24T14:28:31"/>
    <n v="1"/>
    <x v="0"/>
  </r>
  <r>
    <s v="Milieu"/>
    <s v="Wylan Cyprien"/>
    <x v="5"/>
    <n v="16"/>
    <d v="2014-09-23T14:53:40"/>
    <n v="1"/>
    <x v="0"/>
  </r>
  <r>
    <s v="Gardien"/>
    <s v="Rémy Vercoutre"/>
    <x v="2"/>
    <n v="15"/>
    <d v="2014-09-24T14:28:31"/>
    <n v="1"/>
    <x v="0"/>
  </r>
  <r>
    <s v="Milieu"/>
    <s v="Jérémy Pied"/>
    <x v="5"/>
    <n v="15"/>
    <d v="2014-09-23T14:53:40"/>
    <n v="1"/>
    <x v="0"/>
  </r>
  <r>
    <s v="Milieu"/>
    <s v="Jérémy Clément"/>
    <x v="3"/>
    <n v="15"/>
    <d v="2014-09-22T10:07:36"/>
    <n v="1"/>
    <x v="0"/>
  </r>
  <r>
    <s v="Défenseur"/>
    <s v="Moustapha Bayal Sall"/>
    <x v="1"/>
    <n v="15"/>
    <d v="2014-09-22T13:33:13"/>
    <n v="1"/>
    <x v="0"/>
  </r>
  <r>
    <s v="Attaquant"/>
    <s v="Ryan Mendes"/>
    <x v="3"/>
    <n v="15"/>
    <d v="2014-09-22T10:07:36"/>
    <n v="1"/>
    <x v="0"/>
  </r>
  <r>
    <s v="Défenseur"/>
    <s v="Fabinho"/>
    <x v="3"/>
    <n v="15"/>
    <d v="2014-09-22T10:07:36"/>
    <n v="1"/>
    <x v="0"/>
  </r>
  <r>
    <s v="Gardien"/>
    <s v="Rémy Riou"/>
    <x v="0"/>
    <n v="14"/>
    <d v="2014-09-23T21:07:24"/>
    <n v="1"/>
    <x v="0"/>
  </r>
  <r>
    <s v="Milieu"/>
    <s v="Rio Mavuba"/>
    <x v="5"/>
    <n v="14"/>
    <d v="2014-09-24T14:54:46"/>
    <n v="2"/>
    <x v="0"/>
  </r>
  <r>
    <s v="Défenseur"/>
    <s v="Lamine Koné"/>
    <x v="4"/>
    <n v="14"/>
    <d v="2014-09-23T22:18:30"/>
    <n v="1"/>
    <x v="0"/>
  </r>
  <r>
    <s v="Défenseur"/>
    <s v="Abdelhamid El Kaoutari"/>
    <x v="7"/>
    <n v="14"/>
    <d v="2014-09-22T11:38:56"/>
    <n v="1"/>
    <x v="0"/>
  </r>
  <r>
    <s v="Défenseur"/>
    <s v="Daniel Congré"/>
    <x v="7"/>
    <n v="14"/>
    <d v="2014-09-22T11:38:56"/>
    <n v="1"/>
    <x v="0"/>
  </r>
  <r>
    <s v="Milieu"/>
    <s v="Romain Alessandrini"/>
    <x v="1"/>
    <n v="14"/>
    <d v="2014-09-22T13:33:13"/>
    <n v="1"/>
    <x v="0"/>
  </r>
  <r>
    <s v="Défenseur"/>
    <s v="Raphaël Guerreiro"/>
    <x v="5"/>
    <n v="14"/>
    <d v="2014-09-24T14:54:46"/>
    <n v="2"/>
    <x v="0"/>
  </r>
  <r>
    <s v="Défenseur"/>
    <s v="Ricardo Carvalho"/>
    <x v="7"/>
    <n v="14"/>
    <d v="2014-09-22T11:38:56"/>
    <n v="1"/>
    <x v="0"/>
  </r>
  <r>
    <s v="Défenseur"/>
    <s v="Jean-Jacques Pierre"/>
    <x v="5"/>
    <n v="14"/>
    <d v="2014-09-23T14:53:40"/>
    <n v="1"/>
    <x v="0"/>
  </r>
  <r>
    <s v="Milieu"/>
    <s v="Javier Pastore"/>
    <x v="6"/>
    <n v="13"/>
    <d v="2014-09-24T08:09:47"/>
    <n v="1"/>
    <x v="0"/>
  </r>
  <r>
    <s v="Attaquant"/>
    <s v="Florian Raspentino"/>
    <x v="2"/>
    <n v="13"/>
    <d v="2014-09-24T14:28:31"/>
    <n v="1"/>
    <x v="0"/>
  </r>
  <r>
    <s v="Gardien"/>
    <s v="Zacharie Boucher"/>
    <x v="5"/>
    <n v="13"/>
    <d v="2014-09-23T14:53:40"/>
    <n v="1"/>
    <x v="0"/>
  </r>
  <r>
    <s v="Milieu"/>
    <s v="Cheick Doukoure"/>
    <x v="2"/>
    <n v="12"/>
    <d v="2014-09-24T14:28:31"/>
    <n v="1"/>
    <x v="0"/>
  </r>
  <r>
    <s v="Défenseur"/>
    <s v="Jeremy Morel"/>
    <x v="3"/>
    <n v="12"/>
    <d v="2014-09-22T10:07:36"/>
    <n v="1"/>
    <x v="0"/>
  </r>
  <r>
    <s v="Milieu"/>
    <s v="Benoit Cheyrou"/>
    <x v="6"/>
    <n v="12"/>
    <d v="2014-09-24T14:36:53"/>
    <n v="2"/>
    <x v="0"/>
  </r>
  <r>
    <s v="Défenseur"/>
    <s v="Jean Calvé"/>
    <x v="2"/>
    <n v="12"/>
    <d v="2014-09-24T14:28:31"/>
    <n v="1"/>
    <x v="0"/>
  </r>
  <r>
    <s v="Milieu"/>
    <s v="Julien Féret"/>
    <x v="5"/>
    <n v="12"/>
    <d v="2014-09-24T14:54:46"/>
    <n v="2"/>
    <x v="0"/>
  </r>
  <r>
    <s v="Milieu"/>
    <s v="Adrien Regattin"/>
    <x v="3"/>
    <n v="12"/>
    <d v="2014-09-24T18:09:11"/>
    <n v="2"/>
    <x v="0"/>
  </r>
  <r>
    <s v="Gardien"/>
    <s v="Simon Pouplin"/>
    <x v="3"/>
    <n v="12"/>
    <d v="2014-09-24T18:09:11"/>
    <n v="2"/>
    <x v="0"/>
  </r>
  <r>
    <s v="Défenseur"/>
    <s v="Franck Béria"/>
    <x v="6"/>
    <n v="11"/>
    <d v="2014-09-24T08:09:46"/>
    <n v="1"/>
    <x v="0"/>
  </r>
  <r>
    <s v="Attaquant"/>
    <s v="Clinton N'Jie"/>
    <x v="2"/>
    <n v="11"/>
    <d v="2014-09-24T14:28:31"/>
    <n v="1"/>
    <x v="0"/>
  </r>
  <r>
    <s v="Milieu"/>
    <s v="Geoffrey Kondogbia"/>
    <x v="6"/>
    <n v="11"/>
    <d v="2014-09-24T08:09:46"/>
    <n v="1"/>
    <x v="0"/>
  </r>
  <r>
    <s v="Défenseur"/>
    <s v="Romain Métanire"/>
    <x v="2"/>
    <n v="10"/>
    <d v="2014-09-24T14:28:31"/>
    <n v="1"/>
    <x v="0"/>
  </r>
  <r>
    <s v="Attaquant"/>
    <s v="Modibo Maiga"/>
    <x v="2"/>
    <n v="10"/>
    <d v="2014-09-24T14:28:31"/>
    <n v="1"/>
    <x v="0"/>
  </r>
  <r>
    <s v="Défenseur"/>
    <s v="Doria"/>
    <x v="6"/>
    <n v="10"/>
    <d v="2014-09-24T08:09:46"/>
    <n v="1"/>
    <x v="0"/>
  </r>
  <r>
    <s v="Défenseur"/>
    <s v="Uros Spajic"/>
    <x v="6"/>
    <n v="9"/>
    <d v="2014-09-24T08:09:46"/>
    <n v="1"/>
    <x v="0"/>
  </r>
  <r>
    <s v="Défenseur"/>
    <s v="Grégoire Puel"/>
    <x v="5"/>
    <n v="7"/>
    <d v="2014-09-24T14:54:46"/>
    <n v="2"/>
    <x v="0"/>
  </r>
  <r>
    <s v="Défenseur"/>
    <s v="Kassim Abdallah"/>
    <x v="5"/>
    <n v="7"/>
    <d v="2014-09-24T14:54:46"/>
    <n v="2"/>
    <x v="0"/>
  </r>
  <r>
    <s v="Défenseur"/>
    <s v="Lamine Gassama"/>
    <x v="5"/>
    <n v="6"/>
    <d v="2014-09-24T14:54:46"/>
    <n v="2"/>
    <x v="0"/>
  </r>
  <r>
    <s v="Milieu"/>
    <s v="Yohan Mollo"/>
    <x v="1"/>
    <n v="6"/>
    <d v="2014-09-22T13:33:13"/>
    <n v="1"/>
    <x v="0"/>
  </r>
  <r>
    <s v="Milieu"/>
    <s v="Alexander N'Doumbou"/>
    <x v="0"/>
    <n v="1"/>
    <d v="2014-09-23T21:07:24"/>
    <n v="1"/>
    <x v="0"/>
  </r>
  <r>
    <s v="Attaquant"/>
    <s v="Karim Aït Fana"/>
    <x v="5"/>
    <n v="1"/>
    <d v="2014-09-23T14:53:40"/>
    <n v="1"/>
    <x v="0"/>
  </r>
  <r>
    <s v="Attaquant"/>
    <s v="Julien Quercia"/>
    <x v="0"/>
    <n v="1"/>
    <d v="2014-09-23T21:07:24"/>
    <n v="1"/>
    <x v="0"/>
  </r>
  <r>
    <s v="Défenseur"/>
    <s v="Sénah Mango"/>
    <x v="0"/>
    <n v="1"/>
    <d v="2014-09-23T21:07:24"/>
    <n v="1"/>
    <x v="0"/>
  </r>
  <r>
    <s v="Défenseur"/>
    <s v="Moussa M'Bow"/>
    <x v="0"/>
    <n v="1"/>
    <d v="2014-09-23T21:07:24"/>
    <n v="1"/>
    <x v="0"/>
  </r>
  <r>
    <s v="Défenseur"/>
    <s v="Cheick Toure"/>
    <x v="0"/>
    <n v="1"/>
    <d v="2014-09-23T21:07:24"/>
    <n v="1"/>
    <x v="0"/>
  </r>
  <r>
    <s v="Défenseur"/>
    <s v="Baptiste Aloe"/>
    <x v="0"/>
    <n v="1"/>
    <d v="2014-09-23T21:07:24"/>
    <n v="1"/>
    <x v="0"/>
  </r>
  <r>
    <s v="Milieu"/>
    <s v="Jeffrey Assoumin"/>
    <x v="0"/>
    <n v="1"/>
    <d v="2014-09-23T21:07:24"/>
    <n v="1"/>
    <x v="0"/>
  </r>
  <r>
    <s v="Attaquant"/>
    <s v="Thomas Touré"/>
    <x v="5"/>
    <n v="1"/>
    <d v="2014-09-23T14:53:40"/>
    <n v="1"/>
    <x v="0"/>
  </r>
  <r>
    <s v="Défenseur"/>
    <s v="Romaric N'Gouma"/>
    <x v="0"/>
    <n v="1"/>
    <d v="2014-09-23T21:07:24"/>
    <n v="1"/>
    <x v="0"/>
  </r>
  <r>
    <s v="Milieu"/>
    <s v="Massivi Tsimba"/>
    <x v="0"/>
    <n v="1"/>
    <d v="2014-09-23T21:07:24"/>
    <n v="1"/>
    <x v="0"/>
  </r>
  <r>
    <s v="Milieu"/>
    <s v="Bill Poni Tuiloma"/>
    <x v="0"/>
    <n v="1"/>
    <d v="2014-09-23T21:07:24"/>
    <n v="1"/>
    <x v="0"/>
  </r>
  <r>
    <s v="Défenseur"/>
    <s v="Nicolas Saint-Ruf"/>
    <x v="0"/>
    <n v="1"/>
    <d v="2014-09-23T21:07:24"/>
    <n v="1"/>
    <x v="0"/>
  </r>
  <r>
    <s v="Attaquant"/>
    <s v="David Djigla"/>
    <x v="0"/>
    <n v="1"/>
    <d v="2014-09-23T21:07:24"/>
    <n v="1"/>
    <x v="0"/>
  </r>
  <r>
    <s v="Attaquant"/>
    <s v="Zakariya Abarouai"/>
    <x v="0"/>
    <n v="1"/>
    <d v="2014-09-23T21:07:24"/>
    <n v="1"/>
    <x v="0"/>
  </r>
  <r>
    <s v="Milieu"/>
    <s v="Anthony Ribelin"/>
    <x v="0"/>
    <n v="1"/>
    <d v="2014-09-23T21:07:24"/>
    <n v="1"/>
    <x v="0"/>
  </r>
  <r>
    <s v="Milieu"/>
    <s v="Gianni Seraf"/>
    <x v="0"/>
    <n v="1"/>
    <d v="2014-09-23T21:07:24"/>
    <n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4">
  <r>
    <x v="0"/>
    <s v="Milieu"/>
    <s v="Gourcuff"/>
    <s v="Yoann"/>
    <s v="Lyon"/>
    <n v="19"/>
    <n v="0"/>
    <n v="0"/>
    <n v="0"/>
    <m/>
    <m/>
    <n v="5.9375"/>
    <n v="8"/>
    <n v="9"/>
    <n v="3"/>
  </r>
  <r>
    <x v="1"/>
    <s v="Attaquant"/>
    <s v="Lacazette"/>
    <s v="Alexandre"/>
    <s v="Lyon"/>
    <n v="58"/>
    <n v="0"/>
    <n v="0"/>
    <n v="0"/>
    <m/>
    <m/>
    <n v="6.3181818181818183"/>
    <n v="33"/>
    <n v="0"/>
    <n v="27"/>
  </r>
  <r>
    <x v="0"/>
    <s v="Milieu"/>
    <s v="Lucas"/>
    <m/>
    <s v="Paris"/>
    <n v="66"/>
    <n v="0"/>
    <n v="0"/>
    <n v="0"/>
    <m/>
    <m/>
    <n v="6.0454545454545459"/>
    <n v="22"/>
    <n v="7"/>
    <n v="7"/>
  </r>
  <r>
    <x v="2"/>
    <s v="Attaquant"/>
    <s v="Gradel"/>
    <s v="Max"/>
    <s v="Saint-Etienne"/>
    <n v="35"/>
    <n v="0"/>
    <n v="0"/>
    <n v="0"/>
    <m/>
    <m/>
    <n v="6.4565217391304346"/>
    <n v="23"/>
    <n v="8"/>
    <n v="17"/>
  </r>
  <r>
    <x v="0"/>
    <s v="Milieu"/>
    <s v="Payet"/>
    <s v="Dimitri"/>
    <s v="Marseille"/>
    <n v="40"/>
    <n v="0"/>
    <n v="0"/>
    <n v="0"/>
    <m/>
    <m/>
    <n v="6.3285714285714283"/>
    <n v="35"/>
    <n v="1"/>
    <n v="7"/>
  </r>
  <r>
    <x v="3"/>
    <s v="Gardien"/>
    <s v="Riou"/>
    <s v="Rémy"/>
    <s v="Nantes"/>
    <n v="14"/>
    <n v="0"/>
    <n v="0"/>
    <n v="0"/>
    <m/>
    <m/>
    <n v="5.703125"/>
    <n v="32"/>
    <n v="0"/>
    <n v="0"/>
  </r>
  <r>
    <x v="4"/>
    <s v="Gardien"/>
    <s v="Riou"/>
    <s v="Rudy"/>
    <s v="Lens"/>
    <n v="16"/>
    <n v="0"/>
    <n v="0"/>
    <n v="0"/>
    <m/>
    <m/>
    <n v="5.703125"/>
    <n v="32"/>
    <n v="0"/>
    <n v="0"/>
  </r>
  <r>
    <x v="1"/>
    <s v="Milieu"/>
    <s v="T. Motta"/>
    <s v="Thiago"/>
    <s v="Paris"/>
    <n v="44"/>
    <n v="0"/>
    <n v="0"/>
    <n v="0"/>
    <m/>
    <m/>
    <n v="5.64"/>
    <n v="24"/>
    <n v="1"/>
    <n v="0"/>
  </r>
  <r>
    <x v="5"/>
    <s v="Milieu"/>
    <s v="Veretout"/>
    <s v="Jordan"/>
    <s v="Nantes"/>
    <n v="26"/>
    <n v="0"/>
    <n v="0"/>
    <n v="0"/>
    <m/>
    <m/>
    <n v="5.7777777777777777"/>
    <n v="36"/>
    <n v="0"/>
    <n v="7"/>
  </r>
  <r>
    <x v="2"/>
    <s v="Milieu"/>
    <s v="Ferreira"/>
    <s v="Yannick"/>
    <s v="Monaco"/>
    <n v="20"/>
    <n v="0"/>
    <n v="0"/>
    <n v="0"/>
    <m/>
    <m/>
    <n v="5.8181818181818183"/>
    <n v="33"/>
    <n v="3"/>
    <n v="6"/>
  </r>
  <r>
    <x v="2"/>
    <s v="Défenseur"/>
    <s v="Thiago Silva"/>
    <m/>
    <s v="Paris"/>
    <n v="23"/>
    <n v="0"/>
    <n v="0"/>
    <n v="0"/>
    <m/>
    <m/>
    <n v="5.7307692307692308"/>
    <n v="26"/>
    <n v="0"/>
    <n v="0"/>
  </r>
  <r>
    <x v="5"/>
    <s v="Milieu"/>
    <s v="Silva"/>
    <s v="Bernardo"/>
    <s v="Monaco"/>
    <n v="29"/>
    <n v="0"/>
    <n v="0"/>
    <n v="0"/>
    <m/>
    <m/>
    <n v="6.04"/>
    <n v="25"/>
    <n v="7"/>
    <n v="9"/>
  </r>
  <r>
    <x v="0"/>
    <s v="Milieu"/>
    <s v="Verratti"/>
    <s v="Marco"/>
    <s v="Paris"/>
    <n v="43"/>
    <n v="0"/>
    <n v="0"/>
    <n v="0"/>
    <m/>
    <m/>
    <n v="6.1607142857142856"/>
    <n v="28"/>
    <n v="4"/>
    <n v="2"/>
  </r>
  <r>
    <x v="6"/>
    <s v="Milieu"/>
    <s v="Matuidi"/>
    <s v="Blaise"/>
    <s v="Paris"/>
    <n v="30"/>
    <n v="0"/>
    <n v="0"/>
    <n v="0"/>
    <m/>
    <m/>
    <n v="5.54"/>
    <n v="26"/>
    <n v="8"/>
    <n v="4"/>
  </r>
  <r>
    <x v="2"/>
    <s v="Défenseur"/>
    <s v="Perrin"/>
    <s v="Loïc"/>
    <s v="Saint-Etienne"/>
    <n v="26"/>
    <n v="0"/>
    <n v="0"/>
    <n v="0"/>
    <m/>
    <m/>
    <n v="5.9074074074074074"/>
    <n v="27"/>
    <n v="1"/>
    <n v="1"/>
  </r>
  <r>
    <x v="7"/>
    <s v="Milieu"/>
    <s v="Kanté"/>
    <s v="N'Golo"/>
    <s v="Caen"/>
    <n v="18"/>
    <n v="0"/>
    <n v="0"/>
    <n v="0"/>
    <m/>
    <m/>
    <n v="5.5138888888888893"/>
    <n v="36"/>
    <n v="1"/>
    <n v="2"/>
  </r>
  <r>
    <x v="7"/>
    <s v="Milieu"/>
    <s v="Gonalons"/>
    <s v="Maxime"/>
    <s v="Lyon"/>
    <n v="31"/>
    <n v="0"/>
    <n v="0"/>
    <n v="0"/>
    <m/>
    <m/>
    <n v="5.8142857142857141"/>
    <n v="35"/>
    <n v="0"/>
    <n v="1"/>
  </r>
  <r>
    <x v="3"/>
    <s v="Attaquant"/>
    <s v="Ibrahimovic"/>
    <s v="Zlatan"/>
    <s v="Paris"/>
    <n v="428"/>
    <n v="0"/>
    <n v="0"/>
    <n v="0"/>
    <m/>
    <m/>
    <n v="6.4090909090909092"/>
    <n v="23"/>
    <n v="1"/>
    <n v="19"/>
  </r>
  <r>
    <x v="4"/>
    <s v="Attaquant"/>
    <s v="Ntep"/>
    <m/>
    <s v="Rennes"/>
    <n v="23"/>
    <n v="0"/>
    <n v="0"/>
    <n v="0"/>
    <m/>
    <m/>
    <n v="5.290322580645161"/>
    <n v="29"/>
    <n v="6"/>
    <n v="9"/>
  </r>
  <r>
    <x v="0"/>
    <s v="Attaquant"/>
    <s v="Ben Yedder"/>
    <s v="Wissam"/>
    <s v="Toulouse"/>
    <n v="52"/>
    <n v="0"/>
    <n v="0"/>
    <n v="0"/>
    <m/>
    <m/>
    <n v="5.2857142857142856"/>
    <n v="34"/>
    <n v="2"/>
    <n v="13"/>
  </r>
  <r>
    <x v="3"/>
    <s v="Gardien"/>
    <s v="Mandanda"/>
    <s v="Steve"/>
    <s v="Marseille"/>
    <n v="25"/>
    <n v="0"/>
    <n v="0"/>
    <n v="0"/>
    <m/>
    <m/>
    <n v="5.5789473684210522"/>
    <n v="38"/>
    <n v="0"/>
    <n v="0"/>
  </r>
  <r>
    <x v="7"/>
    <s v="Gardien"/>
    <s v="Enyeama"/>
    <s v="Vincent"/>
    <s v="Lille"/>
    <n v="46"/>
    <n v="0"/>
    <n v="0"/>
    <n v="0"/>
    <m/>
    <m/>
    <n v="5.6578947368421053"/>
    <n v="38"/>
    <n v="0"/>
    <n v="0"/>
  </r>
  <r>
    <x v="1"/>
    <s v="Milieu"/>
    <s v="Mavuba"/>
    <s v="Rio"/>
    <s v="Lille"/>
    <n v="14"/>
    <n v="0"/>
    <n v="0"/>
    <n v="0"/>
    <m/>
    <m/>
    <n v="5.1724137931034484"/>
    <n v="30"/>
    <n v="0"/>
    <n v="1"/>
  </r>
  <r>
    <x v="6"/>
    <s v="Milieu"/>
    <s v="Romao"/>
    <s v="Jacques-Alaixys"/>
    <s v="Marseille"/>
    <n v="24"/>
    <n v="0"/>
    <n v="0"/>
    <n v="0"/>
    <m/>
    <m/>
    <n v="5.5517241379310347"/>
    <n v="27"/>
    <n v="5"/>
    <n v="2"/>
  </r>
  <r>
    <x v="2"/>
    <s v="Gardien"/>
    <s v="Sirigu"/>
    <s v="Salvatore"/>
    <s v="Paris"/>
    <n v="24"/>
    <n v="0"/>
    <n v="0"/>
    <n v="0"/>
    <m/>
    <m/>
    <n v="5.4"/>
    <n v="36"/>
    <n v="0"/>
    <n v="0"/>
  </r>
  <r>
    <x v="6"/>
    <s v="Milieu"/>
    <s v="Delaplace"/>
    <s v="Jonathan"/>
    <s v="Lille"/>
    <n v="23"/>
    <n v="0"/>
    <n v="0"/>
    <n v="0"/>
    <m/>
    <m/>
    <n v="5.1785714285714288"/>
    <n v="12"/>
    <n v="9"/>
    <n v="2"/>
  </r>
  <r>
    <x v="1"/>
    <s v="Attaquant"/>
    <s v="AP Gignac"/>
    <s v="André-Pierre"/>
    <s v="Marseille"/>
    <n v="59"/>
    <n v="0"/>
    <n v="0"/>
    <n v="0"/>
    <m/>
    <m/>
    <n v="5.2777777777777777"/>
    <n v="36"/>
    <n v="2"/>
    <n v="21"/>
  </r>
  <r>
    <x v="6"/>
    <s v="Défenseur"/>
    <s v="David Luiz"/>
    <m/>
    <s v="Paris"/>
    <n v="40"/>
    <n v="0"/>
    <n v="0"/>
    <n v="0"/>
    <m/>
    <m/>
    <n v="5.333333333333333"/>
    <n v="26"/>
    <n v="2"/>
    <n v="2"/>
  </r>
  <r>
    <x v="6"/>
    <s v="Attaquant"/>
    <s v="Diabaté"/>
    <s v="Cheick"/>
    <s v="Bordeaux"/>
    <n v="27"/>
    <n v="0"/>
    <n v="0"/>
    <n v="0"/>
    <m/>
    <m/>
    <n v="5.2307692307692308"/>
    <n v="13"/>
    <n v="2"/>
    <n v="8"/>
  </r>
  <r>
    <x v="5"/>
    <s v="Milieu"/>
    <s v="M. Belay"/>
    <s v="Nicolas"/>
    <s v="Bordeaux"/>
    <n v="24"/>
    <n v="0"/>
    <n v="0"/>
    <n v="0"/>
    <m/>
    <m/>
    <n v="5.625"/>
    <n v="15"/>
    <n v="17"/>
    <n v="2"/>
  </r>
  <r>
    <x v="0"/>
    <s v="Milieu"/>
    <s v="Ferri"/>
    <s v="Jordan"/>
    <s v="Lyon"/>
    <n v="30"/>
    <n v="0"/>
    <n v="0"/>
    <n v="0"/>
    <m/>
    <m/>
    <n v="5.416666666666667"/>
    <n v="30"/>
    <n v="5"/>
    <n v="1"/>
  </r>
  <r>
    <x v="0"/>
    <s v="Milieu"/>
    <s v="Regattin"/>
    <s v="Adrien"/>
    <s v="Toulouse"/>
    <n v="12"/>
    <n v="0"/>
    <n v="0"/>
    <n v="0"/>
    <m/>
    <m/>
    <n v="5.5277777777777777"/>
    <n v="17"/>
    <n v="17"/>
    <n v="3"/>
  </r>
  <r>
    <x v="7"/>
    <s v="Milieu"/>
    <s v="Sanson"/>
    <s v="Morgan"/>
    <s v="Montpellier"/>
    <n v="17"/>
    <n v="0"/>
    <n v="0"/>
    <n v="0"/>
    <m/>
    <m/>
    <n v="5.78125"/>
    <n v="30"/>
    <n v="2"/>
    <n v="6"/>
  </r>
  <r>
    <x v="5"/>
    <s v="Milieu"/>
    <s v="Imbula"/>
    <m/>
    <s v="Marseille"/>
    <n v="27"/>
    <n v="0"/>
    <n v="0"/>
    <n v="0"/>
    <m/>
    <m/>
    <n v="5.5945945945945947"/>
    <n v="37"/>
    <n v="0"/>
    <n v="2"/>
  </r>
  <r>
    <x v="7"/>
    <s v="Attaquant"/>
    <s v="Cavani"/>
    <s v="Edinson"/>
    <s v="Paris"/>
    <n v="121"/>
    <n v="0"/>
    <n v="0"/>
    <n v="0"/>
    <m/>
    <m/>
    <n v="5.5166666666666666"/>
    <n v="30"/>
    <n v="5"/>
    <n v="18"/>
  </r>
  <r>
    <x v="4"/>
    <s v="Milieu"/>
    <s v="Lemoine"/>
    <s v="Fabien"/>
    <s v="Saint-Etienne"/>
    <n v="31"/>
    <n v="0"/>
    <n v="0"/>
    <n v="0"/>
    <m/>
    <m/>
    <n v="5.359375"/>
    <n v="31"/>
    <n v="3"/>
    <n v="2"/>
  </r>
  <r>
    <x v="5"/>
    <s v="Attaquant"/>
    <s v="Origi"/>
    <s v="Divock"/>
    <s v="Lille"/>
    <n v="42"/>
    <n v="0"/>
    <n v="0"/>
    <n v="0"/>
    <m/>
    <m/>
    <n v="5.104166666666667"/>
    <n v="22"/>
    <n v="11"/>
    <n v="8"/>
  </r>
  <r>
    <x v="1"/>
    <s v="Milieu"/>
    <s v="Gueye"/>
    <s v="Idrissa"/>
    <s v="Lille"/>
    <n v="21"/>
    <n v="0"/>
    <n v="0"/>
    <n v="0"/>
    <m/>
    <m/>
    <n v="5.7833333333333332"/>
    <n v="30"/>
    <n v="2"/>
    <n v="4"/>
  </r>
  <r>
    <x v="6"/>
    <s v="Gardien"/>
    <s v="Jourdren"/>
    <s v="Geoffrey"/>
    <s v="Montpellier"/>
    <n v="28"/>
    <n v="0"/>
    <n v="0"/>
    <n v="0"/>
    <m/>
    <m/>
    <n v="5.6724137931034484"/>
    <n v="29"/>
    <n v="0"/>
    <n v="0"/>
  </r>
  <r>
    <x v="7"/>
    <s v="Milieu"/>
    <s v="Mounier"/>
    <s v="Anthony"/>
    <s v="Montpellier"/>
    <n v="15"/>
    <n v="0"/>
    <n v="0"/>
    <n v="0"/>
    <m/>
    <m/>
    <n v="5.541666666666667"/>
    <n v="36"/>
    <n v="0"/>
    <n v="9"/>
  </r>
  <r>
    <x v="0"/>
    <s v="Défenseur"/>
    <s v="Kurzawa"/>
    <s v="Layvin"/>
    <s v="Monaco"/>
    <n v="31"/>
    <n v="0"/>
    <n v="0"/>
    <n v="0"/>
    <m/>
    <m/>
    <n v="5.6"/>
    <n v="25"/>
    <n v="2"/>
    <n v="0"/>
  </r>
  <r>
    <x v="4"/>
    <s v="Milieu"/>
    <s v="Pastore"/>
    <s v="Javier"/>
    <s v="Paris"/>
    <n v="13"/>
    <n v="0"/>
    <n v="0"/>
    <n v="0"/>
    <m/>
    <m/>
    <n v="5.741935483870968"/>
    <n v="31"/>
    <n v="3"/>
    <n v="5"/>
  </r>
  <r>
    <x v="4"/>
    <s v="Gardien"/>
    <s v="Lopes"/>
    <s v="Anthony"/>
    <s v="Lyon"/>
    <n v="30"/>
    <n v="0"/>
    <n v="0"/>
    <n v="0"/>
    <m/>
    <m/>
    <n v="5.8552631578947372"/>
    <n v="38"/>
    <n v="0"/>
    <n v="0"/>
  </r>
  <r>
    <x v="2"/>
    <s v="Gardien"/>
    <s v="Ruffier"/>
    <s v="Stéphane"/>
    <s v="Saint-Etienne"/>
    <n v="33"/>
    <n v="0"/>
    <n v="0"/>
    <n v="0"/>
    <m/>
    <m/>
    <n v="5.7236842105263159"/>
    <n v="38"/>
    <n v="0"/>
    <n v="0"/>
  </r>
  <r>
    <x v="5"/>
    <s v="Défenseur"/>
    <s v="Marquinhos"/>
    <m/>
    <s v="Paris"/>
    <n v="28"/>
    <n v="0"/>
    <n v="0"/>
    <n v="0"/>
    <m/>
    <m/>
    <n v="5.4523809523809526"/>
    <n v="21"/>
    <n v="4"/>
    <n v="2"/>
  </r>
  <r>
    <x v="4"/>
    <s v="Milieu"/>
    <s v="Kondogbia"/>
    <s v="Geoffrey"/>
    <s v="Monaco"/>
    <n v="11"/>
    <n v="0"/>
    <n v="0"/>
    <n v="0"/>
    <m/>
    <m/>
    <n v="5.4090909090909092"/>
    <n v="22"/>
    <n v="1"/>
    <n v="1"/>
  </r>
  <r>
    <x v="1"/>
    <s v="Gardien"/>
    <s v="Costil"/>
    <s v="Benoît"/>
    <s v="Rennes"/>
    <n v="36"/>
    <n v="0"/>
    <n v="0"/>
    <n v="0"/>
    <m/>
    <m/>
    <n v="5.4078947368421053"/>
    <n v="38"/>
    <n v="0"/>
    <n v="0"/>
  </r>
  <r>
    <x v="4"/>
    <s v="Milieu"/>
    <s v="Toulalan"/>
    <s v="Jérémy"/>
    <s v="Monaco"/>
    <n v="32"/>
    <n v="0"/>
    <n v="0"/>
    <n v="0"/>
    <m/>
    <m/>
    <n v="5.6607142857142856"/>
    <n v="28"/>
    <n v="0"/>
    <n v="0"/>
  </r>
  <r>
    <x v="1"/>
    <s v="Milieu"/>
    <s v="Balmont"/>
    <s v="Florent"/>
    <s v="Lille"/>
    <n v="25"/>
    <n v="0"/>
    <n v="0"/>
    <n v="0"/>
    <m/>
    <m/>
    <n v="5.625"/>
    <n v="24"/>
    <n v="5"/>
    <n v="1"/>
  </r>
  <r>
    <x v="4"/>
    <s v="Attaquant"/>
    <s v="Yattara"/>
    <s v="Mohamed"/>
    <s v="Lyon"/>
    <n v="31"/>
    <n v="0"/>
    <n v="0"/>
    <n v="0"/>
    <m/>
    <m/>
    <n v="4.75"/>
    <n v="4"/>
    <n v="17"/>
    <n v="1"/>
  </r>
  <r>
    <x v="5"/>
    <s v="Gardien"/>
    <s v="Lecomte"/>
    <s v="Benjamin"/>
    <s v="Lorient"/>
    <n v="35"/>
    <n v="0"/>
    <n v="0"/>
    <n v="0"/>
    <m/>
    <m/>
    <n v="5.7763157894736841"/>
    <n v="38"/>
    <n v="0"/>
    <n v="0"/>
  </r>
  <r>
    <x v="0"/>
    <s v="Défenseur"/>
    <s v="NKoulou"/>
    <s v="Nicolas"/>
    <s v="Marseille"/>
    <n v="20"/>
    <n v="0"/>
    <n v="0"/>
    <n v="0"/>
    <m/>
    <m/>
    <n v="5.6521739130434785"/>
    <n v="23"/>
    <n v="1"/>
    <n v="2"/>
  </r>
  <r>
    <x v="4"/>
    <s v="Milieu"/>
    <s v="Moutinho"/>
    <s v="João"/>
    <s v="Monaco"/>
    <n v="21"/>
    <n v="0"/>
    <n v="0"/>
    <n v="0"/>
    <m/>
    <m/>
    <n v="5.8"/>
    <n v="35"/>
    <n v="2"/>
    <n v="4"/>
  </r>
  <r>
    <x v="4"/>
    <s v="Défenseur"/>
    <s v="Maxwell"/>
    <m/>
    <s v="Paris"/>
    <n v="35"/>
    <n v="0"/>
    <n v="0"/>
    <n v="0"/>
    <m/>
    <m/>
    <n v="5.229166666666667"/>
    <n v="25"/>
    <n v="2"/>
    <n v="3"/>
  </r>
  <r>
    <x v="7"/>
    <s v="Défenseur"/>
    <s v="Mexer"/>
    <m/>
    <s v="Rennes"/>
    <n v="24"/>
    <n v="0"/>
    <n v="0"/>
    <n v="0"/>
    <m/>
    <m/>
    <n v="5.0857142857142854"/>
    <n v="35"/>
    <n v="0"/>
    <n v="4"/>
  </r>
  <r>
    <x v="2"/>
    <s v="Attaquant"/>
    <s v="Erding"/>
    <s v="Mevlut"/>
    <s v="Saint-Etienne"/>
    <n v="33"/>
    <n v="0"/>
    <n v="0"/>
    <n v="0"/>
    <m/>
    <m/>
    <n v="4.9000000000000004"/>
    <n v="20"/>
    <n v="6"/>
    <n v="8"/>
  </r>
  <r>
    <x v="1"/>
    <s v="Milieu"/>
    <s v="Coutadeur"/>
    <s v="Mathieu"/>
    <s v="Lorient"/>
    <n v="17"/>
    <n v="0"/>
    <n v="0"/>
    <n v="0"/>
    <m/>
    <m/>
    <n v="5.5"/>
    <n v="8"/>
    <n v="3"/>
    <n v="0"/>
  </r>
  <r>
    <x v="2"/>
    <s v="Défenseur"/>
    <s v="Dja Djedje"/>
    <s v="Brice"/>
    <s v="Marseille"/>
    <n v="21"/>
    <n v="0"/>
    <n v="0"/>
    <n v="0"/>
    <m/>
    <m/>
    <n v="5.0757575757575761"/>
    <n v="33"/>
    <n v="0"/>
    <n v="0"/>
  </r>
  <r>
    <x v="1"/>
    <s v="Défenseur"/>
    <s v="Guerreiro"/>
    <s v="Raphaël"/>
    <s v="Lorient"/>
    <n v="14"/>
    <n v="0"/>
    <n v="0"/>
    <n v="0"/>
    <m/>
    <m/>
    <n v="5.4242424242424239"/>
    <n v="33"/>
    <n v="1"/>
    <n v="7"/>
  </r>
  <r>
    <x v="2"/>
    <s v="Attaquant"/>
    <s v="André Ayew"/>
    <m/>
    <s v="Marseille"/>
    <n v="42"/>
    <n v="0"/>
    <n v="0"/>
    <n v="0"/>
    <m/>
    <m/>
    <n v="5.7222222222222223"/>
    <n v="27"/>
    <n v="1"/>
    <n v="10"/>
  </r>
  <r>
    <x v="7"/>
    <s v="Défenseur"/>
    <s v="Kjaer"/>
    <s v="Simon"/>
    <s v="Lille"/>
    <n v="44"/>
    <n v="0"/>
    <n v="0"/>
    <n v="0"/>
    <m/>
    <m/>
    <n v="5.333333333333333"/>
    <n v="31"/>
    <n v="0"/>
    <n v="1"/>
  </r>
  <r>
    <x v="0"/>
    <s v="Attaquant"/>
    <s v="Camara"/>
    <s v="Souleymane"/>
    <s v="Montpellier"/>
    <n v="16"/>
    <n v="0"/>
    <n v="0"/>
    <n v="0"/>
    <m/>
    <m/>
    <n v="5"/>
    <n v="7"/>
    <n v="28"/>
    <n v="3"/>
  </r>
  <r>
    <x v="1"/>
    <s v="Milieu"/>
    <s v="Féret"/>
    <s v="Julien"/>
    <s v="Caen"/>
    <n v="12"/>
    <n v="0"/>
    <n v="0"/>
    <n v="0"/>
    <m/>
    <m/>
    <n v="5.5735294117647056"/>
    <n v="33"/>
    <n v="4"/>
    <n v="5"/>
  </r>
  <r>
    <x v="2"/>
    <s v="Milieu"/>
    <s v="Hamouma"/>
    <s v="Romain"/>
    <s v="Saint-Etienne"/>
    <n v="25"/>
    <n v="0"/>
    <n v="0"/>
    <n v="0"/>
    <m/>
    <m/>
    <n v="5.458333333333333"/>
    <n v="23"/>
    <n v="3"/>
    <n v="3"/>
  </r>
  <r>
    <x v="6"/>
    <s v="Attaquant"/>
    <s v="Ayew"/>
    <s v="Jordan"/>
    <s v="Lorient"/>
    <n v="40"/>
    <n v="0"/>
    <n v="0"/>
    <n v="0"/>
    <m/>
    <m/>
    <n v="5.4333333333333336"/>
    <n v="29"/>
    <n v="2"/>
    <n v="11"/>
  </r>
  <r>
    <x v="5"/>
    <s v="Milieu"/>
    <s v="Thauvin"/>
    <s v="Florian"/>
    <s v="Marseille"/>
    <n v="22"/>
    <n v="0"/>
    <n v="0"/>
    <n v="0"/>
    <m/>
    <m/>
    <n v="5.2424242424242422"/>
    <n v="32"/>
    <n v="4"/>
    <n v="5"/>
  </r>
  <r>
    <x v="6"/>
    <s v="Gardien"/>
    <s v="Carrasso"/>
    <s v="Cédric"/>
    <s v="Bordeaux"/>
    <n v="54"/>
    <n v="0"/>
    <n v="0"/>
    <n v="0"/>
    <m/>
    <m/>
    <n v="5.0476190476190474"/>
    <n v="21"/>
    <n v="0"/>
    <n v="0"/>
  </r>
  <r>
    <x v="0"/>
    <s v="Gardien"/>
    <s v="Carrasso"/>
    <s v="Johann"/>
    <s v="Metz"/>
    <n v="24"/>
    <n v="0"/>
    <n v="0"/>
    <n v="0"/>
    <m/>
    <m/>
    <n v="5.0476190476190474"/>
    <n v="21"/>
    <n v="0"/>
    <n v="0"/>
  </r>
  <r>
    <x v="6"/>
    <s v="Milieu"/>
    <s v="Sertic"/>
    <s v="Grégory"/>
    <s v="Bordeaux"/>
    <n v="26"/>
    <n v="0"/>
    <n v="0"/>
    <n v="0"/>
    <m/>
    <m/>
    <n v="5.333333333333333"/>
    <n v="24"/>
    <n v="3"/>
    <n v="1"/>
  </r>
  <r>
    <x v="2"/>
    <s v="Défenseur"/>
    <s v="L. Digne"/>
    <s v="Lucas"/>
    <s v="Paris"/>
    <n v="31"/>
    <n v="0"/>
    <n v="0"/>
    <n v="0"/>
    <m/>
    <m/>
    <n v="5.1428571428571432"/>
    <n v="14"/>
    <n v="1"/>
    <n v="0"/>
  </r>
  <r>
    <x v="6"/>
    <s v="Défenseur"/>
    <s v="Contento"/>
    <s v="Diego"/>
    <s v="Bordeaux"/>
    <n v="20"/>
    <n v="0"/>
    <n v="0"/>
    <n v="0"/>
    <m/>
    <m/>
    <n v="5"/>
    <n v="23"/>
    <n v="2"/>
    <n v="0"/>
  </r>
  <r>
    <x v="4"/>
    <s v="Milieu"/>
    <s v="Wass"/>
    <s v="Daniel"/>
    <s v="Evian"/>
    <n v="21"/>
    <n v="0"/>
    <n v="0"/>
    <n v="0"/>
    <m/>
    <m/>
    <n v="5.3928571428571432"/>
    <n v="28"/>
    <n v="4"/>
    <n v="8"/>
  </r>
  <r>
    <x v="7"/>
    <s v="Attaquant"/>
    <s v="Maïga"/>
    <s v="Modibo"/>
    <s v="Metz"/>
    <n v="10"/>
    <n v="0"/>
    <n v="0"/>
    <n v="0"/>
    <m/>
    <m/>
    <n v="5.05"/>
    <n v="19"/>
    <n v="6"/>
    <n v="9"/>
  </r>
  <r>
    <x v="7"/>
    <s v="Défenseur"/>
    <s v="Jallet"/>
    <s v="Christophe"/>
    <s v="Lyon"/>
    <n v="16"/>
    <n v="0"/>
    <n v="0"/>
    <n v="0"/>
    <m/>
    <m/>
    <n v="5.546875"/>
    <n v="32"/>
    <n v="0"/>
    <n v="1"/>
  </r>
  <r>
    <x v="0"/>
    <s v="Défenseur"/>
    <s v="Morel"/>
    <s v="Jeremy"/>
    <s v="Marseille"/>
    <n v="12"/>
    <n v="0"/>
    <n v="0"/>
    <n v="0"/>
    <m/>
    <m/>
    <n v="5.2166666666666668"/>
    <n v="30"/>
    <n v="1"/>
    <n v="1"/>
  </r>
  <r>
    <x v="4"/>
    <s v="Attaquant"/>
    <s v="Moukandjo"/>
    <s v="Benjamin"/>
    <s v="Reims"/>
    <n v="31"/>
    <n v="0"/>
    <n v="0"/>
    <n v="0"/>
    <m/>
    <m/>
    <n v="5.2750000000000004"/>
    <n v="19"/>
    <n v="12"/>
    <n v="8"/>
  </r>
  <r>
    <x v="0"/>
    <s v="Milieu"/>
    <s v="Clément"/>
    <s v="Jérémy"/>
    <s v="Saint-Etienne"/>
    <n v="15"/>
    <n v="0"/>
    <n v="0"/>
    <n v="0"/>
    <m/>
    <m/>
    <n v="5.3928571428571432"/>
    <n v="28"/>
    <n v="1"/>
    <n v="1"/>
  </r>
  <r>
    <x v="6"/>
    <s v="Milieu"/>
    <s v="Cabaye"/>
    <s v="Yohan"/>
    <s v="Paris"/>
    <n v="24"/>
    <n v="0"/>
    <n v="0"/>
    <n v="0"/>
    <m/>
    <m/>
    <n v="5.384615384615385"/>
    <n v="13"/>
    <n v="11"/>
    <n v="1"/>
  </r>
  <r>
    <x v="5"/>
    <s v="Défenseur"/>
    <s v="Aurier"/>
    <s v="Serge"/>
    <s v="Paris"/>
    <n v="37"/>
    <n v="0"/>
    <n v="0"/>
    <n v="0"/>
    <m/>
    <m/>
    <n v="5.7142857142857144"/>
    <n v="12"/>
    <n v="2"/>
    <n v="0"/>
  </r>
  <r>
    <x v="7"/>
    <s v="Défenseur"/>
    <s v="Djilobodji"/>
    <s v="Papy"/>
    <s v="Nantes"/>
    <n v="25"/>
    <n v="0"/>
    <n v="0"/>
    <n v="0"/>
    <m/>
    <m/>
    <n v="5.2833333333333332"/>
    <n v="30"/>
    <n v="1"/>
    <n v="0"/>
  </r>
  <r>
    <x v="5"/>
    <s v="Défenseur"/>
    <s v="Cissokho"/>
    <s v="Issa"/>
    <s v="Nantes"/>
    <n v="27"/>
    <n v="0"/>
    <n v="0"/>
    <n v="0"/>
    <m/>
    <m/>
    <n v="5.03125"/>
    <n v="32"/>
    <n v="1"/>
    <n v="0"/>
  </r>
  <r>
    <x v="2"/>
    <s v="Milieu"/>
    <s v="Khazri"/>
    <s v="Wahbi"/>
    <s v="Bordeaux"/>
    <n v="18"/>
    <n v="0"/>
    <n v="0"/>
    <n v="0"/>
    <m/>
    <m/>
    <n v="5.4827586206896548"/>
    <n v="29"/>
    <n v="3"/>
    <n v="8"/>
  </r>
  <r>
    <x v="1"/>
    <s v="Attaquant"/>
    <s v="Berbatov"/>
    <s v="Dimitar"/>
    <s v="Monaco"/>
    <n v="32"/>
    <n v="0"/>
    <n v="0"/>
    <n v="0"/>
    <m/>
    <m/>
    <n v="5.1315789473684212"/>
    <n v="18"/>
    <n v="8"/>
    <n v="7"/>
  </r>
  <r>
    <x v="1"/>
    <s v="Milieu"/>
    <s v="Pied"/>
    <s v="Jérémy"/>
    <s v="Guingamp"/>
    <n v="15"/>
    <n v="0"/>
    <n v="0"/>
    <n v="0"/>
    <m/>
    <m/>
    <n v="5.25"/>
    <n v="2"/>
    <n v="0"/>
    <n v="0"/>
  </r>
  <r>
    <x v="2"/>
    <s v="Milieu"/>
    <s v="Mollo"/>
    <s v="Yohan"/>
    <s v="Saint-Etienne"/>
    <n v="6"/>
    <n v="0"/>
    <n v="0"/>
    <n v="0"/>
    <m/>
    <m/>
    <n v="5.791666666666667"/>
    <n v="12"/>
    <n v="11"/>
    <n v="4"/>
  </r>
  <r>
    <x v="7"/>
    <s v="Défenseur"/>
    <s v="S. Umtiti"/>
    <s v="Samuel"/>
    <s v="Lyon"/>
    <n v="18"/>
    <n v="0"/>
    <n v="0"/>
    <n v="0"/>
    <m/>
    <m/>
    <n v="5.2571428571428571"/>
    <n v="35"/>
    <n v="0"/>
    <n v="1"/>
  </r>
  <r>
    <x v="1"/>
    <s v="Défenseur"/>
    <s v="Basa"/>
    <s v="Marko"/>
    <s v="Lille"/>
    <n v="25"/>
    <n v="0"/>
    <n v="0"/>
    <n v="0"/>
    <m/>
    <m/>
    <n v="5.3620689655172411"/>
    <n v="30"/>
    <n v="0"/>
    <n v="1"/>
  </r>
  <r>
    <x v="1"/>
    <s v="Gardien"/>
    <s v="Boucher"/>
    <s v="Zacharie"/>
    <s v="Toulouse"/>
    <n v="13"/>
    <n v="0"/>
    <n v="0"/>
    <n v="0"/>
    <m/>
    <m/>
    <n v="5.166666666666667"/>
    <n v="15"/>
    <n v="0"/>
    <n v="0"/>
  </r>
  <r>
    <x v="6"/>
    <s v="Attaquant"/>
    <s v="Rolan"/>
    <s v="Diego"/>
    <s v="Bordeaux"/>
    <n v="29"/>
    <n v="0"/>
    <n v="0"/>
    <n v="0"/>
    <m/>
    <m/>
    <n v="5.4137931034482758"/>
    <n v="28"/>
    <n v="8"/>
    <n v="15"/>
  </r>
  <r>
    <x v="1"/>
    <s v="Milieu"/>
    <s v="Martin"/>
    <s v="Jonas"/>
    <s v="Montpellier"/>
    <n v="13"/>
    <n v="0"/>
    <n v="0"/>
    <n v="0"/>
    <m/>
    <m/>
    <n v="5.2"/>
    <n v="4"/>
    <n v="2"/>
    <n v="0"/>
  </r>
  <r>
    <x v="5"/>
    <s v="Attaquant"/>
    <s v="Toivonen"/>
    <s v="Ola"/>
    <s v="Rennes"/>
    <n v="33"/>
    <n v="0"/>
    <n v="0"/>
    <n v="0"/>
    <m/>
    <m/>
    <n v="4.8392857142857144"/>
    <n v="28"/>
    <n v="2"/>
    <n v="7"/>
  </r>
  <r>
    <x v="5"/>
    <s v="Défenseur"/>
    <s v="Deplagne"/>
    <s v="Mathieu"/>
    <s v="Montpellier"/>
    <n v="22"/>
    <n v="0"/>
    <n v="0"/>
    <n v="0"/>
    <m/>
    <m/>
    <n v="5"/>
    <n v="23"/>
    <n v="8"/>
    <n v="0"/>
  </r>
  <r>
    <x v="6"/>
    <s v="Attaquant"/>
    <s v="Lavezzi"/>
    <s v="Ezequiel"/>
    <s v="Paris"/>
    <n v="27"/>
    <n v="0"/>
    <n v="0"/>
    <n v="0"/>
    <m/>
    <m/>
    <n v="5.5"/>
    <n v="19"/>
    <n v="12"/>
    <n v="8"/>
  </r>
  <r>
    <x v="1"/>
    <s v="Attaquant"/>
    <s v="Touré"/>
    <s v="Thomas"/>
    <s v="Bordeaux"/>
    <n v="1"/>
    <n v="0"/>
    <n v="0"/>
    <n v="0"/>
    <m/>
    <m/>
    <n v="5.15625"/>
    <n v="16"/>
    <n v="7"/>
    <n v="2"/>
  </r>
  <r>
    <x v="6"/>
    <s v="Défenseur"/>
    <s v="Carvalho"/>
    <s v="Ricardo"/>
    <s v="Monaco"/>
    <n v="14"/>
    <n v="0"/>
    <n v="0"/>
    <n v="0"/>
    <m/>
    <m/>
    <n v="5.25"/>
    <n v="23"/>
    <n v="2"/>
    <n v="0"/>
  </r>
  <r>
    <x v="3"/>
    <s v="Gardien"/>
    <s v="Subasic"/>
    <s v="Danijel"/>
    <s v="Monaco"/>
    <n v="18"/>
    <n v="0"/>
    <n v="0"/>
    <n v="0"/>
    <m/>
    <m/>
    <n v="5.7837837837837842"/>
    <n v="37"/>
    <n v="0"/>
    <n v="0"/>
  </r>
  <r>
    <x v="0"/>
    <s v="Attaquant"/>
    <s v="Monnet-Paquet"/>
    <s v="Kevin"/>
    <s v="Saint-Etienne"/>
    <n v="44"/>
    <n v="0"/>
    <n v="0"/>
    <n v="0"/>
    <m/>
    <m/>
    <n v="4.9736842105263159"/>
    <n v="18"/>
    <n v="12"/>
    <n v="2"/>
  </r>
  <r>
    <x v="0"/>
    <s v="Défenseur"/>
    <s v="Adéoti"/>
    <s v="Jordan"/>
    <s v="Caen"/>
    <n v="18"/>
    <n v="0"/>
    <n v="0"/>
    <n v="0"/>
    <m/>
    <m/>
    <n v="5.083333333333333"/>
    <n v="18"/>
    <n v="10"/>
    <n v="0"/>
  </r>
  <r>
    <x v="4"/>
    <s v="Défenseur"/>
    <s v="Tiéné"/>
    <s v="Siaka"/>
    <s v="Montpellier"/>
    <n v="32"/>
    <n v="0"/>
    <n v="0"/>
    <n v="0"/>
    <m/>
    <m/>
    <n v="5.0999999999999996"/>
    <n v="15"/>
    <n v="2"/>
    <n v="2"/>
  </r>
  <r>
    <x v="2"/>
    <s v="Défenseur"/>
    <s v="Tabanou"/>
    <s v="Franck"/>
    <s v="Saint-Etienne"/>
    <n v="21"/>
    <n v="0"/>
    <n v="0"/>
    <n v="0"/>
    <m/>
    <m/>
    <n v="5.112903225806452"/>
    <n v="30"/>
    <n v="2"/>
    <n v="1"/>
  </r>
  <r>
    <x v="5"/>
    <s v="Attaquant"/>
    <s v="Duhamel"/>
    <s v="Mathieu"/>
    <s v="Caen"/>
    <n v="26"/>
    <n v="0"/>
    <n v="0"/>
    <n v="0"/>
    <m/>
    <m/>
    <n v="4.4545454545454541"/>
    <n v="11"/>
    <n v="0"/>
    <n v="4"/>
  </r>
  <r>
    <x v="7"/>
    <s v="Attaquant"/>
    <s v="N'Jie"/>
    <s v="Clinton"/>
    <s v="Lyon"/>
    <n v="11"/>
    <n v="0"/>
    <n v="0"/>
    <n v="0"/>
    <m/>
    <m/>
    <n v="5.40625"/>
    <n v="15"/>
    <n v="15"/>
    <n v="7"/>
  </r>
  <r>
    <x v="7"/>
    <s v="Milieu"/>
    <s v="Nomenjanahary"/>
    <s v="Lalaïna"/>
    <s v="Lens"/>
    <n v="16"/>
    <n v="0"/>
    <n v="0"/>
    <n v="0"/>
    <m/>
    <m/>
    <e v="#N/A"/>
    <e v="#N/A"/>
    <e v="#N/A"/>
    <e v="#N/A"/>
  </r>
  <r>
    <x v="0"/>
    <s v="Défenseur"/>
    <s v="L. Sané"/>
    <s v="Lamine"/>
    <s v="Bordeaux"/>
    <n v="16"/>
    <n v="0"/>
    <n v="0"/>
    <n v="0"/>
    <m/>
    <m/>
    <n v="5.2954545454545459"/>
    <n v="22"/>
    <n v="1"/>
    <n v="1"/>
  </r>
  <r>
    <x v="1"/>
    <s v="Défenseur"/>
    <s v="B. Mendy"/>
    <s v="Benjamin"/>
    <s v="Marseille"/>
    <n v="8"/>
    <n v="0"/>
    <n v="0"/>
    <n v="0"/>
    <m/>
    <m/>
    <n v="5.1515151515151514"/>
    <n v="33"/>
    <n v="0"/>
    <n v="0"/>
  </r>
  <r>
    <x v="7"/>
    <s v="Défenseur"/>
    <s v="Calvé"/>
    <s v="Jean"/>
    <s v="Caen"/>
    <n v="12"/>
    <n v="0"/>
    <n v="0"/>
    <n v="0"/>
    <m/>
    <m/>
    <n v="4.833333333333333"/>
    <n v="15"/>
    <n v="1"/>
    <n v="2"/>
  </r>
  <r>
    <x v="6"/>
    <s v="Défenseur"/>
    <s v="El-Kaoutari"/>
    <s v="Abdelhamid"/>
    <s v="Montpellier"/>
    <n v="14"/>
    <n v="0"/>
    <n v="0"/>
    <n v="0"/>
    <m/>
    <m/>
    <n v="5.1216216216216219"/>
    <n v="37"/>
    <n v="0"/>
    <n v="0"/>
  </r>
  <r>
    <x v="4"/>
    <s v="Attaquant"/>
    <s v="Cvitanich"/>
    <s v="Dario"/>
    <s v="Nice"/>
    <n v="27"/>
    <n v="0"/>
    <n v="0"/>
    <n v="0"/>
    <m/>
    <m/>
    <n v="5.2"/>
    <n v="5"/>
    <n v="4"/>
    <n v="3"/>
  </r>
  <r>
    <x v="0"/>
    <s v="Attaquant"/>
    <s v="Mendes"/>
    <m/>
    <s v="Lille"/>
    <n v="15"/>
    <n v="0"/>
    <n v="0"/>
    <n v="0"/>
    <m/>
    <m/>
    <n v="5.1818181818181817"/>
    <n v="11"/>
    <n v="8"/>
    <n v="2"/>
  </r>
  <r>
    <x v="4"/>
    <s v="Défenseur"/>
    <s v="Béria"/>
    <s v="Franck"/>
    <s v="Lille"/>
    <n v="11"/>
    <n v="0"/>
    <n v="0"/>
    <n v="0"/>
    <m/>
    <m/>
    <n v="4.8125"/>
    <n v="16"/>
    <n v="1"/>
    <n v="0"/>
  </r>
  <r>
    <x v="2"/>
    <s v="Milieu"/>
    <s v="Ocampos"/>
    <s v="Lucas"/>
    <s v="Monaco"/>
    <n v="21"/>
    <n v="0"/>
    <n v="0"/>
    <n v="0"/>
    <m/>
    <m/>
    <n v="5"/>
    <n v="3"/>
    <n v="11"/>
    <n v="2"/>
  </r>
  <r>
    <x v="1"/>
    <s v="Défenseur"/>
    <s v="Da Silva"/>
    <s v="Damien"/>
    <s v="Caen"/>
    <n v="17"/>
    <n v="0"/>
    <n v="0"/>
    <n v="0"/>
    <m/>
    <m/>
    <n v="5.0571428571428569"/>
    <n v="34"/>
    <n v="0"/>
    <n v="1"/>
  </r>
  <r>
    <x v="2"/>
    <s v="Attaquant"/>
    <s v="van Wolfswinkel"/>
    <s v="Ricky"/>
    <s v="Saint-Etienne"/>
    <n v="12"/>
    <n v="0"/>
    <n v="0"/>
    <n v="0"/>
    <m/>
    <m/>
    <n v="4.8947368421052628"/>
    <n v="18"/>
    <n v="10"/>
    <n v="5"/>
  </r>
  <r>
    <x v="2"/>
    <s v="Milieu"/>
    <s v="Alessandrini"/>
    <s v="Romain"/>
    <s v="Marseille"/>
    <n v="14"/>
    <n v="0"/>
    <n v="0"/>
    <n v="0"/>
    <m/>
    <m/>
    <n v="5"/>
    <n v="13"/>
    <n v="13"/>
    <n v="3"/>
  </r>
  <r>
    <x v="7"/>
    <s v="Gardien"/>
    <s v="Vercoutre"/>
    <s v="Rémy"/>
    <s v="Caen"/>
    <n v="15"/>
    <n v="0"/>
    <n v="0"/>
    <n v="0"/>
    <m/>
    <m/>
    <n v="5.4736842105263159"/>
    <n v="38"/>
    <n v="0"/>
    <n v="0"/>
  </r>
  <r>
    <x v="2"/>
    <s v="Défenseur"/>
    <s v="Sall"/>
    <s v="Moustapha Bayal"/>
    <s v="Saint-Etienne"/>
    <n v="15"/>
    <n v="0"/>
    <n v="0"/>
    <n v="0"/>
    <m/>
    <m/>
    <n v="5.0652173913043477"/>
    <n v="23"/>
    <n v="0"/>
    <n v="1"/>
  </r>
  <r>
    <x v="1"/>
    <s v="Milieu"/>
    <s v="Cyprien"/>
    <s v="Wylan"/>
    <s v="Lens"/>
    <n v="16"/>
    <n v="0"/>
    <n v="0"/>
    <n v="0"/>
    <m/>
    <m/>
    <n v="4.875"/>
    <n v="27"/>
    <n v="6"/>
    <n v="2"/>
  </r>
  <r>
    <x v="1"/>
    <s v="Attaquant"/>
    <s v="Gakpé"/>
    <s v="Serge"/>
    <s v="Nantes"/>
    <n v="25"/>
    <n v="0"/>
    <n v="0"/>
    <n v="0"/>
    <m/>
    <m/>
    <n v="4.9000000000000004"/>
    <n v="25"/>
    <n v="8"/>
    <n v="3"/>
  </r>
  <r>
    <x v="1"/>
    <s v="Défenseur"/>
    <s v="G. Puel"/>
    <s v="Grégoire"/>
    <s v="Nice"/>
    <n v="7"/>
    <n v="0"/>
    <n v="0"/>
    <n v="0"/>
    <m/>
    <m/>
    <e v="#N/A"/>
    <e v="#N/A"/>
    <e v="#N/A"/>
    <e v="#N/A"/>
  </r>
  <r>
    <x v="5"/>
    <s v="Défenseur"/>
    <s v="Van der Wiel"/>
    <s v="Gregory"/>
    <s v="Paris"/>
    <n v="22"/>
    <n v="0"/>
    <n v="0"/>
    <n v="0"/>
    <m/>
    <m/>
    <n v="5.104166666666667"/>
    <n v="22"/>
    <n v="3"/>
    <n v="1"/>
  </r>
  <r>
    <x v="5"/>
    <s v="Gardien"/>
    <s v="Samassa"/>
    <s v="Mamadou"/>
    <s v="Guingamp"/>
    <n v="28"/>
    <n v="0"/>
    <n v="0"/>
    <n v="0"/>
    <m/>
    <m/>
    <n v="4.9375"/>
    <n v="8"/>
    <n v="1"/>
    <n v="0"/>
  </r>
  <r>
    <x v="0"/>
    <s v="Défenseur"/>
    <s v="Fabinho"/>
    <m/>
    <s v="Monaco"/>
    <n v="15"/>
    <n v="0"/>
    <n v="0"/>
    <n v="0"/>
    <m/>
    <m/>
    <n v="5.4285714285714288"/>
    <n v="35"/>
    <n v="1"/>
    <n v="1"/>
  </r>
  <r>
    <x v="5"/>
    <s v="Défenseur"/>
    <s v="L. Koné"/>
    <s v="Lamine"/>
    <s v="Lorient"/>
    <n v="14"/>
    <n v="0"/>
    <n v="0"/>
    <n v="0"/>
    <m/>
    <m/>
    <n v="5.1333333333333337"/>
    <n v="30"/>
    <n v="0"/>
    <n v="1"/>
  </r>
  <r>
    <x v="1"/>
    <s v="Défenseur"/>
    <s v="Gassama"/>
    <s v="Lamine"/>
    <s v="Lorient"/>
    <n v="6"/>
    <n v="0"/>
    <n v="0"/>
    <n v="0"/>
    <m/>
    <m/>
    <n v="4.758064516129032"/>
    <n v="31"/>
    <n v="0"/>
    <n v="1"/>
  </r>
  <r>
    <x v="5"/>
    <s v="Milieu"/>
    <s v="Bosetti"/>
    <s v="Alexy"/>
    <s v="Nice"/>
    <n v="29"/>
    <n v="0"/>
    <n v="0"/>
    <n v="0"/>
    <m/>
    <m/>
    <n v="4.7142857142857144"/>
    <n v="13"/>
    <n v="14"/>
    <n v="5"/>
  </r>
  <r>
    <x v="7"/>
    <s v="Milieu"/>
    <s v="Doukouré"/>
    <s v="Cheick"/>
    <s v="Metz"/>
    <n v="12"/>
    <n v="0"/>
    <n v="0"/>
    <n v="0"/>
    <m/>
    <m/>
    <n v="4.884615384615385"/>
    <n v="13"/>
    <n v="6"/>
    <n v="0"/>
  </r>
  <r>
    <x v="4"/>
    <s v="Défenseur"/>
    <s v="Bedimo"/>
    <s v="Henri"/>
    <s v="Lyon"/>
    <n v="16"/>
    <n v="0"/>
    <n v="0"/>
    <n v="0"/>
    <m/>
    <m/>
    <n v="4.84"/>
    <n v="25"/>
    <n v="2"/>
    <n v="0"/>
  </r>
  <r>
    <x v="6"/>
    <s v="Défenseur"/>
    <s v="Mariano"/>
    <m/>
    <s v="Bordeaux"/>
    <n v="17"/>
    <n v="0"/>
    <n v="0"/>
    <n v="0"/>
    <m/>
    <m/>
    <n v="5.209677419354839"/>
    <n v="31"/>
    <n v="0"/>
    <n v="1"/>
  </r>
  <r>
    <x v="2"/>
    <s v="Attaquant"/>
    <s v="Roux"/>
    <s v="Nolan"/>
    <s v="Lille"/>
    <n v="41"/>
    <n v="0"/>
    <n v="0"/>
    <n v="0"/>
    <m/>
    <m/>
    <n v="5.0714285714285712"/>
    <n v="29"/>
    <n v="4"/>
    <n v="9"/>
  </r>
  <r>
    <x v="2"/>
    <s v="Attaquant"/>
    <s v="Braithwaite"/>
    <s v="Martin"/>
    <s v="Toulouse"/>
    <n v="19"/>
    <n v="0"/>
    <n v="0"/>
    <n v="0"/>
    <m/>
    <m/>
    <n v="4.8695652173913047"/>
    <n v="22"/>
    <n v="12"/>
    <n v="6"/>
  </r>
  <r>
    <x v="7"/>
    <s v="Attaquant"/>
    <s v="Raspentino"/>
    <s v="Florian"/>
    <s v="Caen"/>
    <n v="13"/>
    <n v="0"/>
    <n v="0"/>
    <n v="0"/>
    <m/>
    <m/>
    <e v="#N/A"/>
    <e v="#N/A"/>
    <e v="#N/A"/>
    <e v="#N/A"/>
  </r>
  <r>
    <x v="7"/>
    <s v="Défenseur"/>
    <s v="Metanire"/>
    <s v="Romain"/>
    <s v="Metz"/>
    <n v="10"/>
    <n v="0"/>
    <n v="0"/>
    <n v="0"/>
    <m/>
    <m/>
    <e v="#N/A"/>
    <e v="#N/A"/>
    <e v="#N/A"/>
    <e v="#N/A"/>
  </r>
  <r>
    <x v="7"/>
    <s v="Attaquant"/>
    <s v="Sala"/>
    <s v="Emiliano"/>
    <s v="Bordeaux"/>
    <n v="10"/>
    <n v="0"/>
    <n v="0"/>
    <n v="0"/>
    <m/>
    <m/>
    <n v="4.75"/>
    <n v="4"/>
    <n v="7"/>
    <n v="1"/>
  </r>
  <r>
    <x v="7"/>
    <s v="Attaquant"/>
    <s v="Maboulou"/>
    <s v="Christopher"/>
    <s v="Bastia"/>
    <n v="16"/>
    <n v="0"/>
    <n v="0"/>
    <n v="0"/>
    <m/>
    <m/>
    <n v="4.4642857142857144"/>
    <n v="14"/>
    <n v="5"/>
    <n v="3"/>
  </r>
  <r>
    <x v="4"/>
    <s v="Défenseur"/>
    <s v="Corchia"/>
    <s v="Sébastien"/>
    <s v="Lille"/>
    <n v="21"/>
    <n v="0"/>
    <n v="0"/>
    <n v="0"/>
    <m/>
    <m/>
    <n v="4.931034482758621"/>
    <n v="29"/>
    <n v="2"/>
    <n v="1"/>
  </r>
  <r>
    <x v="6"/>
    <s v="Milieu"/>
    <s v="Oniangue"/>
    <s v="Prince"/>
    <s v="Reims"/>
    <n v="32"/>
    <n v="0"/>
    <n v="0"/>
    <n v="0"/>
    <m/>
    <m/>
    <n v="5.0166666666666666"/>
    <n v="30"/>
    <n v="2"/>
    <n v="3"/>
  </r>
  <r>
    <x v="1"/>
    <s v="Défenseur"/>
    <s v="Abdallah"/>
    <s v="Kassim"/>
    <s v="Evian"/>
    <n v="7"/>
    <n v="0"/>
    <n v="0"/>
    <n v="0"/>
    <m/>
    <m/>
    <n v="4.8620689655172411"/>
    <n v="29"/>
    <n v="1"/>
    <n v="0"/>
  </r>
  <r>
    <x v="4"/>
    <s v="Attaquant"/>
    <s v="Charbonnier"/>
    <s v="Gaëtan"/>
    <s v="Reims"/>
    <n v="31"/>
    <n v="0"/>
    <n v="0"/>
    <n v="0"/>
    <m/>
    <m/>
    <n v="4.931034482758621"/>
    <n v="30"/>
    <n v="3"/>
    <n v="6"/>
  </r>
  <r>
    <x v="1"/>
    <s v="Défenseur"/>
    <s v="Pierre"/>
    <s v="Jean-Jacques"/>
    <s v="Caen"/>
    <n v="14"/>
    <n v="0"/>
    <n v="0"/>
    <n v="0"/>
    <m/>
    <m/>
    <n v="4.5909090909090908"/>
    <n v="11"/>
    <n v="1"/>
    <n v="0"/>
  </r>
  <r>
    <x v="4"/>
    <s v="Défenseur"/>
    <s v="Spajic"/>
    <s v="Uros"/>
    <s v="Toulouse"/>
    <n v="9"/>
    <n v="0"/>
    <n v="0"/>
    <n v="0"/>
    <m/>
    <m/>
    <n v="4.2941176470588234"/>
    <n v="16"/>
    <n v="0"/>
    <n v="0"/>
  </r>
  <r>
    <x v="6"/>
    <s v="Défenseur"/>
    <s v="Rozehnal"/>
    <s v="David"/>
    <s v="Lille"/>
    <n v="17"/>
    <n v="0"/>
    <n v="0"/>
    <n v="0"/>
    <m/>
    <m/>
    <n v="4.71875"/>
    <n v="15"/>
    <n v="4"/>
    <n v="0"/>
  </r>
  <r>
    <x v="6"/>
    <s v="Défenseur"/>
    <s v="Congré"/>
    <s v="Daniel"/>
    <s v="Montpellier"/>
    <n v="14"/>
    <n v="0"/>
    <n v="0"/>
    <n v="0"/>
    <m/>
    <m/>
    <n v="5.0555555555555554"/>
    <n v="26"/>
    <n v="3"/>
    <n v="0"/>
  </r>
  <r>
    <x v="1"/>
    <s v="Attaquant"/>
    <s v="Ait-Fana"/>
    <s v="Karim"/>
    <s v="Montpellier"/>
    <n v="1"/>
    <n v="0"/>
    <n v="0"/>
    <n v="0"/>
    <m/>
    <m/>
    <m/>
    <n v="0"/>
    <n v="0"/>
    <n v="0"/>
  </r>
  <r>
    <x v="3"/>
    <s v="Attaquant"/>
    <s v="Quercia"/>
    <s v="Julien"/>
    <s v="Lorient"/>
    <n v="1"/>
    <n v="0"/>
    <n v="0"/>
    <n v="0"/>
    <m/>
    <m/>
    <m/>
    <n v="0"/>
    <n v="0"/>
    <n v="0"/>
  </r>
  <r>
    <x v="3"/>
    <s v="Défenseur"/>
    <s v="M'Bow"/>
    <s v="Moussa"/>
    <s v="Nice"/>
    <n v="1"/>
    <n v="0"/>
    <n v="0"/>
    <n v="0"/>
    <m/>
    <m/>
    <m/>
    <n v="0"/>
    <n v="0"/>
    <n v="0"/>
  </r>
  <r>
    <x v="3"/>
    <s v="Milieu"/>
    <s v="N'Doumbou"/>
    <s v="Alexander"/>
    <s v="Marseille"/>
    <n v="1"/>
    <n v="0"/>
    <n v="0"/>
    <n v="0"/>
    <m/>
    <m/>
    <m/>
    <n v="0"/>
    <n v="0"/>
    <n v="0"/>
  </r>
  <r>
    <x v="3"/>
    <s v="Milieu"/>
    <s v="Ribelin"/>
    <s v="Anthony"/>
    <s v="Montpellier"/>
    <n v="1"/>
    <n v="0"/>
    <n v="0"/>
    <n v="0"/>
    <m/>
    <m/>
    <m/>
    <n v="0"/>
    <n v="7"/>
    <n v="0"/>
  </r>
  <r>
    <x v="4"/>
    <s v="Attaquant"/>
    <s v="Benzia"/>
    <s v="Yassine"/>
    <s v="Lyon"/>
    <n v="36"/>
    <n v="0"/>
    <n v="0"/>
    <n v="0"/>
    <m/>
    <m/>
    <n v="5.666666666666667"/>
    <n v="3"/>
    <n v="7"/>
    <n v="2"/>
  </r>
  <r>
    <x v="4"/>
    <s v="Défenseur"/>
    <s v="Doria"/>
    <m/>
    <s v="Marseille"/>
    <n v="10"/>
    <n v="0"/>
    <n v="0"/>
    <n v="0"/>
    <m/>
    <m/>
    <m/>
    <n v="0"/>
    <n v="0"/>
    <n v="0"/>
  </r>
  <r>
    <x v="4"/>
    <s v="Milieu"/>
    <s v="B. Cheyrou"/>
    <s v="Benoit"/>
    <s v="Marseille"/>
    <n v="12"/>
    <n v="0"/>
    <n v="0"/>
    <n v="0"/>
    <m/>
    <m/>
    <m/>
    <n v="0"/>
    <n v="0"/>
    <n v="0"/>
  </r>
  <r>
    <x v="0"/>
    <s v="Gardien"/>
    <s v="Pouplin"/>
    <s v="Simon"/>
    <s v="Nice"/>
    <n v="12"/>
    <n v="0"/>
    <n v="0"/>
    <n v="0"/>
    <m/>
    <m/>
    <n v="5.625"/>
    <n v="8"/>
    <n v="0"/>
    <n v="0"/>
  </r>
  <r>
    <x v="2"/>
    <s v="Milieu"/>
    <s v="C. Grenier"/>
    <s v="Clément"/>
    <s v="Lyon"/>
    <n v="20"/>
    <n v="0"/>
    <n v="0"/>
    <n v="0"/>
    <m/>
    <m/>
    <m/>
    <n v="4"/>
    <n v="2"/>
    <n v="1"/>
  </r>
  <r>
    <x v="5"/>
    <s v="Attaquant"/>
    <s v="Saivet"/>
    <s v="Henri"/>
    <s v="Bordeaux"/>
    <n v="29"/>
    <n v="0"/>
    <n v="0"/>
    <n v="0"/>
    <m/>
    <m/>
    <n v="4.5555555555555554"/>
    <n v="7"/>
    <n v="7"/>
    <n v="0"/>
  </r>
  <r>
    <x v="3"/>
    <s v="Attaquant"/>
    <s v="Abarouai"/>
    <s v="Zakariya"/>
    <s v="Evian"/>
    <n v="1"/>
    <n v="0"/>
    <n v="0"/>
    <n v="0"/>
    <m/>
    <m/>
    <m/>
    <n v="0"/>
    <m/>
    <m/>
  </r>
  <r>
    <x v="3"/>
    <s v="Attaquant"/>
    <s v="Djigla"/>
    <s v="David"/>
    <s v="Bordeaux"/>
    <n v="1"/>
    <n v="0"/>
    <n v="0"/>
    <n v="0"/>
    <m/>
    <m/>
    <m/>
    <n v="0"/>
    <m/>
    <m/>
  </r>
  <r>
    <x v="3"/>
    <s v="Défenseur"/>
    <s v="Aloe"/>
    <s v="Baptiste"/>
    <s v="Marseille"/>
    <n v="1"/>
    <n v="0"/>
    <n v="0"/>
    <n v="0"/>
    <m/>
    <m/>
    <m/>
    <n v="0"/>
    <m/>
    <m/>
  </r>
  <r>
    <x v="3"/>
    <s v="Défenseur"/>
    <s v="Mango"/>
    <s v="Sénah"/>
    <s v="Marseille"/>
    <n v="1"/>
    <n v="0"/>
    <n v="0"/>
    <n v="0"/>
    <m/>
    <m/>
    <m/>
    <n v="0"/>
    <m/>
    <m/>
  </r>
  <r>
    <x v="3"/>
    <s v="Défenseur"/>
    <s v="N'Gouma"/>
    <s v="Romaric"/>
    <s v="Lyon"/>
    <n v="1"/>
    <n v="0"/>
    <n v="0"/>
    <n v="0"/>
    <m/>
    <m/>
    <m/>
    <n v="0"/>
    <m/>
    <m/>
  </r>
  <r>
    <x v="3"/>
    <s v="Défenseur"/>
    <s v="Saint-Ruf"/>
    <s v="Nicolas"/>
    <s v="Montpellier"/>
    <n v="1"/>
    <n v="0"/>
    <n v="0"/>
    <n v="0"/>
    <m/>
    <m/>
    <m/>
    <n v="0"/>
    <m/>
    <m/>
  </r>
  <r>
    <x v="3"/>
    <s v="Défenseur"/>
    <s v="Toure"/>
    <s v="Cheick"/>
    <s v="Lorient"/>
    <n v="1"/>
    <n v="0"/>
    <n v="0"/>
    <n v="0"/>
    <m/>
    <m/>
    <m/>
    <n v="0"/>
    <m/>
    <m/>
  </r>
  <r>
    <x v="3"/>
    <s v="Milieu"/>
    <s v="Assoumin"/>
    <s v="Jeffrey"/>
    <s v="Montpellier"/>
    <n v="1"/>
    <n v="0"/>
    <n v="0"/>
    <n v="0"/>
    <m/>
    <m/>
    <m/>
    <n v="0"/>
    <m/>
    <m/>
  </r>
  <r>
    <x v="3"/>
    <s v="Milieu"/>
    <s v="Seraf"/>
    <s v="Gianni"/>
    <s v="Montpellier"/>
    <n v="1"/>
    <n v="0"/>
    <n v="0"/>
    <n v="0"/>
    <m/>
    <m/>
    <m/>
    <n v="0"/>
    <m/>
    <m/>
  </r>
  <r>
    <x v="3"/>
    <s v="Milieu"/>
    <s v="Tsimba"/>
    <s v="Massivi"/>
    <s v="Lyon"/>
    <n v="1"/>
    <n v="0"/>
    <n v="0"/>
    <n v="0"/>
    <m/>
    <m/>
    <m/>
    <n v="0"/>
    <m/>
    <m/>
  </r>
  <r>
    <x v="3"/>
    <s v="Milieu"/>
    <s v="Tuiloma"/>
    <s v="Bill Poni"/>
    <s v="Marseille"/>
    <n v="1"/>
    <n v="0"/>
    <n v="0"/>
    <n v="0"/>
    <m/>
    <m/>
    <m/>
    <n v="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8">
  <r>
    <x v="0"/>
    <s v="Défenseur"/>
    <s v="Perrin"/>
    <s v="Loïc"/>
    <s v="Saint-Etienne"/>
    <n v="39"/>
    <n v="0"/>
    <n v="0"/>
    <n v="0"/>
    <m/>
    <m/>
    <n v="6"/>
    <n v="4"/>
    <n v="0"/>
    <n v="2"/>
  </r>
  <r>
    <x v="0"/>
    <s v="Milieu"/>
    <s v="Ayité"/>
    <s v="Floyd"/>
    <s v="Bastia"/>
    <n v="18"/>
    <n v="0"/>
    <n v="0"/>
    <n v="0"/>
    <m/>
    <m/>
    <n v="5.2857142857142856"/>
    <n v="7"/>
    <n v="0"/>
    <n v="2"/>
  </r>
  <r>
    <x v="0"/>
    <s v="Milieu"/>
    <s v="Beauvue"/>
    <s v="Claudio"/>
    <s v="Lyon"/>
    <n v="52"/>
    <n v="0"/>
    <n v="0"/>
    <n v="0"/>
    <m/>
    <m/>
    <n v="4.75"/>
    <n v="4"/>
    <n v="3"/>
    <n v="2"/>
  </r>
  <r>
    <x v="0"/>
    <s v="Attaquant"/>
    <s v="Monnet-Paquet"/>
    <s v="Kevin"/>
    <s v="Saint-Etienne"/>
    <n v="13"/>
    <n v="0"/>
    <n v="0"/>
    <n v="0"/>
    <m/>
    <m/>
    <n v="5"/>
    <n v="4"/>
    <n v="2"/>
    <n v="0"/>
  </r>
  <r>
    <x v="0"/>
    <s v="Défenseur"/>
    <s v="B. Mendy"/>
    <s v="Benjamin"/>
    <s v="Marseille"/>
    <n v="20"/>
    <n v="0"/>
    <n v="0"/>
    <n v="0"/>
    <m/>
    <m/>
    <n v="5.333333333333333"/>
    <n v="6"/>
    <n v="1"/>
    <n v="1"/>
  </r>
  <r>
    <x v="0"/>
    <s v="Milieu"/>
    <s v="Féret"/>
    <s v="Julien"/>
    <s v="Caen"/>
    <n v="16"/>
    <n v="0"/>
    <n v="0"/>
    <n v="0"/>
    <m/>
    <m/>
    <n v="5.1428571428571432"/>
    <n v="7"/>
    <n v="0"/>
    <n v="1"/>
  </r>
  <r>
    <x v="0"/>
    <s v="Attaquant"/>
    <s v="Jean"/>
    <s v="Corentin"/>
    <s v="Troyes"/>
    <n v="12"/>
    <n v="0"/>
    <n v="0"/>
    <n v="0"/>
    <m/>
    <m/>
    <n v="4.8571428571428568"/>
    <n v="7"/>
    <n v="0"/>
    <n v="1"/>
  </r>
  <r>
    <x v="0"/>
    <s v="Attaquant"/>
    <s v="Roux"/>
    <s v="Nolan"/>
    <s v="Saint-Etienne"/>
    <n v="21"/>
    <n v="0"/>
    <n v="0"/>
    <n v="0"/>
    <m/>
    <m/>
    <n v="4.4000000000000004"/>
    <n v="5"/>
    <n v="1"/>
    <n v="1"/>
  </r>
  <r>
    <x v="0"/>
    <s v="Attaquant"/>
    <s v="Jeannot"/>
    <s v="Benjamin"/>
    <s v="Lorient"/>
    <n v="11"/>
    <n v="0"/>
    <n v="0"/>
    <n v="0"/>
    <m/>
    <m/>
    <n v="4"/>
    <n v="3"/>
    <n v="3"/>
    <n v="2"/>
  </r>
  <r>
    <x v="0"/>
    <s v="Défenseur"/>
    <s v="Coentrao"/>
    <s v="Fabio"/>
    <s v="Monaco"/>
    <n v="24"/>
    <n v="0"/>
    <n v="0"/>
    <n v="0"/>
    <m/>
    <m/>
    <n v="4"/>
    <n v="2"/>
    <n v="1"/>
    <n v="1"/>
  </r>
  <r>
    <x v="0"/>
    <s v="Milieu"/>
    <s v="Philippoteaux"/>
    <s v="Romain"/>
    <s v="Lorient"/>
    <n v="7"/>
    <n v="0"/>
    <n v="0"/>
    <n v="0"/>
    <m/>
    <m/>
    <n v="7"/>
    <n v="1"/>
    <n v="4"/>
    <n v="0"/>
  </r>
  <r>
    <x v="0"/>
    <s v="Gardien"/>
    <s v="Hansen"/>
    <s v="Jesper"/>
    <s v="Bastia"/>
    <n v="19"/>
    <n v="0"/>
    <n v="0"/>
    <n v="0"/>
    <m/>
    <m/>
    <n v="5.666666666666667"/>
    <n v="3"/>
    <n v="0"/>
    <n v="0"/>
  </r>
  <r>
    <x v="0"/>
    <s v="Défenseur"/>
    <s v="S. Umtiti"/>
    <s v="Samuel"/>
    <s v="Lyon"/>
    <n v="37"/>
    <n v="0"/>
    <n v="0"/>
    <n v="0"/>
    <m/>
    <m/>
    <n v="5.4285714285714288"/>
    <n v="7"/>
    <n v="0"/>
    <n v="0"/>
  </r>
  <r>
    <x v="0"/>
    <s v="Défenseur"/>
    <s v="Jallet"/>
    <s v="Christophe"/>
    <s v="Lyon"/>
    <n v="12"/>
    <n v="0"/>
    <n v="0"/>
    <n v="0"/>
    <m/>
    <m/>
    <n v="5.333333333333333"/>
    <n v="3"/>
    <n v="1"/>
    <n v="0"/>
  </r>
  <r>
    <x v="0"/>
    <s v="Attaquant"/>
    <s v="Rolan"/>
    <s v="Diego"/>
    <s v="Bordeaux"/>
    <n v="32"/>
    <n v="0"/>
    <n v="0"/>
    <n v="0"/>
    <m/>
    <m/>
    <n v="4"/>
    <n v="1"/>
    <n v="4"/>
    <n v="1"/>
  </r>
  <r>
    <x v="0"/>
    <s v="Défenseur"/>
    <s v="Marquinhos"/>
    <m/>
    <s v="Paris"/>
    <n v="14"/>
    <n v="0"/>
    <n v="0"/>
    <n v="0"/>
    <m/>
    <m/>
    <n v="5"/>
    <n v="3"/>
    <n v="1"/>
    <n v="0"/>
  </r>
  <r>
    <x v="0"/>
    <s v="Défenseur"/>
    <s v="Pallois"/>
    <s v="Nicolas"/>
    <s v="Bordeaux"/>
    <n v="19"/>
    <n v="0"/>
    <n v="0"/>
    <n v="0"/>
    <m/>
    <m/>
    <n v="4.8571428571428568"/>
    <n v="7"/>
    <n v="0"/>
    <n v="0"/>
  </r>
  <r>
    <x v="0"/>
    <s v="Gardien"/>
    <s v="Carrasso"/>
    <s v="Cédric"/>
    <s v="Bordeaux"/>
    <n v="28"/>
    <n v="0"/>
    <n v="0"/>
    <n v="0"/>
    <m/>
    <m/>
    <n v="4.8"/>
    <n v="5"/>
    <n v="0"/>
    <n v="0"/>
  </r>
  <r>
    <x v="0"/>
    <s v="Défenseur"/>
    <s v="Mexer"/>
    <m/>
    <s v="Rennes"/>
    <n v="17"/>
    <n v="0"/>
    <n v="0"/>
    <n v="0"/>
    <m/>
    <m/>
    <n v="4.7142857142857144"/>
    <n v="7"/>
    <n v="0"/>
    <n v="0"/>
  </r>
  <r>
    <x v="0"/>
    <s v="Milieu"/>
    <s v="Nivet"/>
    <s v="Benjamin"/>
    <s v="Troyes"/>
    <n v="13"/>
    <n v="0"/>
    <n v="0"/>
    <n v="0"/>
    <m/>
    <m/>
    <n v="4.666666666666667"/>
    <n v="3"/>
    <n v="3"/>
    <n v="0"/>
  </r>
  <r>
    <x v="0"/>
    <s v="Milieu"/>
    <s v="Bauthéac"/>
    <s v="Eric"/>
    <s v="Lille"/>
    <n v="18"/>
    <n v="0"/>
    <n v="0"/>
    <n v="0"/>
    <m/>
    <m/>
    <n v="4.5"/>
    <n v="6"/>
    <n v="0"/>
    <n v="0"/>
  </r>
  <r>
    <x v="0"/>
    <s v="Attaquant"/>
    <s v="N'gog"/>
    <s v="David"/>
    <s v="Reims"/>
    <n v="18"/>
    <n v="0"/>
    <n v="0"/>
    <n v="0"/>
    <m/>
    <m/>
    <n v="4"/>
    <n v="3"/>
    <n v="0"/>
    <n v="0"/>
  </r>
  <r>
    <x v="0"/>
    <s v="Milieu"/>
    <s v="Sanson"/>
    <s v="Morgan"/>
    <s v="Montpellier"/>
    <n v="25"/>
    <n v="0"/>
    <n v="0"/>
    <n v="0"/>
    <m/>
    <m/>
    <m/>
    <m/>
    <m/>
    <m/>
  </r>
  <r>
    <x v="0"/>
    <s v="Milieu"/>
    <s v="Eysseric"/>
    <s v="Valentin"/>
    <s v="Saint-Etienne"/>
    <n v="15"/>
    <n v="0"/>
    <n v="0"/>
    <n v="0"/>
    <m/>
    <m/>
    <m/>
    <m/>
    <m/>
    <m/>
  </r>
  <r>
    <x v="1"/>
    <s v="Attaquant"/>
    <s v="Bahebeck"/>
    <s v="Jean-Christophe"/>
    <s v="Saint-Etienne"/>
    <n v="48"/>
    <n v="0"/>
    <n v="0"/>
    <n v="0"/>
    <s v="4.00"/>
    <s v="4.00"/>
    <m/>
    <m/>
    <m/>
    <m/>
  </r>
  <r>
    <x v="1"/>
    <s v="Attaquant"/>
    <s v="Kalulu"/>
    <s v="Aldo"/>
    <s v="Lyon"/>
    <n v="1"/>
    <n v="1"/>
    <n v="0"/>
    <n v="1"/>
    <s v="5.00"/>
    <s v="5.00"/>
    <n v="6"/>
    <n v="1"/>
    <n v="2"/>
    <n v="1"/>
  </r>
  <r>
    <x v="1"/>
    <s v="Attaquant"/>
    <s v="Lacazette"/>
    <s v="Alexandre"/>
    <s v="Lyon"/>
    <n v="101"/>
    <n v="1"/>
    <n v="0"/>
    <n v="1"/>
    <s v="5.33"/>
    <s v="5.33"/>
    <n v="4.833333333333333"/>
    <n v="6"/>
    <n v="0"/>
    <n v="1"/>
  </r>
  <r>
    <x v="1"/>
    <s v="Attaquant"/>
    <s v="Batshuayi"/>
    <m/>
    <s v="Marseille"/>
    <n v="80"/>
    <n v="2"/>
    <n v="0"/>
    <n v="2"/>
    <s v="5.67"/>
    <s v="5.67"/>
    <n v="5.5"/>
    <n v="6"/>
    <n v="1"/>
    <n v="4"/>
  </r>
  <r>
    <x v="1"/>
    <s v="Défenseur"/>
    <s v="David Luiz"/>
    <m/>
    <s v="Paris"/>
    <n v="60"/>
    <n v="0"/>
    <n v="0"/>
    <n v="0"/>
    <s v="6.00"/>
    <s v="6.50"/>
    <n v="5.6"/>
    <n v="5"/>
    <n v="0"/>
    <n v="0"/>
  </r>
  <r>
    <x v="1"/>
    <s v="Défenseur"/>
    <s v="Hilton"/>
    <s v="Vitorino"/>
    <s v="Montpellier"/>
    <n v="40"/>
    <n v="0"/>
    <n v="0"/>
    <n v="0"/>
    <s v="5.33"/>
    <s v="5.83"/>
    <n v="5.333333333333333"/>
    <n v="6"/>
    <n v="0"/>
    <n v="0"/>
  </r>
  <r>
    <x v="1"/>
    <s v="Défenseur"/>
    <s v="K. Traoré"/>
    <m/>
    <s v="Angers"/>
    <n v="1"/>
    <n v="0"/>
    <n v="0"/>
    <n v="0"/>
    <m/>
    <m/>
    <m/>
    <m/>
    <m/>
    <m/>
  </r>
  <r>
    <x v="1"/>
    <s v="Défenseur"/>
    <s v="Mandi"/>
    <s v="Aïssa"/>
    <s v="Reims"/>
    <n v="25"/>
    <n v="0"/>
    <n v="0"/>
    <n v="0"/>
    <s v="4.67"/>
    <s v="5.17"/>
    <n v="5"/>
    <n v="7"/>
    <n v="0"/>
    <n v="0"/>
  </r>
  <r>
    <x v="1"/>
    <s v="Défenseur"/>
    <s v="Raggi"/>
    <s v="Andrea"/>
    <s v="Monaco"/>
    <n v="14"/>
    <n v="0"/>
    <n v="0"/>
    <n v="0"/>
    <s v="4.67"/>
    <s v="5.17"/>
    <n v="4.8"/>
    <n v="6"/>
    <n v="0"/>
    <n v="0"/>
  </r>
  <r>
    <x v="1"/>
    <s v="Défenseur"/>
    <s v="Touré"/>
    <s v="Alassane"/>
    <s v="Ajaccio"/>
    <n v="1"/>
    <n v="0"/>
    <n v="0"/>
    <n v="0"/>
    <m/>
    <m/>
    <n v="4.666666666666667"/>
    <n v="3"/>
    <n v="1"/>
    <n v="0"/>
  </r>
  <r>
    <x v="1"/>
    <s v="Défenseur"/>
    <s v="Vizcarrondo"/>
    <s v="Oswaldo"/>
    <s v="Nantes"/>
    <n v="15"/>
    <n v="0"/>
    <n v="0"/>
    <n v="0"/>
    <s v="5.00"/>
    <s v="4.00"/>
    <m/>
    <m/>
    <m/>
    <m/>
  </r>
  <r>
    <x v="1"/>
    <s v="Gardien"/>
    <s v="Jourdren"/>
    <s v="Geoffrey"/>
    <s v="Montpellier"/>
    <n v="20"/>
    <n v="0"/>
    <n v="0"/>
    <n v="0"/>
    <m/>
    <m/>
    <n v="5.5"/>
    <n v="2"/>
    <n v="0"/>
    <n v="0"/>
  </r>
  <r>
    <x v="1"/>
    <s v="Gardien"/>
    <s v="Maury"/>
    <s v="Clément"/>
    <s v="Ajaccio"/>
    <n v="13"/>
    <n v="0"/>
    <n v="0"/>
    <n v="0"/>
    <s v="5.67"/>
    <s v="5.33"/>
    <m/>
    <m/>
    <m/>
    <m/>
  </r>
  <r>
    <x v="1"/>
    <s v="Milieu"/>
    <s v="Ben Saada"/>
    <s v="Chaouki"/>
    <s v="Troyes"/>
    <n v="1"/>
    <n v="0"/>
    <n v="0"/>
    <n v="0"/>
    <s v="4.50"/>
    <s v="4.50"/>
    <n v="4"/>
    <n v="1"/>
    <n v="2"/>
    <n v="0"/>
  </r>
  <r>
    <x v="1"/>
    <s v="Milieu"/>
    <s v="Di Maria"/>
    <s v="Ángel"/>
    <s v="Paris"/>
    <n v="76"/>
    <n v="1"/>
    <n v="0"/>
    <n v="1"/>
    <s v="5.33"/>
    <s v="5.33"/>
    <n v="6"/>
    <n v="2"/>
    <n v="2"/>
    <n v="1"/>
  </r>
  <r>
    <x v="1"/>
    <s v="Milieu"/>
    <s v="Feddaoui"/>
    <s v="Mounir"/>
    <s v="Ajaccio"/>
    <n v="1"/>
    <n v="0"/>
    <n v="0"/>
    <n v="0"/>
    <m/>
    <m/>
    <m/>
    <m/>
    <m/>
    <m/>
  </r>
  <r>
    <x v="1"/>
    <s v="Milieu"/>
    <s v="Keita"/>
    <s v="Ismael"/>
    <s v="Angers"/>
    <n v="1"/>
    <n v="0"/>
    <n v="0"/>
    <n v="0"/>
    <m/>
    <m/>
    <m/>
    <m/>
    <m/>
    <m/>
  </r>
  <r>
    <x v="1"/>
    <s v="Milieu"/>
    <s v="Mboumbouni"/>
    <s v="Dylan"/>
    <s v="Lyon"/>
    <n v="1"/>
    <n v="0"/>
    <n v="0"/>
    <n v="0"/>
    <m/>
    <m/>
    <m/>
    <m/>
    <m/>
    <m/>
  </r>
  <r>
    <x v="1"/>
    <s v="Milieu"/>
    <s v="Roman"/>
    <s v="Mihai"/>
    <s v="Toulouse"/>
    <n v="1"/>
    <n v="0"/>
    <n v="0"/>
    <n v="0"/>
    <m/>
    <m/>
    <m/>
    <m/>
    <m/>
    <m/>
  </r>
  <r>
    <x v="2"/>
    <s v="Attaquant"/>
    <s v="De Préville"/>
    <s v="Nicolas"/>
    <s v="Reims"/>
    <n v="18"/>
    <n v="0"/>
    <n v="1"/>
    <n v="1"/>
    <s v="5.00"/>
    <s v="5.00"/>
    <n v="5.666666666666667"/>
    <n v="6"/>
    <n v="1"/>
    <n v="2"/>
  </r>
  <r>
    <x v="2"/>
    <s v="Attaquant"/>
    <s v="Delort"/>
    <s v="Andy"/>
    <s v="Caen"/>
    <n v="21"/>
    <n v="0"/>
    <n v="0"/>
    <n v="0"/>
    <s v="4.50"/>
    <s v="4.50"/>
    <n v="5.2857142857142856"/>
    <n v="6"/>
    <n v="1"/>
    <n v="2"/>
  </r>
  <r>
    <x v="2"/>
    <s v="Attaquant"/>
    <s v="Guillaume"/>
    <s v="Baptiste"/>
    <s v="Lille"/>
    <n v="12"/>
    <n v="0"/>
    <n v="0"/>
    <n v="0"/>
    <s v="5.00"/>
    <s v="5.00"/>
    <n v="4.333333333333333"/>
    <n v="3"/>
    <n v="1"/>
    <n v="0"/>
  </r>
  <r>
    <x v="2"/>
    <s v="Attaquant"/>
    <s v="Ntep"/>
    <m/>
    <s v="Rennes"/>
    <n v="93"/>
    <n v="2"/>
    <n v="0"/>
    <n v="2"/>
    <s v="6.50"/>
    <s v="6.50"/>
    <n v="6.5"/>
    <n v="2"/>
    <n v="1"/>
    <n v="2"/>
  </r>
  <r>
    <x v="2"/>
    <s v="Défenseur"/>
    <s v="Armand"/>
    <s v="Sylvain"/>
    <s v="Rennes"/>
    <n v="32"/>
    <n v="0"/>
    <n v="0"/>
    <n v="0"/>
    <s v="5.50"/>
    <s v="6.00"/>
    <n v="5.333333333333333"/>
    <n v="6"/>
    <n v="0"/>
    <n v="1"/>
  </r>
  <r>
    <x v="2"/>
    <s v="Défenseur"/>
    <s v="Baysse"/>
    <s v="Paul"/>
    <s v="Nice"/>
    <n v="28"/>
    <n v="0"/>
    <n v="0"/>
    <n v="0"/>
    <s v="5.00"/>
    <s v="5.50"/>
    <n v="4.333333333333333"/>
    <n v="6"/>
    <n v="0"/>
    <n v="0"/>
  </r>
  <r>
    <x v="2"/>
    <s v="Défenseur"/>
    <s v="Da Silva"/>
    <s v="Damien"/>
    <s v="Caen"/>
    <n v="20"/>
    <n v="0"/>
    <n v="0"/>
    <n v="0"/>
    <s v="5.00"/>
    <s v="5.50"/>
    <n v="5.6"/>
    <n v="5"/>
    <n v="0"/>
    <n v="1"/>
  </r>
  <r>
    <x v="2"/>
    <s v="Défenseur"/>
    <s v="Peybernes"/>
    <s v="Mathieu"/>
    <s v="Bastia"/>
    <n v="6"/>
    <n v="0"/>
    <n v="0"/>
    <n v="0"/>
    <m/>
    <m/>
    <n v="5"/>
    <n v="2"/>
    <n v="0"/>
    <n v="0"/>
  </r>
  <r>
    <x v="2"/>
    <s v="Défenseur"/>
    <s v="Sidibé"/>
    <s v="Djibril"/>
    <s v="Lille"/>
    <n v="19"/>
    <n v="0"/>
    <n v="0"/>
    <n v="0"/>
    <s v="5.00"/>
    <s v="5.50"/>
    <n v="5.5"/>
    <n v="6"/>
    <n v="0"/>
    <n v="0"/>
  </r>
  <r>
    <x v="2"/>
    <s v="Défenseur"/>
    <s v="Signorino"/>
    <s v="Franck"/>
    <s v="Reims"/>
    <n v="7"/>
    <n v="0"/>
    <n v="0"/>
    <n v="0"/>
    <m/>
    <m/>
    <n v="5"/>
    <n v="6"/>
    <n v="0"/>
    <n v="0"/>
  </r>
  <r>
    <x v="2"/>
    <s v="Défenseur"/>
    <s v="Yanga-Mbiwa"/>
    <s v="Mapou"/>
    <s v="Lyon"/>
    <n v="34"/>
    <n v="0"/>
    <n v="0"/>
    <n v="0"/>
    <s v="6.00"/>
    <s v="6.50"/>
    <n v="5"/>
    <n v="3"/>
    <n v="0"/>
    <n v="0"/>
  </r>
  <r>
    <x v="2"/>
    <s v="Gardien"/>
    <s v="Petric"/>
    <s v="Denis"/>
    <s v="Troyes"/>
    <n v="13"/>
    <n v="0"/>
    <n v="0"/>
    <n v="0"/>
    <m/>
    <m/>
    <n v="5.333333333333333"/>
    <n v="6"/>
    <n v="0"/>
    <n v="0"/>
  </r>
  <r>
    <x v="2"/>
    <s v="Gardien"/>
    <s v="Vercoutre"/>
    <s v="Rémy"/>
    <s v="Caen"/>
    <n v="20"/>
    <n v="0"/>
    <n v="0"/>
    <n v="0"/>
    <s v="5.33"/>
    <s v="5.33"/>
    <n v="5.4285714285714288"/>
    <n v="7"/>
    <n v="0"/>
    <n v="0"/>
  </r>
  <r>
    <x v="2"/>
    <s v="Milieu"/>
    <s v="Alessandrini"/>
    <s v="Romain"/>
    <s v="Marseille"/>
    <n v="38"/>
    <n v="0"/>
    <n v="0"/>
    <n v="0"/>
    <s v="3.00"/>
    <s v="3.00"/>
    <n v="5.6"/>
    <n v="6"/>
    <n v="0"/>
    <n v="3"/>
  </r>
  <r>
    <x v="2"/>
    <s v="Milieu"/>
    <s v="Ben Arfa"/>
    <s v="Hatem"/>
    <s v="Nice"/>
    <n v="41"/>
    <n v="2"/>
    <n v="0"/>
    <n v="2"/>
    <s v="5.33"/>
    <s v="5.33"/>
    <n v="5.7142857142857144"/>
    <n v="7"/>
    <n v="0"/>
    <n v="4"/>
  </r>
  <r>
    <x v="2"/>
    <s v="Milieu"/>
    <s v="Lucas"/>
    <m/>
    <s v="Paris"/>
    <n v="41"/>
    <n v="0"/>
    <n v="0"/>
    <n v="0"/>
    <s v="5.50"/>
    <s v="5.50"/>
    <n v="6"/>
    <n v="6"/>
    <n v="0"/>
    <n v="1"/>
  </r>
  <r>
    <x v="2"/>
    <s v="Milieu"/>
    <s v="N'doye"/>
    <s v="Cheikh"/>
    <s v="Angers"/>
    <n v="22"/>
    <n v="0"/>
    <n v="0"/>
    <n v="0"/>
    <m/>
    <m/>
    <n v="5.75"/>
    <n v="5"/>
    <n v="0"/>
    <n v="2"/>
  </r>
  <r>
    <x v="2"/>
    <s v="Milieu"/>
    <s v="Pied"/>
    <s v="Jérémy"/>
    <s v="Nice"/>
    <n v="10"/>
    <n v="0"/>
    <n v="0"/>
    <n v="0"/>
    <s v="6.00"/>
    <s v="6.00"/>
    <n v="5.2"/>
    <n v="5"/>
    <n v="0"/>
    <n v="0"/>
  </r>
  <r>
    <x v="2"/>
    <s v="Milieu"/>
    <s v="Tolisso"/>
    <s v="Corentin"/>
    <s v="Lyon"/>
    <n v="25"/>
    <n v="1"/>
    <n v="0"/>
    <n v="1"/>
    <s v="6.00"/>
    <s v="6.00"/>
    <n v="5.8571428571428568"/>
    <n v="7"/>
    <n v="0"/>
    <n v="1"/>
  </r>
  <r>
    <x v="3"/>
    <s v="Attaquant"/>
    <s v="Beric"/>
    <s v="Robert"/>
    <s v="Saint-Etienne"/>
    <n v="14"/>
    <n v="1"/>
    <n v="0"/>
    <n v="1"/>
    <s v="4.67"/>
    <s v="4.67"/>
    <n v="6"/>
    <n v="1"/>
    <n v="2"/>
    <n v="1"/>
  </r>
  <r>
    <x v="3"/>
    <s v="Attaquant"/>
    <s v="Ibrahimovic"/>
    <s v="Zlatan"/>
    <s v="Paris"/>
    <n v="161"/>
    <n v="1"/>
    <n v="0"/>
    <n v="1"/>
    <s v="5.50"/>
    <s v="5.50"/>
    <n v="5.666666666666667"/>
    <n v="3"/>
    <n v="0"/>
    <n v="1"/>
  </r>
  <r>
    <x v="3"/>
    <s v="Attaquant"/>
    <s v="Moukandjo"/>
    <s v="Benjamin"/>
    <s v="Lorient"/>
    <n v="26"/>
    <n v="2"/>
    <n v="0"/>
    <n v="2"/>
    <s v="5.33"/>
    <s v="5.33"/>
    <n v="5"/>
    <n v="6"/>
    <n v="1"/>
    <n v="3"/>
  </r>
  <r>
    <x v="3"/>
    <s v="Attaquant"/>
    <s v="Saivet"/>
    <s v="Henri"/>
    <s v="Bordeaux"/>
    <n v="21"/>
    <n v="0"/>
    <n v="0"/>
    <n v="0"/>
    <m/>
    <m/>
    <n v="5.666666666666667"/>
    <n v="6"/>
    <n v="0"/>
    <n v="2"/>
  </r>
  <r>
    <x v="3"/>
    <s v="Défenseur"/>
    <s v="Assou-Ekotto"/>
    <s v="Benoit"/>
    <s v="Saint-Etienne"/>
    <n v="13"/>
    <n v="0"/>
    <n v="0"/>
    <n v="0"/>
    <m/>
    <m/>
    <n v="5"/>
    <n v="3"/>
    <n v="0"/>
    <n v="0"/>
  </r>
  <r>
    <x v="3"/>
    <s v="Défenseur"/>
    <s v="Basa"/>
    <s v="Marko"/>
    <s v="Lille"/>
    <n v="21"/>
    <n v="0"/>
    <n v="0"/>
    <n v="0"/>
    <s v="5.00"/>
    <s v="5.25"/>
    <n v="5.25"/>
    <n v="4"/>
    <n v="0"/>
    <n v="0"/>
  </r>
  <r>
    <x v="3"/>
    <s v="Défenseur"/>
    <s v="Contento"/>
    <s v="Diego"/>
    <s v="Bordeaux"/>
    <n v="11"/>
    <n v="0"/>
    <n v="0"/>
    <n v="0"/>
    <s v="4.00"/>
    <s v="4.25"/>
    <n v="5"/>
    <n v="2"/>
    <n v="1"/>
    <n v="0"/>
  </r>
  <r>
    <x v="3"/>
    <s v="Défenseur"/>
    <s v="Corchia"/>
    <s v="Sébastien"/>
    <s v="Lille"/>
    <n v="18"/>
    <n v="0"/>
    <n v="0"/>
    <n v="0"/>
    <s v="5.00"/>
    <s v="5.17"/>
    <n v="5.25"/>
    <n v="5"/>
    <n v="1"/>
    <n v="0"/>
  </r>
  <r>
    <x v="3"/>
    <s v="Défenseur"/>
    <s v="Ngcongca"/>
    <s v="Anele"/>
    <s v="Troyes"/>
    <n v="4"/>
    <n v="0"/>
    <n v="0"/>
    <n v="0"/>
    <m/>
    <m/>
    <n v="4.5"/>
    <n v="2"/>
    <n v="0"/>
    <n v="0"/>
  </r>
  <r>
    <x v="3"/>
    <s v="Défenseur"/>
    <s v="F. Pogba"/>
    <s v="Florentin"/>
    <s v="Saint-Etienne"/>
    <n v="17"/>
    <n v="0"/>
    <n v="0"/>
    <n v="0"/>
    <m/>
    <m/>
    <n v="5.333333333333333"/>
    <n v="6"/>
    <n v="0"/>
    <n v="0"/>
  </r>
  <r>
    <x v="3"/>
    <s v="Défenseur"/>
    <s v="Squillaci"/>
    <s v="Sébastien"/>
    <s v="Bastia"/>
    <n v="21"/>
    <n v="0"/>
    <n v="0"/>
    <n v="0"/>
    <s v="4.67"/>
    <s v="4.83"/>
    <n v="5"/>
    <n v="5"/>
    <n v="2"/>
    <n v="0"/>
  </r>
  <r>
    <x v="3"/>
    <s v="Gardien"/>
    <s v="Butelle"/>
    <s v="Ludovic"/>
    <s v="Angers"/>
    <n v="26"/>
    <n v="0"/>
    <n v="0"/>
    <n v="0"/>
    <s v="5.00"/>
    <s v="5.00"/>
    <n v="5.8571428571428568"/>
    <n v="7"/>
    <n v="0"/>
    <n v="0"/>
  </r>
  <r>
    <x v="3"/>
    <s v="Gardien"/>
    <s v="Ruffier"/>
    <s v="Stéphane"/>
    <s v="Saint-Etienne"/>
    <n v="22"/>
    <n v="0"/>
    <n v="0"/>
    <n v="0"/>
    <s v="6.00"/>
    <s v="6.00"/>
    <n v="5.4285714285714288"/>
    <n v="7"/>
    <n v="0"/>
    <n v="0"/>
  </r>
  <r>
    <x v="3"/>
    <s v="Milieu"/>
    <s v="Guerreiro"/>
    <s v="Raphaël"/>
    <s v="Lorient"/>
    <n v="16"/>
    <n v="0"/>
    <n v="0"/>
    <n v="0"/>
    <s v="4.67"/>
    <s v="4.67"/>
    <n v="4.833333333333333"/>
    <n v="6"/>
    <n v="1"/>
    <n v="0"/>
  </r>
  <r>
    <x v="3"/>
    <s v="Milieu"/>
    <s v="Hamouma"/>
    <s v="Romain"/>
    <s v="Saint-Etienne"/>
    <n v="31"/>
    <n v="0"/>
    <n v="0"/>
    <n v="0"/>
    <s v="4.67"/>
    <s v="4.67"/>
    <n v="5.1428571428571432"/>
    <n v="7"/>
    <n v="0"/>
    <n v="2"/>
  </r>
  <r>
    <x v="3"/>
    <s v="Milieu"/>
    <s v="Henrique"/>
    <s v="Pedro"/>
    <s v="Rennes"/>
    <n v="13"/>
    <n v="0"/>
    <n v="0"/>
    <n v="0"/>
    <s v="4.00"/>
    <s v="4.00"/>
    <n v="4.5999999999999996"/>
    <n v="5"/>
    <n v="1"/>
    <n v="1"/>
  </r>
  <r>
    <x v="3"/>
    <s v="Milieu"/>
    <s v="Pastore"/>
    <s v="Javier"/>
    <s v="Paris"/>
    <n v="30"/>
    <n v="1"/>
    <n v="0"/>
    <n v="1"/>
    <s v="7.00"/>
    <s v="7.00"/>
    <n v="6.5"/>
    <n v="4"/>
    <n v="1"/>
    <n v="1"/>
  </r>
  <r>
    <x v="3"/>
    <s v="Milieu"/>
    <s v="Sankharé"/>
    <s v="Younousse"/>
    <s v="Guingamp"/>
    <n v="20"/>
    <n v="1"/>
    <n v="0"/>
    <n v="1"/>
    <s v="5.33"/>
    <s v="5.33"/>
    <n v="5.5714285714285712"/>
    <n v="7"/>
    <n v="0"/>
    <n v="0"/>
  </r>
  <r>
    <x v="3"/>
    <s v="Milieu"/>
    <s v="Sunu"/>
    <s v="Gilles"/>
    <s v="Angers"/>
    <n v="15"/>
    <n v="0"/>
    <n v="0"/>
    <n v="0"/>
    <m/>
    <m/>
    <n v="4.75"/>
    <n v="4"/>
    <n v="0"/>
    <n v="1"/>
  </r>
  <r>
    <x v="4"/>
    <s v="Attaquant"/>
    <s v="Cavani"/>
    <s v="Edinson"/>
    <s v="Paris"/>
    <n v="64"/>
    <n v="3"/>
    <n v="0"/>
    <n v="3"/>
    <s v="6.33"/>
    <s v="6.33"/>
    <n v="5.833333333333333"/>
    <n v="6"/>
    <n v="1"/>
    <n v="5"/>
  </r>
  <r>
    <x v="4"/>
    <s v="Attaquant"/>
    <s v="Crivelli"/>
    <s v="Enzo"/>
    <s v="Bordeaux"/>
    <n v="13"/>
    <n v="0"/>
    <n v="0"/>
    <n v="0"/>
    <s v="5.00"/>
    <s v="5.00"/>
    <n v="5.25"/>
    <n v="4"/>
    <n v="1"/>
    <n v="1"/>
  </r>
  <r>
    <x v="4"/>
    <s v="Attaquant"/>
    <s v="Privat"/>
    <s v="Sloan"/>
    <s v="Guingamp"/>
    <n v="35"/>
    <n v="1"/>
    <n v="0"/>
    <n v="1"/>
    <s v="6.00"/>
    <s v="6.00"/>
    <n v="5"/>
    <n v="3"/>
    <n v="2"/>
    <n v="2"/>
  </r>
  <r>
    <x v="4"/>
    <s v="Attaquant"/>
    <s v="Sio"/>
    <s v="Giovanni"/>
    <s v="Rennes"/>
    <n v="29"/>
    <n v="2"/>
    <n v="0"/>
    <n v="2"/>
    <s v="5.67"/>
    <s v="5.67"/>
    <n v="5.333333333333333"/>
    <n v="5"/>
    <n v="2"/>
    <n v="4"/>
  </r>
  <r>
    <x v="4"/>
    <s v="Défenseur"/>
    <s v="Aurier"/>
    <s v="Serge"/>
    <s v="Paris"/>
    <n v="43"/>
    <n v="0"/>
    <n v="0"/>
    <n v="0"/>
    <s v="5.00"/>
    <s v="6.00"/>
    <n v="5.6"/>
    <n v="5"/>
    <n v="0"/>
    <n v="0"/>
  </r>
  <r>
    <x v="4"/>
    <s v="Défenseur"/>
    <s v="Cana"/>
    <s v="Lorik"/>
    <s v="Nantes"/>
    <n v="9"/>
    <n v="0"/>
    <n v="0"/>
    <n v="0"/>
    <s v="5.00"/>
    <s v="5.00"/>
    <n v="4.5"/>
    <n v="2"/>
    <n v="0"/>
    <n v="0"/>
  </r>
  <r>
    <x v="4"/>
    <s v="Défenseur"/>
    <s v="Civelli"/>
    <s v="Renato"/>
    <s v="Lille"/>
    <n v="39"/>
    <n v="0"/>
    <n v="0"/>
    <n v="0"/>
    <s v="5.33"/>
    <s v="5.33"/>
    <n v="5.333333333333333"/>
    <n v="6"/>
    <n v="0"/>
    <n v="0"/>
  </r>
  <r>
    <x v="4"/>
    <s v="Défenseur"/>
    <s v="Isla"/>
    <s v="Mauricio"/>
    <s v="Marseille"/>
    <n v="15"/>
    <n v="0"/>
    <n v="0"/>
    <n v="0"/>
    <s v="5.00"/>
    <s v="4.50"/>
    <n v="5"/>
    <n v="1"/>
    <n v="1"/>
    <n v="0"/>
  </r>
  <r>
    <x v="4"/>
    <s v="Défenseur"/>
    <s v="Manquillo"/>
    <s v="Javier"/>
    <s v="Marseille"/>
    <n v="30"/>
    <n v="0"/>
    <n v="0"/>
    <n v="0"/>
    <s v="5.00"/>
    <s v="5.00"/>
    <n v="5"/>
    <n v="4"/>
    <n v="0"/>
    <n v="0"/>
  </r>
  <r>
    <x v="4"/>
    <s v="Défenseur"/>
    <s v="Poundjé"/>
    <s v="Maxime"/>
    <s v="Bordeaux"/>
    <n v="9"/>
    <n v="0"/>
    <n v="0"/>
    <n v="0"/>
    <s v="5.00"/>
    <s v="5.00"/>
    <n v="5"/>
    <n v="5"/>
    <n v="0"/>
    <n v="0"/>
  </r>
  <r>
    <x v="4"/>
    <s v="Défenseur"/>
    <s v="Rolando"/>
    <m/>
    <s v="Marseille"/>
    <n v="8"/>
    <n v="0"/>
    <n v="0"/>
    <n v="0"/>
    <m/>
    <m/>
    <m/>
    <m/>
    <m/>
    <m/>
  </r>
  <r>
    <x v="4"/>
    <s v="Gardien"/>
    <s v="Elana"/>
    <s v="Steeve"/>
    <s v="Lille"/>
    <n v="4"/>
    <n v="0"/>
    <n v="0"/>
    <n v="0"/>
    <m/>
    <m/>
    <m/>
    <m/>
    <m/>
    <m/>
  </r>
  <r>
    <x v="4"/>
    <s v="Gardien"/>
    <s v="Enyeama"/>
    <s v="Vincent"/>
    <s v="Lille"/>
    <n v="48"/>
    <n v="0"/>
    <n v="0"/>
    <n v="0"/>
    <s v="5.33"/>
    <s v="5.33"/>
    <n v="6.166666666666667"/>
    <n v="6"/>
    <n v="0"/>
    <n v="0"/>
  </r>
  <r>
    <x v="4"/>
    <s v="Milieu"/>
    <s v="Bouanga"/>
    <s v="Denis"/>
    <s v="Lorient"/>
    <n v="9"/>
    <n v="0"/>
    <n v="0"/>
    <n v="0"/>
    <m/>
    <m/>
    <n v="5.5"/>
    <n v="3"/>
    <n v="1"/>
    <n v="1"/>
  </r>
  <r>
    <x v="4"/>
    <s v="Milieu"/>
    <s v="Boufal"/>
    <s v="Sofiane"/>
    <s v="Lille"/>
    <n v="56"/>
    <n v="1"/>
    <n v="0"/>
    <n v="1"/>
    <s v="6.00"/>
    <s v="6.00"/>
    <n v="6.2"/>
    <n v="5"/>
    <n v="0"/>
    <n v="2"/>
  </r>
  <r>
    <x v="4"/>
    <s v="Milieu"/>
    <s v="Lasne"/>
    <s v="Paul"/>
    <s v="Montpellier"/>
    <n v="11"/>
    <n v="0"/>
    <n v="0"/>
    <n v="0"/>
    <s v="5.00"/>
    <s v="5.00"/>
    <n v="4.5"/>
    <n v="5"/>
    <n v="1"/>
    <n v="0"/>
  </r>
  <r>
    <x v="4"/>
    <s v="Milieu"/>
    <s v="Lemar"/>
    <s v="Thomas"/>
    <s v="Monaco"/>
    <n v="11"/>
    <n v="2"/>
    <n v="0"/>
    <n v="2"/>
    <s v="6.33"/>
    <s v="6.33"/>
    <n v="6"/>
    <n v="3"/>
    <n v="2"/>
    <n v="3"/>
  </r>
  <r>
    <x v="4"/>
    <s v="Milieu"/>
    <s v="N. Mendy"/>
    <s v="Nampalys"/>
    <s v="Nice"/>
    <n v="8"/>
    <n v="1"/>
    <n v="0"/>
    <n v="1"/>
    <s v="5.67"/>
    <s v="5.67"/>
    <n v="5.7142857142857144"/>
    <n v="7"/>
    <n v="0"/>
    <n v="1"/>
  </r>
  <r>
    <x v="4"/>
    <s v="Milieu"/>
    <s v="Pléa"/>
    <s v="Alassane"/>
    <s v="Nice"/>
    <n v="59"/>
    <n v="0"/>
    <n v="0"/>
    <n v="0"/>
    <s v="4.00"/>
    <s v="4.00"/>
    <n v="5.166666666666667"/>
    <n v="6"/>
    <n v="0"/>
    <n v="2"/>
  </r>
  <r>
    <x v="5"/>
    <s v="Attaquant"/>
    <s v="Camara"/>
    <m/>
    <s v="Angers"/>
    <n v="14"/>
    <n v="0"/>
    <n v="1"/>
    <n v="1"/>
    <s v="4.33"/>
    <s v="4.33"/>
    <n v="4.8571428571428568"/>
    <n v="7"/>
    <n v="0"/>
    <n v="1"/>
  </r>
  <r>
    <x v="5"/>
    <s v="Attaquant"/>
    <s v="Berigaud"/>
    <s v="Kévin"/>
    <s v="Montpellier"/>
    <n v="19"/>
    <n v="0"/>
    <n v="0"/>
    <n v="0"/>
    <s v="4.00"/>
    <s v="4.00"/>
    <n v="4.8"/>
    <n v="4"/>
    <n v="2"/>
    <n v="0"/>
  </r>
  <r>
    <x v="5"/>
    <s v="Attaquant"/>
    <s v="MontCamara"/>
    <s v="Souleymane"/>
    <s v="Montpellier"/>
    <n v="20"/>
    <n v="0"/>
    <n v="0"/>
    <n v="0"/>
    <m/>
    <m/>
    <n v="4.333333333333333"/>
    <n v="3"/>
    <n v="2"/>
    <n v="0"/>
  </r>
  <r>
    <x v="5"/>
    <s v="Attaquant"/>
    <s v="Cornet"/>
    <s v="Maxwell"/>
    <s v="Lyon"/>
    <n v="10"/>
    <n v="0"/>
    <n v="0"/>
    <n v="0"/>
    <s v="4.00"/>
    <s v="4.00"/>
    <m/>
    <m/>
    <m/>
    <m/>
  </r>
  <r>
    <x v="5"/>
    <s v="Attaquant"/>
    <s v="Diabaté"/>
    <s v="Cheick"/>
    <s v="Bordeaux"/>
    <n v="16"/>
    <n v="0"/>
    <n v="0"/>
    <n v="0"/>
    <m/>
    <m/>
    <n v="4.5"/>
    <n v="2"/>
    <n v="0"/>
    <n v="0"/>
  </r>
  <r>
    <x v="5"/>
    <s v="Attaquant"/>
    <s v="Traoré"/>
    <m/>
    <s v="Monaco"/>
    <n v="5"/>
    <n v="0"/>
    <n v="0"/>
    <n v="0"/>
    <m/>
    <m/>
    <n v="4"/>
    <n v="1"/>
    <n v="0"/>
    <n v="0"/>
  </r>
  <r>
    <x v="5"/>
    <s v="Attaquant"/>
    <s v="Touré"/>
    <s v="Thomas"/>
    <s v="Bordeaux"/>
    <n v="18"/>
    <n v="0"/>
    <n v="0"/>
    <n v="0"/>
    <m/>
    <m/>
    <n v="4.666666666666667"/>
    <n v="3"/>
    <n v="1"/>
    <n v="0"/>
  </r>
  <r>
    <x v="5"/>
    <s v="Défenseur"/>
    <s v="Carvalho"/>
    <s v="Ricardo"/>
    <s v="Monaco"/>
    <n v="18"/>
    <n v="0"/>
    <n v="0"/>
    <n v="0"/>
    <s v="5.33"/>
    <s v="5.83"/>
    <n v="5.2"/>
    <n v="6"/>
    <n v="0"/>
    <n v="0"/>
  </r>
  <r>
    <x v="5"/>
    <s v="Défenseur"/>
    <s v="Congré"/>
    <s v="Daniel"/>
    <s v="Montpellier"/>
    <n v="17"/>
    <n v="1"/>
    <n v="0"/>
    <n v="1"/>
    <s v="5.67"/>
    <s v="6.17"/>
    <n v="5.5"/>
    <n v="6"/>
    <n v="0"/>
    <n v="1"/>
  </r>
  <r>
    <x v="5"/>
    <s v="Défenseur"/>
    <s v="Filippi"/>
    <s v="Roderic"/>
    <s v="Ajaccio"/>
    <n v="7"/>
    <n v="0"/>
    <n v="0"/>
    <n v="0"/>
    <m/>
    <m/>
    <n v="5"/>
    <n v="3"/>
    <n v="0"/>
    <n v="0"/>
  </r>
  <r>
    <x v="5"/>
    <s v="Défenseur"/>
    <s v="Kana-Biyik"/>
    <s v="Jean-Armel"/>
    <s v="Toulouse"/>
    <n v="7"/>
    <n v="0"/>
    <n v="0"/>
    <n v="0"/>
    <s v="4.00"/>
    <s v="4.50"/>
    <n v="4.833333333333333"/>
    <n v="7"/>
    <n v="0"/>
    <n v="1"/>
  </r>
  <r>
    <x v="5"/>
    <s v="Défenseur"/>
    <s v="Kurzawa"/>
    <s v="Layvin"/>
    <s v="Paris"/>
    <n v="25"/>
    <n v="0"/>
    <n v="0"/>
    <n v="0"/>
    <s v="5.00"/>
    <s v="5.50"/>
    <n v="5"/>
    <n v="1"/>
    <n v="1"/>
    <n v="0"/>
  </r>
  <r>
    <x v="5"/>
    <s v="Défenseur"/>
    <s v="Lautoa"/>
    <s v="Wesley"/>
    <s v="Lorient"/>
    <n v="15"/>
    <n v="0"/>
    <n v="0"/>
    <n v="0"/>
    <s v="5.50"/>
    <s v="6.00"/>
    <n v="5.333333333333333"/>
    <n v="6"/>
    <n v="0"/>
    <n v="0"/>
  </r>
  <r>
    <x v="5"/>
    <s v="Défenseur"/>
    <s v="Le Goff"/>
    <s v="Vincent"/>
    <s v="Lorient"/>
    <n v="8"/>
    <n v="0"/>
    <n v="0"/>
    <n v="0"/>
    <s v="5.00"/>
    <s v="5.50"/>
    <n v="5.166666666666667"/>
    <n v="6"/>
    <n v="0"/>
    <n v="0"/>
  </r>
  <r>
    <x v="5"/>
    <s v="Défenseur"/>
    <s v="Morel"/>
    <s v="Jeremy"/>
    <s v="Lyon"/>
    <n v="30"/>
    <n v="0"/>
    <n v="0"/>
    <n v="0"/>
    <m/>
    <m/>
    <n v="5.25"/>
    <n v="3"/>
    <n v="2"/>
    <n v="0"/>
  </r>
  <r>
    <x v="5"/>
    <s v="Gardien"/>
    <s v="Goicoechea"/>
    <s v="Mauro"/>
    <s v="Toulouse"/>
    <n v="16"/>
    <n v="0"/>
    <n v="0"/>
    <n v="0"/>
    <m/>
    <m/>
    <n v="4.7142857142857144"/>
    <n v="7"/>
    <n v="0"/>
    <n v="0"/>
  </r>
  <r>
    <x v="5"/>
    <s v="Gardien"/>
    <s v="Riou"/>
    <s v="Rémy"/>
    <s v="Nantes"/>
    <n v="20"/>
    <n v="0"/>
    <n v="0"/>
    <n v="0"/>
    <m/>
    <m/>
    <n v="5.6"/>
    <n v="5"/>
    <n v="0"/>
    <n v="0"/>
  </r>
  <r>
    <x v="5"/>
    <s v="Gardien"/>
    <s v="Subasic"/>
    <s v="Danijel"/>
    <s v="Monaco"/>
    <n v="32"/>
    <n v="0"/>
    <n v="0"/>
    <n v="0"/>
    <s v="5.67"/>
    <s v="5.33"/>
    <n v="5.666666666666667"/>
    <n v="7"/>
    <n v="0"/>
    <n v="0"/>
  </r>
  <r>
    <x v="5"/>
    <s v="Gardien"/>
    <s v="Trapp"/>
    <s v="Kevin"/>
    <s v="Paris"/>
    <n v="23"/>
    <n v="0"/>
    <n v="0"/>
    <n v="0"/>
    <m/>
    <m/>
    <n v="5.2857142857142856"/>
    <n v="7"/>
    <n v="0"/>
    <n v="0"/>
  </r>
  <r>
    <x v="5"/>
    <s v="Milieu"/>
    <s v="Chantôme"/>
    <s v="Clément"/>
    <s v="Bordeaux"/>
    <n v="20"/>
    <n v="0"/>
    <n v="0"/>
    <n v="0"/>
    <s v="4.50"/>
    <s v="4.50"/>
    <n v="5.333333333333333"/>
    <n v="6"/>
    <n v="0"/>
    <n v="0"/>
  </r>
  <r>
    <x v="5"/>
    <s v="Milieu"/>
    <s v="Devaux"/>
    <s v="Antoine"/>
    <s v="Reims"/>
    <n v="8"/>
    <n v="0"/>
    <n v="0"/>
    <n v="0"/>
    <m/>
    <m/>
    <n v="5.333333333333333"/>
    <n v="6"/>
    <n v="0"/>
    <n v="0"/>
  </r>
  <r>
    <x v="5"/>
    <s v="Milieu"/>
    <s v="Dubois"/>
    <s v="Léo"/>
    <s v="Nantes"/>
    <n v="3"/>
    <n v="0"/>
    <n v="0"/>
    <n v="0"/>
    <m/>
    <m/>
    <n v="5"/>
    <n v="6"/>
    <n v="0"/>
    <n v="0"/>
  </r>
  <r>
    <x v="5"/>
    <s v="Milieu"/>
    <s v="Ferri"/>
    <s v="Jordan"/>
    <s v="Lyon"/>
    <n v="22"/>
    <n v="0"/>
    <n v="0"/>
    <n v="0"/>
    <s v="4.00"/>
    <s v="4.00"/>
    <n v="5.2"/>
    <n v="5"/>
    <n v="1"/>
    <n v="0"/>
  </r>
  <r>
    <x v="5"/>
    <s v="Milieu"/>
    <s v="Gonalons"/>
    <s v="Maxime"/>
    <s v="Lyon"/>
    <n v="30"/>
    <n v="0"/>
    <n v="0"/>
    <n v="0"/>
    <s v="5.67"/>
    <s v="5.67"/>
    <n v="5.333333333333333"/>
    <n v="6"/>
    <n v="0"/>
    <n v="0"/>
  </r>
  <r>
    <x v="5"/>
    <s v="Milieu"/>
    <s v="Karaboué"/>
    <s v="Lossemy"/>
    <s v="Troyes"/>
    <n v="8"/>
    <n v="0"/>
    <n v="0"/>
    <n v="0"/>
    <m/>
    <m/>
    <n v="5.1428571428571432"/>
    <n v="7"/>
    <n v="0"/>
    <n v="0"/>
  </r>
  <r>
    <x v="5"/>
    <s v="Milieu"/>
    <s v="Martin"/>
    <s v="Jonas"/>
    <s v="Montpellier"/>
    <n v="18"/>
    <n v="0"/>
    <n v="0"/>
    <n v="0"/>
    <s v="5.00"/>
    <s v="5.00"/>
    <m/>
    <m/>
    <m/>
    <m/>
  </r>
  <r>
    <x v="5"/>
    <s v="Milieu"/>
    <s v="Mavuba"/>
    <s v="Rio"/>
    <s v="Lille"/>
    <n v="15"/>
    <n v="0"/>
    <n v="0"/>
    <n v="0"/>
    <s v="5.00"/>
    <s v="5.00"/>
    <n v="5"/>
    <n v="6"/>
    <n v="0"/>
    <n v="0"/>
  </r>
  <r>
    <x v="5"/>
    <s v="Milieu"/>
    <s v="Pesic"/>
    <s v="Aleksandar"/>
    <s v="Toulouse"/>
    <n v="13"/>
    <n v="0"/>
    <n v="0"/>
    <n v="0"/>
    <s v="5.00"/>
    <s v="5.00"/>
    <m/>
    <m/>
    <m/>
    <m/>
  </r>
  <r>
    <x v="5"/>
    <s v="Milieu"/>
    <s v="Silva"/>
    <s v="Bernardo"/>
    <s v="Monaco"/>
    <n v="28"/>
    <n v="0"/>
    <n v="0"/>
    <n v="0"/>
    <s v="4.67"/>
    <s v="4.67"/>
    <n v="5"/>
    <n v="3"/>
    <n v="4"/>
    <n v="1"/>
  </r>
  <r>
    <x v="5"/>
    <s v="Milieu"/>
    <s v="Toulalan"/>
    <s v="Jérémy"/>
    <s v="Monaco"/>
    <n v="15"/>
    <n v="0"/>
    <n v="0"/>
    <n v="0"/>
    <m/>
    <m/>
    <n v="5.25"/>
    <n v="4"/>
    <n v="0"/>
    <n v="0"/>
  </r>
  <r>
    <x v="6"/>
    <s v="Attaquant"/>
    <s v="Ben Yedder"/>
    <s v="Wissam"/>
    <s v="Toulouse"/>
    <n v="44"/>
    <n v="0"/>
    <n v="0"/>
    <n v="0"/>
    <s v="5.00"/>
    <s v="5.00"/>
    <n v="4.4000000000000004"/>
    <n v="5"/>
    <n v="0"/>
    <n v="1"/>
  </r>
  <r>
    <x v="6"/>
    <s v="Attaquant"/>
    <s v="Carrillo"/>
    <s v="Guido"/>
    <s v="Monaco"/>
    <n v="17"/>
    <n v="0"/>
    <n v="0"/>
    <n v="0"/>
    <s v="4.00"/>
    <s v="4.00"/>
    <n v="4"/>
    <n v="5"/>
    <n v="2"/>
    <n v="0"/>
  </r>
  <r>
    <x v="6"/>
    <s v="Attaquant"/>
    <s v="Cavaleiro"/>
    <s v="Ivan"/>
    <s v="Monaco"/>
    <n v="34"/>
    <n v="0"/>
    <n v="0"/>
    <n v="0"/>
    <s v="4.00"/>
    <s v="4.00"/>
    <n v="4.333333333333333"/>
    <n v="4"/>
    <n v="2"/>
    <n v="0"/>
  </r>
  <r>
    <x v="6"/>
    <s v="Attaquant"/>
    <s v="El Shaarawy"/>
    <s v="Stephan"/>
    <s v="Monaco"/>
    <n v="38"/>
    <n v="0"/>
    <n v="0"/>
    <n v="0"/>
    <s v="4.50"/>
    <s v="4.50"/>
    <n v="5"/>
    <n v="4"/>
    <n v="2"/>
    <n v="0"/>
  </r>
  <r>
    <x v="6"/>
    <s v="Attaquant"/>
    <s v="Lavezzi"/>
    <s v="Ezequiel"/>
    <s v="Paris"/>
    <n v="31"/>
    <n v="0"/>
    <n v="0"/>
    <n v="0"/>
    <s v="4.00"/>
    <s v="4.00"/>
    <n v="4"/>
    <n v="2"/>
    <n v="4"/>
    <n v="1"/>
  </r>
  <r>
    <x v="6"/>
    <s v="Défenseur"/>
    <s v="Bedimo"/>
    <s v="Henri"/>
    <s v="Lyon"/>
    <n v="15"/>
    <n v="0"/>
    <n v="0"/>
    <n v="0"/>
    <s v="4.50"/>
    <s v="5.00"/>
    <n v="5.333333333333333"/>
    <n v="4"/>
    <n v="0"/>
    <n v="0"/>
  </r>
  <r>
    <x v="6"/>
    <s v="Défenseur"/>
    <s v="Fabinho"/>
    <m/>
    <s v="Monaco"/>
    <n v="26"/>
    <n v="2"/>
    <n v="0"/>
    <n v="2"/>
    <s v="6.33"/>
    <s v="6.83"/>
    <n v="5.4"/>
    <n v="6"/>
    <n v="0"/>
    <n v="2"/>
  </r>
  <r>
    <x v="6"/>
    <s v="Défenseur"/>
    <s v="Maxwell"/>
    <m/>
    <s v="Paris"/>
    <n v="18"/>
    <n v="0"/>
    <n v="0"/>
    <n v="0"/>
    <s v="4.50"/>
    <s v="5.00"/>
    <n v="5.166666666666667"/>
    <n v="6"/>
    <n v="0"/>
    <n v="0"/>
  </r>
  <r>
    <x v="6"/>
    <s v="Défenseur"/>
    <s v="NKoulou"/>
    <s v="Nicolas"/>
    <s v="Marseille"/>
    <n v="18"/>
    <n v="0"/>
    <n v="0"/>
    <n v="0"/>
    <s v="5.00"/>
    <s v="5.50"/>
    <n v="5.166666666666667"/>
    <n v="6"/>
    <n v="0"/>
    <n v="0"/>
  </r>
  <r>
    <x v="6"/>
    <s v="Défenseur"/>
    <s v="Sall"/>
    <s v="Moustapha Bayal"/>
    <s v="Saint-Etienne"/>
    <n v="13"/>
    <n v="0"/>
    <n v="0"/>
    <n v="0"/>
    <s v="6.00"/>
    <s v="6.50"/>
    <n v="5.25"/>
    <n v="4"/>
    <n v="0"/>
    <n v="1"/>
  </r>
  <r>
    <x v="6"/>
    <s v="Défenseur"/>
    <s v="Zeffane"/>
    <s v="Mehdi"/>
    <s v="Rennes"/>
    <n v="21"/>
    <n v="0"/>
    <n v="0"/>
    <n v="0"/>
    <m/>
    <m/>
    <n v="5"/>
    <n v="3"/>
    <n v="2"/>
    <n v="1"/>
  </r>
  <r>
    <x v="6"/>
    <s v="Gardien"/>
    <s v="Lopes"/>
    <s v="Anthony"/>
    <s v="Lyon"/>
    <n v="36"/>
    <n v="0"/>
    <n v="0"/>
    <n v="0"/>
    <s v="5.67"/>
    <s v="5.67"/>
    <n v="5.8571428571428568"/>
    <n v="7"/>
    <n v="0"/>
    <n v="0"/>
  </r>
  <r>
    <x v="6"/>
    <s v="Gardien"/>
    <s v="Maignan"/>
    <s v="Mike"/>
    <s v="Lille"/>
    <n v="1"/>
    <n v="0"/>
    <n v="0"/>
    <n v="0"/>
    <m/>
    <m/>
    <m/>
    <m/>
    <m/>
    <m/>
  </r>
  <r>
    <x v="6"/>
    <s v="Milieu"/>
    <s v="Benezet"/>
    <s v="Nicolas"/>
    <s v="Guingamp"/>
    <n v="12"/>
    <n v="0"/>
    <n v="0"/>
    <n v="0"/>
    <m/>
    <m/>
    <n v="6"/>
    <n v="5"/>
    <n v="1"/>
    <n v="1"/>
  </r>
  <r>
    <x v="6"/>
    <s v="Milieu"/>
    <s v="Cabella"/>
    <s v="Rémy"/>
    <s v="Marseille"/>
    <n v="49"/>
    <n v="0"/>
    <n v="0"/>
    <n v="0"/>
    <s v="5.00"/>
    <s v="5.00"/>
    <n v="5"/>
    <n v="5"/>
    <n v="0"/>
    <n v="0"/>
  </r>
  <r>
    <x v="6"/>
    <s v="Milieu"/>
    <s v="Darder"/>
    <s v="Sergi"/>
    <s v="Lyon"/>
    <n v="13"/>
    <n v="0"/>
    <n v="0"/>
    <n v="0"/>
    <m/>
    <m/>
    <n v="4.5"/>
    <n v="2"/>
    <n v="0"/>
    <n v="0"/>
  </r>
  <r>
    <x v="6"/>
    <s v="Milieu"/>
    <s v="Khazri"/>
    <s v="Wahbi"/>
    <s v="Bordeaux"/>
    <n v="25"/>
    <n v="1"/>
    <n v="1"/>
    <n v="2"/>
    <s v="6.33"/>
    <s v="6.33"/>
    <n v="6.333333333333333"/>
    <n v="6"/>
    <n v="0"/>
    <n v="3"/>
  </r>
  <r>
    <x v="6"/>
    <s v="Milieu"/>
    <s v="T. Motta"/>
    <s v="Thiago"/>
    <s v="Paris"/>
    <n v="27"/>
    <n v="0"/>
    <n v="0"/>
    <n v="0"/>
    <s v="5.00"/>
    <s v="5.00"/>
    <n v="5.5"/>
    <n v="5"/>
    <n v="1"/>
    <n v="0"/>
  </r>
  <r>
    <x v="6"/>
    <s v="Milieu"/>
    <s v="Moutinho"/>
    <s v="João"/>
    <s v="Monaco"/>
    <n v="21"/>
    <n v="0"/>
    <n v="0"/>
    <n v="0"/>
    <s v="5.00"/>
    <s v="5.00"/>
    <n v="5.333333333333333"/>
    <n v="3"/>
    <n v="0"/>
    <n v="0"/>
  </r>
  <r>
    <x v="6"/>
    <s v="Milieu"/>
    <s v="Verratti"/>
    <s v="Marco"/>
    <s v="Paris"/>
    <n v="41"/>
    <n v="0"/>
    <n v="0"/>
    <n v="0"/>
    <s v="6.50"/>
    <s v="6.50"/>
    <n v="6"/>
    <n v="5"/>
    <n v="1"/>
    <n v="0"/>
  </r>
  <r>
    <x v="7"/>
    <s v="Attaquant"/>
    <s v="Braithwaite"/>
    <s v="Martin"/>
    <s v="Toulouse"/>
    <n v="30"/>
    <n v="2"/>
    <n v="0"/>
    <n v="2"/>
    <s v="6.00"/>
    <s v="6.00"/>
    <n v="5.7142857142857144"/>
    <n v="7"/>
    <n v="0"/>
    <n v="4"/>
  </r>
  <r>
    <x v="7"/>
    <s v="Attaquant"/>
    <s v="Briand"/>
    <s v="Jimmy"/>
    <s v="Guingamp"/>
    <n v="26"/>
    <n v="1"/>
    <n v="0"/>
    <n v="1"/>
    <s v="5.33"/>
    <s v="5.33"/>
    <n v="5.75"/>
    <n v="4"/>
    <n v="2"/>
    <n v="1"/>
  </r>
  <r>
    <x v="7"/>
    <s v="Attaquant"/>
    <s v="Germain"/>
    <s v="Valère"/>
    <s v="Nice"/>
    <n v="41"/>
    <n v="2"/>
    <n v="0"/>
    <n v="2"/>
    <s v="5.33"/>
    <s v="5.33"/>
    <n v="5.5714285714285712"/>
    <n v="7"/>
    <n v="0"/>
    <n v="4"/>
  </r>
  <r>
    <x v="7"/>
    <s v="Attaquant"/>
    <s v="Pujol"/>
    <s v="Grégory"/>
    <s v="Ajaccio"/>
    <n v="7"/>
    <n v="0"/>
    <n v="0"/>
    <n v="0"/>
    <m/>
    <m/>
    <n v="4.1428571428571432"/>
    <n v="6"/>
    <n v="1"/>
    <n v="0"/>
  </r>
  <r>
    <x v="7"/>
    <s v="Défenseur"/>
    <s v="Djidji"/>
    <s v="Koffi"/>
    <s v="Nantes"/>
    <n v="17"/>
    <n v="0"/>
    <n v="0"/>
    <n v="0"/>
    <s v="5.00"/>
    <s v="5.50"/>
    <n v="5.5"/>
    <n v="6"/>
    <n v="0"/>
    <n v="0"/>
  </r>
  <r>
    <x v="7"/>
    <s v="Défenseur"/>
    <s v="Djiku"/>
    <s v="Alexander"/>
    <s v="Bastia"/>
    <n v="5"/>
    <n v="0"/>
    <n v="0"/>
    <n v="0"/>
    <m/>
    <m/>
    <n v="5"/>
    <n v="5"/>
    <n v="0"/>
    <n v="0"/>
  </r>
  <r>
    <x v="7"/>
    <s v="Défenseur"/>
    <s v="Palmieri"/>
    <s v="Julian"/>
    <s v="Bastia"/>
    <n v="15"/>
    <n v="0"/>
    <n v="0"/>
    <n v="0"/>
    <s v="5.00"/>
    <s v="5.25"/>
    <n v="5"/>
    <n v="6"/>
    <n v="0"/>
    <n v="1"/>
  </r>
  <r>
    <x v="7"/>
    <s v="Défenseur"/>
    <s v="Rafael"/>
    <m/>
    <s v="Lyon"/>
    <n v="16"/>
    <n v="0"/>
    <n v="0"/>
    <n v="0"/>
    <s v="4.00"/>
    <s v="4.50"/>
    <n v="4.75"/>
    <n v="4"/>
    <n v="1"/>
    <n v="0"/>
  </r>
  <r>
    <x v="7"/>
    <s v="Défenseur"/>
    <s v="Rekik"/>
    <s v="Karim"/>
    <s v="Marseille"/>
    <n v="21"/>
    <n v="1"/>
    <n v="0"/>
    <n v="1"/>
    <s v="5.00"/>
    <s v="5.33"/>
    <n v="5"/>
    <n v="7"/>
    <n v="0"/>
    <n v="1"/>
  </r>
  <r>
    <x v="7"/>
    <s v="Défenseur"/>
    <s v="Thiago Silva"/>
    <m/>
    <s v="Paris"/>
    <n v="62"/>
    <n v="0"/>
    <n v="0"/>
    <n v="0"/>
    <s v="5.00"/>
    <s v="5.33"/>
    <n v="6.166666666666667"/>
    <n v="6"/>
    <n v="1"/>
    <n v="1"/>
  </r>
  <r>
    <x v="7"/>
    <s v="Gardien"/>
    <s v="Lössl"/>
    <m/>
    <s v="Guingamp"/>
    <n v="22"/>
    <n v="0"/>
    <n v="0"/>
    <n v="0"/>
    <s v="5.00"/>
    <s v="5.00"/>
    <n v="5.666666666666667"/>
    <n v="6"/>
    <n v="0"/>
    <n v="0"/>
  </r>
  <r>
    <x v="7"/>
    <s v="Gardien"/>
    <s v="Lecomte"/>
    <s v="Benjamin"/>
    <s v="Lorient"/>
    <n v="15"/>
    <n v="0"/>
    <n v="0"/>
    <n v="0"/>
    <s v="5.00"/>
    <s v="5.00"/>
    <n v="5.4"/>
    <n v="6"/>
    <n v="0"/>
    <n v="0"/>
  </r>
  <r>
    <x v="7"/>
    <s v="Milieu"/>
    <s v="A Diaby"/>
    <m/>
    <s v="Marseille"/>
    <n v="17"/>
    <n v="0"/>
    <n v="0"/>
    <n v="0"/>
    <m/>
    <m/>
    <m/>
    <m/>
    <m/>
    <m/>
  </r>
  <r>
    <x v="7"/>
    <s v="Milieu"/>
    <s v="Barrada"/>
    <s v="Abdel"/>
    <s v="Marseille"/>
    <n v="17"/>
    <n v="0"/>
    <n v="1"/>
    <n v="1"/>
    <s v="6.50"/>
    <s v="6.50"/>
    <n v="6.166666666666667"/>
    <n v="6"/>
    <n v="0"/>
    <n v="1"/>
  </r>
  <r>
    <x v="7"/>
    <s v="Milieu"/>
    <s v="Diarra"/>
    <m/>
    <s v="Marseille"/>
    <n v="52"/>
    <n v="0"/>
    <n v="0"/>
    <n v="0"/>
    <s v="6.33"/>
    <s v="6.33"/>
    <n v="6"/>
    <n v="5"/>
    <n v="0"/>
    <n v="1"/>
  </r>
  <r>
    <x v="7"/>
    <s v="Milieu"/>
    <s v="Matuidi"/>
    <s v="Blaise"/>
    <s v="Paris"/>
    <n v="71"/>
    <n v="0"/>
    <n v="0"/>
    <n v="0"/>
    <s v="5.00"/>
    <s v="5.00"/>
    <n v="6.5"/>
    <n v="6"/>
    <n v="1"/>
    <n v="2"/>
  </r>
  <r>
    <x v="7"/>
    <s v="Milieu"/>
    <s v="Mvuemba"/>
    <s v="Arnold"/>
    <s v="Lyon"/>
    <n v="5"/>
    <n v="0"/>
    <n v="0"/>
    <n v="0"/>
    <m/>
    <m/>
    <m/>
    <m/>
    <m/>
    <m/>
  </r>
  <r>
    <x v="7"/>
    <s v="Milieu"/>
    <s v="Valbuena"/>
    <s v="Mathieu"/>
    <s v="Lyon"/>
    <n v="61"/>
    <n v="0"/>
    <n v="0"/>
    <n v="0"/>
    <s v="6.00"/>
    <s v="6.00"/>
    <n v="5.2"/>
    <n v="5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64">
  <r>
    <s v="Attaquant"/>
    <s v="Zlatan Ibrahimovic"/>
    <x v="0"/>
    <n v="166"/>
    <d v="2016-01-04T19:46:32"/>
    <n v="1"/>
    <x v="0"/>
  </r>
  <r>
    <s v="Attaquant"/>
    <s v="Zlatan Ibrahimovic"/>
    <x v="1"/>
    <n v="158"/>
    <d v="2016-01-04T20:53:40"/>
    <n v="1"/>
    <x v="1"/>
  </r>
  <r>
    <s v="Attaquant"/>
    <s v="Zlatan Ibrahimovic"/>
    <x v="2"/>
    <n v="111"/>
    <d v="2016-01-04T11:42:51"/>
    <n v="1"/>
    <x v="1"/>
  </r>
  <r>
    <s v="Attaquant"/>
    <s v="Zlatan Ibrahimovic"/>
    <x v="3"/>
    <n v="110"/>
    <d v="2016-01-04T12:31:02"/>
    <n v="1"/>
    <x v="1"/>
  </r>
  <r>
    <s v="Attaquant"/>
    <s v="Zlatan Ibrahimovic"/>
    <x v="4"/>
    <n v="101"/>
    <d v="2016-01-03T18:37:19"/>
    <n v="1"/>
    <x v="1"/>
  </r>
  <r>
    <s v="Attaquant"/>
    <s v="Zlatan Ibrahimovic"/>
    <x v="5"/>
    <n v="92"/>
    <d v="2016-01-04T20:55:21"/>
    <n v="1"/>
    <x v="1"/>
  </r>
  <r>
    <s v="Milieu"/>
    <s v="Ángel Di María"/>
    <x v="0"/>
    <n v="105"/>
    <d v="2016-01-04T19:46:32"/>
    <n v="1"/>
    <x v="0"/>
  </r>
  <r>
    <s v="Milieu"/>
    <s v="Ángel Di María"/>
    <x v="6"/>
    <n v="97"/>
    <d v="2016-01-04T20:59:34"/>
    <n v="1"/>
    <x v="1"/>
  </r>
  <r>
    <s v="Milieu"/>
    <s v="Ángel Di María"/>
    <x v="4"/>
    <n v="90"/>
    <d v="2016-01-03T18:37:19"/>
    <n v="1"/>
    <x v="1"/>
  </r>
  <r>
    <s v="Milieu"/>
    <s v="Ángel Di María"/>
    <x v="5"/>
    <n v="87"/>
    <d v="2016-01-04T20:55:21"/>
    <n v="1"/>
    <x v="1"/>
  </r>
  <r>
    <s v="Attaquant"/>
    <s v="Edinson Cavani"/>
    <x v="7"/>
    <n v="92"/>
    <d v="2016-01-03T19:13:50"/>
    <n v="1"/>
    <x v="0"/>
  </r>
  <r>
    <s v="Attaquant"/>
    <s v="Edinson Cavani"/>
    <x v="5"/>
    <n v="43"/>
    <d v="2016-01-04T20:55:21"/>
    <n v="1"/>
    <x v="1"/>
  </r>
  <r>
    <s v="Attaquant"/>
    <s v="Michy"/>
    <x v="4"/>
    <n v="85"/>
    <d v="2016-01-03T18:37:19"/>
    <n v="1"/>
    <x v="0"/>
  </r>
  <r>
    <s v="Attaquant"/>
    <s v="Michy"/>
    <x v="7"/>
    <n v="85"/>
    <d v="2016-01-03T19:13:50"/>
    <n v="1"/>
    <x v="1"/>
  </r>
  <r>
    <s v="Attaquant"/>
    <s v="Benjamin Moukandjo"/>
    <x v="3"/>
    <n v="63"/>
    <d v="2016-01-04T12:31:02"/>
    <n v="1"/>
    <x v="0"/>
  </r>
  <r>
    <s v="Attaquant"/>
    <s v="Benjamin Moukandjo"/>
    <x v="4"/>
    <n v="41"/>
    <d v="2016-01-03T18:37:19"/>
    <n v="1"/>
    <x v="1"/>
  </r>
  <r>
    <s v="Attaquant"/>
    <s v="Benjamin Moukandjo"/>
    <x v="2"/>
    <n v="41"/>
    <d v="2016-01-04T11:42:51"/>
    <n v="1"/>
    <x v="1"/>
  </r>
  <r>
    <s v="Milieu"/>
    <s v="Hatem Ben Arfa"/>
    <x v="4"/>
    <n v="60"/>
    <d v="2016-01-03T18:37:19"/>
    <n v="1"/>
    <x v="0"/>
  </r>
  <r>
    <s v="Milieu"/>
    <s v="Hatem Ben Arfa"/>
    <x v="2"/>
    <n v="41"/>
    <d v="2016-01-04T11:42:51"/>
    <n v="1"/>
    <x v="1"/>
  </r>
  <r>
    <s v="Milieu"/>
    <s v="Hatem Ben Arfa"/>
    <x v="1"/>
    <n v="33"/>
    <d v="2016-01-04T20:53:40"/>
    <n v="1"/>
    <x v="1"/>
  </r>
  <r>
    <s v="Attaquant"/>
    <s v="Andy Delort"/>
    <x v="3"/>
    <n v="56"/>
    <d v="2016-01-04T12:31:02"/>
    <n v="1"/>
    <x v="0"/>
  </r>
  <r>
    <s v="Attaquant"/>
    <s v="Andy Delort"/>
    <x v="2"/>
    <n v="31"/>
    <d v="2016-01-04T11:42:51"/>
    <n v="1"/>
    <x v="1"/>
  </r>
  <r>
    <s v="Attaquant"/>
    <s v="Andy Delort"/>
    <x v="7"/>
    <n v="30"/>
    <d v="2016-01-03T19:13:50"/>
    <n v="1"/>
    <x v="1"/>
  </r>
  <r>
    <s v="Attaquant"/>
    <s v="Andy Delort"/>
    <x v="1"/>
    <n v="27"/>
    <d v="2016-01-04T20:53:40"/>
    <n v="1"/>
    <x v="1"/>
  </r>
  <r>
    <s v="Milieu"/>
    <s v="Sofiane Boufal"/>
    <x v="5"/>
    <n v="54"/>
    <d v="2016-01-04T20:55:21"/>
    <n v="1"/>
    <x v="0"/>
  </r>
  <r>
    <s v="Défenseur"/>
    <s v="Thiago Silva"/>
    <x v="6"/>
    <n v="53"/>
    <d v="2016-01-04T20:59:34"/>
    <n v="1"/>
    <x v="0"/>
  </r>
  <r>
    <s v="Milieu"/>
    <s v="Wahbi Khazri"/>
    <x v="6"/>
    <n v="49"/>
    <d v="2016-01-04T20:59:34"/>
    <n v="1"/>
    <x v="0"/>
  </r>
  <r>
    <s v="Milieu"/>
    <s v="Wahbi Khazri"/>
    <x v="5"/>
    <n v="43"/>
    <d v="2016-01-04T20:55:21"/>
    <n v="1"/>
    <x v="1"/>
  </r>
  <r>
    <s v="Milieu"/>
    <s v="Wahbi Khazri"/>
    <x v="0"/>
    <n v="42"/>
    <d v="2016-01-04T19:46:32"/>
    <n v="1"/>
    <x v="1"/>
  </r>
  <r>
    <s v="Milieu"/>
    <s v="Wahbi Khazri"/>
    <x v="7"/>
    <n v="34"/>
    <d v="2016-01-03T19:13:50"/>
    <n v="1"/>
    <x v="1"/>
  </r>
  <r>
    <s v="Milieu"/>
    <s v="Lass Diarra"/>
    <x v="6"/>
    <n v="44"/>
    <d v="2016-01-04T20:59:34"/>
    <n v="1"/>
    <x v="0"/>
  </r>
  <r>
    <s v="Milieu"/>
    <s v="Romain Hamouma"/>
    <x v="2"/>
    <n v="41"/>
    <d v="2016-01-04T11:42:51"/>
    <n v="1"/>
    <x v="0"/>
  </r>
  <r>
    <s v="Milieu"/>
    <s v="Romain Hamouma"/>
    <x v="3"/>
    <n v="32"/>
    <d v="2016-01-04T12:31:02"/>
    <n v="1"/>
    <x v="1"/>
  </r>
  <r>
    <s v="Milieu"/>
    <s v="Romain Hamouma"/>
    <x v="0"/>
    <n v="30"/>
    <d v="2016-01-04T19:46:32"/>
    <n v="1"/>
    <x v="1"/>
  </r>
  <r>
    <s v="Milieu"/>
    <s v="Cheikh Ndoye"/>
    <x v="7"/>
    <n v="41"/>
    <d v="2016-01-03T19:13:50"/>
    <n v="1"/>
    <x v="0"/>
  </r>
  <r>
    <s v="Milieu"/>
    <s v="Cheikh Ndoye"/>
    <x v="3"/>
    <n v="35"/>
    <d v="2016-01-04T12:31:02"/>
    <n v="1"/>
    <x v="1"/>
  </r>
  <r>
    <s v="Milieu"/>
    <s v="Cheikh Ndoye"/>
    <x v="1"/>
    <n v="31"/>
    <d v="2016-01-04T20:53:40"/>
    <n v="1"/>
    <x v="1"/>
  </r>
  <r>
    <s v="Défenseur"/>
    <s v="Serge Aurier"/>
    <x v="2"/>
    <n v="40"/>
    <d v="2016-01-04T11:42:51"/>
    <n v="1"/>
    <x v="0"/>
  </r>
  <r>
    <s v="Attaquant"/>
    <s v="Martin Braithwaite"/>
    <x v="6"/>
    <n v="40"/>
    <d v="2016-01-04T20:59:34"/>
    <n v="1"/>
    <x v="0"/>
  </r>
  <r>
    <s v="Attaquant"/>
    <s v="Giovanni Sio"/>
    <x v="6"/>
    <n v="40"/>
    <d v="2016-01-04T20:59:34"/>
    <n v="1"/>
    <x v="0"/>
  </r>
  <r>
    <s v="Attaquant"/>
    <s v="Alexandre Lacazette"/>
    <x v="0"/>
    <n v="38"/>
    <d v="2016-01-04T19:46:32"/>
    <n v="1"/>
    <x v="0"/>
  </r>
  <r>
    <s v="Gardien"/>
    <s v="Stéphane Ruffier"/>
    <x v="3"/>
    <n v="37"/>
    <d v="2016-01-04T12:31:02"/>
    <n v="1"/>
    <x v="0"/>
  </r>
  <r>
    <s v="Défenseur"/>
    <s v="Fabinho"/>
    <x v="6"/>
    <n v="32"/>
    <d v="2016-01-04T20:59:34"/>
    <n v="1"/>
    <x v="0"/>
  </r>
  <r>
    <s v="Défenseur"/>
    <s v="Fabinho"/>
    <x v="7"/>
    <n v="31"/>
    <d v="2016-01-03T19:13:50"/>
    <n v="1"/>
    <x v="1"/>
  </r>
  <r>
    <s v="Défenseur"/>
    <s v="Fabinho"/>
    <x v="1"/>
    <n v="22"/>
    <d v="2016-01-04T20:53:40"/>
    <n v="1"/>
    <x v="1"/>
  </r>
  <r>
    <s v="Défenseur"/>
    <s v="Fabinho"/>
    <x v="2"/>
    <n v="21"/>
    <d v="2016-01-04T11:42:51"/>
    <n v="1"/>
    <x v="1"/>
  </r>
  <r>
    <s v="Défenseur"/>
    <s v="Fabinho"/>
    <x v="3"/>
    <n v="16"/>
    <d v="2016-01-04T12:31:02"/>
    <n v="1"/>
    <x v="1"/>
  </r>
  <r>
    <s v="Défenseur"/>
    <s v="Fabinho"/>
    <x v="0"/>
    <n v="16"/>
    <d v="2016-01-04T19:46:32"/>
    <n v="1"/>
    <x v="1"/>
  </r>
  <r>
    <s v="Défenseur"/>
    <s v="Djibril Sidibe"/>
    <x v="6"/>
    <n v="31"/>
    <d v="2016-01-04T20:59:34"/>
    <n v="1"/>
    <x v="0"/>
  </r>
  <r>
    <s v="Défenseur"/>
    <s v="Djibril Sidibe"/>
    <x v="5"/>
    <n v="29"/>
    <d v="2016-01-04T20:55:21"/>
    <n v="1"/>
    <x v="1"/>
  </r>
  <r>
    <s v="Défenseur"/>
    <s v="Djibril Sidibe"/>
    <x v="7"/>
    <n v="24"/>
    <d v="2016-01-03T19:13:50"/>
    <n v="1"/>
    <x v="1"/>
  </r>
  <r>
    <s v="Défenseur"/>
    <s v="Djibril Sidibe"/>
    <x v="1"/>
    <n v="18"/>
    <d v="2016-01-04T20:53:40"/>
    <n v="1"/>
    <x v="1"/>
  </r>
  <r>
    <s v="Défenseur"/>
    <s v="Djibril Sidibe"/>
    <x v="2"/>
    <n v="14"/>
    <d v="2016-01-04T11:42:51"/>
    <n v="1"/>
    <x v="1"/>
  </r>
  <r>
    <s v="Défenseur"/>
    <s v="Djibril Sidibe"/>
    <x v="3"/>
    <n v="14"/>
    <d v="2016-01-04T12:31:02"/>
    <n v="1"/>
    <x v="1"/>
  </r>
  <r>
    <s v="Attaquant"/>
    <s v="Valère Germain"/>
    <x v="6"/>
    <n v="30"/>
    <d v="2016-01-04T20:59:34"/>
    <n v="1"/>
    <x v="0"/>
  </r>
  <r>
    <s v="Attaquant"/>
    <s v="Valère Germain"/>
    <x v="3"/>
    <n v="25"/>
    <d v="2016-01-04T12:31:02"/>
    <n v="1"/>
    <x v="1"/>
  </r>
  <r>
    <s v="Gardien"/>
    <s v="Anthony Lopes"/>
    <x v="2"/>
    <n v="28"/>
    <d v="2016-01-04T11:42:51"/>
    <n v="1"/>
    <x v="0"/>
  </r>
  <r>
    <s v="Milieu"/>
    <s v="Claudio Beauvue"/>
    <x v="1"/>
    <n v="27"/>
    <d v="2016-01-04T20:53:40"/>
    <n v="1"/>
    <x v="0"/>
  </r>
  <r>
    <s v="Milieu"/>
    <s v="Claudio Beauvue"/>
    <x v="0"/>
    <n v="20"/>
    <d v="2016-01-04T19:46:32"/>
    <n v="1"/>
    <x v="1"/>
  </r>
  <r>
    <s v="Milieu"/>
    <s v="Abdel Barrada"/>
    <x v="6"/>
    <n v="27"/>
    <d v="2016-01-04T20:59:34"/>
    <n v="1"/>
    <x v="0"/>
  </r>
  <r>
    <s v="Milieu"/>
    <s v="Julien Féret"/>
    <x v="7"/>
    <n v="25"/>
    <d v="2016-01-03T19:13:50"/>
    <n v="1"/>
    <x v="0"/>
  </r>
  <r>
    <s v="Milieu"/>
    <s v="Julien Féret"/>
    <x v="2"/>
    <n v="21"/>
    <d v="2016-01-04T11:42:51"/>
    <n v="1"/>
    <x v="1"/>
  </r>
  <r>
    <s v="Attaquant"/>
    <s v="Yassine Benzia"/>
    <x v="1"/>
    <n v="25"/>
    <d v="2016-01-04T20:53:40"/>
    <n v="1"/>
    <x v="0"/>
  </r>
  <r>
    <s v="Attaquant"/>
    <s v="Yassine Benzia"/>
    <x v="4"/>
    <n v="12"/>
    <d v="2016-01-03T18:37:19"/>
    <n v="1"/>
    <x v="1"/>
  </r>
  <r>
    <s v="Milieu"/>
    <s v="Rémy Cabella"/>
    <x v="2"/>
    <n v="25"/>
    <d v="2016-01-04T11:42:51"/>
    <n v="1"/>
    <x v="0"/>
  </r>
  <r>
    <s v="Attaquant"/>
    <s v="Paul-Georges Ntep"/>
    <x v="1"/>
    <n v="24"/>
    <d v="2016-01-04T20:53:40"/>
    <n v="1"/>
    <x v="0"/>
  </r>
  <r>
    <s v="Gardien"/>
    <s v="Rémy Vercoutre"/>
    <x v="1"/>
    <n v="23"/>
    <d v="2016-01-04T20:53:40"/>
    <n v="1"/>
    <x v="0"/>
  </r>
  <r>
    <s v="Milieu"/>
    <s v="Valentin Eysseric"/>
    <x v="3"/>
    <n v="23"/>
    <d v="2016-01-04T12:31:02"/>
    <n v="1"/>
    <x v="0"/>
  </r>
  <r>
    <s v="Milieu"/>
    <s v="Georges-Kévin Nkoudou Mbida"/>
    <x v="3"/>
    <n v="23"/>
    <d v="2016-01-04T12:31:02"/>
    <n v="1"/>
    <x v="0"/>
  </r>
  <r>
    <s v="Milieu"/>
    <s v="Thomas Mangani"/>
    <x v="7"/>
    <n v="23"/>
    <d v="2016-01-03T19:13:50"/>
    <n v="1"/>
    <x v="0"/>
  </r>
  <r>
    <s v="Gardien"/>
    <s v="Benjamin Lecomte"/>
    <x v="7"/>
    <n v="22"/>
    <d v="2016-01-03T19:13:50"/>
    <n v="1"/>
    <x v="0"/>
  </r>
  <r>
    <s v="Gardien"/>
    <s v="Steve Mandanda"/>
    <x v="0"/>
    <n v="22"/>
    <d v="2016-01-04T19:46:32"/>
    <n v="1"/>
    <x v="0"/>
  </r>
  <r>
    <s v="Défenseur"/>
    <s v="Christophe Jallet"/>
    <x v="1"/>
    <n v="22"/>
    <d v="2016-01-04T20:53:40"/>
    <n v="1"/>
    <x v="0"/>
  </r>
  <r>
    <s v="Défenseur"/>
    <s v="Paul Baysse"/>
    <x v="2"/>
    <n v="21"/>
    <d v="2016-01-04T11:42:51"/>
    <n v="1"/>
    <x v="0"/>
  </r>
  <r>
    <s v="Défenseur"/>
    <s v="Damien Da Silva"/>
    <x v="1"/>
    <n v="21"/>
    <d v="2016-01-04T20:53:40"/>
    <n v="1"/>
    <x v="0"/>
  </r>
  <r>
    <s v="Défenseur"/>
    <s v="Damien Da Silva"/>
    <x v="4"/>
    <n v="14"/>
    <d v="2016-01-03T18:37:19"/>
    <n v="1"/>
    <x v="1"/>
  </r>
  <r>
    <s v="Gardien"/>
    <s v="Jonas Lössl"/>
    <x v="6"/>
    <n v="20"/>
    <d v="2016-01-04T20:59:34"/>
    <n v="1"/>
    <x v="0"/>
  </r>
  <r>
    <s v="Gardien"/>
    <s v="Jonas Lössl"/>
    <x v="5"/>
    <n v="18"/>
    <d v="2016-01-04T20:55:21"/>
    <n v="1"/>
    <x v="1"/>
  </r>
  <r>
    <s v="Gardien"/>
    <s v="Jean-Louis Leca"/>
    <x v="7"/>
    <n v="18"/>
    <d v="2016-01-03T19:13:50"/>
    <n v="1"/>
    <x v="0"/>
  </r>
  <r>
    <s v="Gardien"/>
    <s v="Jean-Louis Leca"/>
    <x v="0"/>
    <n v="5"/>
    <d v="2016-01-04T19:46:32"/>
    <n v="1"/>
    <x v="1"/>
  </r>
  <r>
    <s v="Milieu"/>
    <s v="Nampalys Mendy"/>
    <x v="5"/>
    <n v="18"/>
    <d v="2016-01-04T20:55:21"/>
    <n v="1"/>
    <x v="0"/>
  </r>
  <r>
    <s v="Milieu"/>
    <s v="Juan Quintero"/>
    <x v="3"/>
    <n v="18"/>
    <d v="2016-01-04T12:31:02"/>
    <n v="1"/>
    <x v="0"/>
  </r>
  <r>
    <s v="Milieu"/>
    <s v="Juan Quintero"/>
    <x v="5"/>
    <n v="15"/>
    <d v="2016-01-04T20:55:21"/>
    <n v="1"/>
    <x v="1"/>
  </r>
  <r>
    <s v="Défenseur"/>
    <s v="Benjamin Mendy"/>
    <x v="2"/>
    <n v="17"/>
    <d v="2016-01-04T11:42:51"/>
    <n v="1"/>
    <x v="0"/>
  </r>
  <r>
    <s v="Gardien"/>
    <s v="Clément Maury"/>
    <x v="5"/>
    <n v="17"/>
    <d v="2016-01-04T20:55:21"/>
    <n v="1"/>
    <x v="0"/>
  </r>
  <r>
    <s v="Gardien"/>
    <s v="Clément Maury"/>
    <x v="4"/>
    <n v="13"/>
    <d v="2016-01-03T18:37:19"/>
    <n v="1"/>
    <x v="1"/>
  </r>
  <r>
    <s v="Défenseur"/>
    <s v="Sébastien Squillaci"/>
    <x v="3"/>
    <n v="16"/>
    <d v="2016-01-04T12:31:02"/>
    <n v="1"/>
    <x v="0"/>
  </r>
  <r>
    <s v="Défenseur"/>
    <s v="Layvin Kurzawa"/>
    <x v="0"/>
    <n v="15"/>
    <d v="2016-01-04T19:46:32"/>
    <n v="1"/>
    <x v="0"/>
  </r>
  <r>
    <s v="Milieu"/>
    <s v="Thomas Lemar"/>
    <x v="5"/>
    <n v="13"/>
    <d v="2016-01-04T20:55:21"/>
    <n v="1"/>
    <x v="0"/>
  </r>
  <r>
    <s v="Milieu"/>
    <s v="Thomas Lemar"/>
    <x v="2"/>
    <n v="11"/>
    <d v="2016-01-04T11:42:51"/>
    <n v="1"/>
    <x v="1"/>
  </r>
  <r>
    <s v="Milieu"/>
    <s v="Thomas Lemar"/>
    <x v="4"/>
    <n v="5"/>
    <d v="2016-01-03T18:37:19"/>
    <n v="1"/>
    <x v="1"/>
  </r>
  <r>
    <s v="Attaquant"/>
    <s v="Lacina Traoré"/>
    <x v="2"/>
    <n v="13"/>
    <d v="2016-01-04T11:42:51"/>
    <n v="1"/>
    <x v="0"/>
  </r>
  <r>
    <s v="Attaquant"/>
    <s v="Lacina Traoré"/>
    <x v="1"/>
    <n v="13"/>
    <d v="2016-01-04T20:53:40"/>
    <n v="1"/>
    <x v="1"/>
  </r>
  <r>
    <s v="Attaquant"/>
    <s v="Lacina Traoré"/>
    <x v="5"/>
    <n v="9"/>
    <d v="2016-01-04T20:55:21"/>
    <n v="1"/>
    <x v="1"/>
  </r>
  <r>
    <s v="Attaquant"/>
    <s v="Lacina Traoré"/>
    <x v="7"/>
    <n v="4"/>
    <d v="2016-01-03T19:13:50"/>
    <n v="1"/>
    <x v="1"/>
  </r>
  <r>
    <s v="Attaquant"/>
    <s v="Lacina Traoré"/>
    <x v="0"/>
    <n v="4"/>
    <d v="2016-01-04T19:46:32"/>
    <n v="1"/>
    <x v="1"/>
  </r>
  <r>
    <s v="Défenseur"/>
    <s v="Renato Civelli"/>
    <x v="5"/>
    <n v="13"/>
    <d v="2016-01-04T20:55:21"/>
    <n v="1"/>
    <x v="0"/>
  </r>
  <r>
    <s v="Milieu"/>
    <s v="Gaël Danic"/>
    <x v="7"/>
    <n v="12"/>
    <d v="2016-01-03T19:13:50"/>
    <n v="1"/>
    <x v="0"/>
  </r>
  <r>
    <s v="Défenseur"/>
    <s v="Julian Palmieri"/>
    <x v="3"/>
    <n v="12"/>
    <d v="2016-01-04T12:31:02"/>
    <n v="1"/>
    <x v="0"/>
  </r>
  <r>
    <s v="Milieu"/>
    <s v="Prince Oniangue"/>
    <x v="1"/>
    <n v="12"/>
    <d v="2016-01-04T20:53:40"/>
    <n v="1"/>
    <x v="0"/>
  </r>
  <r>
    <s v="Gardien"/>
    <s v="Jesper Hansen"/>
    <x v="4"/>
    <n v="12"/>
    <d v="2016-01-03T18:37:19"/>
    <n v="1"/>
    <x v="0"/>
  </r>
  <r>
    <s v="Défenseur"/>
    <s v="Romain Thomas"/>
    <x v="1"/>
    <n v="11"/>
    <d v="2016-01-04T20:53:40"/>
    <n v="1"/>
    <x v="0"/>
  </r>
  <r>
    <s v="Milieu"/>
    <s v="Jean Seri"/>
    <x v="7"/>
    <n v="11"/>
    <d v="2016-01-03T19:13:50"/>
    <n v="1"/>
    <x v="0"/>
  </r>
  <r>
    <s v="Défenseur"/>
    <s v="Hamari Traore"/>
    <x v="7"/>
    <n v="11"/>
    <d v="2016-01-03T19:13:50"/>
    <n v="1"/>
    <x v="0"/>
  </r>
  <r>
    <s v="Milieu"/>
    <s v="Jérémy Pied"/>
    <x v="3"/>
    <n v="10"/>
    <d v="2016-01-04T12:31:02"/>
    <n v="1"/>
    <x v="0"/>
  </r>
  <r>
    <s v="Défenseur"/>
    <s v="Mauricio Isla"/>
    <x v="5"/>
    <n v="9"/>
    <d v="2016-01-04T20:55:21"/>
    <n v="1"/>
    <x v="0"/>
  </r>
  <r>
    <s v="Défenseur"/>
    <s v="Jérôme Roussillon"/>
    <x v="5"/>
    <n v="9"/>
    <d v="2016-01-04T20:55:21"/>
    <n v="1"/>
    <x v="0"/>
  </r>
  <r>
    <s v="Défenseur"/>
    <s v="Jérôme Roussillon"/>
    <x v="6"/>
    <n v="7"/>
    <d v="2016-01-04T20:59:34"/>
    <n v="1"/>
    <x v="1"/>
  </r>
  <r>
    <s v="Attaquant"/>
    <s v="Ronny Rodelin"/>
    <x v="7"/>
    <n v="8"/>
    <d v="2016-01-03T19:13:50"/>
    <n v="1"/>
    <x v="0"/>
  </r>
  <r>
    <s v="Milieu"/>
    <s v="Yannis Salibur"/>
    <x v="7"/>
    <n v="8"/>
    <d v="2016-01-03T19:13:50"/>
    <n v="1"/>
    <x v="0"/>
  </r>
  <r>
    <s v="Défenseur"/>
    <s v="Syam Ben Youssef"/>
    <x v="2"/>
    <n v="8"/>
    <d v="2016-01-04T11:42:51"/>
    <n v="1"/>
    <x v="0"/>
  </r>
  <r>
    <s v="Attaquant"/>
    <s v="Rodrigue Ninga"/>
    <x v="6"/>
    <n v="8"/>
    <d v="2016-01-04T20:59:34"/>
    <n v="1"/>
    <x v="0"/>
  </r>
  <r>
    <s v="Attaquant"/>
    <s v="Rodrigue Ninga"/>
    <x v="0"/>
    <n v="1"/>
    <d v="2016-01-04T19:46:32"/>
    <n v="1"/>
    <x v="1"/>
  </r>
  <r>
    <s v="Défenseur"/>
    <s v="Lamine Gassama"/>
    <x v="1"/>
    <n v="7"/>
    <d v="2016-01-04T20:53:40"/>
    <n v="1"/>
    <x v="0"/>
  </r>
  <r>
    <s v="Milieu"/>
    <s v="Marvin Martin"/>
    <x v="0"/>
    <n v="7"/>
    <d v="2016-01-04T19:46:32"/>
    <n v="1"/>
    <x v="0"/>
  </r>
  <r>
    <s v="Milieu"/>
    <s v="Etienne Didot"/>
    <x v="6"/>
    <n v="7"/>
    <d v="2016-01-04T20:59:34"/>
    <n v="1"/>
    <x v="0"/>
  </r>
  <r>
    <s v="Défenseur"/>
    <s v="Anthony Weber"/>
    <x v="5"/>
    <n v="7"/>
    <d v="2016-01-04T20:55:21"/>
    <n v="1"/>
    <x v="0"/>
  </r>
  <r>
    <s v="Défenseur"/>
    <s v="Issiaga Sylla"/>
    <x v="4"/>
    <n v="7"/>
    <d v="2016-01-03T18:37:19"/>
    <n v="1"/>
    <x v="0"/>
  </r>
  <r>
    <s v="Milieu"/>
    <s v="Lucas Deaux"/>
    <x v="6"/>
    <n v="7"/>
    <d v="2016-01-04T20:59:34"/>
    <n v="1"/>
    <x v="0"/>
  </r>
  <r>
    <s v="Attaquant"/>
    <s v="Enzo Crivelli"/>
    <x v="5"/>
    <n v="7"/>
    <d v="2016-01-04T20:55:21"/>
    <n v="1"/>
    <x v="0"/>
  </r>
  <r>
    <s v="Défenseur"/>
    <s v="Alaeddine Yahia"/>
    <x v="4"/>
    <n v="7"/>
    <d v="2016-01-03T18:37:19"/>
    <n v="1"/>
    <x v="0"/>
  </r>
  <r>
    <s v="Milieu"/>
    <s v="Vincent Koziello"/>
    <x v="1"/>
    <n v="7"/>
    <d v="2016-01-04T20:53:40"/>
    <n v="1"/>
    <x v="0"/>
  </r>
  <r>
    <s v="Milieu"/>
    <s v="Jean-Kevin Augustin"/>
    <x v="1"/>
    <n v="7"/>
    <d v="2016-01-04T20:53:40"/>
    <n v="1"/>
    <x v="0"/>
  </r>
  <r>
    <s v="Défenseur"/>
    <s v="Romain Saiss"/>
    <x v="3"/>
    <n v="7"/>
    <d v="2016-01-04T12:31:02"/>
    <n v="1"/>
    <x v="0"/>
  </r>
  <r>
    <s v="Défenseur"/>
    <s v="Alexandre Coeff"/>
    <x v="7"/>
    <n v="7"/>
    <d v="2016-01-03T19:13:50"/>
    <n v="1"/>
    <x v="0"/>
  </r>
  <r>
    <s v="Défenseur"/>
    <s v="Alexandre Coeff"/>
    <x v="4"/>
    <n v="6"/>
    <d v="2016-01-03T18:37:19"/>
    <n v="1"/>
    <x v="1"/>
  </r>
  <r>
    <s v="Défenseur"/>
    <s v="Youssouf Sabaly"/>
    <x v="7"/>
    <n v="6"/>
    <d v="2016-01-03T19:13:50"/>
    <n v="1"/>
    <x v="0"/>
  </r>
  <r>
    <s v="Défenseur"/>
    <s v="Youssouf Sabaly"/>
    <x v="4"/>
    <n v="5"/>
    <d v="2016-01-03T18:37:19"/>
    <n v="1"/>
    <x v="1"/>
  </r>
  <r>
    <s v="Défenseur"/>
    <s v="Dennis Appiah"/>
    <x v="4"/>
    <n v="6"/>
    <d v="2016-01-03T18:37:19"/>
    <n v="1"/>
    <x v="0"/>
  </r>
  <r>
    <s v="Milieu"/>
    <s v="Jerome Le Moigne"/>
    <x v="0"/>
    <n v="6"/>
    <d v="2016-01-04T19:46:32"/>
    <n v="1"/>
    <x v="0"/>
  </r>
  <r>
    <s v="Défenseur"/>
    <s v="Almamy Touré"/>
    <x v="2"/>
    <n v="6"/>
    <d v="2016-01-04T11:42:51"/>
    <n v="1"/>
    <x v="0"/>
  </r>
  <r>
    <s v="Défenseur"/>
    <s v="Almamy Touré"/>
    <x v="0"/>
    <n v="4"/>
    <d v="2016-01-04T19:46:32"/>
    <n v="1"/>
    <x v="1"/>
  </r>
  <r>
    <s v="Défenseur"/>
    <s v="Yoann Andreu"/>
    <x v="7"/>
    <n v="6"/>
    <d v="2016-01-03T19:13:50"/>
    <n v="1"/>
    <x v="0"/>
  </r>
  <r>
    <s v="Défenseur"/>
    <s v="Yoann Andreu"/>
    <x v="4"/>
    <n v="5"/>
    <d v="2016-01-03T18:37:19"/>
    <n v="1"/>
    <x v="1"/>
  </r>
  <r>
    <s v="Défenseur"/>
    <s v="Yoann Andreu"/>
    <x v="0"/>
    <n v="5"/>
    <d v="2016-01-04T19:46:32"/>
    <n v="1"/>
    <x v="1"/>
  </r>
  <r>
    <s v="Défenseur"/>
    <s v="Yoann Andreu"/>
    <x v="1"/>
    <n v="5"/>
    <d v="2016-01-04T20:53:40"/>
    <n v="1"/>
    <x v="1"/>
  </r>
  <r>
    <s v="Milieu"/>
    <s v="Ismael Traoré"/>
    <x v="4"/>
    <n v="6"/>
    <d v="2016-01-03T18:37:19"/>
    <n v="1"/>
    <x v="0"/>
  </r>
  <r>
    <s v="Milieu"/>
    <s v="Vincent Manceau"/>
    <x v="4"/>
    <n v="6"/>
    <d v="2016-01-03T18:37:19"/>
    <n v="1"/>
    <x v="0"/>
  </r>
  <r>
    <s v="Défenseur"/>
    <s v="Roderic Filippi"/>
    <x v="4"/>
    <n v="6"/>
    <d v="2016-01-03T18:37:19"/>
    <n v="1"/>
    <x v="0"/>
  </r>
  <r>
    <s v="Défenseur"/>
    <s v="Pablo Martinez"/>
    <x v="4"/>
    <n v="6"/>
    <d v="2016-01-03T18:37:19"/>
    <n v="1"/>
    <x v="0"/>
  </r>
  <r>
    <s v="Milieu"/>
    <s v="Mohamed Wael Larbi"/>
    <x v="2"/>
    <n v="6"/>
    <d v="2016-01-04T11:42:51"/>
    <n v="1"/>
    <x v="0"/>
  </r>
  <r>
    <s v="Milieu"/>
    <s v="Mohamed Wael Larbi"/>
    <x v="1"/>
    <n v="5"/>
    <d v="2016-01-04T20:53:40"/>
    <n v="1"/>
    <x v="1"/>
  </r>
  <r>
    <s v="Milieu"/>
    <s v="Thiago Xavier"/>
    <x v="0"/>
    <n v="6"/>
    <d v="2016-01-04T19:46:32"/>
    <n v="1"/>
    <x v="0"/>
  </r>
  <r>
    <s v="Milieu"/>
    <s v="Romain Philippoteaux"/>
    <x v="5"/>
    <n v="5"/>
    <d v="2016-01-04T20:55:21"/>
    <n v="1"/>
    <x v="0"/>
  </r>
  <r>
    <s v="Défenseur"/>
    <s v="Kader Mangane"/>
    <x v="4"/>
    <n v="5"/>
    <d v="2016-01-03T18:37:19"/>
    <n v="1"/>
    <x v="0"/>
  </r>
  <r>
    <s v="Défenseur"/>
    <s v="Rolando"/>
    <x v="5"/>
    <n v="5"/>
    <d v="2016-01-04T20:55:21"/>
    <n v="1"/>
    <x v="0"/>
  </r>
  <r>
    <s v="Défenseur"/>
    <s v="Gilles Cioni"/>
    <x v="0"/>
    <n v="4"/>
    <d v="2016-01-04T19:46:32"/>
    <n v="1"/>
    <x v="0"/>
  </r>
  <r>
    <s v="Gardien"/>
    <s v="Yoann Cardinale"/>
    <x v="2"/>
    <n v="4"/>
    <d v="2016-01-04T11:42:51"/>
    <n v="1"/>
    <x v="0"/>
  </r>
  <r>
    <s v="Gardien"/>
    <s v="Mamadou Samassa"/>
    <x v="5"/>
    <n v="3"/>
    <d v="2016-01-04T20:55:21"/>
    <n v="1"/>
    <x v="0"/>
  </r>
  <r>
    <s v="Gardien"/>
    <s v="Mamadou Samassa"/>
    <x v="6"/>
    <n v="3"/>
    <d v="2016-01-04T20:59:34"/>
    <n v="1"/>
    <x v="1"/>
  </r>
  <r>
    <s v="Défenseur"/>
    <s v="Jeremie Bréchet"/>
    <x v="5"/>
    <n v="3"/>
    <d v="2016-01-04T20:55:21"/>
    <n v="1"/>
    <x v="0"/>
  </r>
  <r>
    <s v="Défenseur"/>
    <s v="Kevin Malcuit"/>
    <x v="0"/>
    <n v="3"/>
    <d v="2016-01-04T19:46:32"/>
    <n v="1"/>
    <x v="0"/>
  </r>
  <r>
    <s v="Défenseur"/>
    <s v="Reynald Lemaître"/>
    <x v="6"/>
    <n v="2"/>
    <d v="2016-01-04T20:59:34"/>
    <n v="1"/>
    <x v="0"/>
  </r>
  <r>
    <s v="Défenseur"/>
    <s v="William Matheus"/>
    <x v="6"/>
    <n v="2"/>
    <d v="2016-01-04T20:59:34"/>
    <n v="1"/>
    <x v="0"/>
  </r>
  <r>
    <s v="Défenseur"/>
    <s v="Gael Angoula"/>
    <x v="3"/>
    <n v="2"/>
    <d v="2016-01-04T12:31:02"/>
    <n v="1"/>
    <x v="0"/>
  </r>
  <r>
    <s v="Défenseur"/>
    <s v="Zargo Toure"/>
    <x v="7"/>
    <n v="2"/>
    <d v="2016-01-03T19:13:50"/>
    <n v="1"/>
    <x v="0"/>
  </r>
  <r>
    <s v="Gardien"/>
    <s v="Jessy Moulin"/>
    <x v="3"/>
    <n v="1"/>
    <d v="2016-01-04T12:31:02"/>
    <n v="1"/>
    <x v="0"/>
  </r>
  <r>
    <s v="Gardien"/>
    <s v="Paul Reulet"/>
    <x v="1"/>
    <n v="1"/>
    <d v="2016-01-04T20:53:40"/>
    <n v="1"/>
    <x v="0"/>
  </r>
  <r>
    <s v="Gardien"/>
    <s v="Theo Guivarch"/>
    <x v="6"/>
    <n v="1"/>
    <d v="2016-01-04T20:59:34"/>
    <n v="1"/>
    <x v="0"/>
  </r>
  <r>
    <s v="Attaquant"/>
    <s v="Aldo Kalulu"/>
    <x v="4"/>
    <n v="1"/>
    <d v="2016-01-03T18:37:19"/>
    <n v="1"/>
    <x v="0"/>
  </r>
  <r>
    <s v="Milieu"/>
    <s v="Jimmy Cabot"/>
    <x v="4"/>
    <n v="1"/>
    <d v="2016-01-03T18:37:19"/>
    <n v="1"/>
    <x v="0"/>
  </r>
  <r>
    <s v="Milieu"/>
    <s v="Adam Ounas"/>
    <x v="5"/>
    <n v="1"/>
    <d v="2016-01-04T20:55:21"/>
    <n v="1"/>
    <x v="0"/>
  </r>
  <r>
    <s v="Gardien"/>
    <s v="Louis Deschateaux"/>
    <x v="1"/>
    <n v="1"/>
    <d v="2016-01-04T20:53:40"/>
    <n v="1"/>
    <x v="0"/>
  </r>
  <r>
    <s v="Milieu"/>
    <s v="Jean-Victor Makengo"/>
    <x v="0"/>
    <n v="1"/>
    <d v="2016-01-04T19:46:32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6:K40" firstHeaderRow="1" firstDataRow="1" firstDataCol="1"/>
  <pivotFields count="7">
    <pivotField showAll="0"/>
    <pivotField dataField="1" showAll="0"/>
    <pivotField axis="axisRow" showAll="0">
      <items count="9">
        <item x="6"/>
        <item x="3"/>
        <item x="2"/>
        <item x="5"/>
        <item x="4"/>
        <item x="7"/>
        <item x="1"/>
        <item x="0"/>
        <item t="default"/>
      </items>
    </pivotField>
    <pivotField showAll="0"/>
    <pivotField numFmtId="22" showAll="0"/>
    <pivotField showAll="0"/>
    <pivotField axis="axisRow" showAll="0">
      <items count="3">
        <item x="0"/>
        <item x="1"/>
        <item t="default"/>
      </items>
    </pivotField>
  </pivotFields>
  <rowFields count="2">
    <field x="2"/>
    <field x="6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t="grand">
      <x/>
    </i>
  </rowItems>
  <colItems count="1">
    <i/>
  </colItems>
  <dataFields count="1">
    <dataField name="Count of Joueur" fld="1" subtotal="count" baseField="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M12" firstHeaderRow="0" firstDataRow="1" firstDataCol="1" rowPageCount="1" colPageCount="1"/>
  <pivotFields count="7">
    <pivotField showAll="0"/>
    <pivotField dataField="1" showAll="0"/>
    <pivotField axis="axisRow" showAll="0" sortType="ascending">
      <items count="9">
        <item x="2"/>
        <item x="6"/>
        <item x="4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numFmtId="22" showAll="0"/>
    <pivotField showAll="0"/>
    <pivotField axis="axisPage" showAll="0">
      <items count="4">
        <item x="0"/>
        <item x="1"/>
        <item m="1" x="2"/>
        <item t="default"/>
      </items>
    </pivotField>
  </pivotFields>
  <rowFields count="1">
    <field x="2"/>
  </rowFields>
  <rowItems count="9">
    <i>
      <x v="7"/>
    </i>
    <i>
      <x v="4"/>
    </i>
    <i>
      <x v="2"/>
    </i>
    <i>
      <x/>
    </i>
    <i>
      <x v="5"/>
    </i>
    <i>
      <x v="3"/>
    </i>
    <i>
      <x v="1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um of Prix Achat" fld="3" baseField="0" baseItem="0"/>
    <dataField name="Count of Joueur" fld="1" subtotal="count" baseField="0" baseItem="0"/>
    <dataField name="Average of Prix Achat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6:K41" firstHeaderRow="1" firstDataRow="1" firstDataCol="1"/>
  <pivotFields count="7">
    <pivotField showAll="0"/>
    <pivotField dataField="1" showAll="0"/>
    <pivotField axis="axisRow" showAll="0">
      <items count="9">
        <item x="2"/>
        <item x="6"/>
        <item x="4"/>
        <item x="3"/>
        <item x="1"/>
        <item x="7"/>
        <item x="0"/>
        <item x="5"/>
        <item t="default"/>
      </items>
    </pivotField>
    <pivotField showAll="0"/>
    <pivotField numFmtId="22" showAll="0"/>
    <pivotField showAll="0"/>
    <pivotField axis="axisRow" showAll="0">
      <items count="4">
        <item x="0"/>
        <item x="1"/>
        <item m="1" x="2"/>
        <item t="default"/>
      </items>
    </pivotField>
  </pivotFields>
  <rowFields count="2">
    <field x="2"/>
    <field x="6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Count of Joueur" fld="1" subtotal="count" baseField="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M12" firstHeaderRow="0" firstDataRow="1" firstDataCol="1" rowPageCount="1" colPageCount="1"/>
  <pivotFields count="7">
    <pivotField showAll="0"/>
    <pivotField dataField="1" showAll="0"/>
    <pivotField axis="axisRow" showAll="0" sortType="ascending">
      <items count="9">
        <item x="6"/>
        <item x="3"/>
        <item x="2"/>
        <item x="5"/>
        <item x="4"/>
        <item x="7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numFmtId="22"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9">
    <i>
      <x v="3"/>
    </i>
    <i>
      <x/>
    </i>
    <i>
      <x v="6"/>
    </i>
    <i>
      <x v="2"/>
    </i>
    <i>
      <x v="4"/>
    </i>
    <i>
      <x v="1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um of Prix Achat" fld="3" baseField="0" baseItem="0"/>
    <dataField name="Count of Joueur" fld="1" subtotal="count" baseField="0" baseItem="0"/>
    <dataField name="Average of Prix Achat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multipleFieldFilters="0" rowHeaderCaption="">
  <location ref="Q4:U13" firstHeaderRow="0" firstDataRow="1" firstDataCol="1"/>
  <pivotFields count="15">
    <pivotField axis="axisRow" showAll="0">
      <items count="9">
        <item x="0"/>
        <item x="4"/>
        <item x="7"/>
        <item x="1"/>
        <item x="5"/>
        <item x="6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b joueurs" fld="2" subtotal="count" baseField="0" baseItem="0"/>
    <dataField name="Nb titu" fld="12" baseField="0" baseItem="0"/>
    <dataField name="Nb buts" fld="14" baseField="0" baseItem="4"/>
    <dataField name="Moyenne note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M12" firstHeaderRow="0" firstDataRow="1" firstDataCol="1" rowPageCount="1" colPageCount="1"/>
  <pivotFields count="7">
    <pivotField showAll="0"/>
    <pivotField dataField="1" showAll="0"/>
    <pivotField axis="axisRow" showAll="0" sortType="ascending">
      <items count="10">
        <item x="1"/>
        <item x="2"/>
        <item x="3"/>
        <item x="0"/>
        <item x="4"/>
        <item x="6"/>
        <item x="7"/>
        <item x="5"/>
        <item h="1" m="1" x="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numFmtId="22" showAll="0"/>
    <pivotField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2"/>
    </i>
    <i>
      <x v="4"/>
    </i>
    <i>
      <x v="5"/>
    </i>
    <i>
      <x v="6"/>
    </i>
    <i>
      <x v="7"/>
    </i>
    <i>
      <x v="3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um of Prix Achat" fld="3" baseField="0" baseItem="0"/>
    <dataField name="Count of Joueur" fld="1" subtotal="count" baseField="0" baseItem="0"/>
    <dataField name="Average of Prix Achat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6:K41" firstHeaderRow="1" firstDataRow="1" firstDataCol="1"/>
  <pivotFields count="7">
    <pivotField showAll="0"/>
    <pivotField dataField="1" showAll="0"/>
    <pivotField axis="axisRow" showAll="0">
      <items count="10">
        <item x="1"/>
        <item x="2"/>
        <item x="3"/>
        <item x="0"/>
        <item x="4"/>
        <item x="6"/>
        <item x="7"/>
        <item x="5"/>
        <item m="1" x="8"/>
        <item t="default"/>
      </items>
    </pivotField>
    <pivotField showAll="0"/>
    <pivotField numFmtId="22" showAll="0"/>
    <pivotField showAll="0"/>
    <pivotField axis="axisRow" showAll="0">
      <items count="3">
        <item x="0"/>
        <item x="1"/>
        <item t="default"/>
      </items>
    </pivotField>
  </pivotFields>
  <rowFields count="2">
    <field x="2"/>
    <field x="6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Count of Joueur" fld="1" subtotal="count" baseField="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6:K41" firstHeaderRow="1" firstDataRow="1" firstDataCol="1"/>
  <pivotFields count="7">
    <pivotField showAll="0"/>
    <pivotField dataField="1" showAll="0"/>
    <pivotField axis="axisRow" showAll="0">
      <items count="9">
        <item x="2"/>
        <item x="6"/>
        <item x="4"/>
        <item x="3"/>
        <item x="1"/>
        <item x="7"/>
        <item x="0"/>
        <item x="5"/>
        <item t="default"/>
      </items>
    </pivotField>
    <pivotField showAll="0"/>
    <pivotField numFmtId="22" showAll="0"/>
    <pivotField showAll="0"/>
    <pivotField axis="axisRow" showAll="0">
      <items count="4">
        <item x="0"/>
        <item x="1"/>
        <item m="1" x="2"/>
        <item t="default"/>
      </items>
    </pivotField>
  </pivotFields>
  <rowFields count="2">
    <field x="2"/>
    <field x="6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Count of Joueur" fld="1" subtotal="count" baseField="6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M12" firstHeaderRow="0" firstDataRow="1" firstDataCol="1" rowPageCount="1" colPageCount="1"/>
  <pivotFields count="7">
    <pivotField showAll="0"/>
    <pivotField dataField="1" showAll="0"/>
    <pivotField axis="axisRow" showAll="0" sortType="ascending">
      <items count="9">
        <item x="2"/>
        <item x="6"/>
        <item x="4"/>
        <item x="3"/>
        <item x="1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numFmtId="22" showAll="0"/>
    <pivotField showAll="0"/>
    <pivotField axis="axisPage" showAll="0">
      <items count="4">
        <item x="0"/>
        <item x="1"/>
        <item m="1" x="2"/>
        <item t="default"/>
      </items>
    </pivotField>
  </pivotFields>
  <rowFields count="1">
    <field x="2"/>
  </rowFields>
  <rowItems count="9">
    <i>
      <x v="7"/>
    </i>
    <i>
      <x v="4"/>
    </i>
    <i>
      <x v="2"/>
    </i>
    <i>
      <x/>
    </i>
    <i>
      <x v="5"/>
    </i>
    <i>
      <x v="3"/>
    </i>
    <i>
      <x v="1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0" hier="-1"/>
  </pageFields>
  <dataFields count="3">
    <dataField name="Sum of Prix Achat" fld="3" baseField="0" baseItem="0"/>
    <dataField name="Count of Joueur" fld="1" subtotal="count" baseField="0" baseItem="0"/>
    <dataField name="Average of Prix Achat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multipleFieldFilters="0" rowHeaderCaption="">
  <location ref="Q4:U13" firstHeaderRow="0" firstDataRow="1" firstDataCol="1"/>
  <pivotFields count="15">
    <pivotField axis="axisRow" showAll="0">
      <items count="10">
        <item x="0"/>
        <item x="4"/>
        <item x="5"/>
        <item m="1" x="8"/>
        <item x="2"/>
        <item x="1"/>
        <item x="3"/>
        <item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b joueurs" fld="2" subtotal="count" baseField="0" baseItem="0"/>
    <dataField name="Nb titu" fld="12" baseField="0" baseItem="0"/>
    <dataField name="Nb buts" fld="14" baseField="0" baseItem="4"/>
    <dataField name="Moyenne note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multipleFieldFilters="0" rowHeaderCaption="">
  <location ref="Q4:U13" firstHeaderRow="0" firstDataRow="1" firstDataCol="1"/>
  <pivotFields count="15">
    <pivotField axis="axisRow" showAll="0">
      <items count="9">
        <item x="2"/>
        <item x="5"/>
        <item x="0"/>
        <item x="1"/>
        <item x="3"/>
        <item x="7"/>
        <item x="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b joueurs" fld="2" subtotal="count" baseField="0" baseItem="0"/>
    <dataField name="Nb titu" fld="12" baseField="0" baseItem="0"/>
    <dataField name="Nb buts" fld="14" baseField="0" baseItem="4"/>
    <dataField name="Moyenne note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208"/>
  <sheetViews>
    <sheetView workbookViewId="0">
      <selection activeCell="C76" sqref="C76"/>
    </sheetView>
  </sheetViews>
  <sheetFormatPr baseColWidth="10" defaultColWidth="9.140625" defaultRowHeight="15" x14ac:dyDescent="0.25"/>
  <cols>
    <col min="1" max="1" width="10.28515625" bestFit="1" customWidth="1"/>
    <col min="2" max="2" width="23.7109375" bestFit="1" customWidth="1"/>
    <col min="3" max="3" width="27.7109375" bestFit="1" customWidth="1"/>
    <col min="4" max="4" width="12.140625" bestFit="1" customWidth="1"/>
    <col min="5" max="5" width="15.85546875" bestFit="1" customWidth="1"/>
    <col min="6" max="6" width="10.28515625" bestFit="1" customWidth="1"/>
    <col min="7" max="7" width="8.28515625" bestFit="1" customWidth="1"/>
    <col min="8" max="8" width="15.85546875" bestFit="1" customWidth="1"/>
    <col min="10" max="10" width="27.7109375" customWidth="1"/>
    <col min="11" max="11" width="16.5703125" customWidth="1"/>
    <col min="12" max="12" width="15.140625" customWidth="1"/>
    <col min="13" max="13" width="20.140625" customWidth="1"/>
    <col min="14" max="14" width="2" customWidth="1"/>
    <col min="15" max="56" width="3" customWidth="1"/>
    <col min="57" max="59" width="4" customWidth="1"/>
    <col min="60" max="60" width="1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</v>
      </c>
      <c r="G1" t="s">
        <v>164</v>
      </c>
      <c r="H1" s="1">
        <v>41906.603136574071</v>
      </c>
      <c r="J1" s="2" t="s">
        <v>164</v>
      </c>
      <c r="K1" t="s">
        <v>168</v>
      </c>
    </row>
    <row r="2" spans="1:13" hidden="1" x14ac:dyDescent="0.25">
      <c r="A2" t="s">
        <v>5</v>
      </c>
      <c r="B2" t="s">
        <v>6</v>
      </c>
      <c r="C2" t="s">
        <v>7</v>
      </c>
      <c r="D2">
        <v>428</v>
      </c>
      <c r="E2" s="1">
        <v>41905.88013888889</v>
      </c>
      <c r="F2">
        <f t="shared" ref="F2:F65" si="0">IF(E2&gt;$H$1,2,1)</f>
        <v>1</v>
      </c>
      <c r="G2" t="str">
        <f>IF(B2=B1,"Perdu","Gagné")</f>
        <v>Gagné</v>
      </c>
    </row>
    <row r="3" spans="1:13" hidden="1" x14ac:dyDescent="0.25">
      <c r="A3" t="s">
        <v>5</v>
      </c>
      <c r="B3" t="s">
        <v>6</v>
      </c>
      <c r="C3" t="s">
        <v>8</v>
      </c>
      <c r="D3">
        <v>111</v>
      </c>
      <c r="E3" s="1">
        <v>41904.564733796295</v>
      </c>
      <c r="F3">
        <f t="shared" si="0"/>
        <v>1</v>
      </c>
      <c r="G3" t="str">
        <f t="shared" ref="G3:G66" si="1">IF(B3=B2,"Perdu","Gagné")</f>
        <v>Perdu</v>
      </c>
      <c r="J3" s="2" t="s">
        <v>165</v>
      </c>
      <c r="K3" t="s">
        <v>167</v>
      </c>
      <c r="L3" t="s">
        <v>170</v>
      </c>
      <c r="M3" t="s">
        <v>169</v>
      </c>
    </row>
    <row r="4" spans="1:13" hidden="1" x14ac:dyDescent="0.25">
      <c r="A4" t="s">
        <v>5</v>
      </c>
      <c r="B4" t="s">
        <v>9</v>
      </c>
      <c r="C4" t="s">
        <v>10</v>
      </c>
      <c r="D4">
        <v>121</v>
      </c>
      <c r="E4" s="1">
        <v>41906.603136574071</v>
      </c>
      <c r="F4">
        <f t="shared" si="0"/>
        <v>1</v>
      </c>
      <c r="G4" t="str">
        <f t="shared" si="1"/>
        <v>Gagné</v>
      </c>
      <c r="J4" s="3" t="s">
        <v>16</v>
      </c>
      <c r="K4" s="4">
        <v>479</v>
      </c>
      <c r="L4" s="4">
        <v>23</v>
      </c>
      <c r="M4" s="4">
        <v>20.826086956521738</v>
      </c>
    </row>
    <row r="5" spans="1:13" hidden="1" x14ac:dyDescent="0.25">
      <c r="A5" t="s">
        <v>5</v>
      </c>
      <c r="B5" t="s">
        <v>9</v>
      </c>
      <c r="C5" t="s">
        <v>8</v>
      </c>
      <c r="D5">
        <v>40</v>
      </c>
      <c r="E5" s="1">
        <v>41904.564733796295</v>
      </c>
      <c r="F5">
        <f t="shared" si="0"/>
        <v>1</v>
      </c>
      <c r="G5" t="str">
        <f t="shared" si="1"/>
        <v>Perdu</v>
      </c>
      <c r="J5" s="3" t="s">
        <v>17</v>
      </c>
      <c r="K5" s="4">
        <v>413</v>
      </c>
      <c r="L5" s="4">
        <v>18</v>
      </c>
      <c r="M5" s="4">
        <v>22.944444444444443</v>
      </c>
    </row>
    <row r="6" spans="1:13" hidden="1" x14ac:dyDescent="0.25">
      <c r="A6" t="s">
        <v>11</v>
      </c>
      <c r="B6" t="s">
        <v>12</v>
      </c>
      <c r="C6" t="s">
        <v>13</v>
      </c>
      <c r="D6">
        <v>66</v>
      </c>
      <c r="E6" s="1">
        <v>41906.756377314814</v>
      </c>
      <c r="F6">
        <f t="shared" si="0"/>
        <v>2</v>
      </c>
      <c r="G6" t="str">
        <f t="shared" si="1"/>
        <v>Gagné</v>
      </c>
      <c r="J6" s="3" t="s">
        <v>8</v>
      </c>
      <c r="K6" s="4">
        <v>431</v>
      </c>
      <c r="L6" s="4">
        <v>17</v>
      </c>
      <c r="M6" s="4">
        <v>25.352941176470587</v>
      </c>
    </row>
    <row r="7" spans="1:13" hidden="1" x14ac:dyDescent="0.25">
      <c r="A7" t="s">
        <v>11</v>
      </c>
      <c r="B7" t="s">
        <v>12</v>
      </c>
      <c r="C7" t="s">
        <v>8</v>
      </c>
      <c r="D7">
        <v>48</v>
      </c>
      <c r="E7" s="1">
        <v>41906.648530092592</v>
      </c>
      <c r="F7">
        <f t="shared" si="0"/>
        <v>2</v>
      </c>
      <c r="G7" t="str">
        <f t="shared" si="1"/>
        <v>Perdu</v>
      </c>
      <c r="J7" s="3" t="s">
        <v>10</v>
      </c>
      <c r="K7" s="4">
        <v>459</v>
      </c>
      <c r="L7" s="4">
        <v>18</v>
      </c>
      <c r="M7" s="4">
        <v>25.5</v>
      </c>
    </row>
    <row r="8" spans="1:13" hidden="1" x14ac:dyDescent="0.25">
      <c r="A8" t="s">
        <v>11</v>
      </c>
      <c r="B8" t="s">
        <v>12</v>
      </c>
      <c r="C8" t="s">
        <v>14</v>
      </c>
      <c r="D8">
        <v>40</v>
      </c>
      <c r="E8" s="1">
        <v>41907.634953703702</v>
      </c>
      <c r="F8">
        <f t="shared" si="0"/>
        <v>2</v>
      </c>
      <c r="G8" t="str">
        <f t="shared" si="1"/>
        <v>Perdu</v>
      </c>
      <c r="J8" s="3" t="s">
        <v>14</v>
      </c>
      <c r="K8" s="4">
        <v>337</v>
      </c>
      <c r="L8" s="4">
        <v>13</v>
      </c>
      <c r="M8" s="4">
        <v>25.923076923076923</v>
      </c>
    </row>
    <row r="9" spans="1:13" x14ac:dyDescent="0.25">
      <c r="A9" t="s">
        <v>5</v>
      </c>
      <c r="B9" t="s">
        <v>15</v>
      </c>
      <c r="C9" t="s">
        <v>16</v>
      </c>
      <c r="D9">
        <v>59</v>
      </c>
      <c r="E9" s="1">
        <v>41905.62060185185</v>
      </c>
      <c r="F9">
        <f t="shared" si="0"/>
        <v>1</v>
      </c>
      <c r="G9" t="str">
        <f t="shared" si="1"/>
        <v>Gagné</v>
      </c>
      <c r="J9" s="3" t="s">
        <v>13</v>
      </c>
      <c r="K9" s="4">
        <v>500</v>
      </c>
      <c r="L9" s="4">
        <v>19</v>
      </c>
      <c r="M9" s="4">
        <v>26.315789473684209</v>
      </c>
    </row>
    <row r="10" spans="1:13" hidden="1" x14ac:dyDescent="0.25">
      <c r="A10" t="s">
        <v>5</v>
      </c>
      <c r="B10" t="s">
        <v>15</v>
      </c>
      <c r="C10" t="s">
        <v>17</v>
      </c>
      <c r="D10">
        <v>56</v>
      </c>
      <c r="E10" s="1">
        <v>41906.340127314812</v>
      </c>
      <c r="F10">
        <f t="shared" si="0"/>
        <v>1</v>
      </c>
      <c r="G10" t="str">
        <f t="shared" si="1"/>
        <v>Perdu</v>
      </c>
      <c r="J10" s="3" t="s">
        <v>18</v>
      </c>
      <c r="K10" s="4">
        <v>500</v>
      </c>
      <c r="L10" s="4">
        <v>19</v>
      </c>
      <c r="M10" s="4">
        <v>26.315789473684209</v>
      </c>
    </row>
    <row r="11" spans="1:13" hidden="1" x14ac:dyDescent="0.25">
      <c r="A11" t="s">
        <v>5</v>
      </c>
      <c r="B11" t="s">
        <v>15</v>
      </c>
      <c r="C11" t="s">
        <v>13</v>
      </c>
      <c r="D11">
        <v>52</v>
      </c>
      <c r="E11" s="1">
        <v>41904.421944444446</v>
      </c>
      <c r="F11">
        <f t="shared" si="0"/>
        <v>1</v>
      </c>
      <c r="G11" t="str">
        <f t="shared" si="1"/>
        <v>Perdu</v>
      </c>
      <c r="J11" s="3" t="s">
        <v>7</v>
      </c>
      <c r="K11" s="4">
        <v>500</v>
      </c>
      <c r="L11" s="4">
        <v>19</v>
      </c>
      <c r="M11" s="4">
        <v>26.315789473684209</v>
      </c>
    </row>
    <row r="12" spans="1:13" hidden="1" x14ac:dyDescent="0.25">
      <c r="A12" t="s">
        <v>5</v>
      </c>
      <c r="B12" t="s">
        <v>15</v>
      </c>
      <c r="C12" t="s">
        <v>18</v>
      </c>
      <c r="D12">
        <v>50</v>
      </c>
      <c r="E12" s="1">
        <v>41904.48537037037</v>
      </c>
      <c r="F12">
        <f t="shared" si="0"/>
        <v>1</v>
      </c>
      <c r="G12" t="str">
        <f t="shared" si="1"/>
        <v>Perdu</v>
      </c>
      <c r="J12" s="3" t="s">
        <v>166</v>
      </c>
      <c r="K12" s="4">
        <v>3619</v>
      </c>
      <c r="L12" s="4">
        <v>146</v>
      </c>
      <c r="M12" s="4">
        <v>24.787671232876711</v>
      </c>
    </row>
    <row r="13" spans="1:13" x14ac:dyDescent="0.25">
      <c r="A13" t="s">
        <v>5</v>
      </c>
      <c r="B13" t="s">
        <v>19</v>
      </c>
      <c r="C13" t="s">
        <v>16</v>
      </c>
      <c r="D13">
        <v>58</v>
      </c>
      <c r="E13" s="1">
        <v>41905.62060185185</v>
      </c>
      <c r="F13">
        <f t="shared" si="0"/>
        <v>1</v>
      </c>
      <c r="G13" t="str">
        <f t="shared" si="1"/>
        <v>Gagné</v>
      </c>
    </row>
    <row r="14" spans="1:13" hidden="1" x14ac:dyDescent="0.25">
      <c r="A14" t="s">
        <v>5</v>
      </c>
      <c r="B14" t="s">
        <v>19</v>
      </c>
      <c r="C14" t="s">
        <v>13</v>
      </c>
      <c r="D14">
        <v>52</v>
      </c>
      <c r="E14" s="1">
        <v>41904.421944444446</v>
      </c>
      <c r="F14">
        <f t="shared" si="0"/>
        <v>1</v>
      </c>
      <c r="G14" t="str">
        <f t="shared" si="1"/>
        <v>Perdu</v>
      </c>
    </row>
    <row r="15" spans="1:13" hidden="1" x14ac:dyDescent="0.25">
      <c r="A15" t="s">
        <v>5</v>
      </c>
      <c r="B15" t="s">
        <v>19</v>
      </c>
      <c r="C15" t="s">
        <v>17</v>
      </c>
      <c r="D15">
        <v>51</v>
      </c>
      <c r="E15" s="1">
        <v>41906.340127314812</v>
      </c>
      <c r="F15">
        <f t="shared" si="0"/>
        <v>1</v>
      </c>
      <c r="G15" t="str">
        <f t="shared" si="1"/>
        <v>Perdu</v>
      </c>
    </row>
    <row r="16" spans="1:13" hidden="1" x14ac:dyDescent="0.25">
      <c r="A16" t="s">
        <v>5</v>
      </c>
      <c r="B16" t="s">
        <v>19</v>
      </c>
      <c r="C16" t="s">
        <v>8</v>
      </c>
      <c r="D16">
        <v>34</v>
      </c>
      <c r="E16" s="1">
        <v>41904.564733796295</v>
      </c>
      <c r="F16">
        <f t="shared" si="0"/>
        <v>1</v>
      </c>
      <c r="G16" t="str">
        <f t="shared" si="1"/>
        <v>Perdu</v>
      </c>
      <c r="J16" s="2" t="s">
        <v>165</v>
      </c>
      <c r="K16" t="s">
        <v>170</v>
      </c>
    </row>
    <row r="17" spans="1:11" hidden="1" x14ac:dyDescent="0.25">
      <c r="A17" t="s">
        <v>20</v>
      </c>
      <c r="B17" t="s">
        <v>21</v>
      </c>
      <c r="C17" t="s">
        <v>18</v>
      </c>
      <c r="D17">
        <v>54</v>
      </c>
      <c r="E17" s="1">
        <v>41906.612083333333</v>
      </c>
      <c r="F17">
        <f t="shared" si="0"/>
        <v>2</v>
      </c>
      <c r="G17" t="str">
        <f t="shared" si="1"/>
        <v>Gagné</v>
      </c>
      <c r="J17" s="3" t="s">
        <v>17</v>
      </c>
      <c r="K17" s="5">
        <v>0.15458937198067632</v>
      </c>
    </row>
    <row r="18" spans="1:11" hidden="1" x14ac:dyDescent="0.25">
      <c r="A18" t="s">
        <v>20</v>
      </c>
      <c r="B18" t="s">
        <v>21</v>
      </c>
      <c r="C18" t="s">
        <v>14</v>
      </c>
      <c r="D18">
        <v>36</v>
      </c>
      <c r="E18" s="1">
        <v>41907.634953703702</v>
      </c>
      <c r="F18">
        <f t="shared" si="0"/>
        <v>2</v>
      </c>
      <c r="G18" t="str">
        <f t="shared" si="1"/>
        <v>Perdu</v>
      </c>
      <c r="J18" s="6" t="s">
        <v>168</v>
      </c>
      <c r="K18" s="5">
        <v>0.5625</v>
      </c>
    </row>
    <row r="19" spans="1:11" hidden="1" x14ac:dyDescent="0.25">
      <c r="A19" t="s">
        <v>20</v>
      </c>
      <c r="B19" t="s">
        <v>21</v>
      </c>
      <c r="C19" t="s">
        <v>17</v>
      </c>
      <c r="D19">
        <v>30</v>
      </c>
      <c r="E19" s="1">
        <v>41906.608946759261</v>
      </c>
      <c r="F19">
        <f t="shared" si="0"/>
        <v>2</v>
      </c>
      <c r="G19" t="str">
        <f t="shared" si="1"/>
        <v>Perdu</v>
      </c>
      <c r="J19" s="6" t="s">
        <v>171</v>
      </c>
      <c r="K19" s="5">
        <v>0.4375</v>
      </c>
    </row>
    <row r="20" spans="1:11" hidden="1" x14ac:dyDescent="0.25">
      <c r="A20" t="s">
        <v>5</v>
      </c>
      <c r="B20" t="s">
        <v>22</v>
      </c>
      <c r="C20" t="s">
        <v>13</v>
      </c>
      <c r="D20">
        <v>52</v>
      </c>
      <c r="E20" s="1">
        <v>41904.421944444446</v>
      </c>
      <c r="F20">
        <f t="shared" si="0"/>
        <v>1</v>
      </c>
      <c r="G20" t="str">
        <f t="shared" si="1"/>
        <v>Gagné</v>
      </c>
      <c r="J20" s="3" t="s">
        <v>13</v>
      </c>
      <c r="K20" s="5">
        <v>0.13043478260869565</v>
      </c>
    </row>
    <row r="21" spans="1:11" hidden="1" x14ac:dyDescent="0.25">
      <c r="A21" t="s">
        <v>5</v>
      </c>
      <c r="B21" t="s">
        <v>22</v>
      </c>
      <c r="C21" t="s">
        <v>14</v>
      </c>
      <c r="D21">
        <v>35</v>
      </c>
      <c r="E21" s="1">
        <v>41905.929513888892</v>
      </c>
      <c r="F21">
        <f t="shared" si="0"/>
        <v>1</v>
      </c>
      <c r="G21" t="str">
        <f t="shared" si="1"/>
        <v>Perdu</v>
      </c>
      <c r="J21" s="6" t="s">
        <v>168</v>
      </c>
      <c r="K21" s="5">
        <v>0.70370370370370372</v>
      </c>
    </row>
    <row r="22" spans="1:11" hidden="1" x14ac:dyDescent="0.25">
      <c r="A22" t="s">
        <v>20</v>
      </c>
      <c r="B22" t="s">
        <v>23</v>
      </c>
      <c r="C22" t="s">
        <v>10</v>
      </c>
      <c r="D22">
        <v>46</v>
      </c>
      <c r="E22" s="1">
        <v>41906.603136574071</v>
      </c>
      <c r="F22">
        <f t="shared" si="0"/>
        <v>1</v>
      </c>
      <c r="G22" t="str">
        <f t="shared" si="1"/>
        <v>Gagné</v>
      </c>
      <c r="J22" s="6" t="s">
        <v>171</v>
      </c>
      <c r="K22" s="5">
        <v>0.29629629629629628</v>
      </c>
    </row>
    <row r="23" spans="1:11" hidden="1" x14ac:dyDescent="0.25">
      <c r="A23" t="s">
        <v>20</v>
      </c>
      <c r="B23" t="s">
        <v>23</v>
      </c>
      <c r="C23" t="s">
        <v>18</v>
      </c>
      <c r="D23">
        <v>42</v>
      </c>
      <c r="E23" s="1">
        <v>41904.48537037037</v>
      </c>
      <c r="F23">
        <f t="shared" si="0"/>
        <v>1</v>
      </c>
      <c r="G23" t="str">
        <f t="shared" si="1"/>
        <v>Perdu</v>
      </c>
      <c r="J23" s="3" t="s">
        <v>10</v>
      </c>
      <c r="K23" s="5">
        <v>0.10628019323671498</v>
      </c>
    </row>
    <row r="24" spans="1:11" hidden="1" x14ac:dyDescent="0.25">
      <c r="A24" t="s">
        <v>5</v>
      </c>
      <c r="B24" t="s">
        <v>24</v>
      </c>
      <c r="C24" t="s">
        <v>13</v>
      </c>
      <c r="D24">
        <v>44</v>
      </c>
      <c r="E24" s="1">
        <v>41906.756377314814</v>
      </c>
      <c r="F24">
        <f t="shared" si="0"/>
        <v>2</v>
      </c>
      <c r="G24" t="str">
        <f t="shared" si="1"/>
        <v>Gagné</v>
      </c>
      <c r="J24" s="6" t="s">
        <v>168</v>
      </c>
      <c r="K24" s="5">
        <v>0.81818181818181823</v>
      </c>
    </row>
    <row r="25" spans="1:11" x14ac:dyDescent="0.25">
      <c r="A25" t="s">
        <v>11</v>
      </c>
      <c r="B25" t="s">
        <v>25</v>
      </c>
      <c r="C25" t="s">
        <v>16</v>
      </c>
      <c r="D25">
        <v>44</v>
      </c>
      <c r="E25" s="1">
        <v>41905.62060185185</v>
      </c>
      <c r="F25">
        <f t="shared" si="0"/>
        <v>1</v>
      </c>
      <c r="G25" t="str">
        <f t="shared" si="1"/>
        <v>Gagné</v>
      </c>
      <c r="J25" s="6" t="s">
        <v>171</v>
      </c>
      <c r="K25" s="5">
        <v>0.18181818181818182</v>
      </c>
    </row>
    <row r="26" spans="1:11" hidden="1" x14ac:dyDescent="0.25">
      <c r="A26" t="s">
        <v>26</v>
      </c>
      <c r="B26" t="s">
        <v>27</v>
      </c>
      <c r="C26" t="s">
        <v>10</v>
      </c>
      <c r="D26">
        <v>44</v>
      </c>
      <c r="E26" s="1">
        <v>41906.603136574071</v>
      </c>
      <c r="F26">
        <f t="shared" si="0"/>
        <v>1</v>
      </c>
      <c r="G26" t="str">
        <f t="shared" si="1"/>
        <v>Gagné</v>
      </c>
      <c r="J26" s="3" t="s">
        <v>16</v>
      </c>
      <c r="K26" s="5">
        <v>0.13526570048309178</v>
      </c>
    </row>
    <row r="27" spans="1:11" x14ac:dyDescent="0.25">
      <c r="A27" t="s">
        <v>26</v>
      </c>
      <c r="B27" t="s">
        <v>27</v>
      </c>
      <c r="C27" t="s">
        <v>16</v>
      </c>
      <c r="D27">
        <v>31</v>
      </c>
      <c r="E27" s="1">
        <v>41905.62060185185</v>
      </c>
      <c r="F27">
        <f t="shared" si="0"/>
        <v>1</v>
      </c>
      <c r="G27" t="str">
        <f t="shared" si="1"/>
        <v>Perdu</v>
      </c>
      <c r="J27" s="6" t="s">
        <v>168</v>
      </c>
      <c r="K27" s="5">
        <v>0.8214285714285714</v>
      </c>
    </row>
    <row r="28" spans="1:11" hidden="1" x14ac:dyDescent="0.25">
      <c r="A28" t="s">
        <v>26</v>
      </c>
      <c r="B28" t="s">
        <v>27</v>
      </c>
      <c r="C28" t="s">
        <v>14</v>
      </c>
      <c r="D28">
        <v>25</v>
      </c>
      <c r="E28" s="1">
        <v>41905.929513888892</v>
      </c>
      <c r="F28">
        <f t="shared" si="0"/>
        <v>1</v>
      </c>
      <c r="G28" t="str">
        <f t="shared" si="1"/>
        <v>Perdu</v>
      </c>
      <c r="J28" s="6" t="s">
        <v>171</v>
      </c>
      <c r="K28" s="5">
        <v>0.17857142857142858</v>
      </c>
    </row>
    <row r="29" spans="1:11" hidden="1" x14ac:dyDescent="0.25">
      <c r="A29" t="s">
        <v>26</v>
      </c>
      <c r="B29" t="s">
        <v>27</v>
      </c>
      <c r="C29" t="s">
        <v>13</v>
      </c>
      <c r="D29">
        <v>24</v>
      </c>
      <c r="E29" s="1">
        <v>41904.421944444446</v>
      </c>
      <c r="F29">
        <f t="shared" si="0"/>
        <v>1</v>
      </c>
      <c r="G29" t="str">
        <f t="shared" si="1"/>
        <v>Perdu</v>
      </c>
      <c r="J29" s="3" t="s">
        <v>14</v>
      </c>
      <c r="K29" s="5">
        <v>0.12077294685990338</v>
      </c>
    </row>
    <row r="30" spans="1:11" hidden="1" x14ac:dyDescent="0.25">
      <c r="A30" t="s">
        <v>11</v>
      </c>
      <c r="B30" t="s">
        <v>28</v>
      </c>
      <c r="C30" t="s">
        <v>13</v>
      </c>
      <c r="D30">
        <v>43</v>
      </c>
      <c r="E30" s="1">
        <v>41904.421944444446</v>
      </c>
      <c r="F30">
        <f t="shared" si="0"/>
        <v>1</v>
      </c>
      <c r="G30" t="str">
        <f t="shared" si="1"/>
        <v>Gagné</v>
      </c>
      <c r="J30" s="6" t="s">
        <v>168</v>
      </c>
      <c r="K30" s="5">
        <v>0.52</v>
      </c>
    </row>
    <row r="31" spans="1:11" hidden="1" x14ac:dyDescent="0.25">
      <c r="A31" t="s">
        <v>11</v>
      </c>
      <c r="B31" t="s">
        <v>28</v>
      </c>
      <c r="C31" t="s">
        <v>8</v>
      </c>
      <c r="D31">
        <v>20</v>
      </c>
      <c r="E31" s="1">
        <v>41904.564733796295</v>
      </c>
      <c r="F31">
        <f t="shared" si="0"/>
        <v>1</v>
      </c>
      <c r="G31" t="str">
        <f t="shared" si="1"/>
        <v>Perdu</v>
      </c>
      <c r="J31" s="6" t="s">
        <v>171</v>
      </c>
      <c r="K31" s="5">
        <v>0.48</v>
      </c>
    </row>
    <row r="32" spans="1:11" hidden="1" x14ac:dyDescent="0.25">
      <c r="A32" t="s">
        <v>11</v>
      </c>
      <c r="B32" t="s">
        <v>28</v>
      </c>
      <c r="C32" t="s">
        <v>17</v>
      </c>
      <c r="D32">
        <v>20</v>
      </c>
      <c r="E32" s="1">
        <v>41906.340127314812</v>
      </c>
      <c r="F32">
        <f t="shared" si="0"/>
        <v>1</v>
      </c>
      <c r="G32" t="str">
        <f t="shared" si="1"/>
        <v>Perdu</v>
      </c>
      <c r="J32" s="3" t="s">
        <v>18</v>
      </c>
      <c r="K32" s="5">
        <v>0.12560386473429952</v>
      </c>
    </row>
    <row r="33" spans="1:11" hidden="1" x14ac:dyDescent="0.25">
      <c r="A33" t="s">
        <v>5</v>
      </c>
      <c r="B33" t="s">
        <v>29</v>
      </c>
      <c r="C33" t="s">
        <v>8</v>
      </c>
      <c r="D33">
        <v>42</v>
      </c>
      <c r="E33" s="1">
        <v>41906.648530092592</v>
      </c>
      <c r="F33">
        <f t="shared" si="0"/>
        <v>2</v>
      </c>
      <c r="G33" t="str">
        <f t="shared" si="1"/>
        <v>Gagné</v>
      </c>
      <c r="J33" s="6" t="s">
        <v>168</v>
      </c>
      <c r="K33" s="5">
        <v>0.73076923076923073</v>
      </c>
    </row>
    <row r="34" spans="1:11" hidden="1" x14ac:dyDescent="0.25">
      <c r="A34" t="s">
        <v>5</v>
      </c>
      <c r="B34" t="s">
        <v>29</v>
      </c>
      <c r="C34" t="s">
        <v>14</v>
      </c>
      <c r="D34">
        <v>35</v>
      </c>
      <c r="E34" s="1">
        <v>41907.634953703702</v>
      </c>
      <c r="F34">
        <f t="shared" si="0"/>
        <v>2</v>
      </c>
      <c r="G34" t="str">
        <f t="shared" si="1"/>
        <v>Perdu</v>
      </c>
      <c r="J34" s="6" t="s">
        <v>171</v>
      </c>
      <c r="K34" s="5">
        <v>0.26923076923076922</v>
      </c>
    </row>
    <row r="35" spans="1:11" hidden="1" x14ac:dyDescent="0.25">
      <c r="A35" t="s">
        <v>5</v>
      </c>
      <c r="B35" t="s">
        <v>29</v>
      </c>
      <c r="C35" t="s">
        <v>17</v>
      </c>
      <c r="D35">
        <v>26</v>
      </c>
      <c r="E35" s="1">
        <v>41906.608946759261</v>
      </c>
      <c r="F35">
        <f t="shared" si="0"/>
        <v>2</v>
      </c>
      <c r="G35" t="str">
        <f t="shared" si="1"/>
        <v>Perdu</v>
      </c>
      <c r="J35" s="3" t="s">
        <v>8</v>
      </c>
      <c r="K35" s="5">
        <v>0.13526570048309178</v>
      </c>
    </row>
    <row r="36" spans="1:11" hidden="1" x14ac:dyDescent="0.25">
      <c r="A36" t="s">
        <v>5</v>
      </c>
      <c r="B36" t="s">
        <v>29</v>
      </c>
      <c r="C36" t="s">
        <v>10</v>
      </c>
      <c r="D36">
        <v>25</v>
      </c>
      <c r="E36" s="1">
        <v>41906.610891203702</v>
      </c>
      <c r="F36">
        <f t="shared" si="0"/>
        <v>2</v>
      </c>
      <c r="G36" t="str">
        <f t="shared" si="1"/>
        <v>Perdu</v>
      </c>
      <c r="J36" s="6" t="s">
        <v>168</v>
      </c>
      <c r="K36" s="5">
        <v>0.6071428571428571</v>
      </c>
    </row>
    <row r="37" spans="1:11" hidden="1" x14ac:dyDescent="0.25">
      <c r="A37" t="s">
        <v>5</v>
      </c>
      <c r="B37" t="s">
        <v>30</v>
      </c>
      <c r="C37" t="s">
        <v>8</v>
      </c>
      <c r="D37">
        <v>41</v>
      </c>
      <c r="E37" s="1">
        <v>41906.648530092592</v>
      </c>
      <c r="F37">
        <f t="shared" si="0"/>
        <v>2</v>
      </c>
      <c r="G37" t="str">
        <f t="shared" si="1"/>
        <v>Gagné</v>
      </c>
      <c r="J37" s="6" t="s">
        <v>171</v>
      </c>
      <c r="K37" s="5">
        <v>0.39285714285714285</v>
      </c>
    </row>
    <row r="38" spans="1:11" hidden="1" x14ac:dyDescent="0.25">
      <c r="A38" t="s">
        <v>5</v>
      </c>
      <c r="B38" t="s">
        <v>31</v>
      </c>
      <c r="C38" t="s">
        <v>18</v>
      </c>
      <c r="D38">
        <v>40</v>
      </c>
      <c r="E38" s="1">
        <v>41906.612083333333</v>
      </c>
      <c r="F38">
        <f t="shared" si="0"/>
        <v>2</v>
      </c>
      <c r="G38" t="str">
        <f t="shared" si="1"/>
        <v>Gagné</v>
      </c>
      <c r="J38" s="3" t="s">
        <v>7</v>
      </c>
      <c r="K38" s="5">
        <v>9.1787439613526575E-2</v>
      </c>
    </row>
    <row r="39" spans="1:11" hidden="1" x14ac:dyDescent="0.25">
      <c r="A39" t="s">
        <v>11</v>
      </c>
      <c r="B39" t="s">
        <v>32</v>
      </c>
      <c r="C39" t="s">
        <v>13</v>
      </c>
      <c r="D39">
        <v>40</v>
      </c>
      <c r="E39" s="1">
        <v>41904.421944444446</v>
      </c>
      <c r="F39">
        <f t="shared" si="0"/>
        <v>1</v>
      </c>
      <c r="G39" t="str">
        <f t="shared" si="1"/>
        <v>Gagné</v>
      </c>
      <c r="J39" s="6" t="s">
        <v>168</v>
      </c>
      <c r="K39" s="5">
        <v>1</v>
      </c>
    </row>
    <row r="40" spans="1:11" hidden="1" x14ac:dyDescent="0.25">
      <c r="A40" t="s">
        <v>11</v>
      </c>
      <c r="B40" t="s">
        <v>32</v>
      </c>
      <c r="C40" t="s">
        <v>18</v>
      </c>
      <c r="D40">
        <v>35</v>
      </c>
      <c r="E40" s="1">
        <v>41904.48537037037</v>
      </c>
      <c r="F40">
        <f t="shared" si="0"/>
        <v>1</v>
      </c>
      <c r="G40" t="str">
        <f t="shared" si="1"/>
        <v>Perdu</v>
      </c>
      <c r="J40" s="3" t="s">
        <v>166</v>
      </c>
      <c r="K40" s="5">
        <v>1</v>
      </c>
    </row>
    <row r="41" spans="1:11" hidden="1" x14ac:dyDescent="0.25">
      <c r="A41" t="s">
        <v>26</v>
      </c>
      <c r="B41" t="s">
        <v>33</v>
      </c>
      <c r="C41" t="s">
        <v>18</v>
      </c>
      <c r="D41">
        <v>40</v>
      </c>
      <c r="E41" s="1">
        <v>41904.48537037037</v>
      </c>
      <c r="F41">
        <f t="shared" si="0"/>
        <v>1</v>
      </c>
      <c r="G41" t="str">
        <f t="shared" si="1"/>
        <v>Gagné</v>
      </c>
    </row>
    <row r="42" spans="1:11" hidden="1" x14ac:dyDescent="0.25">
      <c r="A42" t="s">
        <v>26</v>
      </c>
      <c r="B42" t="s">
        <v>33</v>
      </c>
      <c r="C42" t="s">
        <v>8</v>
      </c>
      <c r="D42">
        <v>24</v>
      </c>
      <c r="E42" s="1">
        <v>41904.564733796295</v>
      </c>
      <c r="F42">
        <f t="shared" si="0"/>
        <v>1</v>
      </c>
      <c r="G42" t="str">
        <f t="shared" si="1"/>
        <v>Perdu</v>
      </c>
    </row>
    <row r="43" spans="1:11" x14ac:dyDescent="0.25">
      <c r="A43" t="s">
        <v>20</v>
      </c>
      <c r="B43" t="s">
        <v>34</v>
      </c>
      <c r="C43" t="s">
        <v>16</v>
      </c>
      <c r="D43">
        <v>36</v>
      </c>
      <c r="E43" s="1">
        <v>41905.62060185185</v>
      </c>
      <c r="F43">
        <f t="shared" si="0"/>
        <v>1</v>
      </c>
      <c r="G43" t="str">
        <f t="shared" si="1"/>
        <v>Gagné</v>
      </c>
    </row>
    <row r="44" spans="1:11" hidden="1" x14ac:dyDescent="0.25">
      <c r="A44" t="s">
        <v>5</v>
      </c>
      <c r="B44" t="s">
        <v>35</v>
      </c>
      <c r="C44" t="s">
        <v>17</v>
      </c>
      <c r="D44">
        <v>36</v>
      </c>
      <c r="E44" s="1">
        <v>41906.608946759261</v>
      </c>
      <c r="F44">
        <f t="shared" si="0"/>
        <v>2</v>
      </c>
      <c r="G44" t="str">
        <f t="shared" si="1"/>
        <v>Gagné</v>
      </c>
    </row>
    <row r="45" spans="1:11" hidden="1" x14ac:dyDescent="0.25">
      <c r="A45" t="s">
        <v>20</v>
      </c>
      <c r="B45" t="s">
        <v>36</v>
      </c>
      <c r="C45" t="s">
        <v>14</v>
      </c>
      <c r="D45">
        <v>35</v>
      </c>
      <c r="E45" s="1">
        <v>41905.929513888892</v>
      </c>
      <c r="F45">
        <f t="shared" si="0"/>
        <v>1</v>
      </c>
      <c r="G45" t="str">
        <f t="shared" si="1"/>
        <v>Gagné</v>
      </c>
    </row>
    <row r="46" spans="1:11" hidden="1" x14ac:dyDescent="0.25">
      <c r="A46" t="s">
        <v>20</v>
      </c>
      <c r="B46" t="s">
        <v>36</v>
      </c>
      <c r="C46" t="s">
        <v>13</v>
      </c>
      <c r="D46">
        <v>15</v>
      </c>
      <c r="E46" s="1">
        <v>41904.421944444446</v>
      </c>
      <c r="F46">
        <f t="shared" si="0"/>
        <v>1</v>
      </c>
      <c r="G46" t="str">
        <f t="shared" si="1"/>
        <v>Perdu</v>
      </c>
    </row>
    <row r="47" spans="1:11" hidden="1" x14ac:dyDescent="0.25">
      <c r="A47" t="s">
        <v>5</v>
      </c>
      <c r="B47" t="s">
        <v>37</v>
      </c>
      <c r="C47" t="s">
        <v>8</v>
      </c>
      <c r="D47">
        <v>35</v>
      </c>
      <c r="E47" s="1">
        <v>41906.648530092592</v>
      </c>
      <c r="F47">
        <f t="shared" si="0"/>
        <v>2</v>
      </c>
      <c r="G47" t="str">
        <f t="shared" si="1"/>
        <v>Gagné</v>
      </c>
    </row>
    <row r="48" spans="1:11" hidden="1" x14ac:dyDescent="0.25">
      <c r="A48" t="s">
        <v>5</v>
      </c>
      <c r="B48" t="s">
        <v>37</v>
      </c>
      <c r="C48" t="s">
        <v>17</v>
      </c>
      <c r="D48">
        <v>31</v>
      </c>
      <c r="E48" s="1">
        <v>41906.608946759261</v>
      </c>
      <c r="F48">
        <f t="shared" si="0"/>
        <v>2</v>
      </c>
      <c r="G48" t="str">
        <f t="shared" si="1"/>
        <v>Perdu</v>
      </c>
    </row>
    <row r="49" spans="1:7" hidden="1" x14ac:dyDescent="0.25">
      <c r="A49" t="s">
        <v>26</v>
      </c>
      <c r="B49" t="s">
        <v>38</v>
      </c>
      <c r="C49" t="s">
        <v>17</v>
      </c>
      <c r="D49">
        <v>35</v>
      </c>
      <c r="E49" s="1">
        <v>41906.608946759261</v>
      </c>
      <c r="F49">
        <f t="shared" si="0"/>
        <v>2</v>
      </c>
      <c r="G49" t="str">
        <f t="shared" si="1"/>
        <v>Gagné</v>
      </c>
    </row>
    <row r="50" spans="1:7" hidden="1" x14ac:dyDescent="0.25">
      <c r="A50" t="s">
        <v>26</v>
      </c>
      <c r="B50" t="s">
        <v>38</v>
      </c>
      <c r="C50" t="s">
        <v>14</v>
      </c>
      <c r="D50">
        <v>34</v>
      </c>
      <c r="E50" s="1">
        <v>41907.634953703702</v>
      </c>
      <c r="F50">
        <f t="shared" si="0"/>
        <v>2</v>
      </c>
      <c r="G50" t="str">
        <f t="shared" si="1"/>
        <v>Perdu</v>
      </c>
    </row>
    <row r="51" spans="1:7" hidden="1" x14ac:dyDescent="0.25">
      <c r="A51" t="s">
        <v>5</v>
      </c>
      <c r="B51" t="s">
        <v>39</v>
      </c>
      <c r="C51" t="s">
        <v>8</v>
      </c>
      <c r="D51">
        <v>33</v>
      </c>
      <c r="E51" s="1">
        <v>41904.564733796295</v>
      </c>
      <c r="F51">
        <f t="shared" si="0"/>
        <v>1</v>
      </c>
      <c r="G51" t="str">
        <f t="shared" si="1"/>
        <v>Gagné</v>
      </c>
    </row>
    <row r="52" spans="1:7" hidden="1" x14ac:dyDescent="0.25">
      <c r="A52" t="s">
        <v>5</v>
      </c>
      <c r="B52" t="s">
        <v>39</v>
      </c>
      <c r="C52" t="s">
        <v>14</v>
      </c>
      <c r="D52">
        <v>33</v>
      </c>
      <c r="E52" s="1">
        <v>41905.929513888892</v>
      </c>
      <c r="F52">
        <f t="shared" si="0"/>
        <v>1</v>
      </c>
      <c r="G52" t="str">
        <f t="shared" si="1"/>
        <v>Perdu</v>
      </c>
    </row>
    <row r="53" spans="1:7" hidden="1" x14ac:dyDescent="0.25">
      <c r="A53" t="s">
        <v>5</v>
      </c>
      <c r="B53" t="s">
        <v>39</v>
      </c>
      <c r="C53" t="s">
        <v>17</v>
      </c>
      <c r="D53">
        <v>27</v>
      </c>
      <c r="E53" s="1">
        <v>41906.340127314812</v>
      </c>
      <c r="F53">
        <f t="shared" si="0"/>
        <v>1</v>
      </c>
      <c r="G53" t="str">
        <f t="shared" si="1"/>
        <v>Perdu</v>
      </c>
    </row>
    <row r="54" spans="1:7" hidden="1" x14ac:dyDescent="0.25">
      <c r="A54" t="s">
        <v>20</v>
      </c>
      <c r="B54" t="s">
        <v>40</v>
      </c>
      <c r="C54" t="s">
        <v>8</v>
      </c>
      <c r="D54">
        <v>33</v>
      </c>
      <c r="E54" s="1">
        <v>41904.564733796295</v>
      </c>
      <c r="F54">
        <f t="shared" si="0"/>
        <v>1</v>
      </c>
      <c r="G54" t="str">
        <f t="shared" si="1"/>
        <v>Gagné</v>
      </c>
    </row>
    <row r="55" spans="1:7" hidden="1" x14ac:dyDescent="0.25">
      <c r="A55" t="s">
        <v>20</v>
      </c>
      <c r="B55" t="s">
        <v>40</v>
      </c>
      <c r="C55" t="s">
        <v>13</v>
      </c>
      <c r="D55">
        <v>30</v>
      </c>
      <c r="E55" s="1">
        <v>41904.421944444446</v>
      </c>
      <c r="F55">
        <f t="shared" si="0"/>
        <v>1</v>
      </c>
      <c r="G55" t="str">
        <f t="shared" si="1"/>
        <v>Perdu</v>
      </c>
    </row>
    <row r="56" spans="1:7" hidden="1" x14ac:dyDescent="0.25">
      <c r="A56" t="s">
        <v>20</v>
      </c>
      <c r="B56" t="s">
        <v>40</v>
      </c>
      <c r="C56" t="s">
        <v>17</v>
      </c>
      <c r="D56">
        <v>23</v>
      </c>
      <c r="E56" s="1">
        <v>41906.340115740742</v>
      </c>
      <c r="F56">
        <f t="shared" si="0"/>
        <v>1</v>
      </c>
      <c r="G56" t="str">
        <f t="shared" si="1"/>
        <v>Perdu</v>
      </c>
    </row>
    <row r="57" spans="1:7" hidden="1" x14ac:dyDescent="0.25">
      <c r="A57" t="s">
        <v>5</v>
      </c>
      <c r="B57" t="s">
        <v>41</v>
      </c>
      <c r="C57" t="s">
        <v>14</v>
      </c>
      <c r="D57">
        <v>33</v>
      </c>
      <c r="E57" s="1">
        <v>41905.929513888892</v>
      </c>
      <c r="F57">
        <f t="shared" si="0"/>
        <v>1</v>
      </c>
      <c r="G57" t="str">
        <f t="shared" si="1"/>
        <v>Gagné</v>
      </c>
    </row>
    <row r="58" spans="1:7" hidden="1" x14ac:dyDescent="0.25">
      <c r="A58" t="s">
        <v>26</v>
      </c>
      <c r="B58" t="s">
        <v>42</v>
      </c>
      <c r="C58" t="s">
        <v>17</v>
      </c>
      <c r="D58">
        <v>32</v>
      </c>
      <c r="E58" s="1">
        <v>41906.608946759261</v>
      </c>
      <c r="F58">
        <f t="shared" si="0"/>
        <v>2</v>
      </c>
      <c r="G58" t="str">
        <f t="shared" si="1"/>
        <v>Gagné</v>
      </c>
    </row>
    <row r="59" spans="1:7" hidden="1" x14ac:dyDescent="0.25">
      <c r="A59" t="s">
        <v>11</v>
      </c>
      <c r="B59" t="s">
        <v>43</v>
      </c>
      <c r="C59" t="s">
        <v>18</v>
      </c>
      <c r="D59">
        <v>32</v>
      </c>
      <c r="E59" s="1">
        <v>41906.612083333333</v>
      </c>
      <c r="F59">
        <f t="shared" si="0"/>
        <v>2</v>
      </c>
      <c r="G59" t="str">
        <f t="shared" si="1"/>
        <v>Gagné</v>
      </c>
    </row>
    <row r="60" spans="1:7" hidden="1" x14ac:dyDescent="0.25">
      <c r="A60" t="s">
        <v>11</v>
      </c>
      <c r="B60" t="s">
        <v>44</v>
      </c>
      <c r="C60" t="s">
        <v>17</v>
      </c>
      <c r="D60">
        <v>32</v>
      </c>
      <c r="E60" s="1">
        <v>41906.340115740742</v>
      </c>
      <c r="F60">
        <f t="shared" si="0"/>
        <v>1</v>
      </c>
      <c r="G60" t="str">
        <f t="shared" si="1"/>
        <v>Gagné</v>
      </c>
    </row>
    <row r="61" spans="1:7" hidden="1" x14ac:dyDescent="0.25">
      <c r="A61" t="s">
        <v>11</v>
      </c>
      <c r="B61" t="s">
        <v>44</v>
      </c>
      <c r="C61" t="s">
        <v>13</v>
      </c>
      <c r="D61">
        <v>20</v>
      </c>
      <c r="E61" s="1">
        <v>41904.421944444446</v>
      </c>
      <c r="F61">
        <f t="shared" si="0"/>
        <v>1</v>
      </c>
      <c r="G61" t="str">
        <f t="shared" si="1"/>
        <v>Perdu</v>
      </c>
    </row>
    <row r="62" spans="1:7" x14ac:dyDescent="0.25">
      <c r="A62" t="s">
        <v>5</v>
      </c>
      <c r="B62" t="s">
        <v>45</v>
      </c>
      <c r="C62" t="s">
        <v>16</v>
      </c>
      <c r="D62">
        <v>32</v>
      </c>
      <c r="E62" s="1">
        <v>41905.62060185185</v>
      </c>
      <c r="F62">
        <f t="shared" si="0"/>
        <v>1</v>
      </c>
      <c r="G62" t="str">
        <f t="shared" si="1"/>
        <v>Gagné</v>
      </c>
    </row>
    <row r="63" spans="1:7" hidden="1" x14ac:dyDescent="0.25">
      <c r="A63" t="s">
        <v>26</v>
      </c>
      <c r="B63" t="s">
        <v>46</v>
      </c>
      <c r="C63" t="s">
        <v>8</v>
      </c>
      <c r="D63">
        <v>31</v>
      </c>
      <c r="E63" s="1">
        <v>41906.648530092592</v>
      </c>
      <c r="F63">
        <f t="shared" si="0"/>
        <v>2</v>
      </c>
      <c r="G63" t="str">
        <f t="shared" si="1"/>
        <v>Gagné</v>
      </c>
    </row>
    <row r="64" spans="1:7" x14ac:dyDescent="0.25">
      <c r="A64" t="s">
        <v>26</v>
      </c>
      <c r="B64" t="s">
        <v>46</v>
      </c>
      <c r="C64" t="s">
        <v>16</v>
      </c>
      <c r="D64">
        <v>21</v>
      </c>
      <c r="E64" s="1">
        <v>41906.621365740742</v>
      </c>
      <c r="F64">
        <f t="shared" si="0"/>
        <v>2</v>
      </c>
      <c r="G64" t="str">
        <f t="shared" si="1"/>
        <v>Perdu</v>
      </c>
    </row>
    <row r="65" spans="1:7" hidden="1" x14ac:dyDescent="0.25">
      <c r="A65" t="s">
        <v>11</v>
      </c>
      <c r="B65" t="s">
        <v>47</v>
      </c>
      <c r="C65" t="s">
        <v>10</v>
      </c>
      <c r="D65">
        <v>31</v>
      </c>
      <c r="E65" s="1">
        <v>41906.603136574071</v>
      </c>
      <c r="F65">
        <f t="shared" si="0"/>
        <v>1</v>
      </c>
      <c r="G65" t="str">
        <f t="shared" si="1"/>
        <v>Gagné</v>
      </c>
    </row>
    <row r="66" spans="1:7" hidden="1" x14ac:dyDescent="0.25">
      <c r="A66" t="s">
        <v>11</v>
      </c>
      <c r="B66" t="s">
        <v>47</v>
      </c>
      <c r="C66" t="s">
        <v>13</v>
      </c>
      <c r="D66">
        <v>23</v>
      </c>
      <c r="E66" s="1">
        <v>41904.421944444446</v>
      </c>
      <c r="F66">
        <f t="shared" ref="F66:F129" si="2">IF(E66&gt;$H$1,2,1)</f>
        <v>1</v>
      </c>
      <c r="G66" t="str">
        <f t="shared" si="1"/>
        <v>Perdu</v>
      </c>
    </row>
    <row r="67" spans="1:7" hidden="1" x14ac:dyDescent="0.25">
      <c r="A67" t="s">
        <v>11</v>
      </c>
      <c r="B67" t="s">
        <v>47</v>
      </c>
      <c r="C67" t="s">
        <v>17</v>
      </c>
      <c r="D67">
        <v>21</v>
      </c>
      <c r="E67" s="1">
        <v>41906.340115740742</v>
      </c>
      <c r="F67">
        <f t="shared" si="2"/>
        <v>1</v>
      </c>
      <c r="G67" t="str">
        <f t="shared" ref="G67:G130" si="3">IF(B67=B66,"Perdu","Gagné")</f>
        <v>Perdu</v>
      </c>
    </row>
    <row r="68" spans="1:7" hidden="1" x14ac:dyDescent="0.25">
      <c r="A68" t="s">
        <v>11</v>
      </c>
      <c r="B68" t="s">
        <v>48</v>
      </c>
      <c r="C68" t="s">
        <v>17</v>
      </c>
      <c r="D68">
        <v>31</v>
      </c>
      <c r="E68" s="1">
        <v>41906.340115740742</v>
      </c>
      <c r="F68">
        <f t="shared" si="2"/>
        <v>1</v>
      </c>
      <c r="G68" t="str">
        <f t="shared" si="3"/>
        <v>Gagné</v>
      </c>
    </row>
    <row r="69" spans="1:7" hidden="1" x14ac:dyDescent="0.25">
      <c r="A69" t="s">
        <v>11</v>
      </c>
      <c r="B69" t="s">
        <v>48</v>
      </c>
      <c r="C69" t="s">
        <v>14</v>
      </c>
      <c r="D69">
        <v>27</v>
      </c>
      <c r="E69" s="1">
        <v>41905.929513888892</v>
      </c>
      <c r="F69">
        <f t="shared" si="2"/>
        <v>1</v>
      </c>
      <c r="G69" t="str">
        <f t="shared" si="3"/>
        <v>Perdu</v>
      </c>
    </row>
    <row r="70" spans="1:7" x14ac:dyDescent="0.25">
      <c r="A70" t="s">
        <v>11</v>
      </c>
      <c r="B70" t="s">
        <v>48</v>
      </c>
      <c r="C70" t="s">
        <v>16</v>
      </c>
      <c r="D70">
        <v>25</v>
      </c>
      <c r="E70" s="1">
        <v>41905.62060185185</v>
      </c>
      <c r="F70">
        <f t="shared" si="2"/>
        <v>1</v>
      </c>
      <c r="G70" t="str">
        <f t="shared" si="3"/>
        <v>Perdu</v>
      </c>
    </row>
    <row r="71" spans="1:7" hidden="1" x14ac:dyDescent="0.25">
      <c r="A71" t="s">
        <v>11</v>
      </c>
      <c r="B71" t="s">
        <v>48</v>
      </c>
      <c r="C71" t="s">
        <v>18</v>
      </c>
      <c r="D71">
        <v>18</v>
      </c>
      <c r="E71" s="1">
        <v>41904.48537037037</v>
      </c>
      <c r="F71">
        <f t="shared" si="2"/>
        <v>1</v>
      </c>
      <c r="G71" t="str">
        <f t="shared" si="3"/>
        <v>Perdu</v>
      </c>
    </row>
    <row r="72" spans="1:7" hidden="1" x14ac:dyDescent="0.25">
      <c r="A72" t="s">
        <v>5</v>
      </c>
      <c r="B72" t="s">
        <v>49</v>
      </c>
      <c r="C72" t="s">
        <v>17</v>
      </c>
      <c r="D72">
        <v>31</v>
      </c>
      <c r="E72" s="1">
        <v>41906.608946759261</v>
      </c>
      <c r="F72">
        <f t="shared" si="2"/>
        <v>2</v>
      </c>
      <c r="G72" t="str">
        <f t="shared" si="3"/>
        <v>Gagné</v>
      </c>
    </row>
    <row r="73" spans="1:7" hidden="1" x14ac:dyDescent="0.25">
      <c r="A73" t="s">
        <v>5</v>
      </c>
      <c r="B73" t="s">
        <v>50</v>
      </c>
      <c r="C73" t="s">
        <v>17</v>
      </c>
      <c r="D73">
        <v>31</v>
      </c>
      <c r="E73" s="1">
        <v>41906.608946759261</v>
      </c>
      <c r="F73">
        <f t="shared" si="2"/>
        <v>2</v>
      </c>
      <c r="G73" t="str">
        <f t="shared" si="3"/>
        <v>Gagné</v>
      </c>
    </row>
    <row r="74" spans="1:7" hidden="1" x14ac:dyDescent="0.25">
      <c r="A74" t="s">
        <v>5</v>
      </c>
      <c r="B74" t="s">
        <v>51</v>
      </c>
      <c r="C74" t="s">
        <v>17</v>
      </c>
      <c r="D74">
        <v>31</v>
      </c>
      <c r="E74" s="1">
        <v>41906.608946759261</v>
      </c>
      <c r="F74">
        <f t="shared" si="2"/>
        <v>2</v>
      </c>
      <c r="G74" t="str">
        <f t="shared" si="3"/>
        <v>Gagné</v>
      </c>
    </row>
    <row r="75" spans="1:7" hidden="1" x14ac:dyDescent="0.25">
      <c r="A75" t="s">
        <v>26</v>
      </c>
      <c r="B75" t="s">
        <v>52</v>
      </c>
      <c r="C75" t="s">
        <v>13</v>
      </c>
      <c r="D75">
        <v>31</v>
      </c>
      <c r="E75" s="1">
        <v>41904.421944444446</v>
      </c>
      <c r="F75">
        <f t="shared" si="2"/>
        <v>1</v>
      </c>
      <c r="G75" t="str">
        <f t="shared" si="3"/>
        <v>Gagné</v>
      </c>
    </row>
    <row r="76" spans="1:7" x14ac:dyDescent="0.25">
      <c r="A76" t="s">
        <v>26</v>
      </c>
      <c r="B76" t="s">
        <v>52</v>
      </c>
      <c r="C76" t="s">
        <v>16</v>
      </c>
      <c r="D76">
        <v>29</v>
      </c>
      <c r="E76" s="1">
        <v>41905.62060185185</v>
      </c>
      <c r="F76">
        <f t="shared" si="2"/>
        <v>1</v>
      </c>
      <c r="G76" t="str">
        <f t="shared" si="3"/>
        <v>Perdu</v>
      </c>
    </row>
    <row r="77" spans="1:7" hidden="1" x14ac:dyDescent="0.25">
      <c r="A77" t="s">
        <v>26</v>
      </c>
      <c r="B77" t="s">
        <v>52</v>
      </c>
      <c r="C77" t="s">
        <v>17</v>
      </c>
      <c r="D77">
        <v>26</v>
      </c>
      <c r="E77" s="1">
        <v>41906.340115740742</v>
      </c>
      <c r="F77">
        <f t="shared" si="2"/>
        <v>1</v>
      </c>
      <c r="G77" t="str">
        <f t="shared" si="3"/>
        <v>Perdu</v>
      </c>
    </row>
    <row r="78" spans="1:7" hidden="1" x14ac:dyDescent="0.25">
      <c r="A78" t="s">
        <v>26</v>
      </c>
      <c r="B78" t="s">
        <v>52</v>
      </c>
      <c r="C78" t="s">
        <v>8</v>
      </c>
      <c r="D78">
        <v>23</v>
      </c>
      <c r="E78" s="1">
        <v>41904.564733796295</v>
      </c>
      <c r="F78">
        <f t="shared" si="2"/>
        <v>1</v>
      </c>
      <c r="G78" t="str">
        <f t="shared" si="3"/>
        <v>Perdu</v>
      </c>
    </row>
    <row r="79" spans="1:7" hidden="1" x14ac:dyDescent="0.25">
      <c r="A79" t="s">
        <v>20</v>
      </c>
      <c r="B79" t="s">
        <v>53</v>
      </c>
      <c r="C79" t="s">
        <v>17</v>
      </c>
      <c r="D79">
        <v>30</v>
      </c>
      <c r="E79" s="1">
        <v>41906.340115740742</v>
      </c>
      <c r="F79">
        <f t="shared" si="2"/>
        <v>1</v>
      </c>
      <c r="G79" t="str">
        <f t="shared" si="3"/>
        <v>Gagné</v>
      </c>
    </row>
    <row r="80" spans="1:7" hidden="1" x14ac:dyDescent="0.25">
      <c r="A80" t="s">
        <v>11</v>
      </c>
      <c r="B80" t="s">
        <v>54</v>
      </c>
      <c r="C80" t="s">
        <v>18</v>
      </c>
      <c r="D80">
        <v>30</v>
      </c>
      <c r="E80" s="1">
        <v>41904.48537037037</v>
      </c>
      <c r="F80">
        <f t="shared" si="2"/>
        <v>1</v>
      </c>
      <c r="G80" t="str">
        <f t="shared" si="3"/>
        <v>Gagné</v>
      </c>
    </row>
    <row r="81" spans="1:7" hidden="1" x14ac:dyDescent="0.25">
      <c r="A81" t="s">
        <v>11</v>
      </c>
      <c r="B81" t="s">
        <v>54</v>
      </c>
      <c r="C81" t="s">
        <v>8</v>
      </c>
      <c r="D81">
        <v>22</v>
      </c>
      <c r="E81" s="1">
        <v>41904.564733796295</v>
      </c>
      <c r="F81">
        <f t="shared" si="2"/>
        <v>1</v>
      </c>
      <c r="G81" t="str">
        <f t="shared" si="3"/>
        <v>Perdu</v>
      </c>
    </row>
    <row r="82" spans="1:7" hidden="1" x14ac:dyDescent="0.25">
      <c r="A82" t="s">
        <v>11</v>
      </c>
      <c r="B82" t="s">
        <v>55</v>
      </c>
      <c r="C82" t="s">
        <v>13</v>
      </c>
      <c r="D82">
        <v>30</v>
      </c>
      <c r="E82" s="1">
        <v>41906.756377314814</v>
      </c>
      <c r="F82">
        <f t="shared" si="2"/>
        <v>2</v>
      </c>
      <c r="G82" t="str">
        <f t="shared" si="3"/>
        <v>Gagné</v>
      </c>
    </row>
    <row r="83" spans="1:7" hidden="1" x14ac:dyDescent="0.25">
      <c r="A83" t="s">
        <v>5</v>
      </c>
      <c r="B83" t="s">
        <v>56</v>
      </c>
      <c r="C83" t="s">
        <v>14</v>
      </c>
      <c r="D83">
        <v>29</v>
      </c>
      <c r="E83" s="1">
        <v>41907.634953703702</v>
      </c>
      <c r="F83">
        <f t="shared" si="2"/>
        <v>2</v>
      </c>
      <c r="G83" t="str">
        <f t="shared" si="3"/>
        <v>Gagné</v>
      </c>
    </row>
    <row r="84" spans="1:7" hidden="1" x14ac:dyDescent="0.25">
      <c r="A84" t="s">
        <v>11</v>
      </c>
      <c r="B84" t="s">
        <v>57</v>
      </c>
      <c r="C84" t="s">
        <v>14</v>
      </c>
      <c r="D84">
        <v>29</v>
      </c>
      <c r="E84" s="1">
        <v>41905.929513888892</v>
      </c>
      <c r="F84">
        <f t="shared" si="2"/>
        <v>1</v>
      </c>
      <c r="G84" t="str">
        <f t="shared" si="3"/>
        <v>Gagné</v>
      </c>
    </row>
    <row r="85" spans="1:7" hidden="1" x14ac:dyDescent="0.25">
      <c r="A85" t="s">
        <v>11</v>
      </c>
      <c r="B85" t="s">
        <v>57</v>
      </c>
      <c r="C85" t="s">
        <v>10</v>
      </c>
      <c r="D85">
        <v>19</v>
      </c>
      <c r="E85" s="1">
        <v>41906.603136574071</v>
      </c>
      <c r="F85">
        <f t="shared" si="2"/>
        <v>1</v>
      </c>
      <c r="G85" t="str">
        <f t="shared" si="3"/>
        <v>Perdu</v>
      </c>
    </row>
    <row r="86" spans="1:7" hidden="1" x14ac:dyDescent="0.25">
      <c r="A86" t="s">
        <v>5</v>
      </c>
      <c r="B86" t="s">
        <v>58</v>
      </c>
      <c r="C86" t="s">
        <v>18</v>
      </c>
      <c r="D86">
        <v>29</v>
      </c>
      <c r="E86" s="1">
        <v>41904.48537037037</v>
      </c>
      <c r="F86">
        <f t="shared" si="2"/>
        <v>1</v>
      </c>
      <c r="G86" t="str">
        <f t="shared" si="3"/>
        <v>Gagné</v>
      </c>
    </row>
    <row r="87" spans="1:7" hidden="1" x14ac:dyDescent="0.25">
      <c r="A87" t="s">
        <v>5</v>
      </c>
      <c r="B87" t="s">
        <v>58</v>
      </c>
      <c r="C87" t="s">
        <v>14</v>
      </c>
      <c r="D87">
        <v>28</v>
      </c>
      <c r="E87" s="1">
        <v>41905.929513888892</v>
      </c>
      <c r="F87">
        <f t="shared" si="2"/>
        <v>1</v>
      </c>
      <c r="G87" t="str">
        <f t="shared" si="3"/>
        <v>Perdu</v>
      </c>
    </row>
    <row r="88" spans="1:7" hidden="1" x14ac:dyDescent="0.25">
      <c r="A88" t="s">
        <v>5</v>
      </c>
      <c r="B88" t="s">
        <v>58</v>
      </c>
      <c r="C88" t="s">
        <v>10</v>
      </c>
      <c r="D88">
        <v>22</v>
      </c>
      <c r="E88" s="1">
        <v>41906.603136574071</v>
      </c>
      <c r="F88">
        <f t="shared" si="2"/>
        <v>1</v>
      </c>
      <c r="G88" t="str">
        <f t="shared" si="3"/>
        <v>Perdu</v>
      </c>
    </row>
    <row r="89" spans="1:7" hidden="1" x14ac:dyDescent="0.25">
      <c r="A89" t="s">
        <v>20</v>
      </c>
      <c r="B89" t="s">
        <v>59</v>
      </c>
      <c r="C89" t="s">
        <v>18</v>
      </c>
      <c r="D89">
        <v>28</v>
      </c>
      <c r="E89" s="1">
        <v>41904.48537037037</v>
      </c>
      <c r="F89">
        <f t="shared" si="2"/>
        <v>1</v>
      </c>
      <c r="G89" t="str">
        <f t="shared" si="3"/>
        <v>Gagné</v>
      </c>
    </row>
    <row r="90" spans="1:7" hidden="1" x14ac:dyDescent="0.25">
      <c r="A90" t="s">
        <v>26</v>
      </c>
      <c r="B90" t="s">
        <v>60</v>
      </c>
      <c r="C90" t="s">
        <v>14</v>
      </c>
      <c r="D90">
        <v>28</v>
      </c>
      <c r="E90" s="1">
        <v>41905.929513888892</v>
      </c>
      <c r="F90">
        <f t="shared" si="2"/>
        <v>1</v>
      </c>
      <c r="G90" t="str">
        <f t="shared" si="3"/>
        <v>Gagné</v>
      </c>
    </row>
    <row r="91" spans="1:7" hidden="1" x14ac:dyDescent="0.25">
      <c r="A91" t="s">
        <v>5</v>
      </c>
      <c r="B91" t="s">
        <v>61</v>
      </c>
      <c r="C91" t="s">
        <v>18</v>
      </c>
      <c r="D91">
        <v>27</v>
      </c>
      <c r="E91" s="1">
        <v>41904.48537037037</v>
      </c>
      <c r="F91">
        <f t="shared" si="2"/>
        <v>1</v>
      </c>
      <c r="G91" t="str">
        <f t="shared" si="3"/>
        <v>Gagné</v>
      </c>
    </row>
    <row r="92" spans="1:7" hidden="1" x14ac:dyDescent="0.25">
      <c r="A92" t="s">
        <v>5</v>
      </c>
      <c r="B92" t="s">
        <v>62</v>
      </c>
      <c r="C92" t="s">
        <v>18</v>
      </c>
      <c r="D92">
        <v>27</v>
      </c>
      <c r="E92" s="1">
        <v>41904.48537037037</v>
      </c>
      <c r="F92">
        <f t="shared" si="2"/>
        <v>1</v>
      </c>
      <c r="G92" t="str">
        <f t="shared" si="3"/>
        <v>Gagné</v>
      </c>
    </row>
    <row r="93" spans="1:7" hidden="1" x14ac:dyDescent="0.25">
      <c r="A93" t="s">
        <v>5</v>
      </c>
      <c r="B93" t="s">
        <v>62</v>
      </c>
      <c r="C93" t="s">
        <v>17</v>
      </c>
      <c r="D93">
        <v>18</v>
      </c>
      <c r="E93" s="1">
        <v>41906.340127314812</v>
      </c>
      <c r="F93">
        <f t="shared" si="2"/>
        <v>1</v>
      </c>
      <c r="G93" t="str">
        <f t="shared" si="3"/>
        <v>Perdu</v>
      </c>
    </row>
    <row r="94" spans="1:7" hidden="1" x14ac:dyDescent="0.25">
      <c r="A94" t="s">
        <v>11</v>
      </c>
      <c r="B94" t="s">
        <v>63</v>
      </c>
      <c r="C94" t="s">
        <v>14</v>
      </c>
      <c r="D94">
        <v>27</v>
      </c>
      <c r="E94" s="1">
        <v>41905.929513888892</v>
      </c>
      <c r="F94">
        <f t="shared" si="2"/>
        <v>1</v>
      </c>
      <c r="G94" t="str">
        <f t="shared" si="3"/>
        <v>Gagné</v>
      </c>
    </row>
    <row r="95" spans="1:7" hidden="1" x14ac:dyDescent="0.25">
      <c r="A95" t="s">
        <v>11</v>
      </c>
      <c r="B95" t="s">
        <v>63</v>
      </c>
      <c r="C95" t="s">
        <v>18</v>
      </c>
      <c r="D95">
        <v>13</v>
      </c>
      <c r="E95" s="1">
        <v>41904.48537037037</v>
      </c>
      <c r="F95">
        <f t="shared" si="2"/>
        <v>1</v>
      </c>
      <c r="G95" t="str">
        <f t="shared" si="3"/>
        <v>Perdu</v>
      </c>
    </row>
    <row r="96" spans="1:7" hidden="1" x14ac:dyDescent="0.25">
      <c r="A96" t="s">
        <v>11</v>
      </c>
      <c r="B96" t="s">
        <v>64</v>
      </c>
      <c r="C96" t="s">
        <v>18</v>
      </c>
      <c r="D96">
        <v>26</v>
      </c>
      <c r="E96" s="1">
        <v>41906.612083333333</v>
      </c>
      <c r="F96">
        <f t="shared" si="2"/>
        <v>2</v>
      </c>
      <c r="G96" t="str">
        <f t="shared" si="3"/>
        <v>Gagné</v>
      </c>
    </row>
    <row r="97" spans="1:7" hidden="1" x14ac:dyDescent="0.25">
      <c r="A97" t="s">
        <v>26</v>
      </c>
      <c r="B97" t="s">
        <v>65</v>
      </c>
      <c r="C97" t="s">
        <v>8</v>
      </c>
      <c r="D97">
        <v>26</v>
      </c>
      <c r="E97" s="1">
        <v>41904.564733796295</v>
      </c>
      <c r="F97">
        <f t="shared" si="2"/>
        <v>1</v>
      </c>
      <c r="G97" t="str">
        <f t="shared" si="3"/>
        <v>Gagné</v>
      </c>
    </row>
    <row r="98" spans="1:7" hidden="1" x14ac:dyDescent="0.25">
      <c r="A98" t="s">
        <v>26</v>
      </c>
      <c r="B98" t="s">
        <v>65</v>
      </c>
      <c r="C98" t="s">
        <v>13</v>
      </c>
      <c r="D98">
        <v>22</v>
      </c>
      <c r="E98" s="1">
        <v>41904.421944444446</v>
      </c>
      <c r="F98">
        <f t="shared" si="2"/>
        <v>1</v>
      </c>
      <c r="G98" t="str">
        <f t="shared" si="3"/>
        <v>Perdu</v>
      </c>
    </row>
    <row r="99" spans="1:7" hidden="1" x14ac:dyDescent="0.25">
      <c r="A99" t="s">
        <v>11</v>
      </c>
      <c r="B99" t="s">
        <v>66</v>
      </c>
      <c r="C99" t="s">
        <v>14</v>
      </c>
      <c r="D99">
        <v>26</v>
      </c>
      <c r="E99" s="1">
        <v>41905.929513888892</v>
      </c>
      <c r="F99">
        <f t="shared" si="2"/>
        <v>1</v>
      </c>
      <c r="G99" t="str">
        <f t="shared" si="3"/>
        <v>Gagné</v>
      </c>
    </row>
    <row r="100" spans="1:7" hidden="1" x14ac:dyDescent="0.25">
      <c r="A100" t="s">
        <v>5</v>
      </c>
      <c r="B100" t="s">
        <v>67</v>
      </c>
      <c r="C100" t="s">
        <v>14</v>
      </c>
      <c r="D100">
        <v>26</v>
      </c>
      <c r="E100" s="1">
        <v>41905.929513888892</v>
      </c>
      <c r="F100">
        <f t="shared" si="2"/>
        <v>1</v>
      </c>
      <c r="G100" t="str">
        <f t="shared" si="3"/>
        <v>Gagné</v>
      </c>
    </row>
    <row r="101" spans="1:7" hidden="1" x14ac:dyDescent="0.25">
      <c r="A101" t="s">
        <v>11</v>
      </c>
      <c r="B101" t="s">
        <v>68</v>
      </c>
      <c r="C101" t="s">
        <v>8</v>
      </c>
      <c r="D101">
        <v>25</v>
      </c>
      <c r="E101" s="1">
        <v>41904.564733796295</v>
      </c>
      <c r="F101">
        <f t="shared" si="2"/>
        <v>1</v>
      </c>
      <c r="G101" t="str">
        <f t="shared" si="3"/>
        <v>Gagné</v>
      </c>
    </row>
    <row r="102" spans="1:7" x14ac:dyDescent="0.25">
      <c r="A102" t="s">
        <v>11</v>
      </c>
      <c r="B102" t="s">
        <v>69</v>
      </c>
      <c r="C102" t="s">
        <v>16</v>
      </c>
      <c r="D102">
        <v>25</v>
      </c>
      <c r="E102" s="1">
        <v>41905.62060185185</v>
      </c>
      <c r="F102">
        <f t="shared" si="2"/>
        <v>1</v>
      </c>
      <c r="G102" t="str">
        <f t="shared" si="3"/>
        <v>Gagné</v>
      </c>
    </row>
    <row r="103" spans="1:7" hidden="1" x14ac:dyDescent="0.25">
      <c r="A103" t="s">
        <v>20</v>
      </c>
      <c r="B103" t="s">
        <v>70</v>
      </c>
      <c r="C103" t="s">
        <v>7</v>
      </c>
      <c r="D103">
        <v>25</v>
      </c>
      <c r="E103" s="1">
        <v>41905.88013888889</v>
      </c>
      <c r="F103">
        <f t="shared" si="2"/>
        <v>1</v>
      </c>
      <c r="G103" t="str">
        <f t="shared" si="3"/>
        <v>Gagné</v>
      </c>
    </row>
    <row r="104" spans="1:7" hidden="1" x14ac:dyDescent="0.25">
      <c r="A104" t="s">
        <v>20</v>
      </c>
      <c r="B104" t="s">
        <v>70</v>
      </c>
      <c r="C104" t="s">
        <v>14</v>
      </c>
      <c r="D104">
        <v>22</v>
      </c>
      <c r="E104" s="1">
        <v>41905.929513888892</v>
      </c>
      <c r="F104">
        <f t="shared" si="2"/>
        <v>1</v>
      </c>
      <c r="G104" t="str">
        <f t="shared" si="3"/>
        <v>Perdu</v>
      </c>
    </row>
    <row r="105" spans="1:7" x14ac:dyDescent="0.25">
      <c r="A105" t="s">
        <v>26</v>
      </c>
      <c r="B105" t="s">
        <v>71</v>
      </c>
      <c r="C105" t="s">
        <v>16</v>
      </c>
      <c r="D105">
        <v>25</v>
      </c>
      <c r="E105" s="1">
        <v>41905.62060185185</v>
      </c>
      <c r="F105">
        <f t="shared" si="2"/>
        <v>1</v>
      </c>
      <c r="G105" t="str">
        <f t="shared" si="3"/>
        <v>Gagné</v>
      </c>
    </row>
    <row r="106" spans="1:7" hidden="1" x14ac:dyDescent="0.25">
      <c r="A106" t="s">
        <v>26</v>
      </c>
      <c r="B106" t="s">
        <v>71</v>
      </c>
      <c r="C106" t="s">
        <v>18</v>
      </c>
      <c r="D106">
        <v>21</v>
      </c>
      <c r="E106" s="1">
        <v>41904.48537037037</v>
      </c>
      <c r="F106">
        <f t="shared" si="2"/>
        <v>1</v>
      </c>
      <c r="G106" t="str">
        <f t="shared" si="3"/>
        <v>Perdu</v>
      </c>
    </row>
    <row r="107" spans="1:7" hidden="1" x14ac:dyDescent="0.25">
      <c r="A107" t="s">
        <v>26</v>
      </c>
      <c r="B107" t="s">
        <v>71</v>
      </c>
      <c r="C107" t="s">
        <v>17</v>
      </c>
      <c r="D107">
        <v>20</v>
      </c>
      <c r="E107" s="1">
        <v>41906.340115740742</v>
      </c>
      <c r="F107">
        <f t="shared" si="2"/>
        <v>1</v>
      </c>
      <c r="G107" t="str">
        <f t="shared" si="3"/>
        <v>Perdu</v>
      </c>
    </row>
    <row r="108" spans="1:7" hidden="1" x14ac:dyDescent="0.25">
      <c r="A108" t="s">
        <v>26</v>
      </c>
      <c r="B108" t="s">
        <v>72</v>
      </c>
      <c r="C108" t="s">
        <v>10</v>
      </c>
      <c r="D108">
        <v>25</v>
      </c>
      <c r="E108" s="1">
        <v>41906.603136574071</v>
      </c>
      <c r="F108">
        <f t="shared" si="2"/>
        <v>1</v>
      </c>
      <c r="G108" t="str">
        <f t="shared" si="3"/>
        <v>Gagné</v>
      </c>
    </row>
    <row r="109" spans="1:7" x14ac:dyDescent="0.25">
      <c r="A109" t="s">
        <v>5</v>
      </c>
      <c r="B109" t="s">
        <v>73</v>
      </c>
      <c r="C109" t="s">
        <v>16</v>
      </c>
      <c r="D109">
        <v>25</v>
      </c>
      <c r="E109" s="1">
        <v>41905.62060185185</v>
      </c>
      <c r="F109">
        <f t="shared" si="2"/>
        <v>1</v>
      </c>
      <c r="G109" t="str">
        <f t="shared" si="3"/>
        <v>Gagné</v>
      </c>
    </row>
    <row r="110" spans="1:7" hidden="1" x14ac:dyDescent="0.25">
      <c r="A110" t="s">
        <v>11</v>
      </c>
      <c r="B110" t="s">
        <v>74</v>
      </c>
      <c r="C110" t="s">
        <v>18</v>
      </c>
      <c r="D110">
        <v>24</v>
      </c>
      <c r="E110" s="1">
        <v>41906.612083333333</v>
      </c>
      <c r="F110">
        <f t="shared" si="2"/>
        <v>2</v>
      </c>
      <c r="G110" t="str">
        <f t="shared" si="3"/>
        <v>Gagné</v>
      </c>
    </row>
    <row r="111" spans="1:7" hidden="1" x14ac:dyDescent="0.25">
      <c r="A111" t="s">
        <v>11</v>
      </c>
      <c r="B111" t="s">
        <v>74</v>
      </c>
      <c r="C111" t="s">
        <v>8</v>
      </c>
      <c r="D111">
        <v>21</v>
      </c>
      <c r="E111" s="1">
        <v>41906.648530092592</v>
      </c>
      <c r="F111">
        <f t="shared" si="2"/>
        <v>2</v>
      </c>
      <c r="G111" t="str">
        <f t="shared" si="3"/>
        <v>Perdu</v>
      </c>
    </row>
    <row r="112" spans="1:7" hidden="1" x14ac:dyDescent="0.25">
      <c r="A112" t="s">
        <v>11</v>
      </c>
      <c r="B112" t="s">
        <v>75</v>
      </c>
      <c r="C112" t="s">
        <v>14</v>
      </c>
      <c r="D112">
        <v>24</v>
      </c>
      <c r="E112" s="1">
        <v>41905.929513888892</v>
      </c>
      <c r="F112">
        <f t="shared" si="2"/>
        <v>1</v>
      </c>
      <c r="G112" t="str">
        <f t="shared" si="3"/>
        <v>Gagné</v>
      </c>
    </row>
    <row r="113" spans="1:7" hidden="1" x14ac:dyDescent="0.25">
      <c r="A113" t="s">
        <v>20</v>
      </c>
      <c r="B113" t="s">
        <v>76</v>
      </c>
      <c r="C113" t="s">
        <v>8</v>
      </c>
      <c r="D113">
        <v>24</v>
      </c>
      <c r="E113" s="1">
        <v>41904.564733796295</v>
      </c>
      <c r="F113">
        <f t="shared" si="2"/>
        <v>1</v>
      </c>
      <c r="G113" t="str">
        <f t="shared" si="3"/>
        <v>Gagné</v>
      </c>
    </row>
    <row r="114" spans="1:7" hidden="1" x14ac:dyDescent="0.25">
      <c r="A114" t="s">
        <v>11</v>
      </c>
      <c r="B114" t="s">
        <v>77</v>
      </c>
      <c r="C114" t="s">
        <v>18</v>
      </c>
      <c r="D114">
        <v>24</v>
      </c>
      <c r="E114" s="1">
        <v>41904.48537037037</v>
      </c>
      <c r="F114">
        <f t="shared" si="2"/>
        <v>1</v>
      </c>
      <c r="G114" t="str">
        <f t="shared" si="3"/>
        <v>Gagné</v>
      </c>
    </row>
    <row r="115" spans="1:7" hidden="1" x14ac:dyDescent="0.25">
      <c r="A115" t="s">
        <v>26</v>
      </c>
      <c r="B115" t="s">
        <v>78</v>
      </c>
      <c r="C115" t="s">
        <v>10</v>
      </c>
      <c r="D115">
        <v>24</v>
      </c>
      <c r="E115" s="1">
        <v>41906.603136574071</v>
      </c>
      <c r="F115">
        <f t="shared" si="2"/>
        <v>1</v>
      </c>
      <c r="G115" t="str">
        <f t="shared" si="3"/>
        <v>Gagné</v>
      </c>
    </row>
    <row r="116" spans="1:7" hidden="1" x14ac:dyDescent="0.25">
      <c r="A116" t="s">
        <v>20</v>
      </c>
      <c r="B116" t="s">
        <v>79</v>
      </c>
      <c r="C116" t="s">
        <v>13</v>
      </c>
      <c r="D116">
        <v>24</v>
      </c>
      <c r="E116" s="1">
        <v>41906.756377314814</v>
      </c>
      <c r="F116">
        <f t="shared" si="2"/>
        <v>2</v>
      </c>
      <c r="G116" t="str">
        <f t="shared" si="3"/>
        <v>Gagné</v>
      </c>
    </row>
    <row r="117" spans="1:7" hidden="1" x14ac:dyDescent="0.25">
      <c r="A117" t="s">
        <v>26</v>
      </c>
      <c r="B117" t="s">
        <v>80</v>
      </c>
      <c r="C117" t="s">
        <v>8</v>
      </c>
      <c r="D117">
        <v>23</v>
      </c>
      <c r="E117" s="1">
        <v>41904.564733796295</v>
      </c>
      <c r="F117">
        <f t="shared" si="2"/>
        <v>1</v>
      </c>
      <c r="G117" t="str">
        <f t="shared" si="3"/>
        <v>Gagné</v>
      </c>
    </row>
    <row r="118" spans="1:7" hidden="1" x14ac:dyDescent="0.25">
      <c r="A118" t="s">
        <v>11</v>
      </c>
      <c r="B118" t="s">
        <v>81</v>
      </c>
      <c r="C118" t="s">
        <v>18</v>
      </c>
      <c r="D118">
        <v>23</v>
      </c>
      <c r="E118" s="1">
        <v>41906.612083333333</v>
      </c>
      <c r="F118">
        <f t="shared" si="2"/>
        <v>2</v>
      </c>
      <c r="G118" t="str">
        <f t="shared" si="3"/>
        <v>Gagné</v>
      </c>
    </row>
    <row r="119" spans="1:7" hidden="1" x14ac:dyDescent="0.25">
      <c r="A119" t="s">
        <v>26</v>
      </c>
      <c r="B119" t="s">
        <v>82</v>
      </c>
      <c r="C119" t="s">
        <v>14</v>
      </c>
      <c r="D119">
        <v>22</v>
      </c>
      <c r="E119" s="1">
        <v>41905.929513888892</v>
      </c>
      <c r="F119">
        <f t="shared" si="2"/>
        <v>1</v>
      </c>
      <c r="G119" t="str">
        <f t="shared" si="3"/>
        <v>Gagné</v>
      </c>
    </row>
    <row r="120" spans="1:7" hidden="1" x14ac:dyDescent="0.25">
      <c r="A120" t="s">
        <v>11</v>
      </c>
      <c r="B120" t="s">
        <v>83</v>
      </c>
      <c r="C120" t="s">
        <v>14</v>
      </c>
      <c r="D120">
        <v>22</v>
      </c>
      <c r="E120" s="1">
        <v>41905.929513888892</v>
      </c>
      <c r="F120">
        <f t="shared" si="2"/>
        <v>1</v>
      </c>
      <c r="G120" t="str">
        <f t="shared" si="3"/>
        <v>Gagné</v>
      </c>
    </row>
    <row r="121" spans="1:7" hidden="1" x14ac:dyDescent="0.25">
      <c r="A121" t="s">
        <v>11</v>
      </c>
      <c r="B121" t="s">
        <v>83</v>
      </c>
      <c r="C121" t="s">
        <v>18</v>
      </c>
      <c r="D121">
        <v>20</v>
      </c>
      <c r="E121" s="1">
        <v>41904.48537037037</v>
      </c>
      <c r="F121">
        <f t="shared" si="2"/>
        <v>1</v>
      </c>
      <c r="G121" t="str">
        <f t="shared" si="3"/>
        <v>Perdu</v>
      </c>
    </row>
    <row r="122" spans="1:7" hidden="1" x14ac:dyDescent="0.25">
      <c r="A122" t="s">
        <v>11</v>
      </c>
      <c r="B122" t="s">
        <v>83</v>
      </c>
      <c r="C122" t="s">
        <v>17</v>
      </c>
      <c r="D122">
        <v>17</v>
      </c>
      <c r="E122" s="1">
        <v>41906.340115740742</v>
      </c>
      <c r="F122">
        <f t="shared" si="2"/>
        <v>1</v>
      </c>
      <c r="G122" t="str">
        <f t="shared" si="3"/>
        <v>Perdu</v>
      </c>
    </row>
    <row r="123" spans="1:7" hidden="1" x14ac:dyDescent="0.25">
      <c r="A123" t="s">
        <v>26</v>
      </c>
      <c r="B123" t="s">
        <v>84</v>
      </c>
      <c r="C123" t="s">
        <v>14</v>
      </c>
      <c r="D123">
        <v>22</v>
      </c>
      <c r="E123" s="1">
        <v>41905.929513888892</v>
      </c>
      <c r="F123">
        <f t="shared" si="2"/>
        <v>1</v>
      </c>
      <c r="G123" t="str">
        <f t="shared" si="3"/>
        <v>Gagné</v>
      </c>
    </row>
    <row r="124" spans="1:7" hidden="1" x14ac:dyDescent="0.25">
      <c r="A124" t="s">
        <v>26</v>
      </c>
      <c r="B124" t="s">
        <v>85</v>
      </c>
      <c r="C124" t="s">
        <v>8</v>
      </c>
      <c r="D124">
        <v>21</v>
      </c>
      <c r="E124" s="1">
        <v>41906.648530092592</v>
      </c>
      <c r="F124">
        <f t="shared" si="2"/>
        <v>2</v>
      </c>
      <c r="G124" t="str">
        <f t="shared" si="3"/>
        <v>Gagné</v>
      </c>
    </row>
    <row r="125" spans="1:7" hidden="1" x14ac:dyDescent="0.25">
      <c r="A125" t="s">
        <v>26</v>
      </c>
      <c r="B125" t="s">
        <v>85</v>
      </c>
      <c r="C125" t="s">
        <v>14</v>
      </c>
      <c r="D125">
        <v>18</v>
      </c>
      <c r="E125" s="1">
        <v>41907.634953703702</v>
      </c>
      <c r="F125">
        <f t="shared" si="2"/>
        <v>2</v>
      </c>
      <c r="G125" t="str">
        <f t="shared" si="3"/>
        <v>Perdu</v>
      </c>
    </row>
    <row r="126" spans="1:7" x14ac:dyDescent="0.25">
      <c r="A126" t="s">
        <v>11</v>
      </c>
      <c r="B126" t="s">
        <v>86</v>
      </c>
      <c r="C126" t="s">
        <v>16</v>
      </c>
      <c r="D126">
        <v>21</v>
      </c>
      <c r="E126" s="1">
        <v>41905.62060185185</v>
      </c>
      <c r="F126">
        <f t="shared" si="2"/>
        <v>1</v>
      </c>
      <c r="G126" t="str">
        <f t="shared" si="3"/>
        <v>Gagné</v>
      </c>
    </row>
    <row r="127" spans="1:7" hidden="1" x14ac:dyDescent="0.25">
      <c r="A127" t="s">
        <v>26</v>
      </c>
      <c r="B127" t="s">
        <v>87</v>
      </c>
      <c r="C127" t="s">
        <v>8</v>
      </c>
      <c r="D127">
        <v>21</v>
      </c>
      <c r="E127" s="1">
        <v>41906.648530092592</v>
      </c>
      <c r="F127">
        <f t="shared" si="2"/>
        <v>2</v>
      </c>
      <c r="G127" t="str">
        <f t="shared" si="3"/>
        <v>Gagné</v>
      </c>
    </row>
    <row r="128" spans="1:7" hidden="1" x14ac:dyDescent="0.25">
      <c r="A128" t="s">
        <v>26</v>
      </c>
      <c r="B128" t="s">
        <v>88</v>
      </c>
      <c r="C128" t="s">
        <v>17</v>
      </c>
      <c r="D128">
        <v>21</v>
      </c>
      <c r="E128" s="1">
        <v>41906.340115740742</v>
      </c>
      <c r="F128">
        <f t="shared" si="2"/>
        <v>1</v>
      </c>
      <c r="G128" t="str">
        <f t="shared" si="3"/>
        <v>Gagné</v>
      </c>
    </row>
    <row r="129" spans="1:7" hidden="1" x14ac:dyDescent="0.25">
      <c r="A129" t="s">
        <v>26</v>
      </c>
      <c r="B129" t="s">
        <v>88</v>
      </c>
      <c r="C129" t="s">
        <v>14</v>
      </c>
      <c r="D129">
        <v>20</v>
      </c>
      <c r="E129" s="1">
        <v>41905.929513888892</v>
      </c>
      <c r="F129">
        <f t="shared" si="2"/>
        <v>1</v>
      </c>
      <c r="G129" t="str">
        <f t="shared" si="3"/>
        <v>Perdu</v>
      </c>
    </row>
    <row r="130" spans="1:7" hidden="1" x14ac:dyDescent="0.25">
      <c r="A130" t="s">
        <v>26</v>
      </c>
      <c r="B130" t="s">
        <v>88</v>
      </c>
      <c r="C130" t="s">
        <v>8</v>
      </c>
      <c r="D130">
        <v>15</v>
      </c>
      <c r="E130" s="1">
        <v>41904.564733796295</v>
      </c>
      <c r="F130">
        <f t="shared" ref="F130:F193" si="4">IF(E130&gt;$H$1,2,1)</f>
        <v>1</v>
      </c>
      <c r="G130" t="str">
        <f t="shared" si="3"/>
        <v>Perdu</v>
      </c>
    </row>
    <row r="131" spans="1:7" hidden="1" x14ac:dyDescent="0.25">
      <c r="A131" t="s">
        <v>11</v>
      </c>
      <c r="B131" t="s">
        <v>89</v>
      </c>
      <c r="C131" t="s">
        <v>17</v>
      </c>
      <c r="D131">
        <v>21</v>
      </c>
      <c r="E131" s="1">
        <v>41906.340115740742</v>
      </c>
      <c r="F131">
        <f t="shared" si="4"/>
        <v>1</v>
      </c>
      <c r="G131" t="str">
        <f t="shared" ref="G131:G194" si="5">IF(B131=B130,"Perdu","Gagné")</f>
        <v>Gagné</v>
      </c>
    </row>
    <row r="132" spans="1:7" hidden="1" x14ac:dyDescent="0.25">
      <c r="A132" t="s">
        <v>11</v>
      </c>
      <c r="B132" t="s">
        <v>89</v>
      </c>
      <c r="C132" t="s">
        <v>8</v>
      </c>
      <c r="D132">
        <v>12</v>
      </c>
      <c r="E132" s="1">
        <v>41904.564733796295</v>
      </c>
      <c r="F132">
        <f t="shared" si="4"/>
        <v>1</v>
      </c>
      <c r="G132" t="str">
        <f t="shared" si="5"/>
        <v>Perdu</v>
      </c>
    </row>
    <row r="133" spans="1:7" hidden="1" x14ac:dyDescent="0.25">
      <c r="A133" t="s">
        <v>11</v>
      </c>
      <c r="B133" t="s">
        <v>90</v>
      </c>
      <c r="C133" t="s">
        <v>8</v>
      </c>
      <c r="D133">
        <v>21</v>
      </c>
      <c r="E133" s="1">
        <v>41906.648530092592</v>
      </c>
      <c r="F133">
        <f t="shared" si="4"/>
        <v>2</v>
      </c>
      <c r="G133" t="str">
        <f t="shared" si="5"/>
        <v>Gagné</v>
      </c>
    </row>
    <row r="134" spans="1:7" hidden="1" x14ac:dyDescent="0.25">
      <c r="A134" t="s">
        <v>11</v>
      </c>
      <c r="B134" t="s">
        <v>90</v>
      </c>
      <c r="C134" t="s">
        <v>10</v>
      </c>
      <c r="D134">
        <v>16</v>
      </c>
      <c r="E134" s="1">
        <v>41906.610891203702</v>
      </c>
      <c r="F134">
        <f t="shared" si="4"/>
        <v>2</v>
      </c>
      <c r="G134" t="str">
        <f t="shared" si="5"/>
        <v>Perdu</v>
      </c>
    </row>
    <row r="135" spans="1:7" hidden="1" x14ac:dyDescent="0.25">
      <c r="A135" t="s">
        <v>26</v>
      </c>
      <c r="B135" t="s">
        <v>91</v>
      </c>
      <c r="C135" t="s">
        <v>13</v>
      </c>
      <c r="D135">
        <v>20</v>
      </c>
      <c r="E135" s="1">
        <v>41904.421944444446</v>
      </c>
      <c r="F135">
        <f t="shared" si="4"/>
        <v>1</v>
      </c>
      <c r="G135" t="str">
        <f t="shared" si="5"/>
        <v>Gagné</v>
      </c>
    </row>
    <row r="136" spans="1:7" hidden="1" x14ac:dyDescent="0.25">
      <c r="A136" t="s">
        <v>11</v>
      </c>
      <c r="B136" t="s">
        <v>92</v>
      </c>
      <c r="C136" t="s">
        <v>8</v>
      </c>
      <c r="D136">
        <v>20</v>
      </c>
      <c r="E136" s="1">
        <v>41906.648530092592</v>
      </c>
      <c r="F136">
        <f t="shared" si="4"/>
        <v>2</v>
      </c>
      <c r="G136" t="str">
        <f t="shared" si="5"/>
        <v>Gagné</v>
      </c>
    </row>
    <row r="137" spans="1:7" hidden="1" x14ac:dyDescent="0.25">
      <c r="A137" t="s">
        <v>26</v>
      </c>
      <c r="B137" t="s">
        <v>93</v>
      </c>
      <c r="C137" t="s">
        <v>18</v>
      </c>
      <c r="D137">
        <v>20</v>
      </c>
      <c r="E137" s="1">
        <v>41904.48537037037</v>
      </c>
      <c r="F137">
        <f t="shared" si="4"/>
        <v>1</v>
      </c>
      <c r="G137" t="str">
        <f t="shared" si="5"/>
        <v>Gagné</v>
      </c>
    </row>
    <row r="138" spans="1:7" hidden="1" x14ac:dyDescent="0.25">
      <c r="A138" t="s">
        <v>11</v>
      </c>
      <c r="B138" t="s">
        <v>94</v>
      </c>
      <c r="C138" t="s">
        <v>13</v>
      </c>
      <c r="D138">
        <v>19</v>
      </c>
      <c r="E138" s="1">
        <v>41904.421944444446</v>
      </c>
      <c r="F138">
        <f t="shared" si="4"/>
        <v>1</v>
      </c>
      <c r="G138" t="str">
        <f t="shared" si="5"/>
        <v>Gagné</v>
      </c>
    </row>
    <row r="139" spans="1:7" hidden="1" x14ac:dyDescent="0.25">
      <c r="A139" t="s">
        <v>26</v>
      </c>
      <c r="B139" t="s">
        <v>95</v>
      </c>
      <c r="C139" t="s">
        <v>10</v>
      </c>
      <c r="D139">
        <v>18</v>
      </c>
      <c r="E139" s="1">
        <v>41906.603136574071</v>
      </c>
      <c r="F139">
        <f t="shared" si="4"/>
        <v>1</v>
      </c>
      <c r="G139" t="str">
        <f t="shared" si="5"/>
        <v>Gagné</v>
      </c>
    </row>
    <row r="140" spans="1:7" hidden="1" x14ac:dyDescent="0.25">
      <c r="A140" t="s">
        <v>26</v>
      </c>
      <c r="B140" t="s">
        <v>95</v>
      </c>
      <c r="C140" t="s">
        <v>17</v>
      </c>
      <c r="D140">
        <v>16</v>
      </c>
      <c r="E140" s="1">
        <v>41906.340115740742</v>
      </c>
      <c r="F140">
        <f t="shared" si="4"/>
        <v>1</v>
      </c>
      <c r="G140" t="str">
        <f t="shared" si="5"/>
        <v>Perdu</v>
      </c>
    </row>
    <row r="141" spans="1:7" hidden="1" x14ac:dyDescent="0.25">
      <c r="A141" t="s">
        <v>20</v>
      </c>
      <c r="B141" t="s">
        <v>96</v>
      </c>
      <c r="C141" t="s">
        <v>7</v>
      </c>
      <c r="D141">
        <v>18</v>
      </c>
      <c r="E141" s="1">
        <v>41905.88013888889</v>
      </c>
      <c r="F141">
        <f t="shared" si="4"/>
        <v>1</v>
      </c>
      <c r="G141" t="str">
        <f t="shared" si="5"/>
        <v>Gagné</v>
      </c>
    </row>
    <row r="142" spans="1:7" hidden="1" x14ac:dyDescent="0.25">
      <c r="A142" t="s">
        <v>26</v>
      </c>
      <c r="B142" t="s">
        <v>97</v>
      </c>
      <c r="C142" t="s">
        <v>13</v>
      </c>
      <c r="D142">
        <v>18</v>
      </c>
      <c r="E142" s="1">
        <v>41906.756377314814</v>
      </c>
      <c r="F142">
        <f t="shared" si="4"/>
        <v>2</v>
      </c>
      <c r="G142" t="str">
        <f t="shared" si="5"/>
        <v>Gagné</v>
      </c>
    </row>
    <row r="143" spans="1:7" hidden="1" x14ac:dyDescent="0.25">
      <c r="A143" t="s">
        <v>11</v>
      </c>
      <c r="B143" t="s">
        <v>98</v>
      </c>
      <c r="C143" t="s">
        <v>10</v>
      </c>
      <c r="D143">
        <v>18</v>
      </c>
      <c r="E143" s="1">
        <v>41906.603136574071</v>
      </c>
      <c r="F143">
        <f t="shared" si="4"/>
        <v>1</v>
      </c>
      <c r="G143" t="str">
        <f t="shared" si="5"/>
        <v>Gagné</v>
      </c>
    </row>
    <row r="144" spans="1:7" x14ac:dyDescent="0.25">
      <c r="A144" t="s">
        <v>11</v>
      </c>
      <c r="B144" t="s">
        <v>99</v>
      </c>
      <c r="C144" t="s">
        <v>16</v>
      </c>
      <c r="D144">
        <v>17</v>
      </c>
      <c r="E144" s="1">
        <v>41906.621365740742</v>
      </c>
      <c r="F144">
        <f t="shared" si="4"/>
        <v>2</v>
      </c>
      <c r="G144" t="str">
        <f t="shared" si="5"/>
        <v>Gagné</v>
      </c>
    </row>
    <row r="145" spans="1:7" hidden="1" x14ac:dyDescent="0.25">
      <c r="A145" t="s">
        <v>26</v>
      </c>
      <c r="B145" t="s">
        <v>100</v>
      </c>
      <c r="C145" t="s">
        <v>18</v>
      </c>
      <c r="D145">
        <v>17</v>
      </c>
      <c r="E145" s="1">
        <v>41904.48537037037</v>
      </c>
      <c r="F145">
        <f t="shared" si="4"/>
        <v>1</v>
      </c>
      <c r="G145" t="str">
        <f t="shared" si="5"/>
        <v>Gagné</v>
      </c>
    </row>
    <row r="146" spans="1:7" x14ac:dyDescent="0.25">
      <c r="A146" t="s">
        <v>26</v>
      </c>
      <c r="B146" t="s">
        <v>100</v>
      </c>
      <c r="C146" t="s">
        <v>16</v>
      </c>
      <c r="D146">
        <v>13</v>
      </c>
      <c r="E146" s="1">
        <v>41905.62060185185</v>
      </c>
      <c r="F146">
        <f t="shared" si="4"/>
        <v>1</v>
      </c>
      <c r="G146" t="str">
        <f t="shared" si="5"/>
        <v>Perdu</v>
      </c>
    </row>
    <row r="147" spans="1:7" hidden="1" x14ac:dyDescent="0.25">
      <c r="A147" t="s">
        <v>26</v>
      </c>
      <c r="B147" t="s">
        <v>101</v>
      </c>
      <c r="C147" t="s">
        <v>18</v>
      </c>
      <c r="D147">
        <v>17</v>
      </c>
      <c r="E147" s="1">
        <v>41904.48537037037</v>
      </c>
      <c r="F147">
        <f t="shared" si="4"/>
        <v>1</v>
      </c>
      <c r="G147" t="str">
        <f t="shared" si="5"/>
        <v>Gagné</v>
      </c>
    </row>
    <row r="148" spans="1:7" hidden="1" x14ac:dyDescent="0.25">
      <c r="A148" t="s">
        <v>11</v>
      </c>
      <c r="B148" t="s">
        <v>102</v>
      </c>
      <c r="C148" t="s">
        <v>10</v>
      </c>
      <c r="D148">
        <v>17</v>
      </c>
      <c r="E148" s="1">
        <v>41906.603136574071</v>
      </c>
      <c r="F148">
        <f t="shared" si="4"/>
        <v>1</v>
      </c>
      <c r="G148" t="str">
        <f t="shared" si="5"/>
        <v>Gagné</v>
      </c>
    </row>
    <row r="149" spans="1:7" x14ac:dyDescent="0.25">
      <c r="A149" t="s">
        <v>26</v>
      </c>
      <c r="B149" t="s">
        <v>103</v>
      </c>
      <c r="C149" t="s">
        <v>16</v>
      </c>
      <c r="D149">
        <v>17</v>
      </c>
      <c r="E149" s="1">
        <v>41905.62060185185</v>
      </c>
      <c r="F149">
        <f t="shared" si="4"/>
        <v>1</v>
      </c>
      <c r="G149" t="str">
        <f t="shared" si="5"/>
        <v>Gagné</v>
      </c>
    </row>
    <row r="150" spans="1:7" hidden="1" x14ac:dyDescent="0.25">
      <c r="A150" t="s">
        <v>26</v>
      </c>
      <c r="B150" t="s">
        <v>104</v>
      </c>
      <c r="C150" t="s">
        <v>13</v>
      </c>
      <c r="D150">
        <v>16</v>
      </c>
      <c r="E150" s="1">
        <v>41906.756377314814</v>
      </c>
      <c r="F150">
        <f t="shared" si="4"/>
        <v>2</v>
      </c>
      <c r="G150" t="str">
        <f t="shared" si="5"/>
        <v>Gagné</v>
      </c>
    </row>
    <row r="151" spans="1:7" hidden="1" x14ac:dyDescent="0.25">
      <c r="A151" t="s">
        <v>26</v>
      </c>
      <c r="B151" t="s">
        <v>105</v>
      </c>
      <c r="C151" t="s">
        <v>17</v>
      </c>
      <c r="D151">
        <v>16</v>
      </c>
      <c r="E151" s="1">
        <v>41906.340115740742</v>
      </c>
      <c r="F151">
        <f t="shared" si="4"/>
        <v>1</v>
      </c>
      <c r="G151" t="str">
        <f t="shared" si="5"/>
        <v>Gagné</v>
      </c>
    </row>
    <row r="152" spans="1:7" hidden="1" x14ac:dyDescent="0.25">
      <c r="A152" t="s">
        <v>5</v>
      </c>
      <c r="B152" t="s">
        <v>106</v>
      </c>
      <c r="C152" t="s">
        <v>13</v>
      </c>
      <c r="D152">
        <v>16</v>
      </c>
      <c r="E152" s="1">
        <v>41906.756377314814</v>
      </c>
      <c r="F152">
        <f t="shared" si="4"/>
        <v>2</v>
      </c>
      <c r="G152" t="str">
        <f t="shared" si="5"/>
        <v>Gagné</v>
      </c>
    </row>
    <row r="153" spans="1:7" hidden="1" x14ac:dyDescent="0.25">
      <c r="A153" t="s">
        <v>26</v>
      </c>
      <c r="B153" t="s">
        <v>107</v>
      </c>
      <c r="C153" t="s">
        <v>10</v>
      </c>
      <c r="D153">
        <v>16</v>
      </c>
      <c r="E153" s="1">
        <v>41906.603136574071</v>
      </c>
      <c r="F153">
        <f t="shared" si="4"/>
        <v>1</v>
      </c>
      <c r="G153" t="str">
        <f t="shared" si="5"/>
        <v>Gagné</v>
      </c>
    </row>
    <row r="154" spans="1:7" hidden="1" x14ac:dyDescent="0.25">
      <c r="A154" t="s">
        <v>11</v>
      </c>
      <c r="B154" t="s">
        <v>108</v>
      </c>
      <c r="C154" t="s">
        <v>10</v>
      </c>
      <c r="D154">
        <v>16</v>
      </c>
      <c r="E154" s="1">
        <v>41906.603136574071</v>
      </c>
      <c r="F154">
        <f t="shared" si="4"/>
        <v>1</v>
      </c>
      <c r="G154" t="str">
        <f t="shared" si="5"/>
        <v>Gagné</v>
      </c>
    </row>
    <row r="155" spans="1:7" x14ac:dyDescent="0.25">
      <c r="A155" t="s">
        <v>11</v>
      </c>
      <c r="B155" t="s">
        <v>109</v>
      </c>
      <c r="C155" t="s">
        <v>16</v>
      </c>
      <c r="D155">
        <v>16</v>
      </c>
      <c r="E155" s="1">
        <v>41905.62060185185</v>
      </c>
      <c r="F155">
        <f t="shared" si="4"/>
        <v>1</v>
      </c>
      <c r="G155" t="str">
        <f t="shared" si="5"/>
        <v>Gagné</v>
      </c>
    </row>
    <row r="156" spans="1:7" hidden="1" x14ac:dyDescent="0.25">
      <c r="A156" t="s">
        <v>20</v>
      </c>
      <c r="B156" t="s">
        <v>110</v>
      </c>
      <c r="C156" t="s">
        <v>10</v>
      </c>
      <c r="D156">
        <v>15</v>
      </c>
      <c r="E156" s="1">
        <v>41906.603136574071</v>
      </c>
      <c r="F156">
        <f t="shared" si="4"/>
        <v>1</v>
      </c>
      <c r="G156" t="str">
        <f t="shared" si="5"/>
        <v>Gagné</v>
      </c>
    </row>
    <row r="157" spans="1:7" x14ac:dyDescent="0.25">
      <c r="A157" t="s">
        <v>11</v>
      </c>
      <c r="B157" t="s">
        <v>111</v>
      </c>
      <c r="C157" t="s">
        <v>16</v>
      </c>
      <c r="D157">
        <v>15</v>
      </c>
      <c r="E157" s="1">
        <v>41905.62060185185</v>
      </c>
      <c r="F157">
        <f t="shared" si="4"/>
        <v>1</v>
      </c>
      <c r="G157" t="str">
        <f t="shared" si="5"/>
        <v>Gagné</v>
      </c>
    </row>
    <row r="158" spans="1:7" hidden="1" x14ac:dyDescent="0.25">
      <c r="A158" t="s">
        <v>11</v>
      </c>
      <c r="B158" t="s">
        <v>112</v>
      </c>
      <c r="C158" t="s">
        <v>13</v>
      </c>
      <c r="D158">
        <v>15</v>
      </c>
      <c r="E158" s="1">
        <v>41904.421944444446</v>
      </c>
      <c r="F158">
        <f t="shared" si="4"/>
        <v>1</v>
      </c>
      <c r="G158" t="str">
        <f t="shared" si="5"/>
        <v>Gagné</v>
      </c>
    </row>
    <row r="159" spans="1:7" hidden="1" x14ac:dyDescent="0.25">
      <c r="A159" t="s">
        <v>26</v>
      </c>
      <c r="B159" t="s">
        <v>113</v>
      </c>
      <c r="C159" t="s">
        <v>8</v>
      </c>
      <c r="D159">
        <v>15</v>
      </c>
      <c r="E159" s="1">
        <v>41904.564733796295</v>
      </c>
      <c r="F159">
        <f t="shared" si="4"/>
        <v>1</v>
      </c>
      <c r="G159" t="str">
        <f t="shared" si="5"/>
        <v>Gagné</v>
      </c>
    </row>
    <row r="160" spans="1:7" hidden="1" x14ac:dyDescent="0.25">
      <c r="A160" t="s">
        <v>5</v>
      </c>
      <c r="B160" t="s">
        <v>114</v>
      </c>
      <c r="C160" t="s">
        <v>13</v>
      </c>
      <c r="D160">
        <v>15</v>
      </c>
      <c r="E160" s="1">
        <v>41904.421944444446</v>
      </c>
      <c r="F160">
        <f t="shared" si="4"/>
        <v>1</v>
      </c>
      <c r="G160" t="str">
        <f t="shared" si="5"/>
        <v>Gagné</v>
      </c>
    </row>
    <row r="161" spans="1:7" hidden="1" x14ac:dyDescent="0.25">
      <c r="A161" t="s">
        <v>26</v>
      </c>
      <c r="B161" t="s">
        <v>115</v>
      </c>
      <c r="C161" t="s">
        <v>13</v>
      </c>
      <c r="D161">
        <v>15</v>
      </c>
      <c r="E161" s="1">
        <v>41904.421944444446</v>
      </c>
      <c r="F161">
        <f t="shared" si="4"/>
        <v>1</v>
      </c>
      <c r="G161" t="str">
        <f t="shared" si="5"/>
        <v>Gagné</v>
      </c>
    </row>
    <row r="162" spans="1:7" hidden="1" x14ac:dyDescent="0.25">
      <c r="A162" t="s">
        <v>20</v>
      </c>
      <c r="B162" t="s">
        <v>116</v>
      </c>
      <c r="C162" t="s">
        <v>7</v>
      </c>
      <c r="D162">
        <v>14</v>
      </c>
      <c r="E162" s="1">
        <v>41905.88013888889</v>
      </c>
      <c r="F162">
        <f t="shared" si="4"/>
        <v>1</v>
      </c>
      <c r="G162" t="str">
        <f t="shared" si="5"/>
        <v>Gagné</v>
      </c>
    </row>
    <row r="163" spans="1:7" x14ac:dyDescent="0.25">
      <c r="A163" t="s">
        <v>11</v>
      </c>
      <c r="B163" t="s">
        <v>117</v>
      </c>
      <c r="C163" t="s">
        <v>16</v>
      </c>
      <c r="D163">
        <v>14</v>
      </c>
      <c r="E163" s="1">
        <v>41906.621365740742</v>
      </c>
      <c r="F163">
        <f t="shared" si="4"/>
        <v>2</v>
      </c>
      <c r="G163" t="str">
        <f t="shared" si="5"/>
        <v>Gagné</v>
      </c>
    </row>
    <row r="164" spans="1:7" hidden="1" x14ac:dyDescent="0.25">
      <c r="A164" t="s">
        <v>26</v>
      </c>
      <c r="B164" t="s">
        <v>118</v>
      </c>
      <c r="C164" t="s">
        <v>14</v>
      </c>
      <c r="D164">
        <v>14</v>
      </c>
      <c r="E164" s="1">
        <v>41905.929513888892</v>
      </c>
      <c r="F164">
        <f t="shared" si="4"/>
        <v>1</v>
      </c>
      <c r="G164" t="str">
        <f t="shared" si="5"/>
        <v>Gagné</v>
      </c>
    </row>
    <row r="165" spans="1:7" hidden="1" x14ac:dyDescent="0.25">
      <c r="A165" t="s">
        <v>26</v>
      </c>
      <c r="B165" t="s">
        <v>119</v>
      </c>
      <c r="C165" t="s">
        <v>18</v>
      </c>
      <c r="D165">
        <v>14</v>
      </c>
      <c r="E165" s="1">
        <v>41904.48537037037</v>
      </c>
      <c r="F165">
        <f t="shared" si="4"/>
        <v>1</v>
      </c>
      <c r="G165" t="str">
        <f t="shared" si="5"/>
        <v>Gagné</v>
      </c>
    </row>
    <row r="166" spans="1:7" hidden="1" x14ac:dyDescent="0.25">
      <c r="A166" t="s">
        <v>26</v>
      </c>
      <c r="B166" t="s">
        <v>120</v>
      </c>
      <c r="C166" t="s">
        <v>18</v>
      </c>
      <c r="D166">
        <v>14</v>
      </c>
      <c r="E166" s="1">
        <v>41904.48537037037</v>
      </c>
      <c r="F166">
        <f t="shared" si="4"/>
        <v>1</v>
      </c>
      <c r="G166" t="str">
        <f t="shared" si="5"/>
        <v>Gagné</v>
      </c>
    </row>
    <row r="167" spans="1:7" hidden="1" x14ac:dyDescent="0.25">
      <c r="A167" t="s">
        <v>11</v>
      </c>
      <c r="B167" t="s">
        <v>121</v>
      </c>
      <c r="C167" t="s">
        <v>8</v>
      </c>
      <c r="D167">
        <v>14</v>
      </c>
      <c r="E167" s="1">
        <v>41904.564733796295</v>
      </c>
      <c r="F167">
        <f t="shared" si="4"/>
        <v>1</v>
      </c>
      <c r="G167" t="str">
        <f t="shared" si="5"/>
        <v>Gagné</v>
      </c>
    </row>
    <row r="168" spans="1:7" x14ac:dyDescent="0.25">
      <c r="A168" t="s">
        <v>26</v>
      </c>
      <c r="B168" t="s">
        <v>122</v>
      </c>
      <c r="C168" t="s">
        <v>16</v>
      </c>
      <c r="D168">
        <v>14</v>
      </c>
      <c r="E168" s="1">
        <v>41906.621365740742</v>
      </c>
      <c r="F168">
        <f t="shared" si="4"/>
        <v>2</v>
      </c>
      <c r="G168" t="str">
        <f t="shared" si="5"/>
        <v>Gagné</v>
      </c>
    </row>
    <row r="169" spans="1:7" hidden="1" x14ac:dyDescent="0.25">
      <c r="A169" t="s">
        <v>26</v>
      </c>
      <c r="B169" t="s">
        <v>123</v>
      </c>
      <c r="C169" t="s">
        <v>18</v>
      </c>
      <c r="D169">
        <v>14</v>
      </c>
      <c r="E169" s="1">
        <v>41904.48537037037</v>
      </c>
      <c r="F169">
        <f t="shared" si="4"/>
        <v>1</v>
      </c>
      <c r="G169" t="str">
        <f t="shared" si="5"/>
        <v>Gagné</v>
      </c>
    </row>
    <row r="170" spans="1:7" x14ac:dyDescent="0.25">
      <c r="A170" t="s">
        <v>26</v>
      </c>
      <c r="B170" t="s">
        <v>124</v>
      </c>
      <c r="C170" t="s">
        <v>16</v>
      </c>
      <c r="D170">
        <v>14</v>
      </c>
      <c r="E170" s="1">
        <v>41905.62060185185</v>
      </c>
      <c r="F170">
        <f t="shared" si="4"/>
        <v>1</v>
      </c>
      <c r="G170" t="str">
        <f t="shared" si="5"/>
        <v>Gagné</v>
      </c>
    </row>
    <row r="171" spans="1:7" hidden="1" x14ac:dyDescent="0.25">
      <c r="A171" t="s">
        <v>11</v>
      </c>
      <c r="B171" t="s">
        <v>125</v>
      </c>
      <c r="C171" t="s">
        <v>17</v>
      </c>
      <c r="D171">
        <v>13</v>
      </c>
      <c r="E171" s="1">
        <v>41906.340127314812</v>
      </c>
      <c r="F171">
        <f t="shared" si="4"/>
        <v>1</v>
      </c>
      <c r="G171" t="str">
        <f t="shared" si="5"/>
        <v>Gagné</v>
      </c>
    </row>
    <row r="172" spans="1:7" hidden="1" x14ac:dyDescent="0.25">
      <c r="A172" t="s">
        <v>5</v>
      </c>
      <c r="B172" t="s">
        <v>126</v>
      </c>
      <c r="C172" t="s">
        <v>10</v>
      </c>
      <c r="D172">
        <v>13</v>
      </c>
      <c r="E172" s="1">
        <v>41906.603136574071</v>
      </c>
      <c r="F172">
        <f t="shared" si="4"/>
        <v>1</v>
      </c>
      <c r="G172" t="str">
        <f t="shared" si="5"/>
        <v>Gagné</v>
      </c>
    </row>
    <row r="173" spans="1:7" x14ac:dyDescent="0.25">
      <c r="A173" t="s">
        <v>20</v>
      </c>
      <c r="B173" t="s">
        <v>127</v>
      </c>
      <c r="C173" t="s">
        <v>16</v>
      </c>
      <c r="D173">
        <v>13</v>
      </c>
      <c r="E173" s="1">
        <v>41905.62060185185</v>
      </c>
      <c r="F173">
        <f t="shared" si="4"/>
        <v>1</v>
      </c>
      <c r="G173" t="str">
        <f t="shared" si="5"/>
        <v>Gagné</v>
      </c>
    </row>
    <row r="174" spans="1:7" hidden="1" x14ac:dyDescent="0.25">
      <c r="A174" t="s">
        <v>11</v>
      </c>
      <c r="B174" t="s">
        <v>128</v>
      </c>
      <c r="C174" t="s">
        <v>10</v>
      </c>
      <c r="D174">
        <v>12</v>
      </c>
      <c r="E174" s="1">
        <v>41906.603136574071</v>
      </c>
      <c r="F174">
        <f t="shared" si="4"/>
        <v>1</v>
      </c>
      <c r="G174" t="str">
        <f t="shared" si="5"/>
        <v>Gagné</v>
      </c>
    </row>
    <row r="175" spans="1:7" hidden="1" x14ac:dyDescent="0.25">
      <c r="A175" t="s">
        <v>26</v>
      </c>
      <c r="B175" t="s">
        <v>129</v>
      </c>
      <c r="C175" t="s">
        <v>13</v>
      </c>
      <c r="D175">
        <v>12</v>
      </c>
      <c r="E175" s="1">
        <v>41904.421944444446</v>
      </c>
      <c r="F175">
        <f t="shared" si="4"/>
        <v>1</v>
      </c>
      <c r="G175" t="str">
        <f t="shared" si="5"/>
        <v>Gagné</v>
      </c>
    </row>
    <row r="176" spans="1:7" hidden="1" x14ac:dyDescent="0.25">
      <c r="A176" t="s">
        <v>11</v>
      </c>
      <c r="B176" t="s">
        <v>130</v>
      </c>
      <c r="C176" t="s">
        <v>17</v>
      </c>
      <c r="D176">
        <v>12</v>
      </c>
      <c r="E176" s="1">
        <v>41906.608946759261</v>
      </c>
      <c r="F176">
        <f t="shared" si="4"/>
        <v>2</v>
      </c>
      <c r="G176" t="str">
        <f t="shared" si="5"/>
        <v>Gagné</v>
      </c>
    </row>
    <row r="177" spans="1:7" hidden="1" x14ac:dyDescent="0.25">
      <c r="A177" t="s">
        <v>26</v>
      </c>
      <c r="B177" t="s">
        <v>131</v>
      </c>
      <c r="C177" t="s">
        <v>10</v>
      </c>
      <c r="D177">
        <v>12</v>
      </c>
      <c r="E177" s="1">
        <v>41906.603136574071</v>
      </c>
      <c r="F177">
        <f t="shared" si="4"/>
        <v>1</v>
      </c>
      <c r="G177" t="str">
        <f t="shared" si="5"/>
        <v>Gagné</v>
      </c>
    </row>
    <row r="178" spans="1:7" x14ac:dyDescent="0.25">
      <c r="A178" t="s">
        <v>11</v>
      </c>
      <c r="B178" t="s">
        <v>132</v>
      </c>
      <c r="C178" t="s">
        <v>16</v>
      </c>
      <c r="D178">
        <v>12</v>
      </c>
      <c r="E178" s="1">
        <v>41906.621365740742</v>
      </c>
      <c r="F178">
        <f t="shared" si="4"/>
        <v>2</v>
      </c>
      <c r="G178" t="str">
        <f t="shared" si="5"/>
        <v>Gagné</v>
      </c>
    </row>
    <row r="179" spans="1:7" hidden="1" x14ac:dyDescent="0.25">
      <c r="A179" t="s">
        <v>11</v>
      </c>
      <c r="B179" t="s">
        <v>133</v>
      </c>
      <c r="C179" t="s">
        <v>13</v>
      </c>
      <c r="D179">
        <v>12</v>
      </c>
      <c r="E179" s="1">
        <v>41906.756377314814</v>
      </c>
      <c r="F179">
        <f t="shared" si="4"/>
        <v>2</v>
      </c>
      <c r="G179" t="str">
        <f t="shared" si="5"/>
        <v>Gagné</v>
      </c>
    </row>
    <row r="180" spans="1:7" hidden="1" x14ac:dyDescent="0.25">
      <c r="A180" t="s">
        <v>20</v>
      </c>
      <c r="B180" t="s">
        <v>134</v>
      </c>
      <c r="C180" t="s">
        <v>13</v>
      </c>
      <c r="D180">
        <v>12</v>
      </c>
      <c r="E180" s="1">
        <v>41906.756377314814</v>
      </c>
      <c r="F180">
        <f t="shared" si="4"/>
        <v>2</v>
      </c>
      <c r="G180" t="str">
        <f t="shared" si="5"/>
        <v>Gagné</v>
      </c>
    </row>
    <row r="181" spans="1:7" hidden="1" x14ac:dyDescent="0.25">
      <c r="A181" t="s">
        <v>26</v>
      </c>
      <c r="B181" t="s">
        <v>135</v>
      </c>
      <c r="C181" t="s">
        <v>17</v>
      </c>
      <c r="D181">
        <v>11</v>
      </c>
      <c r="E181" s="1">
        <v>41906.340115740742</v>
      </c>
      <c r="F181">
        <f t="shared" si="4"/>
        <v>1</v>
      </c>
      <c r="G181" t="str">
        <f t="shared" si="5"/>
        <v>Gagné</v>
      </c>
    </row>
    <row r="182" spans="1:7" hidden="1" x14ac:dyDescent="0.25">
      <c r="A182" t="s">
        <v>5</v>
      </c>
      <c r="B182" t="s">
        <v>136</v>
      </c>
      <c r="C182" t="s">
        <v>10</v>
      </c>
      <c r="D182">
        <v>11</v>
      </c>
      <c r="E182" s="1">
        <v>41906.603136574071</v>
      </c>
      <c r="F182">
        <f t="shared" si="4"/>
        <v>1</v>
      </c>
      <c r="G182" t="str">
        <f t="shared" si="5"/>
        <v>Gagné</v>
      </c>
    </row>
    <row r="183" spans="1:7" hidden="1" x14ac:dyDescent="0.25">
      <c r="A183" t="s">
        <v>11</v>
      </c>
      <c r="B183" t="s">
        <v>137</v>
      </c>
      <c r="C183" t="s">
        <v>17</v>
      </c>
      <c r="D183">
        <v>11</v>
      </c>
      <c r="E183" s="1">
        <v>41906.340115740742</v>
      </c>
      <c r="F183">
        <f t="shared" si="4"/>
        <v>1</v>
      </c>
      <c r="G183" t="str">
        <f t="shared" si="5"/>
        <v>Gagné</v>
      </c>
    </row>
    <row r="184" spans="1:7" hidden="1" x14ac:dyDescent="0.25">
      <c r="A184" t="s">
        <v>26</v>
      </c>
      <c r="B184" t="s">
        <v>138</v>
      </c>
      <c r="C184" t="s">
        <v>10</v>
      </c>
      <c r="D184">
        <v>10</v>
      </c>
      <c r="E184" s="1">
        <v>41906.603136574071</v>
      </c>
      <c r="F184">
        <f t="shared" si="4"/>
        <v>1</v>
      </c>
      <c r="G184" t="str">
        <f t="shared" si="5"/>
        <v>Gagné</v>
      </c>
    </row>
    <row r="185" spans="1:7" hidden="1" x14ac:dyDescent="0.25">
      <c r="A185" t="s">
        <v>5</v>
      </c>
      <c r="B185" t="s">
        <v>139</v>
      </c>
      <c r="C185" t="s">
        <v>10</v>
      </c>
      <c r="D185">
        <v>10</v>
      </c>
      <c r="E185" s="1">
        <v>41906.603136574071</v>
      </c>
      <c r="F185">
        <f t="shared" si="4"/>
        <v>1</v>
      </c>
      <c r="G185" t="str">
        <f t="shared" si="5"/>
        <v>Gagné</v>
      </c>
    </row>
    <row r="186" spans="1:7" hidden="1" x14ac:dyDescent="0.25">
      <c r="A186" t="s">
        <v>26</v>
      </c>
      <c r="B186" t="s">
        <v>140</v>
      </c>
      <c r="C186" t="s">
        <v>17</v>
      </c>
      <c r="D186">
        <v>10</v>
      </c>
      <c r="E186" s="1">
        <v>41906.340115740742</v>
      </c>
      <c r="F186">
        <f t="shared" si="4"/>
        <v>1</v>
      </c>
      <c r="G186" t="str">
        <f t="shared" si="5"/>
        <v>Gagné</v>
      </c>
    </row>
    <row r="187" spans="1:7" hidden="1" x14ac:dyDescent="0.25">
      <c r="A187" t="s">
        <v>26</v>
      </c>
      <c r="B187" t="s">
        <v>141</v>
      </c>
      <c r="C187" t="s">
        <v>17</v>
      </c>
      <c r="D187">
        <v>9</v>
      </c>
      <c r="E187" s="1">
        <v>41906.340115740742</v>
      </c>
      <c r="F187">
        <f t="shared" si="4"/>
        <v>1</v>
      </c>
      <c r="G187" t="str">
        <f t="shared" si="5"/>
        <v>Gagné</v>
      </c>
    </row>
    <row r="188" spans="1:7" x14ac:dyDescent="0.25">
      <c r="A188" t="s">
        <v>26</v>
      </c>
      <c r="B188" t="s">
        <v>142</v>
      </c>
      <c r="C188" t="s">
        <v>16</v>
      </c>
      <c r="D188">
        <v>7</v>
      </c>
      <c r="E188" s="1">
        <v>41906.621365740742</v>
      </c>
      <c r="F188">
        <f t="shared" si="4"/>
        <v>2</v>
      </c>
      <c r="G188" t="str">
        <f t="shared" si="5"/>
        <v>Gagné</v>
      </c>
    </row>
    <row r="189" spans="1:7" x14ac:dyDescent="0.25">
      <c r="A189" t="s">
        <v>26</v>
      </c>
      <c r="B189" t="s">
        <v>143</v>
      </c>
      <c r="C189" t="s">
        <v>16</v>
      </c>
      <c r="D189">
        <v>7</v>
      </c>
      <c r="E189" s="1">
        <v>41906.621365740742</v>
      </c>
      <c r="F189">
        <f t="shared" si="4"/>
        <v>2</v>
      </c>
      <c r="G189" t="str">
        <f t="shared" si="5"/>
        <v>Gagné</v>
      </c>
    </row>
    <row r="190" spans="1:7" x14ac:dyDescent="0.25">
      <c r="A190" t="s">
        <v>26</v>
      </c>
      <c r="B190" t="s">
        <v>144</v>
      </c>
      <c r="C190" t="s">
        <v>16</v>
      </c>
      <c r="D190">
        <v>6</v>
      </c>
      <c r="E190" s="1">
        <v>41906.621365740742</v>
      </c>
      <c r="F190">
        <f t="shared" si="4"/>
        <v>2</v>
      </c>
      <c r="G190" t="str">
        <f t="shared" si="5"/>
        <v>Gagné</v>
      </c>
    </row>
    <row r="191" spans="1:7" hidden="1" x14ac:dyDescent="0.25">
      <c r="A191" t="s">
        <v>11</v>
      </c>
      <c r="B191" t="s">
        <v>145</v>
      </c>
      <c r="C191" t="s">
        <v>8</v>
      </c>
      <c r="D191">
        <v>6</v>
      </c>
      <c r="E191" s="1">
        <v>41904.564733796295</v>
      </c>
      <c r="F191">
        <f t="shared" si="4"/>
        <v>1</v>
      </c>
      <c r="G191" t="str">
        <f t="shared" si="5"/>
        <v>Gagné</v>
      </c>
    </row>
    <row r="192" spans="1:7" hidden="1" x14ac:dyDescent="0.25">
      <c r="A192" t="s">
        <v>11</v>
      </c>
      <c r="B192" t="s">
        <v>146</v>
      </c>
      <c r="C192" t="s">
        <v>7</v>
      </c>
      <c r="D192">
        <v>1</v>
      </c>
      <c r="E192" s="1">
        <v>41905.88013888889</v>
      </c>
      <c r="F192">
        <f t="shared" si="4"/>
        <v>1</v>
      </c>
      <c r="G192" t="str">
        <f t="shared" si="5"/>
        <v>Gagné</v>
      </c>
    </row>
    <row r="193" spans="1:7" x14ac:dyDescent="0.25">
      <c r="A193" t="s">
        <v>5</v>
      </c>
      <c r="B193" t="s">
        <v>147</v>
      </c>
      <c r="C193" t="s">
        <v>16</v>
      </c>
      <c r="D193">
        <v>1</v>
      </c>
      <c r="E193" s="1">
        <v>41905.62060185185</v>
      </c>
      <c r="F193">
        <f t="shared" si="4"/>
        <v>1</v>
      </c>
      <c r="G193" t="str">
        <f t="shared" si="5"/>
        <v>Gagné</v>
      </c>
    </row>
    <row r="194" spans="1:7" hidden="1" x14ac:dyDescent="0.25">
      <c r="A194" t="s">
        <v>5</v>
      </c>
      <c r="B194" t="s">
        <v>148</v>
      </c>
      <c r="C194" t="s">
        <v>7</v>
      </c>
      <c r="D194">
        <v>1</v>
      </c>
      <c r="E194" s="1">
        <v>41905.88013888889</v>
      </c>
      <c r="F194">
        <f t="shared" ref="F194:F208" si="6">IF(E194&gt;$H$1,2,1)</f>
        <v>1</v>
      </c>
      <c r="G194" t="str">
        <f t="shared" si="5"/>
        <v>Gagné</v>
      </c>
    </row>
    <row r="195" spans="1:7" hidden="1" x14ac:dyDescent="0.25">
      <c r="A195" t="s">
        <v>26</v>
      </c>
      <c r="B195" t="s">
        <v>149</v>
      </c>
      <c r="C195" t="s">
        <v>7</v>
      </c>
      <c r="D195">
        <v>1</v>
      </c>
      <c r="E195" s="1">
        <v>41905.88013888889</v>
      </c>
      <c r="F195">
        <f t="shared" si="6"/>
        <v>1</v>
      </c>
      <c r="G195" t="str">
        <f t="shared" ref="G195:G208" si="7">IF(B195=B194,"Perdu","Gagné")</f>
        <v>Gagné</v>
      </c>
    </row>
    <row r="196" spans="1:7" hidden="1" x14ac:dyDescent="0.25">
      <c r="A196" t="s">
        <v>26</v>
      </c>
      <c r="B196" t="s">
        <v>150</v>
      </c>
      <c r="C196" t="s">
        <v>7</v>
      </c>
      <c r="D196">
        <v>1</v>
      </c>
      <c r="E196" s="1">
        <v>41905.88013888889</v>
      </c>
      <c r="F196">
        <f t="shared" si="6"/>
        <v>1</v>
      </c>
      <c r="G196" t="str">
        <f t="shared" si="7"/>
        <v>Gagné</v>
      </c>
    </row>
    <row r="197" spans="1:7" hidden="1" x14ac:dyDescent="0.25">
      <c r="A197" t="s">
        <v>26</v>
      </c>
      <c r="B197" t="s">
        <v>151</v>
      </c>
      <c r="C197" t="s">
        <v>7</v>
      </c>
      <c r="D197">
        <v>1</v>
      </c>
      <c r="E197" s="1">
        <v>41905.88013888889</v>
      </c>
      <c r="F197">
        <f t="shared" si="6"/>
        <v>1</v>
      </c>
      <c r="G197" t="str">
        <f t="shared" si="7"/>
        <v>Gagné</v>
      </c>
    </row>
    <row r="198" spans="1:7" hidden="1" x14ac:dyDescent="0.25">
      <c r="A198" t="s">
        <v>26</v>
      </c>
      <c r="B198" t="s">
        <v>152</v>
      </c>
      <c r="C198" t="s">
        <v>7</v>
      </c>
      <c r="D198">
        <v>1</v>
      </c>
      <c r="E198" s="1">
        <v>41905.88013888889</v>
      </c>
      <c r="F198">
        <f t="shared" si="6"/>
        <v>1</v>
      </c>
      <c r="G198" t="str">
        <f t="shared" si="7"/>
        <v>Gagné</v>
      </c>
    </row>
    <row r="199" spans="1:7" hidden="1" x14ac:dyDescent="0.25">
      <c r="A199" t="s">
        <v>11</v>
      </c>
      <c r="B199" t="s">
        <v>153</v>
      </c>
      <c r="C199" t="s">
        <v>7</v>
      </c>
      <c r="D199">
        <v>1</v>
      </c>
      <c r="E199" s="1">
        <v>41905.88013888889</v>
      </c>
      <c r="F199">
        <f t="shared" si="6"/>
        <v>1</v>
      </c>
      <c r="G199" t="str">
        <f t="shared" si="7"/>
        <v>Gagné</v>
      </c>
    </row>
    <row r="200" spans="1:7" x14ac:dyDescent="0.25">
      <c r="A200" t="s">
        <v>5</v>
      </c>
      <c r="B200" t="s">
        <v>154</v>
      </c>
      <c r="C200" t="s">
        <v>16</v>
      </c>
      <c r="D200">
        <v>1</v>
      </c>
      <c r="E200" s="1">
        <v>41905.62060185185</v>
      </c>
      <c r="F200">
        <f t="shared" si="6"/>
        <v>1</v>
      </c>
      <c r="G200" t="str">
        <f t="shared" si="7"/>
        <v>Gagné</v>
      </c>
    </row>
    <row r="201" spans="1:7" hidden="1" x14ac:dyDescent="0.25">
      <c r="A201" t="s">
        <v>26</v>
      </c>
      <c r="B201" t="s">
        <v>155</v>
      </c>
      <c r="C201" t="s">
        <v>7</v>
      </c>
      <c r="D201">
        <v>1</v>
      </c>
      <c r="E201" s="1">
        <v>41905.88013888889</v>
      </c>
      <c r="F201">
        <f t="shared" si="6"/>
        <v>1</v>
      </c>
      <c r="G201" t="str">
        <f t="shared" si="7"/>
        <v>Gagné</v>
      </c>
    </row>
    <row r="202" spans="1:7" hidden="1" x14ac:dyDescent="0.25">
      <c r="A202" t="s">
        <v>11</v>
      </c>
      <c r="B202" t="s">
        <v>156</v>
      </c>
      <c r="C202" t="s">
        <v>7</v>
      </c>
      <c r="D202">
        <v>1</v>
      </c>
      <c r="E202" s="1">
        <v>41905.88013888889</v>
      </c>
      <c r="F202">
        <f t="shared" si="6"/>
        <v>1</v>
      </c>
      <c r="G202" t="str">
        <f t="shared" si="7"/>
        <v>Gagné</v>
      </c>
    </row>
    <row r="203" spans="1:7" hidden="1" x14ac:dyDescent="0.25">
      <c r="A203" t="s">
        <v>11</v>
      </c>
      <c r="B203" t="s">
        <v>157</v>
      </c>
      <c r="C203" t="s">
        <v>7</v>
      </c>
      <c r="D203">
        <v>1</v>
      </c>
      <c r="E203" s="1">
        <v>41905.88013888889</v>
      </c>
      <c r="F203">
        <f t="shared" si="6"/>
        <v>1</v>
      </c>
      <c r="G203" t="str">
        <f t="shared" si="7"/>
        <v>Gagné</v>
      </c>
    </row>
    <row r="204" spans="1:7" hidden="1" x14ac:dyDescent="0.25">
      <c r="A204" t="s">
        <v>26</v>
      </c>
      <c r="B204" t="s">
        <v>158</v>
      </c>
      <c r="C204" t="s">
        <v>7</v>
      </c>
      <c r="D204">
        <v>1</v>
      </c>
      <c r="E204" s="1">
        <v>41905.88013888889</v>
      </c>
      <c r="F204">
        <f t="shared" si="6"/>
        <v>1</v>
      </c>
      <c r="G204" t="str">
        <f t="shared" si="7"/>
        <v>Gagné</v>
      </c>
    </row>
    <row r="205" spans="1:7" hidden="1" x14ac:dyDescent="0.25">
      <c r="A205" t="s">
        <v>5</v>
      </c>
      <c r="B205" t="s">
        <v>159</v>
      </c>
      <c r="C205" t="s">
        <v>7</v>
      </c>
      <c r="D205">
        <v>1</v>
      </c>
      <c r="E205" s="1">
        <v>41905.88013888889</v>
      </c>
      <c r="F205">
        <f t="shared" si="6"/>
        <v>1</v>
      </c>
      <c r="G205" t="str">
        <f t="shared" si="7"/>
        <v>Gagné</v>
      </c>
    </row>
    <row r="206" spans="1:7" hidden="1" x14ac:dyDescent="0.25">
      <c r="A206" t="s">
        <v>5</v>
      </c>
      <c r="B206" t="s">
        <v>160</v>
      </c>
      <c r="C206" t="s">
        <v>7</v>
      </c>
      <c r="D206">
        <v>1</v>
      </c>
      <c r="E206" s="1">
        <v>41905.88013888889</v>
      </c>
      <c r="F206">
        <f t="shared" si="6"/>
        <v>1</v>
      </c>
      <c r="G206" t="str">
        <f t="shared" si="7"/>
        <v>Gagné</v>
      </c>
    </row>
    <row r="207" spans="1:7" hidden="1" x14ac:dyDescent="0.25">
      <c r="A207" t="s">
        <v>11</v>
      </c>
      <c r="B207" t="s">
        <v>161</v>
      </c>
      <c r="C207" t="s">
        <v>7</v>
      </c>
      <c r="D207">
        <v>1</v>
      </c>
      <c r="E207" s="1">
        <v>41905.88013888889</v>
      </c>
      <c r="F207">
        <f t="shared" si="6"/>
        <v>1</v>
      </c>
      <c r="G207" t="str">
        <f t="shared" si="7"/>
        <v>Gagné</v>
      </c>
    </row>
    <row r="208" spans="1:7" hidden="1" x14ac:dyDescent="0.25">
      <c r="A208" t="s">
        <v>11</v>
      </c>
      <c r="B208" t="s">
        <v>162</v>
      </c>
      <c r="C208" t="s">
        <v>7</v>
      </c>
      <c r="D208">
        <v>1</v>
      </c>
      <c r="E208" s="1">
        <v>41905.88013888889</v>
      </c>
      <c r="F208">
        <f t="shared" si="6"/>
        <v>1</v>
      </c>
      <c r="G208" t="str">
        <f t="shared" si="7"/>
        <v>Gagné</v>
      </c>
    </row>
  </sheetData>
  <autoFilter ref="A1:G208">
    <filterColumn colId="2">
      <filters>
        <filter val="Les champions du ballon rond"/>
      </filters>
    </filterColumn>
  </autoFilter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W166"/>
  <sheetViews>
    <sheetView topLeftCell="A2" workbookViewId="0">
      <selection activeCell="C92" sqref="C92"/>
    </sheetView>
  </sheetViews>
  <sheetFormatPr baseColWidth="10" defaultColWidth="9.140625" defaultRowHeight="15" x14ac:dyDescent="0.25"/>
  <cols>
    <col min="1" max="1" width="27.7109375" bestFit="1" customWidth="1"/>
    <col min="2" max="3" width="10.28515625" bestFit="1" customWidth="1"/>
    <col min="4" max="4" width="12.5703125" bestFit="1" customWidth="1"/>
    <col min="5" max="5" width="11.5703125" bestFit="1" customWidth="1"/>
    <col min="6" max="6" width="4.28515625" customWidth="1"/>
    <col min="7" max="7" width="6.28515625" hidden="1" customWidth="1"/>
    <col min="8" max="8" width="7.42578125" hidden="1" customWidth="1"/>
    <col min="9" max="9" width="6.140625" hidden="1" customWidth="1"/>
    <col min="10" max="10" width="7.140625" hidden="1" customWidth="1"/>
    <col min="11" max="11" width="17.5703125" hidden="1" customWidth="1"/>
    <col min="17" max="17" width="27.7109375" bestFit="1" customWidth="1"/>
    <col min="18" max="18" width="10.7109375" bestFit="1" customWidth="1"/>
    <col min="19" max="19" width="7.140625" bestFit="1" customWidth="1"/>
    <col min="20" max="20" width="7.85546875" customWidth="1"/>
    <col min="21" max="21" width="14.28515625" customWidth="1"/>
    <col min="22" max="22" width="10.140625" bestFit="1" customWidth="1"/>
  </cols>
  <sheetData>
    <row r="2" spans="1:23" x14ac:dyDescent="0.25">
      <c r="A2" t="s">
        <v>241</v>
      </c>
      <c r="B2" t="s">
        <v>0</v>
      </c>
      <c r="C2" t="s">
        <v>233</v>
      </c>
      <c r="D2" t="s">
        <v>234</v>
      </c>
      <c r="E2" t="s">
        <v>2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242</v>
      </c>
      <c r="M2" t="s">
        <v>244</v>
      </c>
      <c r="N2" t="s">
        <v>245</v>
      </c>
      <c r="O2" t="s">
        <v>243</v>
      </c>
    </row>
    <row r="3" spans="1:23" x14ac:dyDescent="0.25">
      <c r="A3" t="s">
        <v>13</v>
      </c>
      <c r="B3" t="s">
        <v>11</v>
      </c>
      <c r="C3" t="s">
        <v>410</v>
      </c>
      <c r="D3" t="s">
        <v>411</v>
      </c>
      <c r="E3" t="s">
        <v>184</v>
      </c>
      <c r="F3">
        <v>19</v>
      </c>
      <c r="G3">
        <v>0</v>
      </c>
      <c r="H3">
        <v>0</v>
      </c>
      <c r="I3">
        <v>0</v>
      </c>
      <c r="L3">
        <f>INDEX([1]Règles!$I$17:$I$600,MATCH($C3,[1]Règles!$E$17:$E$600,0))</f>
        <v>5.9375</v>
      </c>
      <c r="M3">
        <f>INDEX([1]Règles!$F$17:$F$600,MATCH($C3,[1]Règles!$E$17:$E$600,0))</f>
        <v>8</v>
      </c>
      <c r="N3">
        <f>INDEX([1]Règles!$G$17:$G$600,MATCH($C3,[1]Règles!$E$17:$E$600,0))</f>
        <v>9</v>
      </c>
      <c r="O3">
        <f>VALUE(IF(SUBSTITUTE(SUBSTITUTE(INDEX([1]Règles!$H$17:$H$600,MATCH($C3,[1]Règles!$E$17:$E$600,0))," / ",""),"(-1)","")="",0,SUBSTITUTE(SUBSTITUTE(INDEX([1]Règles!$H$17:$H$600,MATCH($C3,[1]Règles!$E$17:$E$600,0))," / ",""),"(-1)","")))</f>
        <v>3</v>
      </c>
    </row>
    <row r="4" spans="1:23" x14ac:dyDescent="0.25">
      <c r="A4" t="s">
        <v>16</v>
      </c>
      <c r="B4" t="s">
        <v>5</v>
      </c>
      <c r="C4" t="s">
        <v>182</v>
      </c>
      <c r="D4" t="s">
        <v>183</v>
      </c>
      <c r="E4" t="s">
        <v>184</v>
      </c>
      <c r="F4">
        <v>58</v>
      </c>
      <c r="G4">
        <v>0</v>
      </c>
      <c r="H4">
        <v>0</v>
      </c>
      <c r="I4">
        <v>0</v>
      </c>
      <c r="L4">
        <f>INDEX([1]Règles!$I$17:$I$600,MATCH($C4,[1]Règles!$E$17:$E$600,0))</f>
        <v>6.3181818181818183</v>
      </c>
      <c r="M4">
        <f>INDEX([1]Règles!$F$17:$F$600,MATCH($C4,[1]Règles!$E$17:$E$600,0))</f>
        <v>33</v>
      </c>
      <c r="N4">
        <f>INDEX([1]Règles!$G$17:$G$600,MATCH($C4,[1]Règles!$E$17:$E$600,0))</f>
        <v>0</v>
      </c>
      <c r="O4">
        <f>VALUE(IF(SUBSTITUTE(SUBSTITUTE(INDEX([1]Règles!$H$17:$H$600,MATCH($C4,[1]Règles!$E$17:$E$600,0))," / ",""),"(-1)","")="",0,SUBSTITUTE(SUBSTITUTE(INDEX([1]Règles!$H$17:$H$600,MATCH($C4,[1]Règles!$E$17:$E$600,0))," / ",""),"(-1)","")))</f>
        <v>27</v>
      </c>
      <c r="Q4" s="2" t="s">
        <v>480</v>
      </c>
      <c r="R4" t="s">
        <v>477</v>
      </c>
      <c r="S4" t="s">
        <v>478</v>
      </c>
      <c r="T4" t="s">
        <v>482</v>
      </c>
      <c r="U4" t="s">
        <v>479</v>
      </c>
      <c r="V4" s="7" t="s">
        <v>483</v>
      </c>
      <c r="W4" s="7" t="s">
        <v>484</v>
      </c>
    </row>
    <row r="5" spans="1:23" x14ac:dyDescent="0.25">
      <c r="A5" t="s">
        <v>13</v>
      </c>
      <c r="B5" t="s">
        <v>11</v>
      </c>
      <c r="C5" t="s">
        <v>422</v>
      </c>
      <c r="E5" t="s">
        <v>229</v>
      </c>
      <c r="F5">
        <v>66</v>
      </c>
      <c r="G5">
        <v>0</v>
      </c>
      <c r="H5">
        <v>0</v>
      </c>
      <c r="I5">
        <v>0</v>
      </c>
      <c r="L5">
        <f>INDEX([1]Règles!$I$17:$I$600,MATCH($C5,[1]Règles!$E$17:$E$600,0))</f>
        <v>6.0454545454545459</v>
      </c>
      <c r="M5">
        <f>INDEX([1]Règles!$F$17:$F$600,MATCH($C5,[1]Règles!$E$17:$E$600,0))</f>
        <v>22</v>
      </c>
      <c r="N5">
        <f>INDEX([1]Règles!$G$17:$G$600,MATCH($C5,[1]Règles!$E$17:$E$600,0))</f>
        <v>7</v>
      </c>
      <c r="O5">
        <f>VALUE(IF(SUBSTITUTE(SUBSTITUTE(INDEX([1]Règles!$H$17:$H$600,MATCH($C5,[1]Règles!$E$17:$E$600,0))," / ",""),"(-1)","")="",0,SUBSTITUTE(SUBSTITUTE(INDEX([1]Règles!$H$17:$H$600,MATCH($C5,[1]Règles!$E$17:$E$600,0))," / ",""),"(-1)","")))</f>
        <v>7</v>
      </c>
      <c r="Q5" s="3" t="s">
        <v>13</v>
      </c>
      <c r="R5" s="4">
        <v>19</v>
      </c>
      <c r="S5" s="4">
        <v>420</v>
      </c>
      <c r="T5" s="4">
        <v>49</v>
      </c>
      <c r="U5" s="8">
        <v>5.4841882873573224</v>
      </c>
      <c r="V5" s="8">
        <f>GETPIVOTDATA("Nb titu",$Q$4,"Club","Croix-Rousse FC")/GETPIVOTDATA("Nb joueurs",$Q$4,"Club","Croix-Rousse FC")</f>
        <v>22.105263157894736</v>
      </c>
      <c r="W5" s="8">
        <f>V5/21</f>
        <v>1.0526315789473684</v>
      </c>
    </row>
    <row r="6" spans="1:23" x14ac:dyDescent="0.25">
      <c r="A6" t="s">
        <v>8</v>
      </c>
      <c r="B6" t="s">
        <v>5</v>
      </c>
      <c r="C6" t="s">
        <v>426</v>
      </c>
      <c r="D6" t="s">
        <v>427</v>
      </c>
      <c r="E6" t="s">
        <v>386</v>
      </c>
      <c r="F6">
        <v>35</v>
      </c>
      <c r="G6">
        <v>0</v>
      </c>
      <c r="H6">
        <v>0</v>
      </c>
      <c r="I6">
        <v>0</v>
      </c>
      <c r="L6">
        <f>INDEX([1]Règles!$I$17:$I$600,MATCH($C6,[1]Règles!$E$17:$E$600,0))</f>
        <v>6.4565217391304346</v>
      </c>
      <c r="M6">
        <f>INDEX([1]Règles!$F$17:$F$600,MATCH($C6,[1]Règles!$E$17:$E$600,0))</f>
        <v>23</v>
      </c>
      <c r="N6">
        <f>INDEX([1]Règles!$G$17:$G$600,MATCH($C6,[1]Règles!$E$17:$E$600,0))</f>
        <v>8</v>
      </c>
      <c r="O6">
        <f>VALUE(IF(SUBSTITUTE(SUBSTITUTE(INDEX([1]Règles!$H$17:$H$600,MATCH($C6,[1]Règles!$E$17:$E$600,0))," / ",""),"(-1)","")="",0,SUBSTITUTE(SUBSTITUTE(INDEX([1]Règles!$H$17:$H$600,MATCH($C6,[1]Règles!$E$17:$E$600,0))," / ",""),"(-1)","")))</f>
        <v>17</v>
      </c>
      <c r="Q6" s="3" t="s">
        <v>393</v>
      </c>
      <c r="R6" s="4">
        <v>22</v>
      </c>
      <c r="S6" s="4">
        <v>461</v>
      </c>
      <c r="T6" s="4">
        <v>55</v>
      </c>
      <c r="U6" s="8">
        <v>5.2621101752991297</v>
      </c>
      <c r="V6" s="8">
        <f>GETPIVOTDATA("Nb titu",$Q$4,"Club","FC Araches")/GETPIVOTDATA("Nb joueurs",$Q$4,"Club","FC Araches")</f>
        <v>20.954545454545453</v>
      </c>
      <c r="W6" s="8">
        <f t="shared" ref="W6:W13" si="0">V6/21</f>
        <v>0.99783549783549774</v>
      </c>
    </row>
    <row r="7" spans="1:23" x14ac:dyDescent="0.25">
      <c r="A7" t="s">
        <v>13</v>
      </c>
      <c r="B7" t="s">
        <v>11</v>
      </c>
      <c r="C7" t="s">
        <v>412</v>
      </c>
      <c r="D7" t="s">
        <v>413</v>
      </c>
      <c r="E7" t="s">
        <v>181</v>
      </c>
      <c r="F7">
        <v>40</v>
      </c>
      <c r="G7">
        <v>0</v>
      </c>
      <c r="H7">
        <v>0</v>
      </c>
      <c r="I7">
        <v>0</v>
      </c>
      <c r="L7">
        <f>INDEX([1]Règles!$I$17:$I$600,MATCH($C7,[1]Règles!$E$17:$E$600,0))</f>
        <v>6.3285714285714283</v>
      </c>
      <c r="M7">
        <f>INDEX([1]Règles!$F$17:$F$600,MATCH($C7,[1]Règles!$E$17:$E$600,0))</f>
        <v>35</v>
      </c>
      <c r="N7">
        <f>INDEX([1]Règles!$G$17:$G$600,MATCH($C7,[1]Règles!$E$17:$E$600,0))</f>
        <v>1</v>
      </c>
      <c r="O7">
        <f>VALUE(IF(SUBSTITUTE(SUBSTITUTE(INDEX([1]Règles!$H$17:$H$600,MATCH($C7,[1]Règles!$E$17:$E$600,0))," / ",""),"(-1)","")="",0,SUBSTITUTE(SUBSTITUTE(INDEX([1]Règles!$H$17:$H$600,MATCH($C7,[1]Règles!$E$17:$E$600,0))," / ",""),"(-1)","")))</f>
        <v>7</v>
      </c>
      <c r="Q7" s="3" t="s">
        <v>10</v>
      </c>
      <c r="R7" s="4">
        <v>21</v>
      </c>
      <c r="S7" s="4" t="e">
        <v>#N/A</v>
      </c>
      <c r="T7" s="4" t="e">
        <v>#N/A</v>
      </c>
      <c r="U7" s="8" t="e">
        <v>#N/A</v>
      </c>
      <c r="V7" s="8" t="e">
        <f>GETPIVOTDATA("Nb titu",$Q$4,"Club","FC Bombe")/GETPIVOTDATA("Nb joueurs",$Q$4,"Club","FC Bombe")</f>
        <v>#N/A</v>
      </c>
      <c r="W7" s="8" t="e">
        <f t="shared" si="0"/>
        <v>#N/A</v>
      </c>
    </row>
    <row r="8" spans="1:23" x14ac:dyDescent="0.25">
      <c r="A8" t="s">
        <v>288</v>
      </c>
      <c r="B8" t="s">
        <v>20</v>
      </c>
      <c r="C8" t="s">
        <v>272</v>
      </c>
      <c r="D8" t="s">
        <v>273</v>
      </c>
      <c r="E8" t="s">
        <v>179</v>
      </c>
      <c r="F8">
        <v>14</v>
      </c>
      <c r="G8">
        <v>0</v>
      </c>
      <c r="H8">
        <v>0</v>
      </c>
      <c r="I8">
        <v>0</v>
      </c>
      <c r="L8">
        <f>INDEX([1]Règles!$I$17:$I$600,MATCH($C8,[1]Règles!$E$17:$E$600,0))</f>
        <v>5.703125</v>
      </c>
      <c r="M8">
        <f>INDEX([1]Règles!$F$17:$F$600,MATCH($C8,[1]Règles!$E$17:$E$600,0))</f>
        <v>32</v>
      </c>
      <c r="N8">
        <f>INDEX([1]Règles!$G$17:$G$600,MATCH($C8,[1]Règles!$E$17:$E$600,0))</f>
        <v>0</v>
      </c>
      <c r="O8">
        <f>VALUE(IF(SUBSTITUTE(SUBSTITUTE(INDEX([1]Règles!$H$17:$H$600,MATCH($C8,[1]Règles!$E$17:$E$600,0))," / ",""),"(-1)","")="",0,SUBSTITUTE(SUBSTITUTE(INDEX([1]Règles!$H$17:$H$600,MATCH($C8,[1]Règles!$E$17:$E$600,0))," / ",""),"(-1)","")))</f>
        <v>0</v>
      </c>
      <c r="Q8" s="3" t="s">
        <v>16</v>
      </c>
      <c r="R8" s="4">
        <v>25</v>
      </c>
      <c r="S8" s="4" t="e">
        <v>#N/A</v>
      </c>
      <c r="T8" s="4" t="e">
        <v>#N/A</v>
      </c>
      <c r="U8" s="8" t="e">
        <v>#N/A</v>
      </c>
      <c r="V8" s="8" t="e">
        <f>GETPIVOTDATA("Nb titu",$Q$4,"Club","Les champions du ballon rond")/GETPIVOTDATA("Nb joueurs",$Q$4,"Club","Les champions du ballon rond")</f>
        <v>#N/A</v>
      </c>
      <c r="W8" s="8" t="e">
        <f t="shared" si="0"/>
        <v>#N/A</v>
      </c>
    </row>
    <row r="9" spans="1:23" x14ac:dyDescent="0.25">
      <c r="A9" t="s">
        <v>393</v>
      </c>
      <c r="B9" t="s">
        <v>20</v>
      </c>
      <c r="C9" t="s">
        <v>272</v>
      </c>
      <c r="D9" t="s">
        <v>381</v>
      </c>
      <c r="E9" t="s">
        <v>219</v>
      </c>
      <c r="F9">
        <v>16</v>
      </c>
      <c r="G9">
        <v>0</v>
      </c>
      <c r="H9">
        <v>0</v>
      </c>
      <c r="I9">
        <v>0</v>
      </c>
      <c r="L9">
        <f>INDEX([1]Règles!$I$17:$I$600,MATCH($C9,[1]Règles!$E$17:$E$600,0))</f>
        <v>5.703125</v>
      </c>
      <c r="M9">
        <f>INDEX([1]Règles!$F$17:$F$600,MATCH($C9,[1]Règles!$E$17:$E$600,0))</f>
        <v>32</v>
      </c>
      <c r="N9">
        <f>INDEX([1]Règles!$G$17:$G$600,MATCH($C9,[1]Règles!$E$17:$E$600,0))</f>
        <v>0</v>
      </c>
      <c r="O9">
        <f>VALUE(IF(SUBSTITUTE(SUBSTITUTE(INDEX([1]Règles!$H$17:$H$600,MATCH($C9,[1]Règles!$E$17:$E$600,0))," / ",""),"(-1)","")="",0,SUBSTITUTE(SUBSTITUTE(INDEX([1]Règles!$H$17:$H$600,MATCH($C9,[1]Règles!$E$17:$E$600,0))," / ",""),"(-1)","")))</f>
        <v>0</v>
      </c>
      <c r="Q9" s="3" t="s">
        <v>14</v>
      </c>
      <c r="R9" s="4">
        <v>18</v>
      </c>
      <c r="S9" s="4">
        <v>412</v>
      </c>
      <c r="T9" s="4">
        <v>53</v>
      </c>
      <c r="U9" s="8">
        <v>5.2276037875708941</v>
      </c>
      <c r="V9" s="8">
        <f>GETPIVOTDATA("Nb titu",$Q$4,"Club","Les Derniers")/GETPIVOTDATA("Nb joueurs",$Q$4,"Club","Les Derniers")</f>
        <v>22.888888888888889</v>
      </c>
      <c r="W9" s="8">
        <f t="shared" si="0"/>
        <v>1.08994708994709</v>
      </c>
    </row>
    <row r="10" spans="1:23" x14ac:dyDescent="0.25">
      <c r="A10" t="s">
        <v>16</v>
      </c>
      <c r="B10" t="s">
        <v>11</v>
      </c>
      <c r="C10" t="s">
        <v>248</v>
      </c>
      <c r="D10" t="s">
        <v>228</v>
      </c>
      <c r="E10" t="s">
        <v>229</v>
      </c>
      <c r="F10">
        <v>44</v>
      </c>
      <c r="G10">
        <v>0</v>
      </c>
      <c r="H10">
        <v>0</v>
      </c>
      <c r="I10">
        <v>0</v>
      </c>
      <c r="L10">
        <f>INDEX([1]Règles!$I$17:$I$600,MATCH($C10,[1]Règles!$E$17:$E$600,0))</f>
        <v>5.64</v>
      </c>
      <c r="M10">
        <f>INDEX([1]Règles!$F$17:$F$600,MATCH($C10,[1]Règles!$E$17:$E$600,0))</f>
        <v>24</v>
      </c>
      <c r="N10">
        <f>INDEX([1]Règles!$G$17:$G$600,MATCH($C10,[1]Règles!$E$17:$E$600,0))</f>
        <v>1</v>
      </c>
      <c r="O10">
        <f>VALUE(IF(SUBSTITUTE(SUBSTITUTE(INDEX([1]Règles!$H$17:$H$600,MATCH($C10,[1]Règles!$E$17:$E$600,0))," / ",""),"(-1)","")="",0,SUBSTITUTE(SUBSTITUTE(INDEX([1]Règles!$H$17:$H$600,MATCH($C10,[1]Règles!$E$17:$E$600,0))," / ",""),"(-1)","")))</f>
        <v>0</v>
      </c>
      <c r="Q10" s="3" t="s">
        <v>318</v>
      </c>
      <c r="R10" s="4">
        <v>19</v>
      </c>
      <c r="S10" s="4">
        <v>452</v>
      </c>
      <c r="T10" s="4">
        <v>58</v>
      </c>
      <c r="U10" s="8">
        <v>5.262725125750344</v>
      </c>
      <c r="V10" s="8">
        <f>GETPIVOTDATA("Nb titu",$Q$4,"Club","mon equipe")/GETPIVOTDATA("Nb joueurs",$Q$4,"Club","mon equipe")</f>
        <v>23.789473684210527</v>
      </c>
      <c r="W10" s="8">
        <f t="shared" si="0"/>
        <v>1.1328320802005014</v>
      </c>
    </row>
    <row r="11" spans="1:23" x14ac:dyDescent="0.25">
      <c r="A11" t="s">
        <v>14</v>
      </c>
      <c r="B11" t="s">
        <v>11</v>
      </c>
      <c r="C11" t="s">
        <v>473</v>
      </c>
      <c r="D11" t="s">
        <v>321</v>
      </c>
      <c r="E11" t="s">
        <v>179</v>
      </c>
      <c r="F11">
        <v>26</v>
      </c>
      <c r="G11">
        <v>0</v>
      </c>
      <c r="H11">
        <v>0</v>
      </c>
      <c r="I11">
        <v>0</v>
      </c>
      <c r="L11">
        <f>INDEX([1]Règles!$I$17:$I$600,MATCH($C11,[1]Règles!$E$17:$E$600,0))</f>
        <v>5.7777777777777777</v>
      </c>
      <c r="M11">
        <f>INDEX([1]Règles!$F$17:$F$600,MATCH($C11,[1]Règles!$E$17:$E$600,0))</f>
        <v>36</v>
      </c>
      <c r="N11">
        <f>INDEX([1]Règles!$G$17:$G$600,MATCH($C11,[1]Règles!$E$17:$E$600,0))</f>
        <v>0</v>
      </c>
      <c r="O11">
        <f>VALUE(IF(SUBSTITUTE(SUBSTITUTE(INDEX([1]Règles!$H$17:$H$600,MATCH($C11,[1]Règles!$E$17:$E$600,0))," / ",""),"(-1)","")="",0,SUBSTITUTE(SUBSTITUTE(INDEX([1]Règles!$H$17:$H$600,MATCH($C11,[1]Règles!$E$17:$E$600,0))," / ",""),"(-1)","")))</f>
        <v>7</v>
      </c>
      <c r="Q11" s="3" t="s">
        <v>8</v>
      </c>
      <c r="R11" s="4">
        <v>21</v>
      </c>
      <c r="S11" s="4">
        <v>483</v>
      </c>
      <c r="T11" s="4">
        <v>85</v>
      </c>
      <c r="U11" s="8">
        <v>5.381200560778888</v>
      </c>
      <c r="V11" s="8">
        <f>GETPIVOTDATA("Nb titu",$Q$4,"Club","suisse team")/GETPIVOTDATA("Nb joueurs",$Q$4,"Club","suisse team")</f>
        <v>23</v>
      </c>
      <c r="W11" s="8">
        <f t="shared" si="0"/>
        <v>1.0952380952380953</v>
      </c>
    </row>
    <row r="12" spans="1:23" x14ac:dyDescent="0.25">
      <c r="A12" t="s">
        <v>8</v>
      </c>
      <c r="B12" t="s">
        <v>11</v>
      </c>
      <c r="C12" t="s">
        <v>452</v>
      </c>
      <c r="D12" t="s">
        <v>444</v>
      </c>
      <c r="E12" t="s">
        <v>176</v>
      </c>
      <c r="F12">
        <v>20</v>
      </c>
      <c r="G12">
        <v>0</v>
      </c>
      <c r="H12">
        <v>0</v>
      </c>
      <c r="I12">
        <v>0</v>
      </c>
      <c r="L12">
        <f>INDEX([1]Règles!$I$17:$I$600,MATCH($C12,[1]Règles!$E$17:$E$600,0))</f>
        <v>5.8181818181818183</v>
      </c>
      <c r="M12">
        <f>INDEX([1]Règles!$F$17:$F$600,MATCH($C12,[1]Règles!$E$17:$E$600,0))</f>
        <v>33</v>
      </c>
      <c r="N12">
        <f>INDEX([1]Règles!$G$17:$G$600,MATCH($C12,[1]Règles!$E$17:$E$600,0))</f>
        <v>3</v>
      </c>
      <c r="O12">
        <f>VALUE(IF(SUBSTITUTE(SUBSTITUTE(INDEX([1]Règles!$H$17:$H$600,MATCH($C12,[1]Règles!$E$17:$E$600,0))," / ",""),"(-1)","")="",0,SUBSTITUTE(SUBSTITUTE(INDEX([1]Règles!$H$17:$H$600,MATCH($C12,[1]Règles!$E$17:$E$600,0))," / ",""),"(-1)","")))</f>
        <v>6</v>
      </c>
      <c r="Q12" s="3" t="s">
        <v>288</v>
      </c>
      <c r="R12" s="4">
        <v>19</v>
      </c>
      <c r="S12" s="4">
        <v>130</v>
      </c>
      <c r="T12" s="4">
        <v>19</v>
      </c>
      <c r="U12" s="8">
        <v>5.868736765323936</v>
      </c>
      <c r="V12" s="8">
        <f>GETPIVOTDATA("Nb titu",$Q$4,"Club","ZBMN")/GETPIVOTDATA("Nb joueurs",$Q$4,"Club","ZBMN")</f>
        <v>6.8421052631578947</v>
      </c>
      <c r="W12" s="8">
        <f t="shared" si="0"/>
        <v>0.32581453634085211</v>
      </c>
    </row>
    <row r="13" spans="1:23" x14ac:dyDescent="0.25">
      <c r="A13" t="s">
        <v>8</v>
      </c>
      <c r="B13" t="s">
        <v>26</v>
      </c>
      <c r="C13" t="s">
        <v>80</v>
      </c>
      <c r="E13" t="s">
        <v>229</v>
      </c>
      <c r="F13">
        <v>23</v>
      </c>
      <c r="G13">
        <v>0</v>
      </c>
      <c r="H13">
        <v>0</v>
      </c>
      <c r="I13">
        <v>0</v>
      </c>
      <c r="L13">
        <f>INDEX([1]Règles!$I$17:$I$600,MATCH($C13,[1]Règles!$E$17:$E$600,0))</f>
        <v>5.7307692307692308</v>
      </c>
      <c r="M13">
        <f>INDEX([1]Règles!$F$17:$F$600,MATCH($C13,[1]Règles!$E$17:$E$600,0))</f>
        <v>26</v>
      </c>
      <c r="N13">
        <f>INDEX([1]Règles!$G$17:$G$600,MATCH($C13,[1]Règles!$E$17:$E$600,0))</f>
        <v>0</v>
      </c>
      <c r="O13">
        <f>VALUE(IF(SUBSTITUTE(SUBSTITUTE(INDEX([1]Règles!$H$17:$H$600,MATCH($C13,[1]Règles!$E$17:$E$600,0))," / ",""),"(-1)","")="",0,SUBSTITUTE(SUBSTITUTE(INDEX([1]Règles!$H$17:$H$600,MATCH($C13,[1]Règles!$E$17:$E$600,0))," / ",""),"(-1)","")))</f>
        <v>0</v>
      </c>
      <c r="Q13" s="3" t="s">
        <v>481</v>
      </c>
      <c r="R13" s="4">
        <v>164</v>
      </c>
      <c r="S13" s="4" t="e">
        <v>#N/A</v>
      </c>
      <c r="T13" s="4" t="e">
        <v>#N/A</v>
      </c>
      <c r="U13" s="8" t="e">
        <v>#N/A</v>
      </c>
      <c r="V13" s="9" t="e">
        <f>GETPIVOTDATA("Nb titu",$Q$4)/GETPIVOTDATA("Nb joueurs",$Q$4)</f>
        <v>#N/A</v>
      </c>
      <c r="W13" s="8" t="e">
        <f t="shared" si="0"/>
        <v>#N/A</v>
      </c>
    </row>
    <row r="14" spans="1:23" x14ac:dyDescent="0.25">
      <c r="A14" t="s">
        <v>14</v>
      </c>
      <c r="B14" t="s">
        <v>11</v>
      </c>
      <c r="C14" t="s">
        <v>470</v>
      </c>
      <c r="D14" t="s">
        <v>471</v>
      </c>
      <c r="E14" t="s">
        <v>176</v>
      </c>
      <c r="F14">
        <v>29</v>
      </c>
      <c r="G14">
        <v>0</v>
      </c>
      <c r="H14">
        <v>0</v>
      </c>
      <c r="I14">
        <v>0</v>
      </c>
      <c r="L14">
        <f>INDEX([1]Règles!$I$17:$I$600,MATCH($C14,[1]Règles!$E$17:$E$600,0))</f>
        <v>6.04</v>
      </c>
      <c r="M14">
        <f>INDEX([1]Règles!$F$17:$F$600,MATCH($C14,[1]Règles!$E$17:$E$600,0))</f>
        <v>25</v>
      </c>
      <c r="N14">
        <f>INDEX([1]Règles!$G$17:$G$600,MATCH($C14,[1]Règles!$E$17:$E$600,0))</f>
        <v>7</v>
      </c>
      <c r="O14">
        <f>VALUE(IF(SUBSTITUTE(SUBSTITUTE(INDEX([1]Règles!$H$17:$H$600,MATCH($C14,[1]Règles!$E$17:$E$600,0))," / ",""),"(-1)","")="",0,SUBSTITUTE(SUBSTITUTE(INDEX([1]Règles!$H$17:$H$600,MATCH($C14,[1]Règles!$E$17:$E$600,0))," / ",""),"(-1)","")))</f>
        <v>9</v>
      </c>
    </row>
    <row r="15" spans="1:23" x14ac:dyDescent="0.25">
      <c r="A15" t="s">
        <v>13</v>
      </c>
      <c r="B15" t="s">
        <v>11</v>
      </c>
      <c r="C15" t="s">
        <v>416</v>
      </c>
      <c r="D15" t="s">
        <v>417</v>
      </c>
      <c r="E15" t="s">
        <v>229</v>
      </c>
      <c r="F15">
        <v>43</v>
      </c>
      <c r="G15">
        <v>0</v>
      </c>
      <c r="H15">
        <v>0</v>
      </c>
      <c r="I15">
        <v>0</v>
      </c>
      <c r="L15">
        <f>INDEX([1]Règles!$I$17:$I$600,MATCH($C15,[1]Règles!$E$17:$E$600,0))</f>
        <v>6.1607142857142856</v>
      </c>
      <c r="M15">
        <f>INDEX([1]Règles!$F$17:$F$600,MATCH($C15,[1]Règles!$E$17:$E$600,0))</f>
        <v>28</v>
      </c>
      <c r="N15">
        <f>INDEX([1]Règles!$G$17:$G$600,MATCH($C15,[1]Règles!$E$17:$E$600,0))</f>
        <v>4</v>
      </c>
      <c r="O15">
        <f>VALUE(IF(SUBSTITUTE(SUBSTITUTE(INDEX([1]Règles!$H$17:$H$600,MATCH($C15,[1]Règles!$E$17:$E$600,0))," / ",""),"(-1)","")="",0,SUBSTITUTE(SUBSTITUTE(INDEX([1]Règles!$H$17:$H$600,MATCH($C15,[1]Règles!$E$17:$E$600,0))," / ",""),"(-1)","")))</f>
        <v>2</v>
      </c>
    </row>
    <row r="16" spans="1:23" x14ac:dyDescent="0.25">
      <c r="A16" t="s">
        <v>318</v>
      </c>
      <c r="B16" t="s">
        <v>11</v>
      </c>
      <c r="C16" t="s">
        <v>309</v>
      </c>
      <c r="D16" t="s">
        <v>310</v>
      </c>
      <c r="E16" t="s">
        <v>229</v>
      </c>
      <c r="F16">
        <v>30</v>
      </c>
      <c r="G16">
        <v>0</v>
      </c>
      <c r="H16">
        <v>0</v>
      </c>
      <c r="I16">
        <v>0</v>
      </c>
      <c r="L16">
        <f>INDEX([1]Règles!$I$17:$I$600,MATCH($C16,[1]Règles!$E$17:$E$600,0))</f>
        <v>5.54</v>
      </c>
      <c r="M16">
        <f>INDEX([1]Règles!$F$17:$F$600,MATCH($C16,[1]Règles!$E$17:$E$600,0))</f>
        <v>26</v>
      </c>
      <c r="N16">
        <f>INDEX([1]Règles!$G$17:$G$600,MATCH($C16,[1]Règles!$E$17:$E$600,0))</f>
        <v>8</v>
      </c>
      <c r="O16">
        <f>VALUE(IF(SUBSTITUTE(SUBSTITUTE(INDEX([1]Règles!$H$17:$H$600,MATCH($C16,[1]Règles!$E$17:$E$600,0))," / ",""),"(-1)","")="",0,SUBSTITUTE(SUBSTITUTE(INDEX([1]Règles!$H$17:$H$600,MATCH($C16,[1]Règles!$E$17:$E$600,0))," / ",""),"(-1)","")))</f>
        <v>4</v>
      </c>
    </row>
    <row r="17" spans="1:15" x14ac:dyDescent="0.25">
      <c r="A17" t="s">
        <v>8</v>
      </c>
      <c r="B17" t="s">
        <v>26</v>
      </c>
      <c r="C17" t="s">
        <v>434</v>
      </c>
      <c r="D17" t="s">
        <v>435</v>
      </c>
      <c r="E17" t="s">
        <v>386</v>
      </c>
      <c r="F17">
        <v>26</v>
      </c>
      <c r="G17">
        <v>0</v>
      </c>
      <c r="H17">
        <v>0</v>
      </c>
      <c r="I17">
        <v>0</v>
      </c>
      <c r="L17">
        <f>INDEX([1]Règles!$I$17:$I$600,MATCH($C17,[1]Règles!$E$17:$E$600,0))</f>
        <v>5.9074074074074074</v>
      </c>
      <c r="M17">
        <f>INDEX([1]Règles!$F$17:$F$600,MATCH($C17,[1]Règles!$E$17:$E$600,0))</f>
        <v>27</v>
      </c>
      <c r="N17">
        <f>INDEX([1]Règles!$G$17:$G$600,MATCH($C17,[1]Règles!$E$17:$E$600,0))</f>
        <v>1</v>
      </c>
      <c r="O17">
        <f>VALUE(IF(SUBSTITUTE(SUBSTITUTE(INDEX([1]Règles!$H$17:$H$600,MATCH($C17,[1]Règles!$E$17:$E$600,0))," / ",""),"(-1)","")="",0,SUBSTITUTE(SUBSTITUTE(INDEX([1]Règles!$H$17:$H$600,MATCH($C17,[1]Règles!$E$17:$E$600,0))," / ",""),"(-1)","")))</f>
        <v>1</v>
      </c>
    </row>
    <row r="18" spans="1:15" x14ac:dyDescent="0.25">
      <c r="A18" t="s">
        <v>10</v>
      </c>
      <c r="B18" t="s">
        <v>11</v>
      </c>
      <c r="C18" t="s">
        <v>350</v>
      </c>
      <c r="D18" t="s">
        <v>351</v>
      </c>
      <c r="E18" t="s">
        <v>196</v>
      </c>
      <c r="F18">
        <v>18</v>
      </c>
      <c r="G18">
        <v>0</v>
      </c>
      <c r="H18">
        <v>0</v>
      </c>
      <c r="I18">
        <v>0</v>
      </c>
      <c r="L18">
        <f>INDEX([1]Règles!$I$17:$I$600,MATCH($C18,[1]Règles!$E$17:$E$600,0))</f>
        <v>5.5138888888888893</v>
      </c>
      <c r="M18">
        <f>INDEX([1]Règles!$F$17:$F$600,MATCH($C18,[1]Règles!$E$17:$E$600,0))</f>
        <v>36</v>
      </c>
      <c r="N18">
        <f>INDEX([1]Règles!$G$17:$G$600,MATCH($C18,[1]Règles!$E$17:$E$600,0))</f>
        <v>1</v>
      </c>
      <c r="O18">
        <f>VALUE(IF(SUBSTITUTE(SUBSTITUTE(INDEX([1]Règles!$H$17:$H$600,MATCH($C18,[1]Règles!$E$17:$E$600,0))," / ",""),"(-1)","")="",0,SUBSTITUTE(SUBSTITUTE(INDEX([1]Règles!$H$17:$H$600,MATCH($C18,[1]Règles!$E$17:$E$600,0))," / ",""),"(-1)","")))</f>
        <v>2</v>
      </c>
    </row>
    <row r="19" spans="1:15" x14ac:dyDescent="0.25">
      <c r="A19" t="s">
        <v>10</v>
      </c>
      <c r="B19" t="s">
        <v>11</v>
      </c>
      <c r="C19" t="s">
        <v>348</v>
      </c>
      <c r="D19" t="s">
        <v>349</v>
      </c>
      <c r="E19" t="s">
        <v>184</v>
      </c>
      <c r="F19">
        <v>31</v>
      </c>
      <c r="G19">
        <v>0</v>
      </c>
      <c r="H19">
        <v>0</v>
      </c>
      <c r="I19">
        <v>0</v>
      </c>
      <c r="L19">
        <f>INDEX([1]Règles!$I$17:$I$600,MATCH($C19,[1]Règles!$E$17:$E$600,0))</f>
        <v>5.8142857142857141</v>
      </c>
      <c r="M19">
        <f>INDEX([1]Règles!$F$17:$F$600,MATCH($C19,[1]Règles!$E$17:$E$600,0))</f>
        <v>35</v>
      </c>
      <c r="N19">
        <f>INDEX([1]Règles!$G$17:$G$600,MATCH($C19,[1]Règles!$E$17:$E$600,0))</f>
        <v>0</v>
      </c>
      <c r="O19">
        <f>VALUE(IF(SUBSTITUTE(SUBSTITUTE(INDEX([1]Règles!$H$17:$H$600,MATCH($C19,[1]Règles!$E$17:$E$600,0))," / ",""),"(-1)","")="",0,SUBSTITUTE(SUBSTITUTE(INDEX([1]Règles!$H$17:$H$600,MATCH($C19,[1]Règles!$E$17:$E$600,0))," / ",""),"(-1)","")))</f>
        <v>1</v>
      </c>
    </row>
    <row r="20" spans="1:15" x14ac:dyDescent="0.25">
      <c r="A20" t="s">
        <v>288</v>
      </c>
      <c r="B20" t="s">
        <v>5</v>
      </c>
      <c r="C20" t="s">
        <v>255</v>
      </c>
      <c r="D20" t="s">
        <v>256</v>
      </c>
      <c r="E20" t="s">
        <v>229</v>
      </c>
      <c r="F20">
        <v>428</v>
      </c>
      <c r="G20">
        <v>0</v>
      </c>
      <c r="H20">
        <v>0</v>
      </c>
      <c r="I20">
        <v>0</v>
      </c>
      <c r="L20">
        <f>INDEX([1]Règles!$I$17:$I$600,MATCH($C20,[1]Règles!$E$17:$E$600,0))</f>
        <v>6.4090909090909092</v>
      </c>
      <c r="M20">
        <f>INDEX([1]Règles!$F$17:$F$600,MATCH($C20,[1]Règles!$E$17:$E$600,0))</f>
        <v>23</v>
      </c>
      <c r="N20">
        <f>INDEX([1]Règles!$G$17:$G$600,MATCH($C20,[1]Règles!$E$17:$E$600,0))</f>
        <v>1</v>
      </c>
      <c r="O20">
        <f>VALUE(IF(SUBSTITUTE(SUBSTITUTE(INDEX([1]Règles!$H$17:$H$600,MATCH($C20,[1]Règles!$E$17:$E$600,0))," / ",""),"(-1)","")="",0,SUBSTITUTE(SUBSTITUTE(INDEX([1]Règles!$H$17:$H$600,MATCH($C20,[1]Règles!$E$17:$E$600,0))," / ",""),"(-1)","")))</f>
        <v>19</v>
      </c>
    </row>
    <row r="21" spans="1:15" x14ac:dyDescent="0.25">
      <c r="A21" t="s">
        <v>393</v>
      </c>
      <c r="B21" t="s">
        <v>5</v>
      </c>
      <c r="C21" t="s">
        <v>395</v>
      </c>
      <c r="E21" t="s">
        <v>212</v>
      </c>
      <c r="F21">
        <v>23</v>
      </c>
      <c r="G21">
        <v>0</v>
      </c>
      <c r="H21">
        <v>0</v>
      </c>
      <c r="I21">
        <v>0</v>
      </c>
      <c r="L21">
        <f>INDEX([1]Règles!$I$17:$I$600,MATCH($C21,[1]Règles!$E$17:$E$600,0))</f>
        <v>5.290322580645161</v>
      </c>
      <c r="M21">
        <f>INDEX([1]Règles!$F$17:$F$600,MATCH($C21,[1]Règles!$E$17:$E$600,0))</f>
        <v>29</v>
      </c>
      <c r="N21">
        <f>INDEX([1]Règles!$G$17:$G$600,MATCH($C21,[1]Règles!$E$17:$E$600,0))</f>
        <v>6</v>
      </c>
      <c r="O21">
        <f>VALUE(IF(SUBSTITUTE(SUBSTITUTE(INDEX([1]Règles!$H$17:$H$600,MATCH($C21,[1]Règles!$E$17:$E$600,0))," / ",""),"(-1)","")="",0,SUBSTITUTE(SUBSTITUTE(INDEX([1]Règles!$H$17:$H$600,MATCH($C21,[1]Règles!$E$17:$E$600,0))," / ",""),"(-1)","")))</f>
        <v>9</v>
      </c>
    </row>
    <row r="22" spans="1:15" x14ac:dyDescent="0.25">
      <c r="A22" t="s">
        <v>13</v>
      </c>
      <c r="B22" t="s">
        <v>5</v>
      </c>
      <c r="C22" t="s">
        <v>396</v>
      </c>
      <c r="D22" t="s">
        <v>397</v>
      </c>
      <c r="E22" t="s">
        <v>209</v>
      </c>
      <c r="F22">
        <v>52</v>
      </c>
      <c r="G22">
        <v>0</v>
      </c>
      <c r="H22">
        <v>0</v>
      </c>
      <c r="I22">
        <v>0</v>
      </c>
      <c r="L22">
        <f>INDEX([1]Règles!$I$17:$I$600,MATCH($C22,[1]Règles!$E$17:$E$600,0))</f>
        <v>5.2857142857142856</v>
      </c>
      <c r="M22">
        <f>INDEX([1]Règles!$F$17:$F$600,MATCH($C22,[1]Règles!$E$17:$E$600,0))</f>
        <v>34</v>
      </c>
      <c r="N22">
        <f>INDEX([1]Règles!$G$17:$G$600,MATCH($C22,[1]Règles!$E$17:$E$600,0))</f>
        <v>2</v>
      </c>
      <c r="O22">
        <f>VALUE(IF(SUBSTITUTE(SUBSTITUTE(INDEX([1]Règles!$H$17:$H$600,MATCH($C22,[1]Règles!$E$17:$E$600,0))," / ",""),"(-1)","")="",0,SUBSTITUTE(SUBSTITUTE(INDEX([1]Règles!$H$17:$H$600,MATCH($C22,[1]Règles!$E$17:$E$600,0))," / ",""),"(-1)","")))</f>
        <v>13</v>
      </c>
    </row>
    <row r="23" spans="1:15" x14ac:dyDescent="0.25">
      <c r="A23" t="s">
        <v>288</v>
      </c>
      <c r="B23" t="s">
        <v>20</v>
      </c>
      <c r="C23" t="s">
        <v>270</v>
      </c>
      <c r="D23" t="s">
        <v>271</v>
      </c>
      <c r="E23" t="s">
        <v>181</v>
      </c>
      <c r="F23">
        <v>25</v>
      </c>
      <c r="G23">
        <v>0</v>
      </c>
      <c r="H23">
        <v>0</v>
      </c>
      <c r="I23">
        <v>0</v>
      </c>
      <c r="L23">
        <f>INDEX([1]Règles!$I$17:$I$600,MATCH($C23,[1]Règles!$E$17:$E$600,0))</f>
        <v>5.5789473684210522</v>
      </c>
      <c r="M23">
        <f>INDEX([1]Règles!$F$17:$F$600,MATCH($C23,[1]Règles!$E$17:$E$600,0))</f>
        <v>38</v>
      </c>
      <c r="N23">
        <f>INDEX([1]Règles!$G$17:$G$600,MATCH($C23,[1]Règles!$E$17:$E$600,0))</f>
        <v>0</v>
      </c>
      <c r="O23">
        <f>VALUE(IF(SUBSTITUTE(SUBSTITUTE(INDEX([1]Règles!$H$17:$H$600,MATCH($C23,[1]Règles!$E$17:$E$600,0))," / ",""),"(-1)","")="",0,SUBSTITUTE(SUBSTITUTE(INDEX([1]Règles!$H$17:$H$600,MATCH($C23,[1]Règles!$E$17:$E$600,0))," / ",""),"(-1)","")))</f>
        <v>0</v>
      </c>
    </row>
    <row r="24" spans="1:15" x14ac:dyDescent="0.25">
      <c r="A24" t="s">
        <v>10</v>
      </c>
      <c r="B24" t="s">
        <v>20</v>
      </c>
      <c r="C24" t="s">
        <v>345</v>
      </c>
      <c r="D24" t="s">
        <v>346</v>
      </c>
      <c r="E24" t="s">
        <v>193</v>
      </c>
      <c r="F24">
        <v>46</v>
      </c>
      <c r="G24">
        <v>0</v>
      </c>
      <c r="H24">
        <v>0</v>
      </c>
      <c r="I24">
        <v>0</v>
      </c>
      <c r="L24">
        <f>INDEX([1]Règles!$I$17:$I$600,MATCH($C24,[1]Règles!$E$17:$E$600,0))</f>
        <v>5.6578947368421053</v>
      </c>
      <c r="M24">
        <f>INDEX([1]Règles!$F$17:$F$600,MATCH($C24,[1]Règles!$E$17:$E$600,0))</f>
        <v>38</v>
      </c>
      <c r="N24">
        <f>INDEX([1]Règles!$G$17:$G$600,MATCH($C24,[1]Règles!$E$17:$E$600,0))</f>
        <v>0</v>
      </c>
      <c r="O24">
        <f>VALUE(IF(SUBSTITUTE(SUBSTITUTE(INDEX([1]Règles!$H$17:$H$600,MATCH($C24,[1]Règles!$E$17:$E$600,0))," / ",""),"(-1)","")="",0,SUBSTITUTE(SUBSTITUTE(INDEX([1]Règles!$H$17:$H$600,MATCH($C24,[1]Règles!$E$17:$E$600,0))," / ",""),"(-1)","")))</f>
        <v>0</v>
      </c>
    </row>
    <row r="25" spans="1:15" x14ac:dyDescent="0.25">
      <c r="A25" t="s">
        <v>16</v>
      </c>
      <c r="B25" t="s">
        <v>11</v>
      </c>
      <c r="C25" t="s">
        <v>226</v>
      </c>
      <c r="D25" t="s">
        <v>227</v>
      </c>
      <c r="E25" t="s">
        <v>193</v>
      </c>
      <c r="F25">
        <v>14</v>
      </c>
      <c r="G25">
        <v>0</v>
      </c>
      <c r="H25">
        <v>0</v>
      </c>
      <c r="I25">
        <v>0</v>
      </c>
      <c r="L25">
        <f>INDEX([1]Règles!$I$17:$I$600,MATCH($C25,[1]Règles!$E$17:$E$600,0))</f>
        <v>5.1724137931034484</v>
      </c>
      <c r="M25">
        <f>INDEX([1]Règles!$F$17:$F$600,MATCH($C25,[1]Règles!$E$17:$E$600,0))</f>
        <v>30</v>
      </c>
      <c r="N25">
        <f>INDEX([1]Règles!$G$17:$G$600,MATCH($C25,[1]Règles!$E$17:$E$600,0))</f>
        <v>0</v>
      </c>
      <c r="O25">
        <f>VALUE(IF(SUBSTITUTE(SUBSTITUTE(INDEX([1]Règles!$H$17:$H$600,MATCH($C25,[1]Règles!$E$17:$E$600,0))," / ",""),"(-1)","")="",0,SUBSTITUTE(SUBSTITUTE(INDEX([1]Règles!$H$17:$H$600,MATCH($C25,[1]Règles!$E$17:$E$600,0))," / ",""),"(-1)","")))</f>
        <v>1</v>
      </c>
    </row>
    <row r="26" spans="1:15" x14ac:dyDescent="0.25">
      <c r="A26" t="s">
        <v>318</v>
      </c>
      <c r="B26" t="s">
        <v>11</v>
      </c>
      <c r="C26" t="s">
        <v>314</v>
      </c>
      <c r="D26" t="s">
        <v>315</v>
      </c>
      <c r="E26" t="s">
        <v>181</v>
      </c>
      <c r="F26">
        <v>24</v>
      </c>
      <c r="G26">
        <v>0</v>
      </c>
      <c r="H26">
        <v>0</v>
      </c>
      <c r="I26">
        <v>0</v>
      </c>
      <c r="L26">
        <f>INDEX([1]Règles!$I$17:$I$600,MATCH($C26,[1]Règles!$E$17:$E$600,0))</f>
        <v>5.5517241379310347</v>
      </c>
      <c r="M26">
        <f>INDEX([1]Règles!$F$17:$F$600,MATCH($C26,[1]Règles!$E$17:$E$600,0))</f>
        <v>27</v>
      </c>
      <c r="N26">
        <f>INDEX([1]Règles!$G$17:$G$600,MATCH($C26,[1]Règles!$E$17:$E$600,0))</f>
        <v>5</v>
      </c>
      <c r="O26">
        <f>VALUE(IF(SUBSTITUTE(SUBSTITUTE(INDEX([1]Règles!$H$17:$H$600,MATCH($C26,[1]Règles!$E$17:$E$600,0))," / ",""),"(-1)","")="",0,SUBSTITUTE(SUBSTITUTE(INDEX([1]Règles!$H$17:$H$600,MATCH($C26,[1]Règles!$E$17:$E$600,0))," / ",""),"(-1)","")))</f>
        <v>2</v>
      </c>
    </row>
    <row r="27" spans="1:15" x14ac:dyDescent="0.25">
      <c r="A27" t="s">
        <v>8</v>
      </c>
      <c r="B27" t="s">
        <v>20</v>
      </c>
      <c r="C27" t="s">
        <v>441</v>
      </c>
      <c r="D27" t="s">
        <v>442</v>
      </c>
      <c r="E27" t="s">
        <v>229</v>
      </c>
      <c r="F27">
        <v>24</v>
      </c>
      <c r="G27">
        <v>0</v>
      </c>
      <c r="H27">
        <v>0</v>
      </c>
      <c r="I27">
        <v>0</v>
      </c>
      <c r="L27">
        <f>INDEX([1]Règles!$I$17:$I$600,MATCH($C27,[1]Règles!$E$17:$E$600,0))</f>
        <v>5.4</v>
      </c>
      <c r="M27">
        <f>INDEX([1]Règles!$F$17:$F$600,MATCH($C27,[1]Règles!$E$17:$E$600,0))</f>
        <v>36</v>
      </c>
      <c r="N27">
        <f>INDEX([1]Règles!$G$17:$G$600,MATCH($C27,[1]Règles!$E$17:$E$600,0))</f>
        <v>0</v>
      </c>
      <c r="O27">
        <f>VALUE(IF(SUBSTITUTE(SUBSTITUTE(INDEX([1]Règles!$H$17:$H$600,MATCH($C27,[1]Règles!$E$17:$E$600,0))," / ",""),"(-1)","")="",0,SUBSTITUTE(SUBSTITUTE(INDEX([1]Règles!$H$17:$H$600,MATCH($C27,[1]Règles!$E$17:$E$600,0))," / ",""),"(-1)","")))</f>
        <v>0</v>
      </c>
    </row>
    <row r="28" spans="1:15" x14ac:dyDescent="0.25">
      <c r="A28" t="s">
        <v>318</v>
      </c>
      <c r="B28" t="s">
        <v>11</v>
      </c>
      <c r="C28" t="s">
        <v>307</v>
      </c>
      <c r="D28" t="s">
        <v>308</v>
      </c>
      <c r="E28" t="s">
        <v>193</v>
      </c>
      <c r="F28">
        <v>23</v>
      </c>
      <c r="G28">
        <v>0</v>
      </c>
      <c r="H28">
        <v>0</v>
      </c>
      <c r="I28">
        <v>0</v>
      </c>
      <c r="L28">
        <f>INDEX([1]Règles!$I$17:$I$600,MATCH($C28,[1]Règles!$E$17:$E$600,0))</f>
        <v>5.1785714285714288</v>
      </c>
      <c r="M28">
        <f>INDEX([1]Règles!$F$17:$F$600,MATCH($C28,[1]Règles!$E$17:$E$600,0))</f>
        <v>12</v>
      </c>
      <c r="N28">
        <f>INDEX([1]Règles!$G$17:$G$600,MATCH($C28,[1]Règles!$E$17:$E$600,0))</f>
        <v>9</v>
      </c>
      <c r="O28">
        <f>VALUE(IF(SUBSTITUTE(SUBSTITUTE(INDEX([1]Règles!$H$17:$H$600,MATCH($C28,[1]Règles!$E$17:$E$600,0))," / ",""),"(-1)","")="",0,SUBSTITUTE(SUBSTITUTE(INDEX([1]Règles!$H$17:$H$600,MATCH($C28,[1]Règles!$E$17:$E$600,0))," / ",""),"(-1)","")))</f>
        <v>2</v>
      </c>
    </row>
    <row r="29" spans="1:15" x14ac:dyDescent="0.25">
      <c r="A29" t="s">
        <v>16</v>
      </c>
      <c r="B29" t="s">
        <v>5</v>
      </c>
      <c r="C29" t="s">
        <v>246</v>
      </c>
      <c r="D29" t="s">
        <v>180</v>
      </c>
      <c r="E29" t="s">
        <v>181</v>
      </c>
      <c r="F29">
        <v>59</v>
      </c>
      <c r="G29">
        <v>0</v>
      </c>
      <c r="H29">
        <v>0</v>
      </c>
      <c r="I29">
        <v>0</v>
      </c>
      <c r="L29">
        <f>INDEX([1]Règles!$I$17:$I$600,MATCH($C29,[1]Règles!$E$17:$E$600,0))</f>
        <v>5.2777777777777777</v>
      </c>
      <c r="M29">
        <f>INDEX([1]Règles!$F$17:$F$600,MATCH($C29,[1]Règles!$E$17:$E$600,0))</f>
        <v>36</v>
      </c>
      <c r="N29">
        <f>INDEX([1]Règles!$G$17:$G$600,MATCH($C29,[1]Règles!$E$17:$E$600,0))</f>
        <v>2</v>
      </c>
      <c r="O29">
        <f>VALUE(IF(SUBSTITUTE(SUBSTITUTE(INDEX([1]Règles!$H$17:$H$600,MATCH($C29,[1]Règles!$E$17:$E$600,0))," / ",""),"(-1)","")="",0,SUBSTITUTE(SUBSTITUTE(INDEX([1]Règles!$H$17:$H$600,MATCH($C29,[1]Règles!$E$17:$E$600,0))," / ",""),"(-1)","")))</f>
        <v>21</v>
      </c>
    </row>
    <row r="30" spans="1:15" x14ac:dyDescent="0.25">
      <c r="A30" t="s">
        <v>318</v>
      </c>
      <c r="B30" t="s">
        <v>26</v>
      </c>
      <c r="C30" t="s">
        <v>33</v>
      </c>
      <c r="E30" t="s">
        <v>229</v>
      </c>
      <c r="F30">
        <v>40</v>
      </c>
      <c r="G30">
        <v>0</v>
      </c>
      <c r="H30">
        <v>0</v>
      </c>
      <c r="I30">
        <v>0</v>
      </c>
      <c r="L30">
        <f>INDEX([1]Règles!$I$17:$I$600,MATCH($C30,[1]Règles!$E$17:$E$600,0))</f>
        <v>5.333333333333333</v>
      </c>
      <c r="M30">
        <f>INDEX([1]Règles!$F$17:$F$600,MATCH($C30,[1]Règles!$E$17:$E$600,0))</f>
        <v>26</v>
      </c>
      <c r="N30">
        <f>INDEX([1]Règles!$G$17:$G$600,MATCH($C30,[1]Règles!$E$17:$E$600,0))</f>
        <v>2</v>
      </c>
      <c r="O30">
        <f>VALUE(IF(SUBSTITUTE(SUBSTITUTE(INDEX([1]Règles!$H$17:$H$600,MATCH($C30,[1]Règles!$E$17:$E$600,0))," / ",""),"(-1)","")="",0,SUBSTITUTE(SUBSTITUTE(INDEX([1]Règles!$H$17:$H$600,MATCH($C30,[1]Règles!$E$17:$E$600,0))," / ",""),"(-1)","")))</f>
        <v>2</v>
      </c>
    </row>
    <row r="31" spans="1:15" x14ac:dyDescent="0.25">
      <c r="A31" t="s">
        <v>318</v>
      </c>
      <c r="B31" t="s">
        <v>5</v>
      </c>
      <c r="C31" t="s">
        <v>289</v>
      </c>
      <c r="D31" t="s">
        <v>269</v>
      </c>
      <c r="E31" t="s">
        <v>187</v>
      </c>
      <c r="F31">
        <v>27</v>
      </c>
      <c r="G31">
        <v>0</v>
      </c>
      <c r="H31">
        <v>0</v>
      </c>
      <c r="I31">
        <v>0</v>
      </c>
      <c r="L31">
        <f>INDEX([1]Règles!$I$17:$I$600,MATCH($C31,[1]Règles!$E$17:$E$600,0))</f>
        <v>5.2307692307692308</v>
      </c>
      <c r="M31">
        <f>INDEX([1]Règles!$F$17:$F$600,MATCH($C31,[1]Règles!$E$17:$E$600,0))</f>
        <v>13</v>
      </c>
      <c r="N31">
        <f>INDEX([1]Règles!$G$17:$G$600,MATCH($C31,[1]Règles!$E$17:$E$600,0))</f>
        <v>2</v>
      </c>
      <c r="O31">
        <f>VALUE(IF(SUBSTITUTE(SUBSTITUTE(INDEX([1]Règles!$H$17:$H$600,MATCH($C31,[1]Règles!$E$17:$E$600,0))," / ",""),"(-1)","")="",0,SUBSTITUTE(SUBSTITUTE(INDEX([1]Règles!$H$17:$H$600,MATCH($C31,[1]Règles!$E$17:$E$600,0))," / ",""),"(-1)","")))</f>
        <v>8</v>
      </c>
    </row>
    <row r="32" spans="1:15" x14ac:dyDescent="0.25">
      <c r="A32" t="s">
        <v>14</v>
      </c>
      <c r="B32" t="s">
        <v>11</v>
      </c>
      <c r="C32" t="s">
        <v>476</v>
      </c>
      <c r="D32" t="s">
        <v>267</v>
      </c>
      <c r="E32" t="s">
        <v>187</v>
      </c>
      <c r="F32">
        <v>24</v>
      </c>
      <c r="G32">
        <v>0</v>
      </c>
      <c r="H32">
        <v>0</v>
      </c>
      <c r="I32">
        <v>0</v>
      </c>
      <c r="L32">
        <f>INDEX([1]Règles!$I$17:$I$600,MATCH($C32,[1]Règles!$E$17:$E$600,0))</f>
        <v>5.625</v>
      </c>
      <c r="M32">
        <f>INDEX([1]Règles!$F$17:$F$600,MATCH($C32,[1]Règles!$E$17:$E$600,0))</f>
        <v>15</v>
      </c>
      <c r="N32">
        <f>INDEX([1]Règles!$G$17:$G$600,MATCH($C32,[1]Règles!$E$17:$E$600,0))</f>
        <v>17</v>
      </c>
      <c r="O32">
        <f>VALUE(IF(SUBSTITUTE(SUBSTITUTE(INDEX([1]Règles!$H$17:$H$600,MATCH($C32,[1]Règles!$E$17:$E$600,0))," / ",""),"(-1)","")="",0,SUBSTITUTE(SUBSTITUTE(INDEX([1]Règles!$H$17:$H$600,MATCH($C32,[1]Règles!$E$17:$E$600,0))," / ",""),"(-1)","")))</f>
        <v>2</v>
      </c>
    </row>
    <row r="33" spans="1:15" x14ac:dyDescent="0.25">
      <c r="A33" t="s">
        <v>13</v>
      </c>
      <c r="B33" t="s">
        <v>11</v>
      </c>
      <c r="C33" t="s">
        <v>409</v>
      </c>
      <c r="D33" t="s">
        <v>321</v>
      </c>
      <c r="E33" t="s">
        <v>184</v>
      </c>
      <c r="F33">
        <v>30</v>
      </c>
      <c r="G33">
        <v>0</v>
      </c>
      <c r="H33">
        <v>0</v>
      </c>
      <c r="I33">
        <v>0</v>
      </c>
      <c r="L33">
        <f>INDEX([1]Règles!$I$17:$I$600,MATCH($C33,[1]Règles!$E$17:$E$600,0))</f>
        <v>5.416666666666667</v>
      </c>
      <c r="M33">
        <f>INDEX([1]Règles!$F$17:$F$600,MATCH($C33,[1]Règles!$E$17:$E$600,0))</f>
        <v>30</v>
      </c>
      <c r="N33">
        <f>INDEX([1]Règles!$G$17:$G$600,MATCH($C33,[1]Règles!$E$17:$E$600,0))</f>
        <v>5</v>
      </c>
      <c r="O33">
        <f>VALUE(IF(SUBSTITUTE(SUBSTITUTE(INDEX([1]Règles!$H$17:$H$600,MATCH($C33,[1]Règles!$E$17:$E$600,0))," / ",""),"(-1)","")="",0,SUBSTITUTE(SUBSTITUTE(INDEX([1]Règles!$H$17:$H$600,MATCH($C33,[1]Règles!$E$17:$E$600,0))," / ",""),"(-1)","")))</f>
        <v>1</v>
      </c>
    </row>
    <row r="34" spans="1:15" x14ac:dyDescent="0.25">
      <c r="A34" t="s">
        <v>13</v>
      </c>
      <c r="B34" t="s">
        <v>11</v>
      </c>
      <c r="C34" t="s">
        <v>414</v>
      </c>
      <c r="D34" t="s">
        <v>415</v>
      </c>
      <c r="E34" t="s">
        <v>209</v>
      </c>
      <c r="F34">
        <v>12</v>
      </c>
      <c r="G34">
        <v>0</v>
      </c>
      <c r="H34">
        <v>0</v>
      </c>
      <c r="I34">
        <v>0</v>
      </c>
      <c r="L34">
        <f>INDEX([1]Règles!$I$17:$I$600,MATCH($C34,[1]Règles!$E$17:$E$600,0))</f>
        <v>5.5277777777777777</v>
      </c>
      <c r="M34">
        <f>INDEX([1]Règles!$F$17:$F$600,MATCH($C34,[1]Règles!$E$17:$E$600,0))</f>
        <v>17</v>
      </c>
      <c r="N34">
        <f>INDEX([1]Règles!$G$17:$G$600,MATCH($C34,[1]Règles!$E$17:$E$600,0))</f>
        <v>17</v>
      </c>
      <c r="O34">
        <f>VALUE(IF(SUBSTITUTE(SUBSTITUTE(INDEX([1]Règles!$H$17:$H$600,MATCH($C34,[1]Règles!$E$17:$E$600,0))," / ",""),"(-1)","")="",0,SUBSTITUTE(SUBSTITUTE(INDEX([1]Règles!$H$17:$H$600,MATCH($C34,[1]Règles!$E$17:$E$600,0))," / ",""),"(-1)","")))</f>
        <v>3</v>
      </c>
    </row>
    <row r="35" spans="1:15" x14ac:dyDescent="0.25">
      <c r="A35" t="s">
        <v>10</v>
      </c>
      <c r="B35" t="s">
        <v>11</v>
      </c>
      <c r="C35" t="s">
        <v>355</v>
      </c>
      <c r="D35" t="s">
        <v>356</v>
      </c>
      <c r="E35" t="s">
        <v>173</v>
      </c>
      <c r="F35">
        <v>17</v>
      </c>
      <c r="G35">
        <v>0</v>
      </c>
      <c r="H35">
        <v>0</v>
      </c>
      <c r="I35">
        <v>0</v>
      </c>
      <c r="L35">
        <f>INDEX([1]Règles!$I$17:$I$600,MATCH($C35,[1]Règles!$E$17:$E$600,0))</f>
        <v>5.78125</v>
      </c>
      <c r="M35">
        <f>INDEX([1]Règles!$F$17:$F$600,MATCH($C35,[1]Règles!$E$17:$E$600,0))</f>
        <v>30</v>
      </c>
      <c r="N35">
        <f>INDEX([1]Règles!$G$17:$G$600,MATCH($C35,[1]Règles!$E$17:$E$600,0))</f>
        <v>2</v>
      </c>
      <c r="O35">
        <f>VALUE(IF(SUBSTITUTE(SUBSTITUTE(INDEX([1]Règles!$H$17:$H$600,MATCH($C35,[1]Règles!$E$17:$E$600,0))," / ",""),"(-1)","")="",0,SUBSTITUTE(SUBSTITUTE(INDEX([1]Règles!$H$17:$H$600,MATCH($C35,[1]Règles!$E$17:$E$600,0))," / ",""),"(-1)","")))</f>
        <v>6</v>
      </c>
    </row>
    <row r="36" spans="1:15" x14ac:dyDescent="0.25">
      <c r="A36" t="s">
        <v>14</v>
      </c>
      <c r="B36" t="s">
        <v>11</v>
      </c>
      <c r="C36" t="s">
        <v>475</v>
      </c>
      <c r="E36" t="s">
        <v>181</v>
      </c>
      <c r="F36">
        <v>27</v>
      </c>
      <c r="G36">
        <v>0</v>
      </c>
      <c r="H36">
        <v>0</v>
      </c>
      <c r="I36">
        <v>0</v>
      </c>
      <c r="L36">
        <f>INDEX([1]Règles!$I$17:$I$600,MATCH($C36,[1]Règles!$E$17:$E$600,0))</f>
        <v>5.5945945945945947</v>
      </c>
      <c r="M36">
        <f>INDEX([1]Règles!$F$17:$F$600,MATCH($C36,[1]Règles!$E$17:$E$600,0))</f>
        <v>37</v>
      </c>
      <c r="N36">
        <f>INDEX([1]Règles!$G$17:$G$600,MATCH($C36,[1]Règles!$E$17:$E$600,0))</f>
        <v>0</v>
      </c>
      <c r="O36">
        <f>VALUE(IF(SUBSTITUTE(SUBSTITUTE(INDEX([1]Règles!$H$17:$H$600,MATCH($C36,[1]Règles!$E$17:$E$600,0))," / ",""),"(-1)","")="",0,SUBSTITUTE(SUBSTITUTE(INDEX([1]Règles!$H$17:$H$600,MATCH($C36,[1]Règles!$E$17:$E$600,0))," / ",""),"(-1)","")))</f>
        <v>2</v>
      </c>
    </row>
    <row r="37" spans="1:15" x14ac:dyDescent="0.25">
      <c r="A37" t="s">
        <v>10</v>
      </c>
      <c r="B37" t="s">
        <v>5</v>
      </c>
      <c r="C37" t="s">
        <v>322</v>
      </c>
      <c r="D37" t="s">
        <v>323</v>
      </c>
      <c r="E37" t="s">
        <v>229</v>
      </c>
      <c r="F37">
        <v>121</v>
      </c>
      <c r="G37">
        <v>0</v>
      </c>
      <c r="H37">
        <v>0</v>
      </c>
      <c r="I37">
        <v>0</v>
      </c>
      <c r="L37">
        <f>INDEX([1]Règles!$I$17:$I$600,MATCH($C37,[1]Règles!$E$17:$E$600,0))</f>
        <v>5.5166666666666666</v>
      </c>
      <c r="M37">
        <f>INDEX([1]Règles!$F$17:$F$600,MATCH($C37,[1]Règles!$E$17:$E$600,0))</f>
        <v>30</v>
      </c>
      <c r="N37">
        <f>INDEX([1]Règles!$G$17:$G$600,MATCH($C37,[1]Règles!$E$17:$E$600,0))</f>
        <v>5</v>
      </c>
      <c r="O37">
        <f>VALUE(IF(SUBSTITUTE(SUBSTITUTE(INDEX([1]Règles!$H$17:$H$600,MATCH($C37,[1]Règles!$E$17:$E$600,0))," / ",""),"(-1)","")="",0,SUBSTITUTE(SUBSTITUTE(INDEX([1]Règles!$H$17:$H$600,MATCH($C37,[1]Règles!$E$17:$E$600,0))," / ",""),"(-1)","")))</f>
        <v>18</v>
      </c>
    </row>
    <row r="38" spans="1:15" x14ac:dyDescent="0.25">
      <c r="A38" t="s">
        <v>393</v>
      </c>
      <c r="B38" t="s">
        <v>11</v>
      </c>
      <c r="C38" t="s">
        <v>384</v>
      </c>
      <c r="D38" t="s">
        <v>385</v>
      </c>
      <c r="E38" t="s">
        <v>386</v>
      </c>
      <c r="F38">
        <v>31</v>
      </c>
      <c r="G38">
        <v>0</v>
      </c>
      <c r="H38">
        <v>0</v>
      </c>
      <c r="I38">
        <v>0</v>
      </c>
      <c r="L38">
        <f>INDEX([1]Règles!$I$17:$I$600,MATCH($C38,[1]Règles!$E$17:$E$600,0))</f>
        <v>5.359375</v>
      </c>
      <c r="M38">
        <f>INDEX([1]Règles!$F$17:$F$600,MATCH($C38,[1]Règles!$E$17:$E$600,0))</f>
        <v>31</v>
      </c>
      <c r="N38">
        <f>INDEX([1]Règles!$G$17:$G$600,MATCH($C38,[1]Règles!$E$17:$E$600,0))</f>
        <v>3</v>
      </c>
      <c r="O38">
        <f>VALUE(IF(SUBSTITUTE(SUBSTITUTE(INDEX([1]Règles!$H$17:$H$600,MATCH($C38,[1]Règles!$E$17:$E$600,0))," / ",""),"(-1)","")="",0,SUBSTITUTE(SUBSTITUTE(INDEX([1]Règles!$H$17:$H$600,MATCH($C38,[1]Règles!$E$17:$E$600,0))," / ",""),"(-1)","")))</f>
        <v>2</v>
      </c>
    </row>
    <row r="39" spans="1:15" x14ac:dyDescent="0.25">
      <c r="A39" t="s">
        <v>14</v>
      </c>
      <c r="B39" t="s">
        <v>5</v>
      </c>
      <c r="C39" t="s">
        <v>454</v>
      </c>
      <c r="D39" t="s">
        <v>455</v>
      </c>
      <c r="E39" t="s">
        <v>193</v>
      </c>
      <c r="F39">
        <v>42</v>
      </c>
      <c r="G39">
        <v>0</v>
      </c>
      <c r="H39">
        <v>0</v>
      </c>
      <c r="I39">
        <v>0</v>
      </c>
      <c r="L39">
        <f>INDEX([1]Règles!$I$17:$I$600,MATCH($C39,[1]Règles!$E$17:$E$600,0))</f>
        <v>5.104166666666667</v>
      </c>
      <c r="M39">
        <f>INDEX([1]Règles!$F$17:$F$600,MATCH($C39,[1]Règles!$E$17:$E$600,0))</f>
        <v>22</v>
      </c>
      <c r="N39">
        <f>INDEX([1]Règles!$G$17:$G$600,MATCH($C39,[1]Règles!$E$17:$E$600,0))</f>
        <v>11</v>
      </c>
      <c r="O39">
        <f>VALUE(IF(SUBSTITUTE(SUBSTITUTE(INDEX([1]Règles!$H$17:$H$600,MATCH($C39,[1]Règles!$E$17:$E$600,0))," / ",""),"(-1)","")="",0,SUBSTITUTE(SUBSTITUTE(INDEX([1]Règles!$H$17:$H$600,MATCH($C39,[1]Règles!$E$17:$E$600,0))," / ",""),"(-1)","")))</f>
        <v>8</v>
      </c>
    </row>
    <row r="40" spans="1:15" x14ac:dyDescent="0.25">
      <c r="A40" t="s">
        <v>16</v>
      </c>
      <c r="B40" t="s">
        <v>11</v>
      </c>
      <c r="C40" t="s">
        <v>222</v>
      </c>
      <c r="D40" t="s">
        <v>223</v>
      </c>
      <c r="E40" t="s">
        <v>193</v>
      </c>
      <c r="F40">
        <v>21</v>
      </c>
      <c r="G40">
        <v>0</v>
      </c>
      <c r="H40">
        <v>0</v>
      </c>
      <c r="I40">
        <v>0</v>
      </c>
      <c r="L40">
        <f>INDEX([1]Règles!$I$17:$I$600,MATCH($C40,[1]Règles!$E$17:$E$600,0))</f>
        <v>5.7833333333333332</v>
      </c>
      <c r="M40">
        <f>INDEX([1]Règles!$F$17:$F$600,MATCH($C40,[1]Règles!$E$17:$E$600,0))</f>
        <v>30</v>
      </c>
      <c r="N40">
        <f>INDEX([1]Règles!$G$17:$G$600,MATCH($C40,[1]Règles!$E$17:$E$600,0))</f>
        <v>2</v>
      </c>
      <c r="O40">
        <f>VALUE(IF(SUBSTITUTE(SUBSTITUTE(INDEX([1]Règles!$H$17:$H$600,MATCH($C40,[1]Règles!$E$17:$E$600,0))," / ",""),"(-1)","")="",0,SUBSTITUTE(SUBSTITUTE(INDEX([1]Règles!$H$17:$H$600,MATCH($C40,[1]Règles!$E$17:$E$600,0))," / ",""),"(-1)","")))</f>
        <v>4</v>
      </c>
    </row>
    <row r="41" spans="1:15" x14ac:dyDescent="0.25">
      <c r="A41" t="s">
        <v>318</v>
      </c>
      <c r="B41" t="s">
        <v>20</v>
      </c>
      <c r="C41" t="s">
        <v>303</v>
      </c>
      <c r="D41" t="s">
        <v>304</v>
      </c>
      <c r="E41" t="s">
        <v>173</v>
      </c>
      <c r="F41">
        <v>28</v>
      </c>
      <c r="G41">
        <v>0</v>
      </c>
      <c r="H41">
        <v>0</v>
      </c>
      <c r="I41">
        <v>0</v>
      </c>
      <c r="L41">
        <f>INDEX([1]Règles!$I$17:$I$600,MATCH($C41,[1]Règles!$E$17:$E$600,0))</f>
        <v>5.6724137931034484</v>
      </c>
      <c r="M41">
        <f>INDEX([1]Règles!$F$17:$F$600,MATCH($C41,[1]Règles!$E$17:$E$600,0))</f>
        <v>29</v>
      </c>
      <c r="N41">
        <f>INDEX([1]Règles!$G$17:$G$600,MATCH($C41,[1]Règles!$E$17:$E$600,0))</f>
        <v>0</v>
      </c>
      <c r="O41">
        <f>VALUE(IF(SUBSTITUTE(SUBSTITUTE(INDEX([1]Règles!$H$17:$H$600,MATCH($C41,[1]Règles!$E$17:$E$600,0))," / ",""),"(-1)","")="",0,SUBSTITUTE(SUBSTITUTE(INDEX([1]Règles!$H$17:$H$600,MATCH($C41,[1]Règles!$E$17:$E$600,0))," / ",""),"(-1)","")))</f>
        <v>0</v>
      </c>
    </row>
    <row r="42" spans="1:15" x14ac:dyDescent="0.25">
      <c r="A42" t="s">
        <v>10</v>
      </c>
      <c r="B42" t="s">
        <v>11</v>
      </c>
      <c r="C42" t="s">
        <v>352</v>
      </c>
      <c r="D42" t="s">
        <v>281</v>
      </c>
      <c r="E42" t="s">
        <v>173</v>
      </c>
      <c r="F42">
        <v>15</v>
      </c>
      <c r="G42">
        <v>0</v>
      </c>
      <c r="H42">
        <v>0</v>
      </c>
      <c r="I42">
        <v>0</v>
      </c>
      <c r="L42">
        <f>INDEX([1]Règles!$I$17:$I$600,MATCH($C42,[1]Règles!$E$17:$E$600,0))</f>
        <v>5.541666666666667</v>
      </c>
      <c r="M42">
        <f>INDEX([1]Règles!$F$17:$F$600,MATCH($C42,[1]Règles!$E$17:$E$600,0))</f>
        <v>36</v>
      </c>
      <c r="N42">
        <f>INDEX([1]Règles!$G$17:$G$600,MATCH($C42,[1]Règles!$E$17:$E$600,0))</f>
        <v>0</v>
      </c>
      <c r="O42">
        <f>VALUE(IF(SUBSTITUTE(SUBSTITUTE(INDEX([1]Règles!$H$17:$H$600,MATCH($C42,[1]Règles!$E$17:$E$600,0))," / ",""),"(-1)","")="",0,SUBSTITUTE(SUBSTITUTE(INDEX([1]Règles!$H$17:$H$600,MATCH($C42,[1]Règles!$E$17:$E$600,0))," / ",""),"(-1)","")))</f>
        <v>9</v>
      </c>
    </row>
    <row r="43" spans="1:15" x14ac:dyDescent="0.25">
      <c r="A43" t="s">
        <v>13</v>
      </c>
      <c r="B43" t="s">
        <v>26</v>
      </c>
      <c r="C43" t="s">
        <v>402</v>
      </c>
      <c r="D43" t="s">
        <v>403</v>
      </c>
      <c r="E43" t="s">
        <v>176</v>
      </c>
      <c r="F43">
        <v>31</v>
      </c>
      <c r="G43">
        <v>0</v>
      </c>
      <c r="H43">
        <v>0</v>
      </c>
      <c r="I43">
        <v>0</v>
      </c>
      <c r="L43">
        <f>INDEX([1]Règles!$I$17:$I$600,MATCH($C43,[1]Règles!$E$17:$E$600,0))</f>
        <v>5.6</v>
      </c>
      <c r="M43">
        <f>INDEX([1]Règles!$F$17:$F$600,MATCH($C43,[1]Règles!$E$17:$E$600,0))</f>
        <v>25</v>
      </c>
      <c r="N43">
        <f>INDEX([1]Règles!$G$17:$G$600,MATCH($C43,[1]Règles!$E$17:$E$600,0))</f>
        <v>2</v>
      </c>
      <c r="O43">
        <f>VALUE(IF(SUBSTITUTE(SUBSTITUTE(INDEX([1]Règles!$H$17:$H$600,MATCH($C43,[1]Règles!$E$17:$E$600,0))," / ",""),"(-1)","")="",0,SUBSTITUTE(SUBSTITUTE(INDEX([1]Règles!$H$17:$H$600,MATCH($C43,[1]Règles!$E$17:$E$600,0))," / ",""),"(-1)","")))</f>
        <v>0</v>
      </c>
    </row>
    <row r="44" spans="1:15" x14ac:dyDescent="0.25">
      <c r="A44" t="s">
        <v>393</v>
      </c>
      <c r="B44" t="s">
        <v>11</v>
      </c>
      <c r="C44" t="s">
        <v>389</v>
      </c>
      <c r="D44" t="s">
        <v>390</v>
      </c>
      <c r="E44" t="s">
        <v>229</v>
      </c>
      <c r="F44">
        <v>13</v>
      </c>
      <c r="G44">
        <v>0</v>
      </c>
      <c r="H44">
        <v>0</v>
      </c>
      <c r="I44">
        <v>0</v>
      </c>
      <c r="L44">
        <f>INDEX([1]Règles!$I$17:$I$600,MATCH($C44,[1]Règles!$E$17:$E$600,0))</f>
        <v>5.741935483870968</v>
      </c>
      <c r="M44">
        <f>INDEX([1]Règles!$F$17:$F$600,MATCH($C44,[1]Règles!$E$17:$E$600,0))</f>
        <v>31</v>
      </c>
      <c r="N44">
        <f>INDEX([1]Règles!$G$17:$G$600,MATCH($C44,[1]Règles!$E$17:$E$600,0))</f>
        <v>3</v>
      </c>
      <c r="O44">
        <f>VALUE(IF(SUBSTITUTE(SUBSTITUTE(INDEX([1]Règles!$H$17:$H$600,MATCH($C44,[1]Règles!$E$17:$E$600,0))," / ",""),"(-1)","")="",0,SUBSTITUTE(SUBSTITUTE(INDEX([1]Règles!$H$17:$H$600,MATCH($C44,[1]Règles!$E$17:$E$600,0))," / ",""),"(-1)","")))</f>
        <v>5</v>
      </c>
    </row>
    <row r="45" spans="1:15" x14ac:dyDescent="0.25">
      <c r="A45" t="s">
        <v>393</v>
      </c>
      <c r="B45" t="s">
        <v>20</v>
      </c>
      <c r="C45" t="s">
        <v>380</v>
      </c>
      <c r="D45" t="s">
        <v>281</v>
      </c>
      <c r="E45" t="s">
        <v>184</v>
      </c>
      <c r="F45">
        <v>30</v>
      </c>
      <c r="G45">
        <v>0</v>
      </c>
      <c r="H45">
        <v>0</v>
      </c>
      <c r="I45">
        <v>0</v>
      </c>
      <c r="L45">
        <f>INDEX([1]Règles!$I$17:$I$600,MATCH($C45,[1]Règles!$E$17:$E$600,0))</f>
        <v>5.8552631578947372</v>
      </c>
      <c r="M45">
        <f>INDEX([1]Règles!$F$17:$F$600,MATCH($C45,[1]Règles!$E$17:$E$600,0))</f>
        <v>38</v>
      </c>
      <c r="N45">
        <f>INDEX([1]Règles!$G$17:$G$600,MATCH($C45,[1]Règles!$E$17:$E$600,0))</f>
        <v>0</v>
      </c>
      <c r="O45">
        <f>VALUE(IF(SUBSTITUTE(SUBSTITUTE(INDEX([1]Règles!$H$17:$H$600,MATCH($C45,[1]Règles!$E$17:$E$600,0))," / ",""),"(-1)","")="",0,SUBSTITUTE(SUBSTITUTE(INDEX([1]Règles!$H$17:$H$600,MATCH($C45,[1]Règles!$E$17:$E$600,0))," / ",""),"(-1)","")))</f>
        <v>0</v>
      </c>
    </row>
    <row r="46" spans="1:15" x14ac:dyDescent="0.25">
      <c r="A46" t="s">
        <v>8</v>
      </c>
      <c r="B46" t="s">
        <v>20</v>
      </c>
      <c r="C46" t="s">
        <v>439</v>
      </c>
      <c r="D46" t="s">
        <v>440</v>
      </c>
      <c r="E46" t="s">
        <v>386</v>
      </c>
      <c r="F46">
        <v>33</v>
      </c>
      <c r="G46">
        <v>0</v>
      </c>
      <c r="H46">
        <v>0</v>
      </c>
      <c r="I46">
        <v>0</v>
      </c>
      <c r="L46">
        <f>INDEX([1]Règles!$I$17:$I$600,MATCH($C46,[1]Règles!$E$17:$E$600,0))</f>
        <v>5.7236842105263159</v>
      </c>
      <c r="M46">
        <f>INDEX([1]Règles!$F$17:$F$600,MATCH($C46,[1]Règles!$E$17:$E$600,0))</f>
        <v>38</v>
      </c>
      <c r="N46">
        <f>INDEX([1]Règles!$G$17:$G$600,MATCH($C46,[1]Règles!$E$17:$E$600,0))</f>
        <v>0</v>
      </c>
      <c r="O46">
        <f>VALUE(IF(SUBSTITUTE(SUBSTITUTE(INDEX([1]Règles!$H$17:$H$600,MATCH($C46,[1]Règles!$E$17:$E$600,0))," / ",""),"(-1)","")="",0,SUBSTITUTE(SUBSTITUTE(INDEX([1]Règles!$H$17:$H$600,MATCH($C46,[1]Règles!$E$17:$E$600,0))," / ",""),"(-1)","")))</f>
        <v>0</v>
      </c>
    </row>
    <row r="47" spans="1:15" x14ac:dyDescent="0.25">
      <c r="A47" t="s">
        <v>14</v>
      </c>
      <c r="B47" t="s">
        <v>26</v>
      </c>
      <c r="C47" t="s">
        <v>60</v>
      </c>
      <c r="E47" t="s">
        <v>229</v>
      </c>
      <c r="F47">
        <v>28</v>
      </c>
      <c r="G47">
        <v>0</v>
      </c>
      <c r="H47">
        <v>0</v>
      </c>
      <c r="I47">
        <v>0</v>
      </c>
      <c r="L47">
        <f>INDEX([1]Règles!$I$17:$I$600,MATCH($C47,[1]Règles!$E$17:$E$600,0))</f>
        <v>5.4523809523809526</v>
      </c>
      <c r="M47">
        <f>INDEX([1]Règles!$F$17:$F$600,MATCH($C47,[1]Règles!$E$17:$E$600,0))</f>
        <v>21</v>
      </c>
      <c r="N47">
        <f>INDEX([1]Règles!$G$17:$G$600,MATCH($C47,[1]Règles!$E$17:$E$600,0))</f>
        <v>4</v>
      </c>
      <c r="O47">
        <f>VALUE(IF(SUBSTITUTE(SUBSTITUTE(INDEX([1]Règles!$H$17:$H$600,MATCH($C47,[1]Règles!$E$17:$E$600,0))," / ",""),"(-1)","")="",0,SUBSTITUTE(SUBSTITUTE(INDEX([1]Règles!$H$17:$H$600,MATCH($C47,[1]Règles!$E$17:$E$600,0))," / ",""),"(-1)","")))</f>
        <v>2</v>
      </c>
    </row>
    <row r="48" spans="1:15" x14ac:dyDescent="0.25">
      <c r="A48" t="s">
        <v>393</v>
      </c>
      <c r="B48" t="s">
        <v>11</v>
      </c>
      <c r="C48" t="s">
        <v>383</v>
      </c>
      <c r="D48" t="s">
        <v>304</v>
      </c>
      <c r="E48" t="s">
        <v>176</v>
      </c>
      <c r="F48">
        <v>11</v>
      </c>
      <c r="G48">
        <v>0</v>
      </c>
      <c r="H48">
        <v>0</v>
      </c>
      <c r="I48">
        <v>0</v>
      </c>
      <c r="L48">
        <f>INDEX([1]Règles!$I$17:$I$600,MATCH($C48,[1]Règles!$E$17:$E$600,0))</f>
        <v>5.4090909090909092</v>
      </c>
      <c r="M48">
        <f>INDEX([1]Règles!$F$17:$F$600,MATCH($C48,[1]Règles!$E$17:$E$600,0))</f>
        <v>22</v>
      </c>
      <c r="N48">
        <f>INDEX([1]Règles!$G$17:$G$600,MATCH($C48,[1]Règles!$E$17:$E$600,0))</f>
        <v>1</v>
      </c>
      <c r="O48">
        <f>VALUE(IF(SUBSTITUTE(SUBSTITUTE(INDEX([1]Règles!$H$17:$H$600,MATCH($C48,[1]Règles!$E$17:$E$600,0))," / ",""),"(-1)","")="",0,SUBSTITUTE(SUBSTITUTE(INDEX([1]Règles!$H$17:$H$600,MATCH($C48,[1]Règles!$E$17:$E$600,0))," / ",""),"(-1)","")))</f>
        <v>1</v>
      </c>
    </row>
    <row r="49" spans="1:15" x14ac:dyDescent="0.25">
      <c r="A49" t="s">
        <v>16</v>
      </c>
      <c r="B49" t="s">
        <v>20</v>
      </c>
      <c r="C49" t="s">
        <v>210</v>
      </c>
      <c r="D49" t="s">
        <v>211</v>
      </c>
      <c r="E49" t="s">
        <v>212</v>
      </c>
      <c r="F49">
        <v>36</v>
      </c>
      <c r="G49">
        <v>0</v>
      </c>
      <c r="H49">
        <v>0</v>
      </c>
      <c r="I49">
        <v>0</v>
      </c>
      <c r="L49">
        <f>INDEX([1]Règles!$I$17:$I$600,MATCH($C49,[1]Règles!$E$17:$E$600,0))</f>
        <v>5.4078947368421053</v>
      </c>
      <c r="M49">
        <f>INDEX([1]Règles!$F$17:$F$600,MATCH($C49,[1]Règles!$E$17:$E$600,0))</f>
        <v>38</v>
      </c>
      <c r="N49">
        <f>INDEX([1]Règles!$G$17:$G$600,MATCH($C49,[1]Règles!$E$17:$E$600,0))</f>
        <v>0</v>
      </c>
      <c r="O49">
        <f>VALUE(IF(SUBSTITUTE(SUBSTITUTE(INDEX([1]Règles!$H$17:$H$600,MATCH($C49,[1]Règles!$E$17:$E$600,0))," / ",""),"(-1)","")="",0,SUBSTITUTE(SUBSTITUTE(INDEX([1]Règles!$H$17:$H$600,MATCH($C49,[1]Règles!$E$17:$E$600,0))," / ",""),"(-1)","")))</f>
        <v>0</v>
      </c>
    </row>
    <row r="50" spans="1:15" x14ac:dyDescent="0.25">
      <c r="A50" t="s">
        <v>393</v>
      </c>
      <c r="B50" t="s">
        <v>11</v>
      </c>
      <c r="C50" t="s">
        <v>391</v>
      </c>
      <c r="D50" t="s">
        <v>231</v>
      </c>
      <c r="E50" t="s">
        <v>176</v>
      </c>
      <c r="F50">
        <v>32</v>
      </c>
      <c r="G50">
        <v>0</v>
      </c>
      <c r="H50">
        <v>0</v>
      </c>
      <c r="I50">
        <v>0</v>
      </c>
      <c r="L50">
        <f>INDEX([1]Règles!$I$17:$I$600,MATCH($C50,[1]Règles!$E$17:$E$600,0))</f>
        <v>5.6607142857142856</v>
      </c>
      <c r="M50">
        <f>INDEX([1]Règles!$F$17:$F$600,MATCH($C50,[1]Règles!$E$17:$E$600,0))</f>
        <v>28</v>
      </c>
      <c r="N50">
        <f>INDEX([1]Règles!$G$17:$G$600,MATCH($C50,[1]Règles!$E$17:$E$600,0))</f>
        <v>0</v>
      </c>
      <c r="O50">
        <f>VALUE(IF(SUBSTITUTE(SUBSTITUTE(INDEX([1]Règles!$H$17:$H$600,MATCH($C50,[1]Règles!$E$17:$E$600,0))," / ",""),"(-1)","")="",0,SUBSTITUTE(SUBSTITUTE(INDEX([1]Règles!$H$17:$H$600,MATCH($C50,[1]Règles!$E$17:$E$600,0))," / ",""),"(-1)","")))</f>
        <v>0</v>
      </c>
    </row>
    <row r="51" spans="1:15" x14ac:dyDescent="0.25">
      <c r="A51" t="s">
        <v>16</v>
      </c>
      <c r="B51" t="s">
        <v>11</v>
      </c>
      <c r="C51" t="s">
        <v>213</v>
      </c>
      <c r="D51" t="s">
        <v>214</v>
      </c>
      <c r="E51" t="s">
        <v>193</v>
      </c>
      <c r="F51">
        <v>25</v>
      </c>
      <c r="G51">
        <v>0</v>
      </c>
      <c r="H51">
        <v>0</v>
      </c>
      <c r="I51">
        <v>0</v>
      </c>
      <c r="L51">
        <f>INDEX([1]Règles!$I$17:$I$600,MATCH($C51,[1]Règles!$E$17:$E$600,0))</f>
        <v>5.625</v>
      </c>
      <c r="M51">
        <f>INDEX([1]Règles!$F$17:$F$600,MATCH($C51,[1]Règles!$E$17:$E$600,0))</f>
        <v>24</v>
      </c>
      <c r="N51">
        <f>INDEX([1]Règles!$G$17:$G$600,MATCH($C51,[1]Règles!$E$17:$E$600,0))</f>
        <v>5</v>
      </c>
      <c r="O51">
        <f>VALUE(IF(SUBSTITUTE(SUBSTITUTE(INDEX([1]Règles!$H$17:$H$600,MATCH($C51,[1]Règles!$E$17:$E$600,0))," / ",""),"(-1)","")="",0,SUBSTITUTE(SUBSTITUTE(INDEX([1]Règles!$H$17:$H$600,MATCH($C51,[1]Règles!$E$17:$E$600,0))," / ",""),"(-1)","")))</f>
        <v>1</v>
      </c>
    </row>
    <row r="52" spans="1:15" x14ac:dyDescent="0.25">
      <c r="A52" t="s">
        <v>393</v>
      </c>
      <c r="B52" t="s">
        <v>5</v>
      </c>
      <c r="C52" t="s">
        <v>368</v>
      </c>
      <c r="D52" t="s">
        <v>369</v>
      </c>
      <c r="E52" t="s">
        <v>184</v>
      </c>
      <c r="F52">
        <v>31</v>
      </c>
      <c r="G52">
        <v>0</v>
      </c>
      <c r="H52">
        <v>0</v>
      </c>
      <c r="I52">
        <v>0</v>
      </c>
      <c r="L52">
        <f>INDEX([1]Règles!$I$17:$I$600,MATCH($C52,[1]Règles!$E$17:$E$600,0))</f>
        <v>4.75</v>
      </c>
      <c r="M52">
        <f>INDEX([1]Règles!$F$17:$F$600,MATCH($C52,[1]Règles!$E$17:$E$600,0))</f>
        <v>4</v>
      </c>
      <c r="N52">
        <f>INDEX([1]Règles!$G$17:$G$600,MATCH($C52,[1]Règles!$E$17:$E$600,0))</f>
        <v>17</v>
      </c>
      <c r="O52">
        <f>VALUE(IF(SUBSTITUTE(SUBSTITUTE(INDEX([1]Règles!$H$17:$H$600,MATCH($C52,[1]Règles!$E$17:$E$600,0))," / ",""),"(-1)","")="",0,SUBSTITUTE(SUBSTITUTE(INDEX([1]Règles!$H$17:$H$600,MATCH($C52,[1]Règles!$E$17:$E$600,0))," / ",""),"(-1)","")))</f>
        <v>1</v>
      </c>
    </row>
    <row r="53" spans="1:15" x14ac:dyDescent="0.25">
      <c r="A53" t="s">
        <v>14</v>
      </c>
      <c r="B53" t="s">
        <v>20</v>
      </c>
      <c r="C53" t="s">
        <v>465</v>
      </c>
      <c r="D53" t="s">
        <v>202</v>
      </c>
      <c r="E53" t="s">
        <v>199</v>
      </c>
      <c r="F53">
        <v>35</v>
      </c>
      <c r="G53">
        <v>0</v>
      </c>
      <c r="H53">
        <v>0</v>
      </c>
      <c r="I53">
        <v>0</v>
      </c>
      <c r="L53">
        <f>INDEX([1]Règles!$I$17:$I$600,MATCH($C53,[1]Règles!$E$17:$E$600,0))</f>
        <v>5.7763157894736841</v>
      </c>
      <c r="M53">
        <f>INDEX([1]Règles!$F$17:$F$600,MATCH($C53,[1]Règles!$E$17:$E$600,0))</f>
        <v>38</v>
      </c>
      <c r="N53">
        <f>INDEX([1]Règles!$G$17:$G$600,MATCH($C53,[1]Règles!$E$17:$E$600,0))</f>
        <v>0</v>
      </c>
      <c r="O53">
        <f>VALUE(IF(SUBSTITUTE(SUBSTITUTE(INDEX([1]Règles!$H$17:$H$600,MATCH($C53,[1]Règles!$E$17:$E$600,0))," / ",""),"(-1)","")="",0,SUBSTITUTE(SUBSTITUTE(INDEX([1]Règles!$H$17:$H$600,MATCH($C53,[1]Règles!$E$17:$E$600,0))," / ",""),"(-1)","")))</f>
        <v>0</v>
      </c>
    </row>
    <row r="54" spans="1:15" x14ac:dyDescent="0.25">
      <c r="A54" t="s">
        <v>13</v>
      </c>
      <c r="B54" t="s">
        <v>26</v>
      </c>
      <c r="C54" t="s">
        <v>420</v>
      </c>
      <c r="D54" t="s">
        <v>267</v>
      </c>
      <c r="E54" t="s">
        <v>181</v>
      </c>
      <c r="F54">
        <v>20</v>
      </c>
      <c r="G54">
        <v>0</v>
      </c>
      <c r="H54">
        <v>0</v>
      </c>
      <c r="I54">
        <v>0</v>
      </c>
      <c r="L54">
        <f>INDEX([1]Règles!$I$17:$I$600,MATCH($C54,[1]Règles!$E$17:$E$600,0))</f>
        <v>5.6521739130434785</v>
      </c>
      <c r="M54">
        <f>INDEX([1]Règles!$F$17:$F$600,MATCH($C54,[1]Règles!$E$17:$E$600,0))</f>
        <v>23</v>
      </c>
      <c r="N54">
        <f>INDEX([1]Règles!$G$17:$G$600,MATCH($C54,[1]Règles!$E$17:$E$600,0))</f>
        <v>1</v>
      </c>
      <c r="O54">
        <f>VALUE(IF(SUBSTITUTE(SUBSTITUTE(INDEX([1]Règles!$H$17:$H$600,MATCH($C54,[1]Règles!$E$17:$E$600,0))," / ",""),"(-1)","")="",0,SUBSTITUTE(SUBSTITUTE(INDEX([1]Règles!$H$17:$H$600,MATCH($C54,[1]Règles!$E$17:$E$600,0))," / ",""),"(-1)","")))</f>
        <v>2</v>
      </c>
    </row>
    <row r="55" spans="1:15" x14ac:dyDescent="0.25">
      <c r="A55" t="s">
        <v>393</v>
      </c>
      <c r="B55" t="s">
        <v>11</v>
      </c>
      <c r="C55" t="s">
        <v>387</v>
      </c>
      <c r="D55" t="s">
        <v>388</v>
      </c>
      <c r="E55" t="s">
        <v>176</v>
      </c>
      <c r="F55">
        <v>21</v>
      </c>
      <c r="G55">
        <v>0</v>
      </c>
      <c r="H55">
        <v>0</v>
      </c>
      <c r="I55">
        <v>0</v>
      </c>
      <c r="L55">
        <f>INDEX([1]Règles!$I$17:$I$600,MATCH($C55,[1]Règles!$E$17:$E$600,0))</f>
        <v>5.8</v>
      </c>
      <c r="M55">
        <f>INDEX([1]Règles!$F$17:$F$600,MATCH($C55,[1]Règles!$E$17:$E$600,0))</f>
        <v>35</v>
      </c>
      <c r="N55">
        <f>INDEX([1]Règles!$G$17:$G$600,MATCH($C55,[1]Règles!$E$17:$E$600,0))</f>
        <v>2</v>
      </c>
      <c r="O55">
        <f>VALUE(IF(SUBSTITUTE(SUBSTITUTE(INDEX([1]Règles!$H$17:$H$600,MATCH($C55,[1]Règles!$E$17:$E$600,0))," / ",""),"(-1)","")="",0,SUBSTITUTE(SUBSTITUTE(INDEX([1]Règles!$H$17:$H$600,MATCH($C55,[1]Règles!$E$17:$E$600,0))," / ",""),"(-1)","")))</f>
        <v>4</v>
      </c>
    </row>
    <row r="56" spans="1:15" x14ac:dyDescent="0.25">
      <c r="A56" t="s">
        <v>393</v>
      </c>
      <c r="B56" t="s">
        <v>26</v>
      </c>
      <c r="C56" t="s">
        <v>38</v>
      </c>
      <c r="E56" t="s">
        <v>229</v>
      </c>
      <c r="F56">
        <v>35</v>
      </c>
      <c r="G56">
        <v>0</v>
      </c>
      <c r="H56">
        <v>0</v>
      </c>
      <c r="I56">
        <v>0</v>
      </c>
      <c r="L56">
        <f>INDEX([1]Règles!$I$17:$I$600,MATCH($C56,[1]Règles!$E$17:$E$600,0))</f>
        <v>5.229166666666667</v>
      </c>
      <c r="M56">
        <f>INDEX([1]Règles!$F$17:$F$600,MATCH($C56,[1]Règles!$E$17:$E$600,0))</f>
        <v>25</v>
      </c>
      <c r="N56">
        <f>INDEX([1]Règles!$G$17:$G$600,MATCH($C56,[1]Règles!$E$17:$E$600,0))</f>
        <v>2</v>
      </c>
      <c r="O56">
        <f>VALUE(IF(SUBSTITUTE(SUBSTITUTE(INDEX([1]Règles!$H$17:$H$600,MATCH($C56,[1]Règles!$E$17:$E$600,0))," / ",""),"(-1)","")="",0,SUBSTITUTE(SUBSTITUTE(INDEX([1]Règles!$H$17:$H$600,MATCH($C56,[1]Règles!$E$17:$E$600,0))," / ",""),"(-1)","")))</f>
        <v>3</v>
      </c>
    </row>
    <row r="57" spans="1:15" x14ac:dyDescent="0.25">
      <c r="A57" t="s">
        <v>10</v>
      </c>
      <c r="B57" t="s">
        <v>26</v>
      </c>
      <c r="C57" t="s">
        <v>78</v>
      </c>
      <c r="E57" t="s">
        <v>212</v>
      </c>
      <c r="F57">
        <v>24</v>
      </c>
      <c r="G57">
        <v>0</v>
      </c>
      <c r="H57">
        <v>0</v>
      </c>
      <c r="I57">
        <v>0</v>
      </c>
      <c r="L57">
        <f>INDEX([1]Règles!$I$17:$I$600,MATCH($C57,[1]Règles!$E$17:$E$600,0))</f>
        <v>5.0857142857142854</v>
      </c>
      <c r="M57">
        <f>INDEX([1]Règles!$F$17:$F$600,MATCH($C57,[1]Règles!$E$17:$E$600,0))</f>
        <v>35</v>
      </c>
      <c r="N57">
        <f>INDEX([1]Règles!$G$17:$G$600,MATCH($C57,[1]Règles!$E$17:$E$600,0))</f>
        <v>0</v>
      </c>
      <c r="O57">
        <f>VALUE(IF(SUBSTITUTE(SUBSTITUTE(INDEX([1]Règles!$H$17:$H$600,MATCH($C57,[1]Règles!$E$17:$E$600,0))," / ",""),"(-1)","")="",0,SUBSTITUTE(SUBSTITUTE(INDEX([1]Règles!$H$17:$H$600,MATCH($C57,[1]Règles!$E$17:$E$600,0))," / ",""),"(-1)","")))</f>
        <v>4</v>
      </c>
    </row>
    <row r="58" spans="1:15" x14ac:dyDescent="0.25">
      <c r="A58" t="s">
        <v>8</v>
      </c>
      <c r="B58" t="s">
        <v>5</v>
      </c>
      <c r="C58" t="s">
        <v>424</v>
      </c>
      <c r="D58" t="s">
        <v>425</v>
      </c>
      <c r="E58" t="s">
        <v>386</v>
      </c>
      <c r="F58">
        <v>33</v>
      </c>
      <c r="G58">
        <v>0</v>
      </c>
      <c r="H58">
        <v>0</v>
      </c>
      <c r="I58">
        <v>0</v>
      </c>
      <c r="L58">
        <f>INDEX([1]Règles!$I$17:$I$600,MATCH($C58,[1]Règles!$E$17:$E$600,0))</f>
        <v>4.9000000000000004</v>
      </c>
      <c r="M58">
        <f>INDEX([1]Règles!$F$17:$F$600,MATCH($C58,[1]Règles!$E$17:$E$600,0))</f>
        <v>20</v>
      </c>
      <c r="N58">
        <f>INDEX([1]Règles!$G$17:$G$600,MATCH($C58,[1]Règles!$E$17:$E$600,0))</f>
        <v>6</v>
      </c>
      <c r="O58">
        <f>VALUE(IF(SUBSTITUTE(SUBSTITUTE(INDEX([1]Règles!$H$17:$H$600,MATCH($C58,[1]Règles!$E$17:$E$600,0))," / ",""),"(-1)","")="",0,SUBSTITUTE(SUBSTITUTE(INDEX([1]Règles!$H$17:$H$600,MATCH($C58,[1]Règles!$E$17:$E$600,0))," / ",""),"(-1)","")))</f>
        <v>8</v>
      </c>
    </row>
    <row r="59" spans="1:15" x14ac:dyDescent="0.25">
      <c r="A59" t="s">
        <v>16</v>
      </c>
      <c r="B59" t="s">
        <v>11</v>
      </c>
      <c r="C59" t="s">
        <v>215</v>
      </c>
      <c r="D59" t="s">
        <v>216</v>
      </c>
      <c r="E59" t="s">
        <v>199</v>
      </c>
      <c r="F59">
        <v>17</v>
      </c>
      <c r="G59">
        <v>0</v>
      </c>
      <c r="H59">
        <v>0</v>
      </c>
      <c r="I59">
        <v>0</v>
      </c>
      <c r="L59">
        <f>INDEX([1]Règles!$I$17:$I$600,MATCH($C59,[1]Règles!$E$17:$E$600,0))</f>
        <v>5.5</v>
      </c>
      <c r="M59">
        <f>INDEX([1]Règles!$F$17:$F$600,MATCH($C59,[1]Règles!$E$17:$E$600,0))</f>
        <v>8</v>
      </c>
      <c r="N59">
        <f>INDEX([1]Règles!$G$17:$G$600,MATCH($C59,[1]Règles!$E$17:$E$600,0))</f>
        <v>3</v>
      </c>
      <c r="O59">
        <f>VALUE(IF(SUBSTITUTE(SUBSTITUTE(INDEX([1]Règles!$H$17:$H$600,MATCH($C59,[1]Règles!$E$17:$E$600,0))," / ",""),"(-1)","")="",0,SUBSTITUTE(SUBSTITUTE(INDEX([1]Règles!$H$17:$H$600,MATCH($C59,[1]Règles!$E$17:$E$600,0))," / ",""),"(-1)","")))</f>
        <v>0</v>
      </c>
    </row>
    <row r="60" spans="1:15" x14ac:dyDescent="0.25">
      <c r="A60" t="s">
        <v>8</v>
      </c>
      <c r="B60" t="s">
        <v>26</v>
      </c>
      <c r="C60" t="s">
        <v>432</v>
      </c>
      <c r="D60" t="s">
        <v>433</v>
      </c>
      <c r="E60" t="s">
        <v>181</v>
      </c>
      <c r="F60">
        <v>21</v>
      </c>
      <c r="G60">
        <v>0</v>
      </c>
      <c r="H60">
        <v>0</v>
      </c>
      <c r="I60">
        <v>0</v>
      </c>
      <c r="L60">
        <f>INDEX([1]Règles!$I$17:$I$600,MATCH($C60,[1]Règles!$E$17:$E$600,0))</f>
        <v>5.0757575757575761</v>
      </c>
      <c r="M60">
        <f>INDEX([1]Règles!$F$17:$F$600,MATCH($C60,[1]Règles!$E$17:$E$600,0))</f>
        <v>33</v>
      </c>
      <c r="N60">
        <f>INDEX([1]Règles!$G$17:$G$600,MATCH($C60,[1]Règles!$E$17:$E$600,0))</f>
        <v>0</v>
      </c>
      <c r="O60">
        <f>VALUE(IF(SUBSTITUTE(SUBSTITUTE(INDEX([1]Règles!$H$17:$H$600,MATCH($C60,[1]Règles!$E$17:$E$600,0))," / ",""),"(-1)","")="",0,SUBSTITUTE(SUBSTITUTE(INDEX([1]Règles!$H$17:$H$600,MATCH($C60,[1]Règles!$E$17:$E$600,0))," / ",""),"(-1)","")))</f>
        <v>0</v>
      </c>
    </row>
    <row r="61" spans="1:15" x14ac:dyDescent="0.25">
      <c r="A61" t="s">
        <v>16</v>
      </c>
      <c r="B61" t="s">
        <v>26</v>
      </c>
      <c r="C61" t="s">
        <v>200</v>
      </c>
      <c r="D61" t="s">
        <v>201</v>
      </c>
      <c r="E61" t="s">
        <v>199</v>
      </c>
      <c r="F61">
        <v>14</v>
      </c>
      <c r="G61">
        <v>0</v>
      </c>
      <c r="H61">
        <v>0</v>
      </c>
      <c r="I61">
        <v>0</v>
      </c>
      <c r="L61">
        <f>INDEX([1]Règles!$I$17:$I$600,MATCH($C61,[1]Règles!$E$17:$E$600,0))</f>
        <v>5.4242424242424239</v>
      </c>
      <c r="M61">
        <f>INDEX([1]Règles!$F$17:$F$600,MATCH($C61,[1]Règles!$E$17:$E$600,0))</f>
        <v>33</v>
      </c>
      <c r="N61">
        <f>INDEX([1]Règles!$G$17:$G$600,MATCH($C61,[1]Règles!$E$17:$E$600,0))</f>
        <v>1</v>
      </c>
      <c r="O61">
        <f>VALUE(IF(SUBSTITUTE(SUBSTITUTE(INDEX([1]Règles!$H$17:$H$600,MATCH($C61,[1]Règles!$E$17:$E$600,0))," / ",""),"(-1)","")="",0,SUBSTITUTE(SUBSTITUTE(INDEX([1]Règles!$H$17:$H$600,MATCH($C61,[1]Règles!$E$17:$E$600,0))," / ",""),"(-1)","")))</f>
        <v>7</v>
      </c>
    </row>
    <row r="62" spans="1:15" x14ac:dyDescent="0.25">
      <c r="A62" t="s">
        <v>8</v>
      </c>
      <c r="B62" t="s">
        <v>5</v>
      </c>
      <c r="C62" t="s">
        <v>29</v>
      </c>
      <c r="E62" t="s">
        <v>181</v>
      </c>
      <c r="F62">
        <v>42</v>
      </c>
      <c r="G62">
        <v>0</v>
      </c>
      <c r="H62">
        <v>0</v>
      </c>
      <c r="I62">
        <v>0</v>
      </c>
      <c r="L62">
        <f>INDEX([1]Règles!$I$17:$I$600,MATCH($C62,[1]Règles!$E$17:$E$600,0))</f>
        <v>5.7222222222222223</v>
      </c>
      <c r="M62">
        <f>INDEX([1]Règles!$F$17:$F$600,MATCH($C62,[1]Règles!$E$17:$E$600,0))</f>
        <v>27</v>
      </c>
      <c r="N62">
        <f>INDEX([1]Règles!$G$17:$G$600,MATCH($C62,[1]Règles!$E$17:$E$600,0))</f>
        <v>1</v>
      </c>
      <c r="O62">
        <f>VALUE(IF(SUBSTITUTE(SUBSTITUTE(INDEX([1]Règles!$H$17:$H$600,MATCH($C62,[1]Règles!$E$17:$E$600,0))," / ",""),"(-1)","")="",0,SUBSTITUTE(SUBSTITUTE(INDEX([1]Règles!$H$17:$H$600,MATCH($C62,[1]Règles!$E$17:$E$600,0))," / ",""),"(-1)","")))</f>
        <v>10</v>
      </c>
    </row>
    <row r="63" spans="1:15" x14ac:dyDescent="0.25">
      <c r="A63" t="s">
        <v>10</v>
      </c>
      <c r="B63" t="s">
        <v>26</v>
      </c>
      <c r="C63" t="s">
        <v>341</v>
      </c>
      <c r="D63" t="s">
        <v>342</v>
      </c>
      <c r="E63" t="s">
        <v>193</v>
      </c>
      <c r="F63">
        <v>44</v>
      </c>
      <c r="G63">
        <v>0</v>
      </c>
      <c r="H63">
        <v>0</v>
      </c>
      <c r="I63">
        <v>0</v>
      </c>
      <c r="L63">
        <f>INDEX([1]Règles!$I$17:$I$600,MATCH($C63,[1]Règles!$E$17:$E$600,0))</f>
        <v>5.333333333333333</v>
      </c>
      <c r="M63">
        <f>INDEX([1]Règles!$F$17:$F$600,MATCH($C63,[1]Règles!$E$17:$E$600,0))</f>
        <v>31</v>
      </c>
      <c r="N63">
        <f>INDEX([1]Règles!$G$17:$G$600,MATCH($C63,[1]Règles!$E$17:$E$600,0))</f>
        <v>0</v>
      </c>
      <c r="O63">
        <f>VALUE(IF(SUBSTITUTE(SUBSTITUTE(INDEX([1]Règles!$H$17:$H$600,MATCH($C63,[1]Règles!$E$17:$E$600,0))," / ",""),"(-1)","")="",0,SUBSTITUTE(SUBSTITUTE(INDEX([1]Règles!$H$17:$H$600,MATCH($C63,[1]Règles!$E$17:$E$600,0))," / ",""),"(-1)","")))</f>
        <v>1</v>
      </c>
    </row>
    <row r="64" spans="1:15" x14ac:dyDescent="0.25">
      <c r="A64" t="s">
        <v>13</v>
      </c>
      <c r="B64" t="s">
        <v>5</v>
      </c>
      <c r="C64" t="s">
        <v>398</v>
      </c>
      <c r="D64" t="s">
        <v>399</v>
      </c>
      <c r="E64" t="s">
        <v>173</v>
      </c>
      <c r="F64">
        <v>16</v>
      </c>
      <c r="G64">
        <v>0</v>
      </c>
      <c r="H64">
        <v>0</v>
      </c>
      <c r="I64">
        <v>0</v>
      </c>
      <c r="L64">
        <f>INDEX([1]Règles!$I$17:$I$600,MATCH($C64,[1]Règles!$E$17:$E$600,0))</f>
        <v>5</v>
      </c>
      <c r="M64">
        <f>INDEX([1]Règles!$F$17:$F$600,MATCH($C64,[1]Règles!$E$17:$E$600,0))</f>
        <v>7</v>
      </c>
      <c r="N64">
        <f>INDEX([1]Règles!$G$17:$G$600,MATCH($C64,[1]Règles!$E$17:$E$600,0))</f>
        <v>28</v>
      </c>
      <c r="O64">
        <f>VALUE(IF(SUBSTITUTE(SUBSTITUTE(INDEX([1]Règles!$H$17:$H$600,MATCH($C64,[1]Règles!$E$17:$E$600,0))," / ",""),"(-1)","")="",0,SUBSTITUTE(SUBSTITUTE(INDEX([1]Règles!$H$17:$H$600,MATCH($C64,[1]Règles!$E$17:$E$600,0))," / ",""),"(-1)","")))</f>
        <v>3</v>
      </c>
    </row>
    <row r="65" spans="1:15" x14ac:dyDescent="0.25">
      <c r="A65" t="s">
        <v>16</v>
      </c>
      <c r="B65" t="s">
        <v>11</v>
      </c>
      <c r="C65" t="s">
        <v>220</v>
      </c>
      <c r="D65" t="s">
        <v>221</v>
      </c>
      <c r="E65" t="s">
        <v>196</v>
      </c>
      <c r="F65">
        <v>12</v>
      </c>
      <c r="G65">
        <v>0</v>
      </c>
      <c r="H65">
        <v>0</v>
      </c>
      <c r="I65">
        <v>0</v>
      </c>
      <c r="L65">
        <f>INDEX([1]Règles!$I$17:$I$600,MATCH($C65,[1]Règles!$E$17:$E$600,0))</f>
        <v>5.5735294117647056</v>
      </c>
      <c r="M65">
        <f>INDEX([1]Règles!$F$17:$F$600,MATCH($C65,[1]Règles!$E$17:$E$600,0))</f>
        <v>33</v>
      </c>
      <c r="N65">
        <f>INDEX([1]Règles!$G$17:$G$600,MATCH($C65,[1]Règles!$E$17:$E$600,0))</f>
        <v>4</v>
      </c>
      <c r="O65">
        <f>VALUE(IF(SUBSTITUTE(SUBSTITUTE(INDEX([1]Règles!$H$17:$H$600,MATCH($C65,[1]Règles!$E$17:$E$600,0))," / ",""),"(-1)","")="",0,SUBSTITUTE(SUBSTITUTE(INDEX([1]Règles!$H$17:$H$600,MATCH($C65,[1]Règles!$E$17:$E$600,0))," / ",""),"(-1)","")))</f>
        <v>5</v>
      </c>
    </row>
    <row r="66" spans="1:15" x14ac:dyDescent="0.25">
      <c r="A66" t="s">
        <v>8</v>
      </c>
      <c r="B66" t="s">
        <v>11</v>
      </c>
      <c r="C66" t="s">
        <v>445</v>
      </c>
      <c r="D66" t="s">
        <v>343</v>
      </c>
      <c r="E66" t="s">
        <v>386</v>
      </c>
      <c r="F66">
        <v>25</v>
      </c>
      <c r="G66">
        <v>0</v>
      </c>
      <c r="H66">
        <v>0</v>
      </c>
      <c r="I66">
        <v>0</v>
      </c>
      <c r="L66">
        <f>INDEX([1]Règles!$I$17:$I$600,MATCH($C66,[1]Règles!$E$17:$E$600,0))</f>
        <v>5.458333333333333</v>
      </c>
      <c r="M66">
        <f>INDEX([1]Règles!$F$17:$F$600,MATCH($C66,[1]Règles!$E$17:$E$600,0))</f>
        <v>23</v>
      </c>
      <c r="N66">
        <f>INDEX([1]Règles!$G$17:$G$600,MATCH($C66,[1]Règles!$E$17:$E$600,0))</f>
        <v>3</v>
      </c>
      <c r="O66">
        <f>VALUE(IF(SUBSTITUTE(SUBSTITUTE(INDEX([1]Règles!$H$17:$H$600,MATCH($C66,[1]Règles!$E$17:$E$600,0))," / ",""),"(-1)","")="",0,SUBSTITUTE(SUBSTITUTE(INDEX([1]Règles!$H$17:$H$600,MATCH($C66,[1]Règles!$E$17:$E$600,0))," / ",""),"(-1)","")))</f>
        <v>3</v>
      </c>
    </row>
    <row r="67" spans="1:15" x14ac:dyDescent="0.25">
      <c r="A67" t="s">
        <v>318</v>
      </c>
      <c r="B67" t="s">
        <v>5</v>
      </c>
      <c r="C67" t="s">
        <v>320</v>
      </c>
      <c r="D67" t="s">
        <v>321</v>
      </c>
      <c r="E67" t="s">
        <v>199</v>
      </c>
      <c r="F67">
        <v>40</v>
      </c>
      <c r="G67">
        <v>0</v>
      </c>
      <c r="H67">
        <v>0</v>
      </c>
      <c r="I67">
        <v>0</v>
      </c>
      <c r="L67">
        <f>INDEX([1]Règles!$I$17:$I$600,MATCH($C67,[1]Règles!$E$17:$E$600,0))</f>
        <v>5.4333333333333336</v>
      </c>
      <c r="M67">
        <f>INDEX([1]Règles!$F$17:$F$600,MATCH($C67,[1]Règles!$E$17:$E$600,0))</f>
        <v>29</v>
      </c>
      <c r="N67">
        <f>INDEX([1]Règles!$G$17:$G$600,MATCH($C67,[1]Règles!$E$17:$E$600,0))</f>
        <v>2</v>
      </c>
      <c r="O67">
        <f>VALUE(IF(SUBSTITUTE(SUBSTITUTE(INDEX([1]Règles!$H$17:$H$600,MATCH($C67,[1]Règles!$E$17:$E$600,0))," / ",""),"(-1)","")="",0,SUBSTITUTE(SUBSTITUTE(INDEX([1]Règles!$H$17:$H$600,MATCH($C67,[1]Règles!$E$17:$E$600,0))," / ",""),"(-1)","")))</f>
        <v>11</v>
      </c>
    </row>
    <row r="68" spans="1:15" x14ac:dyDescent="0.25">
      <c r="A68" t="s">
        <v>14</v>
      </c>
      <c r="B68" t="s">
        <v>11</v>
      </c>
      <c r="C68" t="s">
        <v>472</v>
      </c>
      <c r="D68" t="s">
        <v>332</v>
      </c>
      <c r="E68" t="s">
        <v>181</v>
      </c>
      <c r="F68">
        <v>22</v>
      </c>
      <c r="G68">
        <v>0</v>
      </c>
      <c r="H68">
        <v>0</v>
      </c>
      <c r="I68">
        <v>0</v>
      </c>
      <c r="L68">
        <f>INDEX([1]Règles!$I$17:$I$600,MATCH($C68,[1]Règles!$E$17:$E$600,0))</f>
        <v>5.2424242424242422</v>
      </c>
      <c r="M68">
        <f>INDEX([1]Règles!$F$17:$F$600,MATCH($C68,[1]Règles!$E$17:$E$600,0))</f>
        <v>32</v>
      </c>
      <c r="N68">
        <f>INDEX([1]Règles!$G$17:$G$600,MATCH($C68,[1]Règles!$E$17:$E$600,0))</f>
        <v>4</v>
      </c>
      <c r="O68">
        <f>VALUE(IF(SUBSTITUTE(SUBSTITUTE(INDEX([1]Règles!$H$17:$H$600,MATCH($C68,[1]Règles!$E$17:$E$600,0))," / ",""),"(-1)","")="",0,SUBSTITUTE(SUBSTITUTE(INDEX([1]Règles!$H$17:$H$600,MATCH($C68,[1]Règles!$E$17:$E$600,0))," / ",""),"(-1)","")))</f>
        <v>5</v>
      </c>
    </row>
    <row r="69" spans="1:15" x14ac:dyDescent="0.25">
      <c r="A69" t="s">
        <v>318</v>
      </c>
      <c r="B69" t="s">
        <v>20</v>
      </c>
      <c r="C69" t="s">
        <v>301</v>
      </c>
      <c r="D69" t="s">
        <v>302</v>
      </c>
      <c r="E69" t="s">
        <v>187</v>
      </c>
      <c r="F69">
        <v>54</v>
      </c>
      <c r="G69">
        <v>0</v>
      </c>
      <c r="H69">
        <v>0</v>
      </c>
      <c r="I69">
        <v>0</v>
      </c>
      <c r="L69">
        <f>INDEX([1]Règles!$I$17:$I$600,MATCH($C69,[1]Règles!$E$17:$E$600,0))</f>
        <v>5.0476190476190474</v>
      </c>
      <c r="M69">
        <f>INDEX([1]Règles!$F$17:$F$600,MATCH($C69,[1]Règles!$E$17:$E$600,0))</f>
        <v>21</v>
      </c>
      <c r="N69">
        <f>INDEX([1]Règles!$G$17:$G$600,MATCH($C69,[1]Règles!$E$17:$E$600,0))</f>
        <v>0</v>
      </c>
      <c r="O69">
        <f>VALUE(IF(SUBSTITUTE(SUBSTITUTE(INDEX([1]Règles!$H$17:$H$600,MATCH($C69,[1]Règles!$E$17:$E$600,0))," / ",""),"(-1)","")="",0,SUBSTITUTE(SUBSTITUTE(INDEX([1]Règles!$H$17:$H$600,MATCH($C69,[1]Règles!$E$17:$E$600,0))," / ",""),"(-1)","")))</f>
        <v>0</v>
      </c>
    </row>
    <row r="70" spans="1:15" x14ac:dyDescent="0.25">
      <c r="A70" t="s">
        <v>13</v>
      </c>
      <c r="B70" t="s">
        <v>20</v>
      </c>
      <c r="C70" t="s">
        <v>301</v>
      </c>
      <c r="D70" t="s">
        <v>406</v>
      </c>
      <c r="E70" t="s">
        <v>328</v>
      </c>
      <c r="F70">
        <v>24</v>
      </c>
      <c r="G70">
        <v>0</v>
      </c>
      <c r="H70">
        <v>0</v>
      </c>
      <c r="I70">
        <v>0</v>
      </c>
      <c r="L70">
        <f>INDEX([1]Règles!$I$17:$I$600,MATCH($C70,[1]Règles!$E$17:$E$600,0))</f>
        <v>5.0476190476190474</v>
      </c>
      <c r="M70">
        <f>INDEX([1]Règles!$F$17:$F$600,MATCH($C70,[1]Règles!$E$17:$E$600,0))</f>
        <v>21</v>
      </c>
      <c r="N70">
        <f>INDEX([1]Règles!$G$17:$G$600,MATCH($C70,[1]Règles!$E$17:$E$600,0))</f>
        <v>0</v>
      </c>
      <c r="O70">
        <f>VALUE(IF(SUBSTITUTE(SUBSTITUTE(INDEX([1]Règles!$H$17:$H$600,MATCH($C70,[1]Règles!$E$17:$E$600,0))," / ",""),"(-1)","")="",0,SUBSTITUTE(SUBSTITUTE(INDEX([1]Règles!$H$17:$H$600,MATCH($C70,[1]Règles!$E$17:$E$600,0))," / ",""),"(-1)","")))</f>
        <v>0</v>
      </c>
    </row>
    <row r="71" spans="1:15" x14ac:dyDescent="0.25">
      <c r="A71" t="s">
        <v>318</v>
      </c>
      <c r="B71" t="s">
        <v>11</v>
      </c>
      <c r="C71" t="s">
        <v>316</v>
      </c>
      <c r="D71" t="s">
        <v>317</v>
      </c>
      <c r="E71" t="s">
        <v>187</v>
      </c>
      <c r="F71">
        <v>26</v>
      </c>
      <c r="G71">
        <v>0</v>
      </c>
      <c r="H71">
        <v>0</v>
      </c>
      <c r="I71">
        <v>0</v>
      </c>
      <c r="L71">
        <f>INDEX([1]Règles!$I$17:$I$600,MATCH($C71,[1]Règles!$E$17:$E$600,0))</f>
        <v>5.333333333333333</v>
      </c>
      <c r="M71">
        <f>INDEX([1]Règles!$F$17:$F$600,MATCH($C71,[1]Règles!$E$17:$E$600,0))</f>
        <v>24</v>
      </c>
      <c r="N71">
        <f>INDEX([1]Règles!$G$17:$G$600,MATCH($C71,[1]Règles!$E$17:$E$600,0))</f>
        <v>3</v>
      </c>
      <c r="O71">
        <f>VALUE(IF(SUBSTITUTE(SUBSTITUTE(INDEX([1]Règles!$H$17:$H$600,MATCH($C71,[1]Règles!$E$17:$E$600,0))," / ",""),"(-1)","")="",0,SUBSTITUTE(SUBSTITUTE(INDEX([1]Règles!$H$17:$H$600,MATCH($C71,[1]Règles!$E$17:$E$600,0))," / ",""),"(-1)","")))</f>
        <v>1</v>
      </c>
    </row>
    <row r="72" spans="1:15" x14ac:dyDescent="0.25">
      <c r="A72" t="s">
        <v>8</v>
      </c>
      <c r="B72" t="s">
        <v>26</v>
      </c>
      <c r="C72" t="s">
        <v>450</v>
      </c>
      <c r="D72" t="s">
        <v>422</v>
      </c>
      <c r="E72" t="s">
        <v>229</v>
      </c>
      <c r="F72">
        <v>31</v>
      </c>
      <c r="G72">
        <v>0</v>
      </c>
      <c r="H72">
        <v>0</v>
      </c>
      <c r="I72">
        <v>0</v>
      </c>
      <c r="L72">
        <f>INDEX([1]Règles!$I$17:$I$600,MATCH($C72,[1]Règles!$E$17:$E$600,0))</f>
        <v>5.1428571428571432</v>
      </c>
      <c r="M72">
        <f>INDEX([1]Règles!$F$17:$F$600,MATCH($C72,[1]Règles!$E$17:$E$600,0))</f>
        <v>14</v>
      </c>
      <c r="N72">
        <f>INDEX([1]Règles!$G$17:$G$600,MATCH($C72,[1]Règles!$E$17:$E$600,0))</f>
        <v>1</v>
      </c>
      <c r="O72">
        <f>VALUE(IF(SUBSTITUTE(SUBSTITUTE(INDEX([1]Règles!$H$17:$H$600,MATCH($C72,[1]Règles!$E$17:$E$600,0))," / ",""),"(-1)","")="",0,SUBSTITUTE(SUBSTITUTE(INDEX([1]Règles!$H$17:$H$600,MATCH($C72,[1]Règles!$E$17:$E$600,0))," / ",""),"(-1)","")))</f>
        <v>0</v>
      </c>
    </row>
    <row r="73" spans="1:15" x14ac:dyDescent="0.25">
      <c r="A73" t="s">
        <v>318</v>
      </c>
      <c r="B73" t="s">
        <v>26</v>
      </c>
      <c r="C73" t="s">
        <v>298</v>
      </c>
      <c r="D73" t="s">
        <v>293</v>
      </c>
      <c r="E73" t="s">
        <v>187</v>
      </c>
      <c r="F73">
        <v>20</v>
      </c>
      <c r="G73">
        <v>0</v>
      </c>
      <c r="H73">
        <v>0</v>
      </c>
      <c r="I73">
        <v>0</v>
      </c>
      <c r="L73">
        <f>INDEX([1]Règles!$I$17:$I$600,MATCH($C73,[1]Règles!$E$17:$E$600,0))</f>
        <v>5</v>
      </c>
      <c r="M73">
        <f>INDEX([1]Règles!$F$17:$F$600,MATCH($C73,[1]Règles!$E$17:$E$600,0))</f>
        <v>23</v>
      </c>
      <c r="N73">
        <f>INDEX([1]Règles!$G$17:$G$600,MATCH($C73,[1]Règles!$E$17:$E$600,0))</f>
        <v>2</v>
      </c>
      <c r="O73">
        <f>VALUE(IF(SUBSTITUTE(SUBSTITUTE(INDEX([1]Règles!$H$17:$H$600,MATCH($C73,[1]Règles!$E$17:$E$600,0))," / ",""),"(-1)","")="",0,SUBSTITUTE(SUBSTITUTE(INDEX([1]Règles!$H$17:$H$600,MATCH($C73,[1]Règles!$E$17:$E$600,0))," / ",""),"(-1)","")))</f>
        <v>0</v>
      </c>
    </row>
    <row r="74" spans="1:15" x14ac:dyDescent="0.25">
      <c r="A74" t="s">
        <v>393</v>
      </c>
      <c r="B74" t="s">
        <v>11</v>
      </c>
      <c r="C74" t="s">
        <v>392</v>
      </c>
      <c r="D74" t="s">
        <v>297</v>
      </c>
      <c r="E74" t="s">
        <v>190</v>
      </c>
      <c r="F74">
        <v>21</v>
      </c>
      <c r="G74">
        <v>0</v>
      </c>
      <c r="H74">
        <v>0</v>
      </c>
      <c r="I74">
        <v>0</v>
      </c>
      <c r="L74">
        <f>INDEX([1]Règles!$I$17:$I$600,MATCH($C74,[1]Règles!$E$17:$E$600,0))</f>
        <v>5.3928571428571432</v>
      </c>
      <c r="M74">
        <f>INDEX([1]Règles!$F$17:$F$600,MATCH($C74,[1]Règles!$E$17:$E$600,0))</f>
        <v>28</v>
      </c>
      <c r="N74">
        <f>INDEX([1]Règles!$G$17:$G$600,MATCH($C74,[1]Règles!$E$17:$E$600,0))</f>
        <v>4</v>
      </c>
      <c r="O74">
        <f>VALUE(IF(SUBSTITUTE(SUBSTITUTE(INDEX([1]Règles!$H$17:$H$600,MATCH($C74,[1]Règles!$E$17:$E$600,0))," / ",""),"(-1)","")="",0,SUBSTITUTE(SUBSTITUTE(INDEX([1]Règles!$H$17:$H$600,MATCH($C74,[1]Règles!$E$17:$E$600,0))," / ",""),"(-1)","")))</f>
        <v>8</v>
      </c>
    </row>
    <row r="75" spans="1:15" x14ac:dyDescent="0.25">
      <c r="A75" t="s">
        <v>10</v>
      </c>
      <c r="B75" t="s">
        <v>5</v>
      </c>
      <c r="C75" t="s">
        <v>358</v>
      </c>
      <c r="D75" t="s">
        <v>327</v>
      </c>
      <c r="E75" t="s">
        <v>328</v>
      </c>
      <c r="F75">
        <v>10</v>
      </c>
      <c r="G75">
        <v>0</v>
      </c>
      <c r="H75">
        <v>0</v>
      </c>
      <c r="I75">
        <v>0</v>
      </c>
      <c r="L75">
        <f>INDEX([1]Règles!$I$17:$I$600,MATCH($C75,[1]Règles!$E$17:$E$600,0))</f>
        <v>5.05</v>
      </c>
      <c r="M75">
        <f>INDEX([1]Règles!$F$17:$F$600,MATCH($C75,[1]Règles!$E$17:$E$600,0))</f>
        <v>19</v>
      </c>
      <c r="N75">
        <f>INDEX([1]Règles!$G$17:$G$600,MATCH($C75,[1]Règles!$E$17:$E$600,0))</f>
        <v>6</v>
      </c>
      <c r="O75">
        <f>VALUE(IF(SUBSTITUTE(SUBSTITUTE(INDEX([1]Règles!$H$17:$H$600,MATCH($C75,[1]Règles!$E$17:$E$600,0))," / ",""),"(-1)","")="",0,SUBSTITUTE(SUBSTITUTE(INDEX([1]Règles!$H$17:$H$600,MATCH($C75,[1]Règles!$E$17:$E$600,0))," / ",""),"(-1)","")))</f>
        <v>9</v>
      </c>
    </row>
    <row r="76" spans="1:15" x14ac:dyDescent="0.25">
      <c r="A76" t="s">
        <v>10</v>
      </c>
      <c r="B76" t="s">
        <v>26</v>
      </c>
      <c r="C76" t="s">
        <v>339</v>
      </c>
      <c r="D76" t="s">
        <v>340</v>
      </c>
      <c r="E76" t="s">
        <v>184</v>
      </c>
      <c r="F76">
        <v>16</v>
      </c>
      <c r="G76">
        <v>0</v>
      </c>
      <c r="H76">
        <v>0</v>
      </c>
      <c r="I76">
        <v>0</v>
      </c>
      <c r="L76">
        <f>INDEX([1]Règles!$I$17:$I$600,MATCH($C76,[1]Règles!$E$17:$E$600,0))</f>
        <v>5.546875</v>
      </c>
      <c r="M76">
        <f>INDEX([1]Règles!$F$17:$F$600,MATCH($C76,[1]Règles!$E$17:$E$600,0))</f>
        <v>32</v>
      </c>
      <c r="N76">
        <f>INDEX([1]Règles!$G$17:$G$600,MATCH($C76,[1]Règles!$E$17:$E$600,0))</f>
        <v>0</v>
      </c>
      <c r="O76">
        <f>VALUE(IF(SUBSTITUTE(SUBSTITUTE(INDEX([1]Règles!$H$17:$H$600,MATCH($C76,[1]Règles!$E$17:$E$600,0))," / ",""),"(-1)","")="",0,SUBSTITUTE(SUBSTITUTE(INDEX([1]Règles!$H$17:$H$600,MATCH($C76,[1]Règles!$E$17:$E$600,0))," / ",""),"(-1)","")))</f>
        <v>1</v>
      </c>
    </row>
    <row r="77" spans="1:15" x14ac:dyDescent="0.25">
      <c r="A77" t="s">
        <v>13</v>
      </c>
      <c r="B77" t="s">
        <v>26</v>
      </c>
      <c r="C77" t="s">
        <v>404</v>
      </c>
      <c r="D77" t="s">
        <v>405</v>
      </c>
      <c r="E77" t="s">
        <v>181</v>
      </c>
      <c r="F77">
        <v>12</v>
      </c>
      <c r="G77">
        <v>0</v>
      </c>
      <c r="H77">
        <v>0</v>
      </c>
      <c r="I77">
        <v>0</v>
      </c>
      <c r="L77">
        <f>INDEX([1]Règles!$I$17:$I$600,MATCH($C77,[1]Règles!$E$17:$E$600,0))</f>
        <v>5.2166666666666668</v>
      </c>
      <c r="M77">
        <f>INDEX([1]Règles!$F$17:$F$600,MATCH($C77,[1]Règles!$E$17:$E$600,0))</f>
        <v>30</v>
      </c>
      <c r="N77">
        <f>INDEX([1]Règles!$G$17:$G$600,MATCH($C77,[1]Règles!$E$17:$E$600,0))</f>
        <v>1</v>
      </c>
      <c r="O77">
        <f>VALUE(IF(SUBSTITUTE(SUBSTITUTE(INDEX([1]Règles!$H$17:$H$600,MATCH($C77,[1]Règles!$E$17:$E$600,0))," / ",""),"(-1)","")="",0,SUBSTITUTE(SUBSTITUTE(INDEX([1]Règles!$H$17:$H$600,MATCH($C77,[1]Règles!$E$17:$E$600,0))," / ",""),"(-1)","")))</f>
        <v>1</v>
      </c>
    </row>
    <row r="78" spans="1:15" x14ac:dyDescent="0.25">
      <c r="A78" t="s">
        <v>393</v>
      </c>
      <c r="B78" t="s">
        <v>5</v>
      </c>
      <c r="C78" t="s">
        <v>367</v>
      </c>
      <c r="D78" t="s">
        <v>202</v>
      </c>
      <c r="E78" t="s">
        <v>313</v>
      </c>
      <c r="F78">
        <v>31</v>
      </c>
      <c r="G78">
        <v>0</v>
      </c>
      <c r="H78">
        <v>0</v>
      </c>
      <c r="I78">
        <v>0</v>
      </c>
      <c r="L78">
        <f>INDEX([1]Règles!$I$17:$I$600,MATCH($C78,[1]Règles!$E$17:$E$600,0))</f>
        <v>5.2750000000000004</v>
      </c>
      <c r="M78">
        <f>INDEX([1]Règles!$F$17:$F$600,MATCH($C78,[1]Règles!$E$17:$E$600,0))</f>
        <v>19</v>
      </c>
      <c r="N78">
        <f>INDEX([1]Règles!$G$17:$G$600,MATCH($C78,[1]Règles!$E$17:$E$600,0))</f>
        <v>12</v>
      </c>
      <c r="O78">
        <f>VALUE(IF(SUBSTITUTE(SUBSTITUTE(INDEX([1]Règles!$H$17:$H$600,MATCH($C78,[1]Règles!$E$17:$E$600,0))," / ",""),"(-1)","")="",0,SUBSTITUTE(SUBSTITUTE(INDEX([1]Règles!$H$17:$H$600,MATCH($C78,[1]Règles!$E$17:$E$600,0))," / ",""),"(-1)","")))</f>
        <v>8</v>
      </c>
    </row>
    <row r="79" spans="1:15" x14ac:dyDescent="0.25">
      <c r="A79" t="s">
        <v>13</v>
      </c>
      <c r="B79" t="s">
        <v>11</v>
      </c>
      <c r="C79" t="s">
        <v>408</v>
      </c>
      <c r="D79" t="s">
        <v>231</v>
      </c>
      <c r="E79" t="s">
        <v>386</v>
      </c>
      <c r="F79">
        <v>15</v>
      </c>
      <c r="G79">
        <v>0</v>
      </c>
      <c r="H79">
        <v>0</v>
      </c>
      <c r="I79">
        <v>0</v>
      </c>
      <c r="L79">
        <f>INDEX([1]Règles!$I$17:$I$600,MATCH($C79,[1]Règles!$E$17:$E$600,0))</f>
        <v>5.3928571428571432</v>
      </c>
      <c r="M79">
        <f>INDEX([1]Règles!$F$17:$F$600,MATCH($C79,[1]Règles!$E$17:$E$600,0))</f>
        <v>28</v>
      </c>
      <c r="N79">
        <f>INDEX([1]Règles!$G$17:$G$600,MATCH($C79,[1]Règles!$E$17:$E$600,0))</f>
        <v>1</v>
      </c>
      <c r="O79">
        <f>VALUE(IF(SUBSTITUTE(SUBSTITUTE(INDEX([1]Règles!$H$17:$H$600,MATCH($C79,[1]Règles!$E$17:$E$600,0))," / ",""),"(-1)","")="",0,SUBSTITUTE(SUBSTITUTE(INDEX([1]Règles!$H$17:$H$600,MATCH($C79,[1]Règles!$E$17:$E$600,0))," / ",""),"(-1)","")))</f>
        <v>1</v>
      </c>
    </row>
    <row r="80" spans="1:15" x14ac:dyDescent="0.25">
      <c r="A80" t="s">
        <v>318</v>
      </c>
      <c r="B80" t="s">
        <v>11</v>
      </c>
      <c r="C80" t="s">
        <v>305</v>
      </c>
      <c r="D80" t="s">
        <v>306</v>
      </c>
      <c r="E80" t="s">
        <v>229</v>
      </c>
      <c r="F80">
        <v>24</v>
      </c>
      <c r="G80">
        <v>0</v>
      </c>
      <c r="H80">
        <v>0</v>
      </c>
      <c r="I80">
        <v>0</v>
      </c>
      <c r="L80">
        <f>INDEX([1]Règles!$I$17:$I$600,MATCH($C80,[1]Règles!$E$17:$E$600,0))</f>
        <v>5.384615384615385</v>
      </c>
      <c r="M80">
        <f>INDEX([1]Règles!$F$17:$F$600,MATCH($C80,[1]Règles!$E$17:$E$600,0))</f>
        <v>13</v>
      </c>
      <c r="N80">
        <f>INDEX([1]Règles!$G$17:$G$600,MATCH($C80,[1]Règles!$E$17:$E$600,0))</f>
        <v>11</v>
      </c>
      <c r="O80">
        <f>VALUE(IF(SUBSTITUTE(SUBSTITUTE(INDEX([1]Règles!$H$17:$H$600,MATCH($C80,[1]Règles!$E$17:$E$600,0))," / ",""),"(-1)","")="",0,SUBSTITUTE(SUBSTITUTE(INDEX([1]Règles!$H$17:$H$600,MATCH($C80,[1]Règles!$E$17:$E$600,0))," / ",""),"(-1)","")))</f>
        <v>1</v>
      </c>
    </row>
    <row r="81" spans="1:15" x14ac:dyDescent="0.25">
      <c r="A81" t="s">
        <v>14</v>
      </c>
      <c r="B81" t="s">
        <v>26</v>
      </c>
      <c r="C81" t="s">
        <v>459</v>
      </c>
      <c r="D81" t="s">
        <v>178</v>
      </c>
      <c r="E81" t="s">
        <v>229</v>
      </c>
      <c r="F81">
        <v>37</v>
      </c>
      <c r="G81">
        <v>0</v>
      </c>
      <c r="H81">
        <v>0</v>
      </c>
      <c r="I81">
        <v>0</v>
      </c>
      <c r="L81">
        <f>INDEX([1]Règles!$I$17:$I$600,MATCH($C81,[1]Règles!$E$17:$E$600,0))</f>
        <v>5.7142857142857144</v>
      </c>
      <c r="M81">
        <f>INDEX([1]Règles!$F$17:$F$600,MATCH($C81,[1]Règles!$E$17:$E$600,0))</f>
        <v>12</v>
      </c>
      <c r="N81">
        <f>INDEX([1]Règles!$G$17:$G$600,MATCH($C81,[1]Règles!$E$17:$E$600,0))</f>
        <v>2</v>
      </c>
      <c r="O81">
        <f>VALUE(IF(SUBSTITUTE(SUBSTITUTE(INDEX([1]Règles!$H$17:$H$600,MATCH($C81,[1]Règles!$E$17:$E$600,0))," / ",""),"(-1)","")="",0,SUBSTITUTE(SUBSTITUTE(INDEX([1]Règles!$H$17:$H$600,MATCH($C81,[1]Règles!$E$17:$E$600,0))," / ",""),"(-1)","")))</f>
        <v>0</v>
      </c>
    </row>
    <row r="82" spans="1:15" x14ac:dyDescent="0.25">
      <c r="A82" t="s">
        <v>10</v>
      </c>
      <c r="B82" t="s">
        <v>26</v>
      </c>
      <c r="C82" t="s">
        <v>337</v>
      </c>
      <c r="D82" t="s">
        <v>338</v>
      </c>
      <c r="E82" t="s">
        <v>179</v>
      </c>
      <c r="F82">
        <v>25</v>
      </c>
      <c r="G82">
        <v>0</v>
      </c>
      <c r="H82">
        <v>0</v>
      </c>
      <c r="I82">
        <v>0</v>
      </c>
      <c r="L82">
        <f>INDEX([1]Règles!$I$17:$I$600,MATCH($C82,[1]Règles!$E$17:$E$600,0))</f>
        <v>5.2833333333333332</v>
      </c>
      <c r="M82">
        <f>INDEX([1]Règles!$F$17:$F$600,MATCH($C82,[1]Règles!$E$17:$E$600,0))</f>
        <v>30</v>
      </c>
      <c r="N82">
        <f>INDEX([1]Règles!$G$17:$G$600,MATCH($C82,[1]Règles!$E$17:$E$600,0))</f>
        <v>1</v>
      </c>
      <c r="O82">
        <f>VALUE(IF(SUBSTITUTE(SUBSTITUTE(INDEX([1]Règles!$H$17:$H$600,MATCH($C82,[1]Règles!$E$17:$E$600,0))," / ",""),"(-1)","")="",0,SUBSTITUTE(SUBSTITUTE(INDEX([1]Règles!$H$17:$H$600,MATCH($C82,[1]Règles!$E$17:$E$600,0))," / ",""),"(-1)","")))</f>
        <v>0</v>
      </c>
    </row>
    <row r="83" spans="1:15" x14ac:dyDescent="0.25">
      <c r="A83" t="s">
        <v>14</v>
      </c>
      <c r="B83" t="s">
        <v>26</v>
      </c>
      <c r="C83" t="s">
        <v>460</v>
      </c>
      <c r="D83" t="s">
        <v>461</v>
      </c>
      <c r="E83" t="s">
        <v>179</v>
      </c>
      <c r="F83">
        <v>27</v>
      </c>
      <c r="G83">
        <v>0</v>
      </c>
      <c r="H83">
        <v>0</v>
      </c>
      <c r="I83">
        <v>0</v>
      </c>
      <c r="L83">
        <f>INDEX([1]Règles!$I$17:$I$600,MATCH($C83,[1]Règles!$E$17:$E$600,0))</f>
        <v>5.03125</v>
      </c>
      <c r="M83">
        <f>INDEX([1]Règles!$F$17:$F$600,MATCH($C83,[1]Règles!$E$17:$E$600,0))</f>
        <v>32</v>
      </c>
      <c r="N83">
        <f>INDEX([1]Règles!$G$17:$G$600,MATCH($C83,[1]Règles!$E$17:$E$600,0))</f>
        <v>1</v>
      </c>
      <c r="O83">
        <f>VALUE(IF(SUBSTITUTE(SUBSTITUTE(INDEX([1]Règles!$H$17:$H$600,MATCH($C83,[1]Règles!$E$17:$E$600,0))," / ",""),"(-1)","")="",0,SUBSTITUTE(SUBSTITUTE(INDEX([1]Règles!$H$17:$H$600,MATCH($C83,[1]Règles!$E$17:$E$600,0))," / ",""),"(-1)","")))</f>
        <v>0</v>
      </c>
    </row>
    <row r="84" spans="1:15" x14ac:dyDescent="0.25">
      <c r="A84" t="s">
        <v>8</v>
      </c>
      <c r="B84" t="s">
        <v>11</v>
      </c>
      <c r="C84" t="s">
        <v>446</v>
      </c>
      <c r="D84" t="s">
        <v>447</v>
      </c>
      <c r="E84" t="s">
        <v>187</v>
      </c>
      <c r="F84">
        <v>18</v>
      </c>
      <c r="G84">
        <v>0</v>
      </c>
      <c r="H84">
        <v>0</v>
      </c>
      <c r="I84">
        <v>0</v>
      </c>
      <c r="L84">
        <f>INDEX([1]Règles!$I$17:$I$600,MATCH($C84,[1]Règles!$E$17:$E$600,0))</f>
        <v>5.4827586206896548</v>
      </c>
      <c r="M84">
        <f>INDEX([1]Règles!$F$17:$F$600,MATCH($C84,[1]Règles!$E$17:$E$600,0))</f>
        <v>29</v>
      </c>
      <c r="N84">
        <f>INDEX([1]Règles!$G$17:$G$600,MATCH($C84,[1]Règles!$E$17:$E$600,0))</f>
        <v>3</v>
      </c>
      <c r="O84">
        <f>VALUE(IF(SUBSTITUTE(SUBSTITUTE(INDEX([1]Règles!$H$17:$H$600,MATCH($C84,[1]Règles!$E$17:$E$600,0))," / ",""),"(-1)","")="",0,SUBSTITUTE(SUBSTITUTE(INDEX([1]Règles!$H$17:$H$600,MATCH($C84,[1]Règles!$E$17:$E$600,0))," / ",""),"(-1)","")))</f>
        <v>8</v>
      </c>
    </row>
    <row r="85" spans="1:15" x14ac:dyDescent="0.25">
      <c r="A85" t="s">
        <v>16</v>
      </c>
      <c r="B85" t="s">
        <v>5</v>
      </c>
      <c r="C85" t="s">
        <v>174</v>
      </c>
      <c r="D85" t="s">
        <v>175</v>
      </c>
      <c r="E85" t="s">
        <v>176</v>
      </c>
      <c r="F85">
        <v>32</v>
      </c>
      <c r="G85">
        <v>0</v>
      </c>
      <c r="H85">
        <v>0</v>
      </c>
      <c r="I85">
        <v>0</v>
      </c>
      <c r="L85">
        <f>INDEX([1]Règles!$I$17:$I$600,MATCH($C85,[1]Règles!$E$17:$E$600,0))</f>
        <v>5.1315789473684212</v>
      </c>
      <c r="M85">
        <f>INDEX([1]Règles!$F$17:$F$600,MATCH($C85,[1]Règles!$E$17:$E$600,0))</f>
        <v>18</v>
      </c>
      <c r="N85">
        <f>INDEX([1]Règles!$G$17:$G$600,MATCH($C85,[1]Règles!$E$17:$E$600,0))</f>
        <v>8</v>
      </c>
      <c r="O85">
        <f>VALUE(IF(SUBSTITUTE(SUBSTITUTE(INDEX([1]Règles!$H$17:$H$600,MATCH($C85,[1]Règles!$E$17:$E$600,0))," / ",""),"(-1)","")="",0,SUBSTITUTE(SUBSTITUTE(INDEX([1]Règles!$H$17:$H$600,MATCH($C85,[1]Règles!$E$17:$E$600,0))," / ",""),"(-1)","")))</f>
        <v>7</v>
      </c>
    </row>
    <row r="86" spans="1:15" x14ac:dyDescent="0.25">
      <c r="A86" t="s">
        <v>16</v>
      </c>
      <c r="B86" t="s">
        <v>11</v>
      </c>
      <c r="C86" t="s">
        <v>230</v>
      </c>
      <c r="D86" t="s">
        <v>231</v>
      </c>
      <c r="E86" t="s">
        <v>232</v>
      </c>
      <c r="F86">
        <v>15</v>
      </c>
      <c r="G86">
        <v>0</v>
      </c>
      <c r="H86">
        <v>0</v>
      </c>
      <c r="I86">
        <v>0</v>
      </c>
      <c r="L86">
        <f>INDEX([1]Règles!$I$17:$I$600,MATCH($C86,[1]Règles!$E$17:$E$600,0))</f>
        <v>5.25</v>
      </c>
      <c r="M86">
        <f>INDEX([1]Règles!$F$17:$F$600,MATCH($C86,[1]Règles!$E$17:$E$600,0))</f>
        <v>2</v>
      </c>
      <c r="N86">
        <f>INDEX([1]Règles!$G$17:$G$600,MATCH($C86,[1]Règles!$E$17:$E$600,0))</f>
        <v>0</v>
      </c>
      <c r="O86">
        <f>VALUE(IF(SUBSTITUTE(SUBSTITUTE(INDEX([1]Règles!$H$17:$H$600,MATCH($C86,[1]Règles!$E$17:$E$600,0))," / ",""),"(-1)","")="",0,SUBSTITUTE(SUBSTITUTE(INDEX([1]Règles!$H$17:$H$600,MATCH($C86,[1]Règles!$E$17:$E$600,0))," / ",""),"(-1)","")))</f>
        <v>0</v>
      </c>
    </row>
    <row r="87" spans="1:15" x14ac:dyDescent="0.25">
      <c r="A87" t="s">
        <v>8</v>
      </c>
      <c r="B87" t="s">
        <v>11</v>
      </c>
      <c r="C87" t="s">
        <v>448</v>
      </c>
      <c r="D87" t="s">
        <v>306</v>
      </c>
      <c r="E87" t="s">
        <v>386</v>
      </c>
      <c r="F87">
        <v>6</v>
      </c>
      <c r="G87">
        <v>0</v>
      </c>
      <c r="H87">
        <v>0</v>
      </c>
      <c r="I87">
        <v>0</v>
      </c>
      <c r="L87">
        <f>INDEX([1]Règles!$I$17:$I$600,MATCH($C87,[1]Règles!$E$17:$E$600,0))</f>
        <v>5.791666666666667</v>
      </c>
      <c r="M87">
        <f>INDEX([1]Règles!$F$17:$F$600,MATCH($C87,[1]Règles!$E$17:$E$600,0))</f>
        <v>12</v>
      </c>
      <c r="N87">
        <f>INDEX([1]Règles!$G$17:$G$600,MATCH($C87,[1]Règles!$E$17:$E$600,0))</f>
        <v>11</v>
      </c>
      <c r="O87">
        <f>VALUE(IF(SUBSTITUTE(SUBSTITUTE(INDEX([1]Règles!$H$17:$H$600,MATCH($C87,[1]Règles!$E$17:$E$600,0))," / ",""),"(-1)","")="",0,SUBSTITUTE(SUBSTITUTE(INDEX([1]Règles!$H$17:$H$600,MATCH($C87,[1]Règles!$E$17:$E$600,0))," / ",""),"(-1)","")))</f>
        <v>4</v>
      </c>
    </row>
    <row r="88" spans="1:15" x14ac:dyDescent="0.25">
      <c r="A88" t="s">
        <v>10</v>
      </c>
      <c r="B88" t="s">
        <v>26</v>
      </c>
      <c r="C88" t="s">
        <v>359</v>
      </c>
      <c r="D88" t="s">
        <v>344</v>
      </c>
      <c r="E88" t="s">
        <v>184</v>
      </c>
      <c r="F88">
        <v>18</v>
      </c>
      <c r="G88">
        <v>0</v>
      </c>
      <c r="H88">
        <v>0</v>
      </c>
      <c r="I88">
        <v>0</v>
      </c>
      <c r="L88">
        <f>INDEX([1]Règles!$I$17:$I$600,MATCH($C88,[1]Règles!$E$17:$E$600,0))</f>
        <v>5.2571428571428571</v>
      </c>
      <c r="M88">
        <f>INDEX([1]Règles!$F$17:$F$600,MATCH($C88,[1]Règles!$E$17:$E$600,0))</f>
        <v>35</v>
      </c>
      <c r="N88">
        <f>INDEX([1]Règles!$G$17:$G$600,MATCH($C88,[1]Règles!$E$17:$E$600,0))</f>
        <v>0</v>
      </c>
      <c r="O88">
        <f>VALUE(IF(SUBSTITUTE(SUBSTITUTE(INDEX([1]Règles!$H$17:$H$600,MATCH($C88,[1]Règles!$E$17:$E$600,0))," / ",""),"(-1)","")="",0,SUBSTITUTE(SUBSTITUTE(INDEX([1]Règles!$H$17:$H$600,MATCH($C88,[1]Règles!$E$17:$E$600,0))," / ",""),"(-1)","")))</f>
        <v>1</v>
      </c>
    </row>
    <row r="89" spans="1:15" x14ac:dyDescent="0.25">
      <c r="A89" t="s">
        <v>16</v>
      </c>
      <c r="B89" t="s">
        <v>26</v>
      </c>
      <c r="C89" t="s">
        <v>191</v>
      </c>
      <c r="D89" t="s">
        <v>192</v>
      </c>
      <c r="E89" t="s">
        <v>193</v>
      </c>
      <c r="F89">
        <v>25</v>
      </c>
      <c r="G89">
        <v>0</v>
      </c>
      <c r="H89">
        <v>0</v>
      </c>
      <c r="I89">
        <v>0</v>
      </c>
      <c r="L89">
        <f>INDEX([1]Règles!$I$17:$I$600,MATCH($C89,[1]Règles!$E$17:$E$600,0))</f>
        <v>5.3620689655172411</v>
      </c>
      <c r="M89">
        <f>INDEX([1]Règles!$F$17:$F$600,MATCH($C89,[1]Règles!$E$17:$E$600,0))</f>
        <v>30</v>
      </c>
      <c r="N89">
        <f>INDEX([1]Règles!$G$17:$G$600,MATCH($C89,[1]Règles!$E$17:$E$600,0))</f>
        <v>0</v>
      </c>
      <c r="O89">
        <f>VALUE(IF(SUBSTITUTE(SUBSTITUTE(INDEX([1]Règles!$H$17:$H$600,MATCH($C89,[1]Règles!$E$17:$E$600,0))," / ",""),"(-1)","")="",0,SUBSTITUTE(SUBSTITUTE(INDEX([1]Règles!$H$17:$H$600,MATCH($C89,[1]Règles!$E$17:$E$600,0))," / ",""),"(-1)","")))</f>
        <v>1</v>
      </c>
    </row>
    <row r="90" spans="1:15" x14ac:dyDescent="0.25">
      <c r="A90" t="s">
        <v>16</v>
      </c>
      <c r="B90" t="s">
        <v>20</v>
      </c>
      <c r="C90" t="s">
        <v>207</v>
      </c>
      <c r="D90" t="s">
        <v>208</v>
      </c>
      <c r="E90" t="s">
        <v>209</v>
      </c>
      <c r="F90">
        <v>13</v>
      </c>
      <c r="G90">
        <v>0</v>
      </c>
      <c r="H90">
        <v>0</v>
      </c>
      <c r="I90">
        <v>0</v>
      </c>
      <c r="L90">
        <f>INDEX([1]Règles!$I$17:$I$600,MATCH($C90,[1]Règles!$E$17:$E$600,0))</f>
        <v>5.166666666666667</v>
      </c>
      <c r="M90">
        <f>INDEX([1]Règles!$F$17:$F$600,MATCH($C90,[1]Règles!$E$17:$E$600,0))</f>
        <v>15</v>
      </c>
      <c r="N90">
        <f>INDEX([1]Règles!$G$17:$G$600,MATCH($C90,[1]Règles!$E$17:$E$600,0))</f>
        <v>0</v>
      </c>
      <c r="O90">
        <f>VALUE(IF(SUBSTITUTE(SUBSTITUTE(INDEX([1]Règles!$H$17:$H$600,MATCH($C90,[1]Règles!$E$17:$E$600,0))," / ",""),"(-1)","")="",0,SUBSTITUTE(SUBSTITUTE(INDEX([1]Règles!$H$17:$H$600,MATCH($C90,[1]Règles!$E$17:$E$600,0))," / ",""),"(-1)","")))</f>
        <v>0</v>
      </c>
    </row>
    <row r="91" spans="1:15" x14ac:dyDescent="0.25">
      <c r="A91" t="s">
        <v>318</v>
      </c>
      <c r="B91" t="s">
        <v>5</v>
      </c>
      <c r="C91" t="s">
        <v>292</v>
      </c>
      <c r="D91" t="s">
        <v>293</v>
      </c>
      <c r="E91" t="s">
        <v>187</v>
      </c>
      <c r="F91">
        <v>29</v>
      </c>
      <c r="G91">
        <v>0</v>
      </c>
      <c r="H91">
        <v>0</v>
      </c>
      <c r="I91">
        <v>0</v>
      </c>
      <c r="L91">
        <f>INDEX([1]Règles!$I$17:$I$600,MATCH($C91,[1]Règles!$E$17:$E$600,0))</f>
        <v>5.4137931034482758</v>
      </c>
      <c r="M91">
        <f>INDEX([1]Règles!$F$17:$F$600,MATCH($C91,[1]Règles!$E$17:$E$600,0))</f>
        <v>28</v>
      </c>
      <c r="N91">
        <f>INDEX([1]Règles!$G$17:$G$600,MATCH($C91,[1]Règles!$E$17:$E$600,0))</f>
        <v>8</v>
      </c>
      <c r="O91">
        <f>VALUE(IF(SUBSTITUTE(SUBSTITUTE(INDEX([1]Règles!$H$17:$H$600,MATCH($C91,[1]Règles!$E$17:$E$600,0))," / ",""),"(-1)","")="",0,SUBSTITUTE(SUBSTITUTE(INDEX([1]Règles!$H$17:$H$600,MATCH($C91,[1]Règles!$E$17:$E$600,0))," / ",""),"(-1)","")))</f>
        <v>15</v>
      </c>
    </row>
    <row r="92" spans="1:15" x14ac:dyDescent="0.25">
      <c r="A92" t="s">
        <v>16</v>
      </c>
      <c r="B92" t="s">
        <v>11</v>
      </c>
      <c r="C92" t="s">
        <v>224</v>
      </c>
      <c r="D92" t="s">
        <v>225</v>
      </c>
      <c r="E92" t="s">
        <v>173</v>
      </c>
      <c r="F92">
        <v>13</v>
      </c>
      <c r="G92">
        <v>0</v>
      </c>
      <c r="H92">
        <v>0</v>
      </c>
      <c r="I92">
        <v>0</v>
      </c>
      <c r="L92">
        <f>INDEX([1]Règles!$I$17:$I$600,MATCH($C92,[1]Règles!$E$17:$E$600,0))</f>
        <v>5.2</v>
      </c>
      <c r="M92">
        <f>INDEX([1]Règles!$F$17:$F$600,MATCH($C92,[1]Règles!$E$17:$E$600,0))</f>
        <v>4</v>
      </c>
      <c r="N92">
        <f>INDEX([1]Règles!$G$17:$G$600,MATCH($C92,[1]Règles!$E$17:$E$600,0))</f>
        <v>2</v>
      </c>
      <c r="O92">
        <f>VALUE(IF(SUBSTITUTE(SUBSTITUTE(INDEX([1]Règles!$H$17:$H$600,MATCH($C92,[1]Règles!$E$17:$E$600,0))," / ",""),"(-1)","")="",0,SUBSTITUTE(SUBSTITUTE(INDEX([1]Règles!$H$17:$H$600,MATCH($C92,[1]Règles!$E$17:$E$600,0))," / ",""),"(-1)","")))</f>
        <v>0</v>
      </c>
    </row>
    <row r="93" spans="1:15" x14ac:dyDescent="0.25">
      <c r="A93" t="s">
        <v>14</v>
      </c>
      <c r="B93" t="s">
        <v>5</v>
      </c>
      <c r="C93" t="s">
        <v>457</v>
      </c>
      <c r="D93" t="s">
        <v>458</v>
      </c>
      <c r="E93" t="s">
        <v>212</v>
      </c>
      <c r="F93">
        <v>33</v>
      </c>
      <c r="G93">
        <v>0</v>
      </c>
      <c r="H93">
        <v>0</v>
      </c>
      <c r="I93">
        <v>0</v>
      </c>
      <c r="L93">
        <f>INDEX([1]Règles!$I$17:$I$600,MATCH($C93,[1]Règles!$E$17:$E$600,0))</f>
        <v>4.8392857142857144</v>
      </c>
      <c r="M93">
        <f>INDEX([1]Règles!$F$17:$F$600,MATCH($C93,[1]Règles!$E$17:$E$600,0))</f>
        <v>28</v>
      </c>
      <c r="N93">
        <f>INDEX([1]Règles!$G$17:$G$600,MATCH($C93,[1]Règles!$E$17:$E$600,0))</f>
        <v>2</v>
      </c>
      <c r="O93">
        <f>VALUE(IF(SUBSTITUTE(SUBSTITUTE(INDEX([1]Règles!$H$17:$H$600,MATCH($C93,[1]Règles!$E$17:$E$600,0))," / ",""),"(-1)","")="",0,SUBSTITUTE(SUBSTITUTE(INDEX([1]Règles!$H$17:$H$600,MATCH($C93,[1]Règles!$E$17:$E$600,0))," / ",""),"(-1)","")))</f>
        <v>7</v>
      </c>
    </row>
    <row r="94" spans="1:15" x14ac:dyDescent="0.25">
      <c r="A94" t="s">
        <v>14</v>
      </c>
      <c r="B94" t="s">
        <v>26</v>
      </c>
      <c r="C94" t="s">
        <v>462</v>
      </c>
      <c r="D94" t="s">
        <v>216</v>
      </c>
      <c r="E94" t="s">
        <v>173</v>
      </c>
      <c r="F94">
        <v>22</v>
      </c>
      <c r="G94">
        <v>0</v>
      </c>
      <c r="H94">
        <v>0</v>
      </c>
      <c r="I94">
        <v>0</v>
      </c>
      <c r="L94">
        <f>INDEX([1]Règles!$I$17:$I$600,MATCH($C94,[1]Règles!$E$17:$E$600,0))</f>
        <v>5</v>
      </c>
      <c r="M94">
        <f>INDEX([1]Règles!$F$17:$F$600,MATCH($C94,[1]Règles!$E$17:$E$600,0))</f>
        <v>23</v>
      </c>
      <c r="N94">
        <f>INDEX([1]Règles!$G$17:$G$600,MATCH($C94,[1]Règles!$E$17:$E$600,0))</f>
        <v>8</v>
      </c>
      <c r="O94">
        <f>VALUE(IF(SUBSTITUTE(SUBSTITUTE(INDEX([1]Règles!$H$17:$H$600,MATCH($C94,[1]Règles!$E$17:$E$600,0))," / ",""),"(-1)","")="",0,SUBSTITUTE(SUBSTITUTE(INDEX([1]Règles!$H$17:$H$600,MATCH($C94,[1]Règles!$E$17:$E$600,0))," / ",""),"(-1)","")))</f>
        <v>0</v>
      </c>
    </row>
    <row r="95" spans="1:15" x14ac:dyDescent="0.25">
      <c r="A95" t="s">
        <v>318</v>
      </c>
      <c r="B95" t="s">
        <v>5</v>
      </c>
      <c r="C95" t="s">
        <v>290</v>
      </c>
      <c r="D95" t="s">
        <v>291</v>
      </c>
      <c r="E95" t="s">
        <v>229</v>
      </c>
      <c r="F95">
        <v>27</v>
      </c>
      <c r="G95">
        <v>0</v>
      </c>
      <c r="H95">
        <v>0</v>
      </c>
      <c r="I95">
        <v>0</v>
      </c>
      <c r="L95">
        <f>INDEX([1]Règles!$I$17:$I$600,MATCH($C95,[1]Règles!$E$17:$E$600,0))</f>
        <v>5.5</v>
      </c>
      <c r="M95">
        <f>INDEX([1]Règles!$F$17:$F$600,MATCH($C95,[1]Règles!$E$17:$E$600,0))</f>
        <v>19</v>
      </c>
      <c r="N95">
        <f>INDEX([1]Règles!$G$17:$G$600,MATCH($C95,[1]Règles!$E$17:$E$600,0))</f>
        <v>12</v>
      </c>
      <c r="O95">
        <f>VALUE(IF(SUBSTITUTE(SUBSTITUTE(INDEX([1]Règles!$H$17:$H$600,MATCH($C95,[1]Règles!$E$17:$E$600,0))," / ",""),"(-1)","")="",0,SUBSTITUTE(SUBSTITUTE(INDEX([1]Règles!$H$17:$H$600,MATCH($C95,[1]Règles!$E$17:$E$600,0))," / ",""),"(-1)","")))</f>
        <v>8</v>
      </c>
    </row>
    <row r="96" spans="1:15" x14ac:dyDescent="0.25">
      <c r="A96" t="s">
        <v>16</v>
      </c>
      <c r="B96" t="s">
        <v>5</v>
      </c>
      <c r="C96" t="s">
        <v>185</v>
      </c>
      <c r="D96" t="s">
        <v>186</v>
      </c>
      <c r="E96" t="s">
        <v>187</v>
      </c>
      <c r="F96">
        <v>1</v>
      </c>
      <c r="G96">
        <v>0</v>
      </c>
      <c r="H96">
        <v>0</v>
      </c>
      <c r="I96">
        <v>0</v>
      </c>
      <c r="L96">
        <f>INDEX([1]Règles!$I$17:$I$600,MATCH($C96,[1]Règles!$E$17:$E$600,0))</f>
        <v>5.15625</v>
      </c>
      <c r="M96">
        <f>INDEX([1]Règles!$F$17:$F$600,MATCH($C96,[1]Règles!$E$17:$E$600,0))</f>
        <v>16</v>
      </c>
      <c r="N96">
        <f>INDEX([1]Règles!$G$17:$G$600,MATCH($C96,[1]Règles!$E$17:$E$600,0))</f>
        <v>7</v>
      </c>
      <c r="O96">
        <f>VALUE(IF(SUBSTITUTE(SUBSTITUTE(INDEX([1]Règles!$H$17:$H$600,MATCH($C96,[1]Règles!$E$17:$E$600,0))," / ",""),"(-1)","")="",0,SUBSTITUTE(SUBSTITUTE(INDEX([1]Règles!$H$17:$H$600,MATCH($C96,[1]Règles!$E$17:$E$600,0))," / ",""),"(-1)","")))</f>
        <v>2</v>
      </c>
    </row>
    <row r="97" spans="1:15" x14ac:dyDescent="0.25">
      <c r="A97" t="s">
        <v>318</v>
      </c>
      <c r="B97" t="s">
        <v>26</v>
      </c>
      <c r="C97" t="s">
        <v>294</v>
      </c>
      <c r="D97" t="s">
        <v>295</v>
      </c>
      <c r="E97" t="s">
        <v>176</v>
      </c>
      <c r="F97">
        <v>14</v>
      </c>
      <c r="G97">
        <v>0</v>
      </c>
      <c r="H97">
        <v>0</v>
      </c>
      <c r="I97">
        <v>0</v>
      </c>
      <c r="L97">
        <f>INDEX([1]Règles!$I$17:$I$600,MATCH($C97,[1]Règles!$E$17:$E$600,0))</f>
        <v>5.25</v>
      </c>
      <c r="M97">
        <f>INDEX([1]Règles!$F$17:$F$600,MATCH($C97,[1]Règles!$E$17:$E$600,0))</f>
        <v>23</v>
      </c>
      <c r="N97">
        <f>INDEX([1]Règles!$G$17:$G$600,MATCH($C97,[1]Règles!$E$17:$E$600,0))</f>
        <v>2</v>
      </c>
      <c r="O97">
        <f>VALUE(IF(SUBSTITUTE(SUBSTITUTE(INDEX([1]Règles!$H$17:$H$600,MATCH($C97,[1]Règles!$E$17:$E$600,0))," / ",""),"(-1)","")="",0,SUBSTITUTE(SUBSTITUTE(INDEX([1]Règles!$H$17:$H$600,MATCH($C97,[1]Règles!$E$17:$E$600,0))," / ",""),"(-1)","")))</f>
        <v>0</v>
      </c>
    </row>
    <row r="98" spans="1:15" x14ac:dyDescent="0.25">
      <c r="A98" t="s">
        <v>288</v>
      </c>
      <c r="B98" t="s">
        <v>20</v>
      </c>
      <c r="C98" t="s">
        <v>274</v>
      </c>
      <c r="D98" t="s">
        <v>275</v>
      </c>
      <c r="E98" t="s">
        <v>176</v>
      </c>
      <c r="F98">
        <v>18</v>
      </c>
      <c r="G98">
        <v>0</v>
      </c>
      <c r="H98">
        <v>0</v>
      </c>
      <c r="I98">
        <v>0</v>
      </c>
      <c r="L98">
        <f>INDEX([1]Règles!$I$17:$I$600,MATCH($C98,[1]Règles!$E$17:$E$600,0))</f>
        <v>5.7837837837837842</v>
      </c>
      <c r="M98">
        <f>INDEX([1]Règles!$F$17:$F$600,MATCH($C98,[1]Règles!$E$17:$E$600,0))</f>
        <v>37</v>
      </c>
      <c r="N98">
        <f>INDEX([1]Règles!$G$17:$G$600,MATCH($C98,[1]Règles!$E$17:$E$600,0))</f>
        <v>0</v>
      </c>
      <c r="O98">
        <f>VALUE(IF(SUBSTITUTE(SUBSTITUTE(INDEX([1]Règles!$H$17:$H$600,MATCH($C98,[1]Règles!$E$17:$E$600,0))," / ",""),"(-1)","")="",0,SUBSTITUTE(SUBSTITUTE(INDEX([1]Règles!$H$17:$H$600,MATCH($C98,[1]Règles!$E$17:$E$600,0))," / ",""),"(-1)","")))</f>
        <v>0</v>
      </c>
    </row>
    <row r="99" spans="1:15" x14ac:dyDescent="0.25">
      <c r="A99" t="s">
        <v>13</v>
      </c>
      <c r="B99" t="s">
        <v>5</v>
      </c>
      <c r="C99" t="s">
        <v>400</v>
      </c>
      <c r="D99" t="s">
        <v>401</v>
      </c>
      <c r="E99" t="s">
        <v>386</v>
      </c>
      <c r="F99">
        <v>44</v>
      </c>
      <c r="G99">
        <v>0</v>
      </c>
      <c r="H99">
        <v>0</v>
      </c>
      <c r="I99">
        <v>0</v>
      </c>
      <c r="L99">
        <f>INDEX([1]Règles!$I$17:$I$600,MATCH($C99,[1]Règles!$E$17:$E$600,0))</f>
        <v>4.9736842105263159</v>
      </c>
      <c r="M99">
        <f>INDEX([1]Règles!$F$17:$F$600,MATCH($C99,[1]Règles!$E$17:$E$600,0))</f>
        <v>18</v>
      </c>
      <c r="N99">
        <f>INDEX([1]Règles!$G$17:$G$600,MATCH($C99,[1]Règles!$E$17:$E$600,0))</f>
        <v>12</v>
      </c>
      <c r="O99">
        <f>VALUE(IF(SUBSTITUTE(SUBSTITUTE(INDEX([1]Règles!$H$17:$H$600,MATCH($C99,[1]Règles!$E$17:$E$600,0))," / ",""),"(-1)","")="",0,SUBSTITUTE(SUBSTITUTE(INDEX([1]Règles!$H$17:$H$600,MATCH($C99,[1]Règles!$E$17:$E$600,0))," / ",""),"(-1)","")))</f>
        <v>2</v>
      </c>
    </row>
    <row r="100" spans="1:15" x14ac:dyDescent="0.25">
      <c r="A100" t="s">
        <v>13</v>
      </c>
      <c r="B100" t="s">
        <v>26</v>
      </c>
      <c r="C100" t="s">
        <v>419</v>
      </c>
      <c r="D100" t="s">
        <v>321</v>
      </c>
      <c r="E100" t="s">
        <v>196</v>
      </c>
      <c r="F100">
        <v>18</v>
      </c>
      <c r="G100">
        <v>0</v>
      </c>
      <c r="H100">
        <v>0</v>
      </c>
      <c r="I100">
        <v>0</v>
      </c>
      <c r="L100">
        <f>INDEX([1]Règles!$I$17:$I$600,MATCH($C100,[1]Règles!$E$17:$E$600,0))</f>
        <v>5.083333333333333</v>
      </c>
      <c r="M100">
        <f>INDEX([1]Règles!$F$17:$F$600,MATCH($C100,[1]Règles!$E$17:$E$600,0))</f>
        <v>18</v>
      </c>
      <c r="N100">
        <f>INDEX([1]Règles!$G$17:$G$600,MATCH($C100,[1]Règles!$E$17:$E$600,0))</f>
        <v>10</v>
      </c>
      <c r="O100">
        <f>VALUE(IF(SUBSTITUTE(SUBSTITUTE(INDEX([1]Règles!$H$17:$H$600,MATCH($C100,[1]Règles!$E$17:$E$600,0))," / ",""),"(-1)","")="",0,SUBSTITUTE(SUBSTITUTE(INDEX([1]Règles!$H$17:$H$600,MATCH($C100,[1]Règles!$E$17:$E$600,0))," / ",""),"(-1)","")))</f>
        <v>0</v>
      </c>
    </row>
    <row r="101" spans="1:15" x14ac:dyDescent="0.25">
      <c r="A101" t="s">
        <v>393</v>
      </c>
      <c r="B101" t="s">
        <v>26</v>
      </c>
      <c r="C101" t="s">
        <v>378</v>
      </c>
      <c r="D101" t="s">
        <v>379</v>
      </c>
      <c r="E101" t="s">
        <v>173</v>
      </c>
      <c r="F101">
        <v>32</v>
      </c>
      <c r="G101">
        <v>0</v>
      </c>
      <c r="H101">
        <v>0</v>
      </c>
      <c r="I101">
        <v>0</v>
      </c>
      <c r="L101">
        <f>INDEX([1]Règles!$I$17:$I$600,MATCH($C101,[1]Règles!$E$17:$E$600,0))</f>
        <v>5.0999999999999996</v>
      </c>
      <c r="M101">
        <f>INDEX([1]Règles!$F$17:$F$600,MATCH($C101,[1]Règles!$E$17:$E$600,0))</f>
        <v>15</v>
      </c>
      <c r="N101">
        <f>INDEX([1]Règles!$G$17:$G$600,MATCH($C101,[1]Règles!$E$17:$E$600,0))</f>
        <v>2</v>
      </c>
      <c r="O101">
        <f>VALUE(IF(SUBSTITUTE(SUBSTITUTE(INDEX([1]Règles!$H$17:$H$600,MATCH($C101,[1]Règles!$E$17:$E$600,0))," / ",""),"(-1)","")="",0,SUBSTITUTE(SUBSTITUTE(INDEX([1]Règles!$H$17:$H$600,MATCH($C101,[1]Règles!$E$17:$E$600,0))," / ",""),"(-1)","")))</f>
        <v>2</v>
      </c>
    </row>
    <row r="102" spans="1:15" x14ac:dyDescent="0.25">
      <c r="A102" t="s">
        <v>8</v>
      </c>
      <c r="B102" t="s">
        <v>26</v>
      </c>
      <c r="C102" t="s">
        <v>438</v>
      </c>
      <c r="D102" t="s">
        <v>373</v>
      </c>
      <c r="E102" t="s">
        <v>386</v>
      </c>
      <c r="F102">
        <v>21</v>
      </c>
      <c r="G102">
        <v>0</v>
      </c>
      <c r="H102">
        <v>0</v>
      </c>
      <c r="I102">
        <v>0</v>
      </c>
      <c r="L102">
        <f>INDEX([1]Règles!$I$17:$I$600,MATCH($C102,[1]Règles!$E$17:$E$600,0))</f>
        <v>5.112903225806452</v>
      </c>
      <c r="M102">
        <f>INDEX([1]Règles!$F$17:$F$600,MATCH($C102,[1]Règles!$E$17:$E$600,0))</f>
        <v>30</v>
      </c>
      <c r="N102">
        <f>INDEX([1]Règles!$G$17:$G$600,MATCH($C102,[1]Règles!$E$17:$E$600,0))</f>
        <v>2</v>
      </c>
      <c r="O102">
        <f>VALUE(IF(SUBSTITUTE(SUBSTITUTE(INDEX([1]Règles!$H$17:$H$600,MATCH($C102,[1]Règles!$E$17:$E$600,0))," / ",""),"(-1)","")="",0,SUBSTITUTE(SUBSTITUTE(INDEX([1]Règles!$H$17:$H$600,MATCH($C102,[1]Règles!$E$17:$E$600,0))," / ",""),"(-1)","")))</f>
        <v>1</v>
      </c>
    </row>
    <row r="103" spans="1:15" x14ac:dyDescent="0.25">
      <c r="A103" t="s">
        <v>14</v>
      </c>
      <c r="B103" t="s">
        <v>5</v>
      </c>
      <c r="C103" t="s">
        <v>453</v>
      </c>
      <c r="D103" t="s">
        <v>216</v>
      </c>
      <c r="E103" t="s">
        <v>196</v>
      </c>
      <c r="F103">
        <v>26</v>
      </c>
      <c r="G103">
        <v>0</v>
      </c>
      <c r="H103">
        <v>0</v>
      </c>
      <c r="I103">
        <v>0</v>
      </c>
      <c r="L103">
        <f>INDEX([1]Règles!$I$17:$I$600,MATCH($C103,[1]Règles!$E$17:$E$600,0))</f>
        <v>4.4545454545454541</v>
      </c>
      <c r="M103">
        <f>INDEX([1]Règles!$F$17:$F$600,MATCH($C103,[1]Règles!$E$17:$E$600,0))</f>
        <v>11</v>
      </c>
      <c r="N103">
        <f>INDEX([1]Règles!$G$17:$G$600,MATCH($C103,[1]Règles!$E$17:$E$600,0))</f>
        <v>0</v>
      </c>
      <c r="O103">
        <f>VALUE(IF(SUBSTITUTE(SUBSTITUTE(INDEX([1]Règles!$H$17:$H$600,MATCH($C103,[1]Règles!$E$17:$E$600,0))," / ",""),"(-1)","")="",0,SUBSTITUTE(SUBSTITUTE(INDEX([1]Règles!$H$17:$H$600,MATCH($C103,[1]Règles!$E$17:$E$600,0))," / ",""),"(-1)","")))</f>
        <v>4</v>
      </c>
    </row>
    <row r="104" spans="1:15" x14ac:dyDescent="0.25">
      <c r="A104" t="s">
        <v>10</v>
      </c>
      <c r="B104" t="s">
        <v>5</v>
      </c>
      <c r="C104" t="s">
        <v>329</v>
      </c>
      <c r="D104" t="s">
        <v>330</v>
      </c>
      <c r="E104" t="s">
        <v>184</v>
      </c>
      <c r="F104">
        <v>11</v>
      </c>
      <c r="G104">
        <v>0</v>
      </c>
      <c r="H104">
        <v>0</v>
      </c>
      <c r="I104">
        <v>0</v>
      </c>
      <c r="L104">
        <f>INDEX([1]Règles!$I$17:$I$600,MATCH($C104,[1]Règles!$E$17:$E$600,0))</f>
        <v>5.40625</v>
      </c>
      <c r="M104">
        <f>INDEX([1]Règles!$F$17:$F$600,MATCH($C104,[1]Règles!$E$17:$E$600,0))</f>
        <v>15</v>
      </c>
      <c r="N104">
        <f>INDEX([1]Règles!$G$17:$G$600,MATCH($C104,[1]Règles!$E$17:$E$600,0))</f>
        <v>15</v>
      </c>
      <c r="O104">
        <f>VALUE(IF(SUBSTITUTE(SUBSTITUTE(INDEX([1]Règles!$H$17:$H$600,MATCH($C104,[1]Règles!$E$17:$E$600,0))," / ",""),"(-1)","")="",0,SUBSTITUTE(SUBSTITUTE(INDEX([1]Règles!$H$17:$H$600,MATCH($C104,[1]Règles!$E$17:$E$600,0))," / ",""),"(-1)","")))</f>
        <v>7</v>
      </c>
    </row>
    <row r="105" spans="1:15" x14ac:dyDescent="0.25">
      <c r="A105" t="s">
        <v>10</v>
      </c>
      <c r="B105" t="s">
        <v>11</v>
      </c>
      <c r="C105" t="s">
        <v>353</v>
      </c>
      <c r="D105" t="s">
        <v>354</v>
      </c>
      <c r="E105" t="s">
        <v>219</v>
      </c>
      <c r="F105">
        <v>16</v>
      </c>
      <c r="G105">
        <v>0</v>
      </c>
      <c r="H105">
        <v>0</v>
      </c>
      <c r="I105">
        <v>0</v>
      </c>
      <c r="L105" t="e">
        <f>INDEX([1]Règles!$I$17:$I$600,MATCH($C105,[1]Règles!$E$17:$E$600,0))</f>
        <v>#N/A</v>
      </c>
      <c r="M105" t="e">
        <f>INDEX([1]Règles!$F$17:$F$600,MATCH($C105,[1]Règles!$E$17:$E$600,0))</f>
        <v>#N/A</v>
      </c>
      <c r="N105" t="e">
        <f>INDEX([1]Règles!$G$17:$G$600,MATCH($C105,[1]Règles!$E$17:$E$600,0))</f>
        <v>#N/A</v>
      </c>
      <c r="O105" t="e">
        <f>VALUE(IF(SUBSTITUTE(SUBSTITUTE(INDEX([1]Règles!$H$17:$H$600,MATCH($C105,[1]Règles!$E$17:$E$600,0))," / ",""),"(-1)","")="",0,SUBSTITUTE(SUBSTITUTE(INDEX([1]Règles!$H$17:$H$600,MATCH($C105,[1]Règles!$E$17:$E$600,0))," / ",""),"(-1)","")))</f>
        <v>#N/A</v>
      </c>
    </row>
    <row r="106" spans="1:15" x14ac:dyDescent="0.25">
      <c r="A106" t="s">
        <v>13</v>
      </c>
      <c r="B106" t="s">
        <v>26</v>
      </c>
      <c r="C106" t="s">
        <v>421</v>
      </c>
      <c r="D106" t="s">
        <v>198</v>
      </c>
      <c r="E106" t="s">
        <v>187</v>
      </c>
      <c r="F106">
        <v>16</v>
      </c>
      <c r="G106">
        <v>0</v>
      </c>
      <c r="H106">
        <v>0</v>
      </c>
      <c r="I106">
        <v>0</v>
      </c>
      <c r="L106">
        <f>INDEX([1]Règles!$I$17:$I$600,MATCH($C106,[1]Règles!$E$17:$E$600,0))</f>
        <v>5.2954545454545459</v>
      </c>
      <c r="M106">
        <f>INDEX([1]Règles!$F$17:$F$600,MATCH($C106,[1]Règles!$E$17:$E$600,0))</f>
        <v>22</v>
      </c>
      <c r="N106">
        <f>INDEX([1]Règles!$G$17:$G$600,MATCH($C106,[1]Règles!$E$17:$E$600,0))</f>
        <v>1</v>
      </c>
      <c r="O106">
        <f>VALUE(IF(SUBSTITUTE(SUBSTITUTE(INDEX([1]Règles!$H$17:$H$600,MATCH($C106,[1]Règles!$E$17:$E$600,0))," / ",""),"(-1)","")="",0,SUBSTITUTE(SUBSTITUTE(INDEX([1]Règles!$H$17:$H$600,MATCH($C106,[1]Règles!$E$17:$E$600,0))," / ",""),"(-1)","")))</f>
        <v>1</v>
      </c>
    </row>
    <row r="107" spans="1:15" x14ac:dyDescent="0.25">
      <c r="A107" t="s">
        <v>16</v>
      </c>
      <c r="B107" t="s">
        <v>26</v>
      </c>
      <c r="C107" t="s">
        <v>247</v>
      </c>
      <c r="D107" t="s">
        <v>202</v>
      </c>
      <c r="E107" t="s">
        <v>181</v>
      </c>
      <c r="F107">
        <v>8</v>
      </c>
      <c r="G107">
        <v>0</v>
      </c>
      <c r="H107">
        <v>0</v>
      </c>
      <c r="I107">
        <v>0</v>
      </c>
      <c r="L107">
        <f>INDEX([1]Règles!$I$17:$I$600,MATCH($C107,[1]Règles!$E$17:$E$600,0))</f>
        <v>5.1515151515151514</v>
      </c>
      <c r="M107">
        <f>INDEX([1]Règles!$F$17:$F$600,MATCH($C107,[1]Règles!$E$17:$E$600,0))</f>
        <v>33</v>
      </c>
      <c r="N107">
        <f>INDEX([1]Règles!$G$17:$G$600,MATCH($C107,[1]Règles!$E$17:$E$600,0))</f>
        <v>0</v>
      </c>
      <c r="O107">
        <f>VALUE(IF(SUBSTITUTE(SUBSTITUTE(INDEX([1]Règles!$H$17:$H$600,MATCH($C107,[1]Règles!$E$17:$E$600,0))," / ",""),"(-1)","")="",0,SUBSTITUTE(SUBSTITUTE(INDEX([1]Règles!$H$17:$H$600,MATCH($C107,[1]Règles!$E$17:$E$600,0))," / ",""),"(-1)","")))</f>
        <v>0</v>
      </c>
    </row>
    <row r="108" spans="1:15" x14ac:dyDescent="0.25">
      <c r="A108" t="s">
        <v>10</v>
      </c>
      <c r="B108" t="s">
        <v>26</v>
      </c>
      <c r="C108" t="s">
        <v>335</v>
      </c>
      <c r="D108" t="s">
        <v>336</v>
      </c>
      <c r="E108" t="s">
        <v>196</v>
      </c>
      <c r="F108">
        <v>12</v>
      </c>
      <c r="G108">
        <v>0</v>
      </c>
      <c r="H108">
        <v>0</v>
      </c>
      <c r="I108">
        <v>0</v>
      </c>
      <c r="L108">
        <f>INDEX([1]Règles!$I$17:$I$600,MATCH($C108,[1]Règles!$E$17:$E$600,0))</f>
        <v>4.833333333333333</v>
      </c>
      <c r="M108">
        <f>INDEX([1]Règles!$F$17:$F$600,MATCH($C108,[1]Règles!$E$17:$E$600,0))</f>
        <v>15</v>
      </c>
      <c r="N108">
        <f>INDEX([1]Règles!$G$17:$G$600,MATCH($C108,[1]Règles!$E$17:$E$600,0))</f>
        <v>1</v>
      </c>
      <c r="O108">
        <f>VALUE(IF(SUBSTITUTE(SUBSTITUTE(INDEX([1]Règles!$H$17:$H$600,MATCH($C108,[1]Règles!$E$17:$E$600,0))," / ",""),"(-1)","")="",0,SUBSTITUTE(SUBSTITUTE(INDEX([1]Règles!$H$17:$H$600,MATCH($C108,[1]Règles!$E$17:$E$600,0))," / ",""),"(-1)","")))</f>
        <v>2</v>
      </c>
    </row>
    <row r="109" spans="1:15" x14ac:dyDescent="0.25">
      <c r="A109" t="s">
        <v>318</v>
      </c>
      <c r="B109" t="s">
        <v>26</v>
      </c>
      <c r="C109" t="s">
        <v>319</v>
      </c>
      <c r="D109" t="s">
        <v>299</v>
      </c>
      <c r="E109" t="s">
        <v>173</v>
      </c>
      <c r="F109">
        <v>14</v>
      </c>
      <c r="G109">
        <v>0</v>
      </c>
      <c r="H109">
        <v>0</v>
      </c>
      <c r="I109">
        <v>0</v>
      </c>
      <c r="L109">
        <f>INDEX([1]Règles!$I$17:$I$600,MATCH($C109,[1]Règles!$E$17:$E$600,0))</f>
        <v>5.1216216216216219</v>
      </c>
      <c r="M109">
        <f>INDEX([1]Règles!$F$17:$F$600,MATCH($C109,[1]Règles!$E$17:$E$600,0))</f>
        <v>37</v>
      </c>
      <c r="N109">
        <f>INDEX([1]Règles!$G$17:$G$600,MATCH($C109,[1]Règles!$E$17:$E$600,0))</f>
        <v>0</v>
      </c>
      <c r="O109">
        <f>VALUE(IF(SUBSTITUTE(SUBSTITUTE(INDEX([1]Règles!$H$17:$H$600,MATCH($C109,[1]Règles!$E$17:$E$600,0))," / ",""),"(-1)","")="",0,SUBSTITUTE(SUBSTITUTE(INDEX([1]Règles!$H$17:$H$600,MATCH($C109,[1]Règles!$E$17:$E$600,0))," / ",""),"(-1)","")))</f>
        <v>0</v>
      </c>
    </row>
    <row r="110" spans="1:15" x14ac:dyDescent="0.25">
      <c r="A110" t="s">
        <v>393</v>
      </c>
      <c r="B110" t="s">
        <v>5</v>
      </c>
      <c r="C110" t="s">
        <v>365</v>
      </c>
      <c r="D110" t="s">
        <v>366</v>
      </c>
      <c r="E110" t="s">
        <v>206</v>
      </c>
      <c r="F110">
        <v>27</v>
      </c>
      <c r="G110">
        <v>0</v>
      </c>
      <c r="H110">
        <v>0</v>
      </c>
      <c r="I110">
        <v>0</v>
      </c>
      <c r="L110">
        <f>INDEX([1]Règles!$I$17:$I$600,MATCH($C110,[1]Règles!$E$17:$E$600,0))</f>
        <v>5.2</v>
      </c>
      <c r="M110">
        <f>INDEX([1]Règles!$F$17:$F$600,MATCH($C110,[1]Règles!$E$17:$E$600,0))</f>
        <v>5</v>
      </c>
      <c r="N110">
        <f>INDEX([1]Règles!$G$17:$G$600,MATCH($C110,[1]Règles!$E$17:$E$600,0))</f>
        <v>4</v>
      </c>
      <c r="O110">
        <f>VALUE(IF(SUBSTITUTE(SUBSTITUTE(INDEX([1]Règles!$H$17:$H$600,MATCH($C110,[1]Règles!$E$17:$E$600,0))," / ",""),"(-1)","")="",0,SUBSTITUTE(SUBSTITUTE(INDEX([1]Règles!$H$17:$H$600,MATCH($C110,[1]Règles!$E$17:$E$600,0))," / ",""),"(-1)","")))</f>
        <v>3</v>
      </c>
    </row>
    <row r="111" spans="1:15" x14ac:dyDescent="0.25">
      <c r="A111" t="s">
        <v>13</v>
      </c>
      <c r="B111" t="s">
        <v>5</v>
      </c>
      <c r="C111" t="s">
        <v>418</v>
      </c>
      <c r="E111" t="s">
        <v>193</v>
      </c>
      <c r="F111">
        <v>15</v>
      </c>
      <c r="G111">
        <v>0</v>
      </c>
      <c r="H111">
        <v>0</v>
      </c>
      <c r="I111">
        <v>0</v>
      </c>
      <c r="L111">
        <f>INDEX([1]Règles!$I$17:$I$600,MATCH($C111,[1]Règles!$E$17:$E$600,0))</f>
        <v>5.1818181818181817</v>
      </c>
      <c r="M111">
        <f>INDEX([1]Règles!$F$17:$F$600,MATCH($C111,[1]Règles!$E$17:$E$600,0))</f>
        <v>11</v>
      </c>
      <c r="N111">
        <f>INDEX([1]Règles!$G$17:$G$600,MATCH($C111,[1]Règles!$E$17:$E$600,0))</f>
        <v>8</v>
      </c>
      <c r="O111">
        <f>VALUE(IF(SUBSTITUTE(SUBSTITUTE(INDEX([1]Règles!$H$17:$H$600,MATCH($C111,[1]Règles!$E$17:$E$600,0))," / ",""),"(-1)","")="",0,SUBSTITUTE(SUBSTITUTE(INDEX([1]Règles!$H$17:$H$600,MATCH($C111,[1]Règles!$E$17:$E$600,0))," / ",""),"(-1)","")))</f>
        <v>2</v>
      </c>
    </row>
    <row r="112" spans="1:15" x14ac:dyDescent="0.25">
      <c r="A112" t="s">
        <v>393</v>
      </c>
      <c r="B112" t="s">
        <v>26</v>
      </c>
      <c r="C112" t="s">
        <v>372</v>
      </c>
      <c r="D112" t="s">
        <v>373</v>
      </c>
      <c r="E112" t="s">
        <v>193</v>
      </c>
      <c r="F112">
        <v>11</v>
      </c>
      <c r="G112">
        <v>0</v>
      </c>
      <c r="H112">
        <v>0</v>
      </c>
      <c r="I112">
        <v>0</v>
      </c>
      <c r="L112">
        <f>INDEX([1]Règles!$I$17:$I$600,MATCH($C112,[1]Règles!$E$17:$E$600,0))</f>
        <v>4.8125</v>
      </c>
      <c r="M112">
        <f>INDEX([1]Règles!$F$17:$F$600,MATCH($C112,[1]Règles!$E$17:$E$600,0))</f>
        <v>16</v>
      </c>
      <c r="N112">
        <f>INDEX([1]Règles!$G$17:$G$600,MATCH($C112,[1]Règles!$E$17:$E$600,0))</f>
        <v>1</v>
      </c>
      <c r="O112">
        <f>VALUE(IF(SUBSTITUTE(SUBSTITUTE(INDEX([1]Règles!$H$17:$H$600,MATCH($C112,[1]Règles!$E$17:$E$600,0))," / ",""),"(-1)","")="",0,SUBSTITUTE(SUBSTITUTE(INDEX([1]Règles!$H$17:$H$600,MATCH($C112,[1]Règles!$E$17:$E$600,0))," / ",""),"(-1)","")))</f>
        <v>0</v>
      </c>
    </row>
    <row r="113" spans="1:15" x14ac:dyDescent="0.25">
      <c r="A113" t="s">
        <v>8</v>
      </c>
      <c r="B113" t="s">
        <v>11</v>
      </c>
      <c r="C113" t="s">
        <v>449</v>
      </c>
      <c r="D113" t="s">
        <v>422</v>
      </c>
      <c r="E113" t="s">
        <v>176</v>
      </c>
      <c r="F113">
        <v>21</v>
      </c>
      <c r="G113">
        <v>0</v>
      </c>
      <c r="H113">
        <v>0</v>
      </c>
      <c r="I113">
        <v>0</v>
      </c>
      <c r="L113">
        <f>INDEX([1]Règles!$I$17:$I$600,MATCH($C113,[1]Règles!$E$17:$E$600,0))</f>
        <v>5</v>
      </c>
      <c r="M113">
        <f>INDEX([1]Règles!$F$17:$F$600,MATCH($C113,[1]Règles!$E$17:$E$600,0))</f>
        <v>3</v>
      </c>
      <c r="N113">
        <f>INDEX([1]Règles!$G$17:$G$600,MATCH($C113,[1]Règles!$E$17:$E$600,0))</f>
        <v>11</v>
      </c>
      <c r="O113">
        <f>VALUE(IF(SUBSTITUTE(SUBSTITUTE(INDEX([1]Règles!$H$17:$H$600,MATCH($C113,[1]Règles!$E$17:$E$600,0))," / ",""),"(-1)","")="",0,SUBSTITUTE(SUBSTITUTE(INDEX([1]Règles!$H$17:$H$600,MATCH($C113,[1]Règles!$E$17:$E$600,0))," / ",""),"(-1)","")))</f>
        <v>2</v>
      </c>
    </row>
    <row r="114" spans="1:15" x14ac:dyDescent="0.25">
      <c r="A114" t="s">
        <v>16</v>
      </c>
      <c r="B114" t="s">
        <v>26</v>
      </c>
      <c r="C114" t="s">
        <v>194</v>
      </c>
      <c r="D114" t="s">
        <v>195</v>
      </c>
      <c r="E114" t="s">
        <v>196</v>
      </c>
      <c r="F114">
        <v>17</v>
      </c>
      <c r="G114">
        <v>0</v>
      </c>
      <c r="H114">
        <v>0</v>
      </c>
      <c r="I114">
        <v>0</v>
      </c>
      <c r="L114">
        <f>INDEX([1]Règles!$I$17:$I$600,MATCH($C114,[1]Règles!$E$17:$E$600,0))</f>
        <v>5.0571428571428569</v>
      </c>
      <c r="M114">
        <f>INDEX([1]Règles!$F$17:$F$600,MATCH($C114,[1]Règles!$E$17:$E$600,0))</f>
        <v>34</v>
      </c>
      <c r="N114">
        <f>INDEX([1]Règles!$G$17:$G$600,MATCH($C114,[1]Règles!$E$17:$E$600,0))</f>
        <v>0</v>
      </c>
      <c r="O114">
        <f>VALUE(IF(SUBSTITUTE(SUBSTITUTE(INDEX([1]Règles!$H$17:$H$600,MATCH($C114,[1]Règles!$E$17:$E$600,0))," / ",""),"(-1)","")="",0,SUBSTITUTE(SUBSTITUTE(INDEX([1]Règles!$H$17:$H$600,MATCH($C114,[1]Règles!$E$17:$E$600,0))," / ",""),"(-1)","")))</f>
        <v>1</v>
      </c>
    </row>
    <row r="115" spans="1:15" x14ac:dyDescent="0.25">
      <c r="A115" t="s">
        <v>8</v>
      </c>
      <c r="B115" t="s">
        <v>5</v>
      </c>
      <c r="C115" t="s">
        <v>430</v>
      </c>
      <c r="D115" t="s">
        <v>431</v>
      </c>
      <c r="E115" t="s">
        <v>386</v>
      </c>
      <c r="F115">
        <v>12</v>
      </c>
      <c r="G115">
        <v>0</v>
      </c>
      <c r="H115">
        <v>0</v>
      </c>
      <c r="I115">
        <v>0</v>
      </c>
      <c r="L115">
        <f>INDEX([1]Règles!$I$17:$I$600,MATCH($C115,[1]Règles!$E$17:$E$600,0))</f>
        <v>4.8947368421052628</v>
      </c>
      <c r="M115">
        <f>INDEX([1]Règles!$F$17:$F$600,MATCH($C115,[1]Règles!$E$17:$E$600,0))</f>
        <v>18</v>
      </c>
      <c r="N115">
        <f>INDEX([1]Règles!$G$17:$G$600,MATCH($C115,[1]Règles!$E$17:$E$600,0))</f>
        <v>10</v>
      </c>
      <c r="O115">
        <f>VALUE(IF(SUBSTITUTE(SUBSTITUTE(INDEX([1]Règles!$H$17:$H$600,MATCH($C115,[1]Règles!$E$17:$E$600,0))," / ",""),"(-1)","")="",0,SUBSTITUTE(SUBSTITUTE(INDEX([1]Règles!$H$17:$H$600,MATCH($C115,[1]Règles!$E$17:$E$600,0))," / ",""),"(-1)","")))</f>
        <v>5</v>
      </c>
    </row>
    <row r="116" spans="1:15" x14ac:dyDescent="0.25">
      <c r="A116" t="s">
        <v>8</v>
      </c>
      <c r="B116" t="s">
        <v>11</v>
      </c>
      <c r="C116" t="s">
        <v>443</v>
      </c>
      <c r="D116" t="s">
        <v>343</v>
      </c>
      <c r="E116" t="s">
        <v>181</v>
      </c>
      <c r="F116">
        <v>14</v>
      </c>
      <c r="G116">
        <v>0</v>
      </c>
      <c r="H116">
        <v>0</v>
      </c>
      <c r="I116">
        <v>0</v>
      </c>
      <c r="L116">
        <f>INDEX([1]Règles!$I$17:$I$600,MATCH($C116,[1]Règles!$E$17:$E$600,0))</f>
        <v>5</v>
      </c>
      <c r="M116">
        <f>INDEX([1]Règles!$F$17:$F$600,MATCH($C116,[1]Règles!$E$17:$E$600,0))</f>
        <v>13</v>
      </c>
      <c r="N116">
        <f>INDEX([1]Règles!$G$17:$G$600,MATCH($C116,[1]Règles!$E$17:$E$600,0))</f>
        <v>13</v>
      </c>
      <c r="O116">
        <f>VALUE(IF(SUBSTITUTE(SUBSTITUTE(INDEX([1]Règles!$H$17:$H$600,MATCH($C116,[1]Règles!$E$17:$E$600,0))," / ",""),"(-1)","")="",0,SUBSTITUTE(SUBSTITUTE(INDEX([1]Règles!$H$17:$H$600,MATCH($C116,[1]Règles!$E$17:$E$600,0))," / ",""),"(-1)","")))</f>
        <v>3</v>
      </c>
    </row>
    <row r="117" spans="1:15" x14ac:dyDescent="0.25">
      <c r="A117" t="s">
        <v>10</v>
      </c>
      <c r="B117" t="s">
        <v>20</v>
      </c>
      <c r="C117" t="s">
        <v>347</v>
      </c>
      <c r="D117" t="s">
        <v>273</v>
      </c>
      <c r="E117" t="s">
        <v>196</v>
      </c>
      <c r="F117">
        <v>15</v>
      </c>
      <c r="G117">
        <v>0</v>
      </c>
      <c r="H117">
        <v>0</v>
      </c>
      <c r="I117">
        <v>0</v>
      </c>
      <c r="L117">
        <f>INDEX([1]Règles!$I$17:$I$600,MATCH($C117,[1]Règles!$E$17:$E$600,0))</f>
        <v>5.4736842105263159</v>
      </c>
      <c r="M117">
        <f>INDEX([1]Règles!$F$17:$F$600,MATCH($C117,[1]Règles!$E$17:$E$600,0))</f>
        <v>38</v>
      </c>
      <c r="N117">
        <f>INDEX([1]Règles!$G$17:$G$600,MATCH($C117,[1]Règles!$E$17:$E$600,0))</f>
        <v>0</v>
      </c>
      <c r="O117">
        <f>VALUE(IF(SUBSTITUTE(SUBSTITUTE(INDEX([1]Règles!$H$17:$H$600,MATCH($C117,[1]Règles!$E$17:$E$600,0))," / ",""),"(-1)","")="",0,SUBSTITUTE(SUBSTITUTE(INDEX([1]Règles!$H$17:$H$600,MATCH($C117,[1]Règles!$E$17:$E$600,0))," / ",""),"(-1)","")))</f>
        <v>0</v>
      </c>
    </row>
    <row r="118" spans="1:15" x14ac:dyDescent="0.25">
      <c r="A118" t="s">
        <v>8</v>
      </c>
      <c r="B118" t="s">
        <v>26</v>
      </c>
      <c r="C118" t="s">
        <v>436</v>
      </c>
      <c r="D118" t="s">
        <v>437</v>
      </c>
      <c r="E118" t="s">
        <v>386</v>
      </c>
      <c r="F118">
        <v>15</v>
      </c>
      <c r="G118">
        <v>0</v>
      </c>
      <c r="H118">
        <v>0</v>
      </c>
      <c r="I118">
        <v>0</v>
      </c>
      <c r="L118">
        <f>INDEX([1]Règles!$I$17:$I$600,MATCH($C118,[1]Règles!$E$17:$E$600,0))</f>
        <v>5.0652173913043477</v>
      </c>
      <c r="M118">
        <f>INDEX([1]Règles!$F$17:$F$600,MATCH($C118,[1]Règles!$E$17:$E$600,0))</f>
        <v>23</v>
      </c>
      <c r="N118">
        <f>INDEX([1]Règles!$G$17:$G$600,MATCH($C118,[1]Règles!$E$17:$E$600,0))</f>
        <v>0</v>
      </c>
      <c r="O118">
        <f>VALUE(IF(SUBSTITUTE(SUBSTITUTE(INDEX([1]Règles!$H$17:$H$600,MATCH($C118,[1]Règles!$E$17:$E$600,0))," / ",""),"(-1)","")="",0,SUBSTITUTE(SUBSTITUTE(INDEX([1]Règles!$H$17:$H$600,MATCH($C118,[1]Règles!$E$17:$E$600,0))," / ",""),"(-1)","")))</f>
        <v>1</v>
      </c>
    </row>
    <row r="119" spans="1:15" x14ac:dyDescent="0.25">
      <c r="A119" t="s">
        <v>16</v>
      </c>
      <c r="B119" t="s">
        <v>11</v>
      </c>
      <c r="C119" t="s">
        <v>217</v>
      </c>
      <c r="D119" t="s">
        <v>218</v>
      </c>
      <c r="E119" t="s">
        <v>219</v>
      </c>
      <c r="F119">
        <v>16</v>
      </c>
      <c r="G119">
        <v>0</v>
      </c>
      <c r="H119">
        <v>0</v>
      </c>
      <c r="I119">
        <v>0</v>
      </c>
      <c r="L119">
        <f>INDEX([1]Règles!$I$17:$I$600,MATCH($C119,[1]Règles!$E$17:$E$600,0))</f>
        <v>4.875</v>
      </c>
      <c r="M119">
        <f>INDEX([1]Règles!$F$17:$F$600,MATCH($C119,[1]Règles!$E$17:$E$600,0))</f>
        <v>27</v>
      </c>
      <c r="N119">
        <f>INDEX([1]Règles!$G$17:$G$600,MATCH($C119,[1]Règles!$E$17:$E$600,0))</f>
        <v>6</v>
      </c>
      <c r="O119">
        <f>VALUE(IF(SUBSTITUTE(SUBSTITUTE(INDEX([1]Règles!$H$17:$H$600,MATCH($C119,[1]Règles!$E$17:$E$600,0))," / ",""),"(-1)","")="",0,SUBSTITUTE(SUBSTITUTE(INDEX([1]Règles!$H$17:$H$600,MATCH($C119,[1]Règles!$E$17:$E$600,0))," / ",""),"(-1)","")))</f>
        <v>2</v>
      </c>
    </row>
    <row r="120" spans="1:15" x14ac:dyDescent="0.25">
      <c r="A120" t="s">
        <v>16</v>
      </c>
      <c r="B120" t="s">
        <v>5</v>
      </c>
      <c r="C120" t="s">
        <v>177</v>
      </c>
      <c r="D120" t="s">
        <v>178</v>
      </c>
      <c r="E120" t="s">
        <v>179</v>
      </c>
      <c r="F120">
        <v>25</v>
      </c>
      <c r="G120">
        <v>0</v>
      </c>
      <c r="H120">
        <v>0</v>
      </c>
      <c r="I120">
        <v>0</v>
      </c>
      <c r="L120">
        <f>INDEX([1]Règles!$I$17:$I$600,MATCH($C120,[1]Règles!$E$17:$E$600,0))</f>
        <v>4.9000000000000004</v>
      </c>
      <c r="M120">
        <f>INDEX([1]Règles!$F$17:$F$600,MATCH($C120,[1]Règles!$E$17:$E$600,0))</f>
        <v>25</v>
      </c>
      <c r="N120">
        <f>INDEX([1]Règles!$G$17:$G$600,MATCH($C120,[1]Règles!$E$17:$E$600,0))</f>
        <v>8</v>
      </c>
      <c r="O120">
        <f>VALUE(IF(SUBSTITUTE(SUBSTITUTE(INDEX([1]Règles!$H$17:$H$600,MATCH($C120,[1]Règles!$E$17:$E$600,0))," / ",""),"(-1)","")="",0,SUBSTITUTE(SUBSTITUTE(INDEX([1]Règles!$H$17:$H$600,MATCH($C120,[1]Règles!$E$17:$E$600,0))," / ",""),"(-1)","")))</f>
        <v>3</v>
      </c>
    </row>
    <row r="121" spans="1:15" x14ac:dyDescent="0.25">
      <c r="A121" t="s">
        <v>16</v>
      </c>
      <c r="B121" t="s">
        <v>26</v>
      </c>
      <c r="C121" t="s">
        <v>249</v>
      </c>
      <c r="D121" t="s">
        <v>205</v>
      </c>
      <c r="E121" t="s">
        <v>206</v>
      </c>
      <c r="F121">
        <v>7</v>
      </c>
      <c r="G121">
        <v>0</v>
      </c>
      <c r="H121">
        <v>0</v>
      </c>
      <c r="I121">
        <v>0</v>
      </c>
      <c r="L121" t="e">
        <f>INDEX([1]Règles!$I$17:$I$600,MATCH($C121,[1]Règles!$E$17:$E$600,0))</f>
        <v>#N/A</v>
      </c>
      <c r="M121" t="e">
        <f>INDEX([1]Règles!$F$17:$F$600,MATCH($C121,[1]Règles!$E$17:$E$600,0))</f>
        <v>#N/A</v>
      </c>
      <c r="N121" t="e">
        <f>INDEX([1]Règles!$G$17:$G$600,MATCH($C121,[1]Règles!$E$17:$E$600,0))</f>
        <v>#N/A</v>
      </c>
      <c r="O121" t="e">
        <f>VALUE(IF(SUBSTITUTE(SUBSTITUTE(INDEX([1]Règles!$H$17:$H$600,MATCH($C121,[1]Règles!$E$17:$E$600,0))," / ",""),"(-1)","")="",0,SUBSTITUTE(SUBSTITUTE(INDEX([1]Règles!$H$17:$H$600,MATCH($C121,[1]Règles!$E$17:$E$600,0))," / ",""),"(-1)","")))</f>
        <v>#N/A</v>
      </c>
    </row>
    <row r="122" spans="1:15" x14ac:dyDescent="0.25">
      <c r="A122" t="s">
        <v>14</v>
      </c>
      <c r="B122" t="s">
        <v>26</v>
      </c>
      <c r="C122" t="s">
        <v>463</v>
      </c>
      <c r="D122" t="s">
        <v>464</v>
      </c>
      <c r="E122" t="s">
        <v>229</v>
      </c>
      <c r="F122">
        <v>22</v>
      </c>
      <c r="G122">
        <v>0</v>
      </c>
      <c r="H122">
        <v>0</v>
      </c>
      <c r="I122">
        <v>0</v>
      </c>
      <c r="L122">
        <f>INDEX([1]Règles!$I$17:$I$600,MATCH($C122,[1]Règles!$E$17:$E$600,0))</f>
        <v>5.104166666666667</v>
      </c>
      <c r="M122">
        <f>INDEX([1]Règles!$F$17:$F$600,MATCH($C122,[1]Règles!$E$17:$E$600,0))</f>
        <v>22</v>
      </c>
      <c r="N122">
        <f>INDEX([1]Règles!$G$17:$G$600,MATCH($C122,[1]Règles!$E$17:$E$600,0))</f>
        <v>3</v>
      </c>
      <c r="O122">
        <f>VALUE(IF(SUBSTITUTE(SUBSTITUTE(INDEX([1]Règles!$H$17:$H$600,MATCH($C122,[1]Règles!$E$17:$E$600,0))," / ",""),"(-1)","")="",0,SUBSTITUTE(SUBSTITUTE(INDEX([1]Règles!$H$17:$H$600,MATCH($C122,[1]Règles!$E$17:$E$600,0))," / ",""),"(-1)","")))</f>
        <v>1</v>
      </c>
    </row>
    <row r="123" spans="1:15" x14ac:dyDescent="0.25">
      <c r="A123" t="s">
        <v>14</v>
      </c>
      <c r="B123" t="s">
        <v>20</v>
      </c>
      <c r="C123" t="s">
        <v>466</v>
      </c>
      <c r="D123" t="s">
        <v>467</v>
      </c>
      <c r="E123" t="s">
        <v>232</v>
      </c>
      <c r="F123">
        <v>28</v>
      </c>
      <c r="G123">
        <v>0</v>
      </c>
      <c r="H123">
        <v>0</v>
      </c>
      <c r="I123">
        <v>0</v>
      </c>
      <c r="L123">
        <f>INDEX([1]Règles!$I$17:$I$600,MATCH($C123,[1]Règles!$E$17:$E$600,0))</f>
        <v>4.9375</v>
      </c>
      <c r="M123">
        <f>INDEX([1]Règles!$F$17:$F$600,MATCH($C123,[1]Règles!$E$17:$E$600,0))</f>
        <v>8</v>
      </c>
      <c r="N123">
        <f>INDEX([1]Règles!$G$17:$G$600,MATCH($C123,[1]Règles!$E$17:$E$600,0))</f>
        <v>1</v>
      </c>
      <c r="O123">
        <f>VALUE(IF(SUBSTITUTE(SUBSTITUTE(INDEX([1]Règles!$H$17:$H$600,MATCH($C123,[1]Règles!$E$17:$E$600,0))," / ",""),"(-1)","")="",0,SUBSTITUTE(SUBSTITUTE(INDEX([1]Règles!$H$17:$H$600,MATCH($C123,[1]Règles!$E$17:$E$600,0))," / ",""),"(-1)","")))</f>
        <v>0</v>
      </c>
    </row>
    <row r="124" spans="1:15" x14ac:dyDescent="0.25">
      <c r="A124" t="s">
        <v>13</v>
      </c>
      <c r="B124" t="s">
        <v>26</v>
      </c>
      <c r="C124" t="s">
        <v>115</v>
      </c>
      <c r="E124" t="s">
        <v>176</v>
      </c>
      <c r="F124">
        <v>15</v>
      </c>
      <c r="G124">
        <v>0</v>
      </c>
      <c r="H124">
        <v>0</v>
      </c>
      <c r="I124">
        <v>0</v>
      </c>
      <c r="L124">
        <f>INDEX([1]Règles!$I$17:$I$600,MATCH($C124,[1]Règles!$E$17:$E$600,0))</f>
        <v>5.4285714285714288</v>
      </c>
      <c r="M124">
        <f>INDEX([1]Règles!$F$17:$F$600,MATCH($C124,[1]Règles!$E$17:$E$600,0))</f>
        <v>35</v>
      </c>
      <c r="N124">
        <f>INDEX([1]Règles!$G$17:$G$600,MATCH($C124,[1]Règles!$E$17:$E$600,0))</f>
        <v>1</v>
      </c>
      <c r="O124">
        <f>VALUE(IF(SUBSTITUTE(SUBSTITUTE(INDEX([1]Règles!$H$17:$H$600,MATCH($C124,[1]Règles!$E$17:$E$600,0))," / ",""),"(-1)","")="",0,SUBSTITUTE(SUBSTITUTE(INDEX([1]Règles!$H$17:$H$600,MATCH($C124,[1]Règles!$E$17:$E$600,0))," / ",""),"(-1)","")))</f>
        <v>1</v>
      </c>
    </row>
    <row r="125" spans="1:15" x14ac:dyDescent="0.25">
      <c r="A125" t="s">
        <v>14</v>
      </c>
      <c r="B125" t="s">
        <v>26</v>
      </c>
      <c r="C125" t="s">
        <v>474</v>
      </c>
      <c r="D125" t="s">
        <v>198</v>
      </c>
      <c r="E125" t="s">
        <v>199</v>
      </c>
      <c r="F125">
        <v>14</v>
      </c>
      <c r="G125">
        <v>0</v>
      </c>
      <c r="H125">
        <v>0</v>
      </c>
      <c r="I125">
        <v>0</v>
      </c>
      <c r="L125">
        <f>INDEX([1]Règles!$I$17:$I$600,MATCH($C125,[1]Règles!$E$17:$E$600,0))</f>
        <v>5.1333333333333337</v>
      </c>
      <c r="M125">
        <f>INDEX([1]Règles!$F$17:$F$600,MATCH($C125,[1]Règles!$E$17:$E$600,0))</f>
        <v>30</v>
      </c>
      <c r="N125">
        <f>INDEX([1]Règles!$G$17:$G$600,MATCH($C125,[1]Règles!$E$17:$E$600,0))</f>
        <v>0</v>
      </c>
      <c r="O125">
        <f>VALUE(IF(SUBSTITUTE(SUBSTITUTE(INDEX([1]Règles!$H$17:$H$600,MATCH($C125,[1]Règles!$E$17:$E$600,0))," / ",""),"(-1)","")="",0,SUBSTITUTE(SUBSTITUTE(INDEX([1]Règles!$H$17:$H$600,MATCH($C125,[1]Règles!$E$17:$E$600,0))," / ",""),"(-1)","")))</f>
        <v>1</v>
      </c>
    </row>
    <row r="126" spans="1:15" x14ac:dyDescent="0.25">
      <c r="A126" t="s">
        <v>16</v>
      </c>
      <c r="B126" t="s">
        <v>26</v>
      </c>
      <c r="C126" t="s">
        <v>197</v>
      </c>
      <c r="D126" t="s">
        <v>198</v>
      </c>
      <c r="E126" t="s">
        <v>199</v>
      </c>
      <c r="F126">
        <v>6</v>
      </c>
      <c r="G126">
        <v>0</v>
      </c>
      <c r="H126">
        <v>0</v>
      </c>
      <c r="I126">
        <v>0</v>
      </c>
      <c r="L126">
        <f>INDEX([1]Règles!$I$17:$I$600,MATCH($C126,[1]Règles!$E$17:$E$600,0))</f>
        <v>4.758064516129032</v>
      </c>
      <c r="M126">
        <f>INDEX([1]Règles!$F$17:$F$600,MATCH($C126,[1]Règles!$E$17:$E$600,0))</f>
        <v>31</v>
      </c>
      <c r="N126">
        <f>INDEX([1]Règles!$G$17:$G$600,MATCH($C126,[1]Règles!$E$17:$E$600,0))</f>
        <v>0</v>
      </c>
      <c r="O126">
        <f>VALUE(IF(SUBSTITUTE(SUBSTITUTE(INDEX([1]Règles!$H$17:$H$600,MATCH($C126,[1]Règles!$E$17:$E$600,0))," / ",""),"(-1)","")="",0,SUBSTITUTE(SUBSTITUTE(INDEX([1]Règles!$H$17:$H$600,MATCH($C126,[1]Règles!$E$17:$E$600,0))," / ",""),"(-1)","")))</f>
        <v>1</v>
      </c>
    </row>
    <row r="127" spans="1:15" x14ac:dyDescent="0.25">
      <c r="A127" t="s">
        <v>14</v>
      </c>
      <c r="B127" t="s">
        <v>11</v>
      </c>
      <c r="C127" t="s">
        <v>468</v>
      </c>
      <c r="D127" t="s">
        <v>469</v>
      </c>
      <c r="E127" t="s">
        <v>206</v>
      </c>
      <c r="F127">
        <v>29</v>
      </c>
      <c r="G127">
        <v>0</v>
      </c>
      <c r="H127">
        <v>0</v>
      </c>
      <c r="I127">
        <v>0</v>
      </c>
      <c r="L127">
        <f>INDEX([1]Règles!$I$17:$I$600,MATCH($C127,[1]Règles!$E$17:$E$600,0))</f>
        <v>4.7142857142857144</v>
      </c>
      <c r="M127">
        <f>INDEX([1]Règles!$F$17:$F$600,MATCH($C127,[1]Règles!$E$17:$E$600,0))</f>
        <v>13</v>
      </c>
      <c r="N127">
        <f>INDEX([1]Règles!$G$17:$G$600,MATCH($C127,[1]Règles!$E$17:$E$600,0))</f>
        <v>14</v>
      </c>
      <c r="O127">
        <f>VALUE(IF(SUBSTITUTE(SUBSTITUTE(INDEX([1]Règles!$H$17:$H$600,MATCH($C127,[1]Règles!$E$17:$E$600,0))," / ",""),"(-1)","")="",0,SUBSTITUTE(SUBSTITUTE(INDEX([1]Règles!$H$17:$H$600,MATCH($C127,[1]Règles!$E$17:$E$600,0))," / ",""),"(-1)","")))</f>
        <v>5</v>
      </c>
    </row>
    <row r="128" spans="1:15" x14ac:dyDescent="0.25">
      <c r="A128" t="s">
        <v>10</v>
      </c>
      <c r="B128" t="s">
        <v>11</v>
      </c>
      <c r="C128" t="s">
        <v>360</v>
      </c>
      <c r="D128" t="s">
        <v>269</v>
      </c>
      <c r="E128" t="s">
        <v>328</v>
      </c>
      <c r="F128">
        <v>12</v>
      </c>
      <c r="G128">
        <v>0</v>
      </c>
      <c r="H128">
        <v>0</v>
      </c>
      <c r="I128">
        <v>0</v>
      </c>
      <c r="L128">
        <f>INDEX([1]Règles!$I$17:$I$600,MATCH($C128,[1]Règles!$E$17:$E$600,0))</f>
        <v>4.884615384615385</v>
      </c>
      <c r="M128">
        <f>INDEX([1]Règles!$F$17:$F$600,MATCH($C128,[1]Règles!$E$17:$E$600,0))</f>
        <v>13</v>
      </c>
      <c r="N128">
        <f>INDEX([1]Règles!$G$17:$G$600,MATCH($C128,[1]Règles!$E$17:$E$600,0))</f>
        <v>6</v>
      </c>
      <c r="O128">
        <f>VALUE(IF(SUBSTITUTE(SUBSTITUTE(INDEX([1]Règles!$H$17:$H$600,MATCH($C128,[1]Règles!$E$17:$E$600,0))," / ",""),"(-1)","")="",0,SUBSTITUTE(SUBSTITUTE(INDEX([1]Règles!$H$17:$H$600,MATCH($C128,[1]Règles!$E$17:$E$600,0))," / ",""),"(-1)","")))</f>
        <v>0</v>
      </c>
    </row>
    <row r="129" spans="1:15" x14ac:dyDescent="0.25">
      <c r="A129" t="s">
        <v>393</v>
      </c>
      <c r="B129" t="s">
        <v>26</v>
      </c>
      <c r="C129" t="s">
        <v>370</v>
      </c>
      <c r="D129" t="s">
        <v>371</v>
      </c>
      <c r="E129" t="s">
        <v>184</v>
      </c>
      <c r="F129">
        <v>16</v>
      </c>
      <c r="G129">
        <v>0</v>
      </c>
      <c r="H129">
        <v>0</v>
      </c>
      <c r="I129">
        <v>0</v>
      </c>
      <c r="L129">
        <f>INDEX([1]Règles!$I$17:$I$600,MATCH($C129,[1]Règles!$E$17:$E$600,0))</f>
        <v>4.84</v>
      </c>
      <c r="M129">
        <f>INDEX([1]Règles!$F$17:$F$600,MATCH($C129,[1]Règles!$E$17:$E$600,0))</f>
        <v>25</v>
      </c>
      <c r="N129">
        <f>INDEX([1]Règles!$G$17:$G$600,MATCH($C129,[1]Règles!$E$17:$E$600,0))</f>
        <v>2</v>
      </c>
      <c r="O129">
        <f>VALUE(IF(SUBSTITUTE(SUBSTITUTE(INDEX([1]Règles!$H$17:$H$600,MATCH($C129,[1]Règles!$E$17:$E$600,0))," / ",""),"(-1)","")="",0,SUBSTITUTE(SUBSTITUTE(INDEX([1]Règles!$H$17:$H$600,MATCH($C129,[1]Règles!$E$17:$E$600,0))," / ",""),"(-1)","")))</f>
        <v>0</v>
      </c>
    </row>
    <row r="130" spans="1:15" x14ac:dyDescent="0.25">
      <c r="A130" t="s">
        <v>318</v>
      </c>
      <c r="B130" t="s">
        <v>26</v>
      </c>
      <c r="C130" t="s">
        <v>101</v>
      </c>
      <c r="E130" t="s">
        <v>187</v>
      </c>
      <c r="F130">
        <v>17</v>
      </c>
      <c r="G130">
        <v>0</v>
      </c>
      <c r="H130">
        <v>0</v>
      </c>
      <c r="I130">
        <v>0</v>
      </c>
      <c r="L130">
        <f>INDEX([1]Règles!$I$17:$I$600,MATCH($C130,[1]Règles!$E$17:$E$600,0))</f>
        <v>5.209677419354839</v>
      </c>
      <c r="M130">
        <f>INDEX([1]Règles!$F$17:$F$600,MATCH($C130,[1]Règles!$E$17:$E$600,0))</f>
        <v>31</v>
      </c>
      <c r="N130">
        <f>INDEX([1]Règles!$G$17:$G$600,MATCH($C130,[1]Règles!$E$17:$E$600,0))</f>
        <v>0</v>
      </c>
      <c r="O130">
        <f>VALUE(IF(SUBSTITUTE(SUBSTITUTE(INDEX([1]Règles!$H$17:$H$600,MATCH($C130,[1]Règles!$E$17:$E$600,0))," / ",""),"(-1)","")="",0,SUBSTITUTE(SUBSTITUTE(INDEX([1]Règles!$H$17:$H$600,MATCH($C130,[1]Règles!$E$17:$E$600,0))," / ",""),"(-1)","")))</f>
        <v>1</v>
      </c>
    </row>
    <row r="131" spans="1:15" x14ac:dyDescent="0.25">
      <c r="A131" t="s">
        <v>8</v>
      </c>
      <c r="B131" t="s">
        <v>5</v>
      </c>
      <c r="C131" t="s">
        <v>428</v>
      </c>
      <c r="D131" t="s">
        <v>429</v>
      </c>
      <c r="E131" t="s">
        <v>193</v>
      </c>
      <c r="F131">
        <v>41</v>
      </c>
      <c r="G131">
        <v>0</v>
      </c>
      <c r="H131">
        <v>0</v>
      </c>
      <c r="I131">
        <v>0</v>
      </c>
      <c r="L131">
        <f>INDEX([1]Règles!$I$17:$I$600,MATCH($C131,[1]Règles!$E$17:$E$600,0))</f>
        <v>5.0714285714285712</v>
      </c>
      <c r="M131">
        <f>INDEX([1]Règles!$F$17:$F$600,MATCH($C131,[1]Règles!$E$17:$E$600,0))</f>
        <v>29</v>
      </c>
      <c r="N131">
        <f>INDEX([1]Règles!$G$17:$G$600,MATCH($C131,[1]Règles!$E$17:$E$600,0))</f>
        <v>4</v>
      </c>
      <c r="O131">
        <f>VALUE(IF(SUBSTITUTE(SUBSTITUTE(INDEX([1]Règles!$H$17:$H$600,MATCH($C131,[1]Règles!$E$17:$E$600,0))," / ",""),"(-1)","")="",0,SUBSTITUTE(SUBSTITUTE(INDEX([1]Règles!$H$17:$H$600,MATCH($C131,[1]Règles!$E$17:$E$600,0))," / ",""),"(-1)","")))</f>
        <v>9</v>
      </c>
    </row>
    <row r="132" spans="1:15" x14ac:dyDescent="0.25">
      <c r="A132" t="s">
        <v>8</v>
      </c>
      <c r="B132" t="s">
        <v>5</v>
      </c>
      <c r="C132" t="s">
        <v>423</v>
      </c>
      <c r="D132" t="s">
        <v>224</v>
      </c>
      <c r="E132" t="s">
        <v>209</v>
      </c>
      <c r="F132">
        <v>19</v>
      </c>
      <c r="G132">
        <v>0</v>
      </c>
      <c r="H132">
        <v>0</v>
      </c>
      <c r="I132">
        <v>0</v>
      </c>
      <c r="L132">
        <f>INDEX([1]Règles!$I$17:$I$600,MATCH($C132,[1]Règles!$E$17:$E$600,0))</f>
        <v>4.8695652173913047</v>
      </c>
      <c r="M132">
        <f>INDEX([1]Règles!$F$17:$F$600,MATCH($C132,[1]Règles!$E$17:$E$600,0))</f>
        <v>22</v>
      </c>
      <c r="N132">
        <f>INDEX([1]Règles!$G$17:$G$600,MATCH($C132,[1]Règles!$E$17:$E$600,0))</f>
        <v>12</v>
      </c>
      <c r="O132">
        <f>VALUE(IF(SUBSTITUTE(SUBSTITUTE(INDEX([1]Règles!$H$17:$H$600,MATCH($C132,[1]Règles!$E$17:$E$600,0))," / ",""),"(-1)","")="",0,SUBSTITUTE(SUBSTITUTE(INDEX([1]Règles!$H$17:$H$600,MATCH($C132,[1]Règles!$E$17:$E$600,0))," / ",""),"(-1)","")))</f>
        <v>6</v>
      </c>
    </row>
    <row r="133" spans="1:15" x14ac:dyDescent="0.25">
      <c r="A133" t="s">
        <v>10</v>
      </c>
      <c r="B133" t="s">
        <v>5</v>
      </c>
      <c r="C133" t="s">
        <v>331</v>
      </c>
      <c r="D133" t="s">
        <v>332</v>
      </c>
      <c r="E133" t="s">
        <v>196</v>
      </c>
      <c r="F133">
        <v>13</v>
      </c>
      <c r="G133">
        <v>0</v>
      </c>
      <c r="H133">
        <v>0</v>
      </c>
      <c r="I133">
        <v>0</v>
      </c>
      <c r="L133" t="e">
        <f>INDEX([1]Règles!$I$17:$I$600,MATCH($C133,[1]Règles!$E$17:$E$600,0))</f>
        <v>#N/A</v>
      </c>
      <c r="M133" t="e">
        <f>INDEX([1]Règles!$F$17:$F$600,MATCH($C133,[1]Règles!$E$17:$E$600,0))</f>
        <v>#N/A</v>
      </c>
      <c r="N133" t="e">
        <f>INDEX([1]Règles!$G$17:$G$600,MATCH($C133,[1]Règles!$E$17:$E$600,0))</f>
        <v>#N/A</v>
      </c>
      <c r="O133" t="e">
        <f>VALUE(IF(SUBSTITUTE(SUBSTITUTE(INDEX([1]Règles!$H$17:$H$600,MATCH($C133,[1]Règles!$E$17:$E$600,0))," / ",""),"(-1)","")="",0,SUBSTITUTE(SUBSTITUTE(INDEX([1]Règles!$H$17:$H$600,MATCH($C133,[1]Règles!$E$17:$E$600,0))," / ",""),"(-1)","")))</f>
        <v>#N/A</v>
      </c>
    </row>
    <row r="134" spans="1:15" x14ac:dyDescent="0.25">
      <c r="A134" t="s">
        <v>10</v>
      </c>
      <c r="B134" t="s">
        <v>26</v>
      </c>
      <c r="C134" t="s">
        <v>357</v>
      </c>
      <c r="D134" t="s">
        <v>343</v>
      </c>
      <c r="E134" t="s">
        <v>328</v>
      </c>
      <c r="F134">
        <v>10</v>
      </c>
      <c r="G134">
        <v>0</v>
      </c>
      <c r="H134">
        <v>0</v>
      </c>
      <c r="I134">
        <v>0</v>
      </c>
      <c r="L134" t="e">
        <f>INDEX([1]Règles!$I$17:$I$600,MATCH($C134,[1]Règles!$E$17:$E$600,0))</f>
        <v>#N/A</v>
      </c>
      <c r="M134" t="e">
        <f>INDEX([1]Règles!$F$17:$F$600,MATCH($C134,[1]Règles!$E$17:$E$600,0))</f>
        <v>#N/A</v>
      </c>
      <c r="N134" t="e">
        <f>INDEX([1]Règles!$G$17:$G$600,MATCH($C134,[1]Règles!$E$17:$E$600,0))</f>
        <v>#N/A</v>
      </c>
      <c r="O134" t="e">
        <f>VALUE(IF(SUBSTITUTE(SUBSTITUTE(INDEX([1]Règles!$H$17:$H$600,MATCH($C134,[1]Règles!$E$17:$E$600,0))," / ",""),"(-1)","")="",0,SUBSTITUTE(SUBSTITUTE(INDEX([1]Règles!$H$17:$H$600,MATCH($C134,[1]Règles!$E$17:$E$600,0))," / ",""),"(-1)","")))</f>
        <v>#N/A</v>
      </c>
    </row>
    <row r="135" spans="1:15" x14ac:dyDescent="0.25">
      <c r="A135" t="s">
        <v>10</v>
      </c>
      <c r="B135" t="s">
        <v>5</v>
      </c>
      <c r="C135" t="s">
        <v>333</v>
      </c>
      <c r="D135" t="s">
        <v>334</v>
      </c>
      <c r="E135" t="s">
        <v>187</v>
      </c>
      <c r="F135">
        <v>10</v>
      </c>
      <c r="G135">
        <v>0</v>
      </c>
      <c r="H135">
        <v>0</v>
      </c>
      <c r="I135">
        <v>0</v>
      </c>
      <c r="L135">
        <f>INDEX([1]Règles!$I$17:$I$600,MATCH($C135,[1]Règles!$E$17:$E$600,0))</f>
        <v>4.75</v>
      </c>
      <c r="M135">
        <f>INDEX([1]Règles!$F$17:$F$600,MATCH($C135,[1]Règles!$E$17:$E$600,0))</f>
        <v>4</v>
      </c>
      <c r="N135">
        <f>INDEX([1]Règles!$G$17:$G$600,MATCH($C135,[1]Règles!$E$17:$E$600,0))</f>
        <v>7</v>
      </c>
      <c r="O135">
        <f>VALUE(IF(SUBSTITUTE(SUBSTITUTE(INDEX([1]Règles!$H$17:$H$600,MATCH($C135,[1]Règles!$E$17:$E$600,0))," / ",""),"(-1)","")="",0,SUBSTITUTE(SUBSTITUTE(INDEX([1]Règles!$H$17:$H$600,MATCH($C135,[1]Règles!$E$17:$E$600,0))," / ",""),"(-1)","")))</f>
        <v>1</v>
      </c>
    </row>
    <row r="136" spans="1:15" x14ac:dyDescent="0.25">
      <c r="A136" t="s">
        <v>10</v>
      </c>
      <c r="B136" t="s">
        <v>5</v>
      </c>
      <c r="C136" t="s">
        <v>324</v>
      </c>
      <c r="D136" t="s">
        <v>325</v>
      </c>
      <c r="E136" t="s">
        <v>326</v>
      </c>
      <c r="F136">
        <v>16</v>
      </c>
      <c r="G136">
        <v>0</v>
      </c>
      <c r="H136">
        <v>0</v>
      </c>
      <c r="I136">
        <v>0</v>
      </c>
      <c r="L136">
        <f>INDEX([1]Règles!$I$17:$I$600,MATCH($C136,[1]Règles!$E$17:$E$600,0))</f>
        <v>4.4642857142857144</v>
      </c>
      <c r="M136">
        <f>INDEX([1]Règles!$F$17:$F$600,MATCH($C136,[1]Règles!$E$17:$E$600,0))</f>
        <v>14</v>
      </c>
      <c r="N136">
        <f>INDEX([1]Règles!$G$17:$G$600,MATCH($C136,[1]Règles!$E$17:$E$600,0))</f>
        <v>5</v>
      </c>
      <c r="O136">
        <f>VALUE(IF(SUBSTITUTE(SUBSTITUTE(INDEX([1]Règles!$H$17:$H$600,MATCH($C136,[1]Règles!$E$17:$E$600,0))," / ",""),"(-1)","")="",0,SUBSTITUTE(SUBSTITUTE(INDEX([1]Règles!$H$17:$H$600,MATCH($C136,[1]Règles!$E$17:$E$600,0))," / ",""),"(-1)","")))</f>
        <v>3</v>
      </c>
    </row>
    <row r="137" spans="1:15" x14ac:dyDescent="0.25">
      <c r="A137" t="s">
        <v>393</v>
      </c>
      <c r="B137" t="s">
        <v>26</v>
      </c>
      <c r="C137" t="s">
        <v>374</v>
      </c>
      <c r="D137" t="s">
        <v>375</v>
      </c>
      <c r="E137" t="s">
        <v>193</v>
      </c>
      <c r="F137">
        <v>21</v>
      </c>
      <c r="G137">
        <v>0</v>
      </c>
      <c r="H137">
        <v>0</v>
      </c>
      <c r="I137">
        <v>0</v>
      </c>
      <c r="L137">
        <f>INDEX([1]Règles!$I$17:$I$600,MATCH($C137,[1]Règles!$E$17:$E$600,0))</f>
        <v>4.931034482758621</v>
      </c>
      <c r="M137">
        <f>INDEX([1]Règles!$F$17:$F$600,MATCH($C137,[1]Règles!$E$17:$E$600,0))</f>
        <v>29</v>
      </c>
      <c r="N137">
        <f>INDEX([1]Règles!$G$17:$G$600,MATCH($C137,[1]Règles!$E$17:$E$600,0))</f>
        <v>2</v>
      </c>
      <c r="O137">
        <f>VALUE(IF(SUBSTITUTE(SUBSTITUTE(INDEX([1]Règles!$H$17:$H$600,MATCH($C137,[1]Règles!$E$17:$E$600,0))," / ",""),"(-1)","")="",0,SUBSTITUTE(SUBSTITUTE(INDEX([1]Règles!$H$17:$H$600,MATCH($C137,[1]Règles!$E$17:$E$600,0))," / ",""),"(-1)","")))</f>
        <v>1</v>
      </c>
    </row>
    <row r="138" spans="1:15" x14ac:dyDescent="0.25">
      <c r="A138" t="s">
        <v>318</v>
      </c>
      <c r="B138" t="s">
        <v>11</v>
      </c>
      <c r="C138" t="s">
        <v>311</v>
      </c>
      <c r="D138" t="s">
        <v>312</v>
      </c>
      <c r="E138" t="s">
        <v>313</v>
      </c>
      <c r="F138">
        <v>32</v>
      </c>
      <c r="G138">
        <v>0</v>
      </c>
      <c r="H138">
        <v>0</v>
      </c>
      <c r="I138">
        <v>0</v>
      </c>
      <c r="L138">
        <f>INDEX([1]Règles!$I$17:$I$600,MATCH($C138,[1]Règles!$E$17:$E$600,0))</f>
        <v>5.0166666666666666</v>
      </c>
      <c r="M138">
        <f>INDEX([1]Règles!$F$17:$F$600,MATCH($C138,[1]Règles!$E$17:$E$600,0))</f>
        <v>30</v>
      </c>
      <c r="N138">
        <f>INDEX([1]Règles!$G$17:$G$600,MATCH($C138,[1]Règles!$E$17:$E$600,0))</f>
        <v>2</v>
      </c>
      <c r="O138">
        <f>VALUE(IF(SUBSTITUTE(SUBSTITUTE(INDEX([1]Règles!$H$17:$H$600,MATCH($C138,[1]Règles!$E$17:$E$600,0))," / ",""),"(-1)","")="",0,SUBSTITUTE(SUBSTITUTE(INDEX([1]Règles!$H$17:$H$600,MATCH($C138,[1]Règles!$E$17:$E$600,0))," / ",""),"(-1)","")))</f>
        <v>3</v>
      </c>
    </row>
    <row r="139" spans="1:15" x14ac:dyDescent="0.25">
      <c r="A139" t="s">
        <v>16</v>
      </c>
      <c r="B139" t="s">
        <v>26</v>
      </c>
      <c r="C139" t="s">
        <v>188</v>
      </c>
      <c r="D139" t="s">
        <v>189</v>
      </c>
      <c r="E139" t="s">
        <v>190</v>
      </c>
      <c r="F139">
        <v>7</v>
      </c>
      <c r="G139">
        <v>0</v>
      </c>
      <c r="H139">
        <v>0</v>
      </c>
      <c r="I139">
        <v>0</v>
      </c>
      <c r="L139">
        <f>INDEX([1]Règles!$I$17:$I$600,MATCH($C139,[1]Règles!$E$17:$E$600,0))</f>
        <v>4.8620689655172411</v>
      </c>
      <c r="M139">
        <f>INDEX([1]Règles!$F$17:$F$600,MATCH($C139,[1]Règles!$E$17:$E$600,0))</f>
        <v>29</v>
      </c>
      <c r="N139">
        <f>INDEX([1]Règles!$G$17:$G$600,MATCH($C139,[1]Règles!$E$17:$E$600,0))</f>
        <v>1</v>
      </c>
      <c r="O139">
        <f>VALUE(IF(SUBSTITUTE(SUBSTITUTE(INDEX([1]Règles!$H$17:$H$600,MATCH($C139,[1]Règles!$E$17:$E$600,0))," / ",""),"(-1)","")="",0,SUBSTITUTE(SUBSTITUTE(INDEX([1]Règles!$H$17:$H$600,MATCH($C139,[1]Règles!$E$17:$E$600,0))," / ",""),"(-1)","")))</f>
        <v>0</v>
      </c>
    </row>
    <row r="140" spans="1:15" x14ac:dyDescent="0.25">
      <c r="A140" t="s">
        <v>393</v>
      </c>
      <c r="B140" t="s">
        <v>5</v>
      </c>
      <c r="C140" t="s">
        <v>363</v>
      </c>
      <c r="D140" t="s">
        <v>364</v>
      </c>
      <c r="E140" t="s">
        <v>313</v>
      </c>
      <c r="F140">
        <v>31</v>
      </c>
      <c r="G140">
        <v>0</v>
      </c>
      <c r="H140">
        <v>0</v>
      </c>
      <c r="I140">
        <v>0</v>
      </c>
      <c r="L140">
        <f>INDEX([1]Règles!$I$17:$I$600,MATCH($C140,[1]Règles!$E$17:$E$600,0))</f>
        <v>4.931034482758621</v>
      </c>
      <c r="M140">
        <f>INDEX([1]Règles!$F$17:$F$600,MATCH($C140,[1]Règles!$E$17:$E$600,0))</f>
        <v>30</v>
      </c>
      <c r="N140">
        <f>INDEX([1]Règles!$G$17:$G$600,MATCH($C140,[1]Règles!$E$17:$E$600,0))</f>
        <v>3</v>
      </c>
      <c r="O140">
        <f>VALUE(IF(SUBSTITUTE(SUBSTITUTE(INDEX([1]Règles!$H$17:$H$600,MATCH($C140,[1]Règles!$E$17:$E$600,0))," / ",""),"(-1)","")="",0,SUBSTITUTE(SUBSTITUTE(INDEX([1]Règles!$H$17:$H$600,MATCH($C140,[1]Règles!$E$17:$E$600,0))," / ",""),"(-1)","")))</f>
        <v>6</v>
      </c>
    </row>
    <row r="141" spans="1:15" x14ac:dyDescent="0.25">
      <c r="A141" t="s">
        <v>16</v>
      </c>
      <c r="B141" t="s">
        <v>26</v>
      </c>
      <c r="C141" t="s">
        <v>203</v>
      </c>
      <c r="D141" t="s">
        <v>204</v>
      </c>
      <c r="E141" t="s">
        <v>196</v>
      </c>
      <c r="F141">
        <v>14</v>
      </c>
      <c r="G141">
        <v>0</v>
      </c>
      <c r="H141">
        <v>0</v>
      </c>
      <c r="I141">
        <v>0</v>
      </c>
      <c r="L141">
        <f>INDEX([1]Règles!$I$17:$I$600,MATCH($C141,[1]Règles!$E$17:$E$600,0))</f>
        <v>4.5909090909090908</v>
      </c>
      <c r="M141">
        <f>INDEX([1]Règles!$F$17:$F$600,MATCH($C141,[1]Règles!$E$17:$E$600,0))</f>
        <v>11</v>
      </c>
      <c r="N141">
        <f>INDEX([1]Règles!$G$17:$G$600,MATCH($C141,[1]Règles!$E$17:$E$600,0))</f>
        <v>1</v>
      </c>
      <c r="O141">
        <f>VALUE(IF(SUBSTITUTE(SUBSTITUTE(INDEX([1]Règles!$H$17:$H$600,MATCH($C141,[1]Règles!$E$17:$E$600,0))," / ",""),"(-1)","")="",0,SUBSTITUTE(SUBSTITUTE(INDEX([1]Règles!$H$17:$H$600,MATCH($C141,[1]Règles!$E$17:$E$600,0))," / ",""),"(-1)","")))</f>
        <v>0</v>
      </c>
    </row>
    <row r="142" spans="1:15" x14ac:dyDescent="0.25">
      <c r="A142" t="s">
        <v>393</v>
      </c>
      <c r="B142" t="s">
        <v>26</v>
      </c>
      <c r="C142" t="s">
        <v>376</v>
      </c>
      <c r="D142" t="s">
        <v>377</v>
      </c>
      <c r="E142" t="s">
        <v>209</v>
      </c>
      <c r="F142">
        <v>9</v>
      </c>
      <c r="G142">
        <v>0</v>
      </c>
      <c r="H142">
        <v>0</v>
      </c>
      <c r="I142">
        <v>0</v>
      </c>
      <c r="L142">
        <f>INDEX([1]Règles!$I$17:$I$600,MATCH($C142,[1]Règles!$E$17:$E$600,0))</f>
        <v>4.2941176470588234</v>
      </c>
      <c r="M142">
        <f>INDEX([1]Règles!$F$17:$F$600,MATCH($C142,[1]Règles!$E$17:$E$600,0))</f>
        <v>16</v>
      </c>
      <c r="N142">
        <f>INDEX([1]Règles!$G$17:$G$600,MATCH($C142,[1]Règles!$E$17:$E$600,0))</f>
        <v>0</v>
      </c>
      <c r="O142">
        <f>VALUE(IF(SUBSTITUTE(SUBSTITUTE(INDEX([1]Règles!$H$17:$H$600,MATCH($C142,[1]Règles!$E$17:$E$600,0))," / ",""),"(-1)","")="",0,SUBSTITUTE(SUBSTITUTE(INDEX([1]Règles!$H$17:$H$600,MATCH($C142,[1]Règles!$E$17:$E$600,0))," / ",""),"(-1)","")))</f>
        <v>0</v>
      </c>
    </row>
    <row r="143" spans="1:15" x14ac:dyDescent="0.25">
      <c r="A143" t="s">
        <v>318</v>
      </c>
      <c r="B143" t="s">
        <v>26</v>
      </c>
      <c r="C143" t="s">
        <v>300</v>
      </c>
      <c r="D143" t="s">
        <v>254</v>
      </c>
      <c r="E143" t="s">
        <v>193</v>
      </c>
      <c r="F143">
        <v>17</v>
      </c>
      <c r="G143">
        <v>0</v>
      </c>
      <c r="H143">
        <v>0</v>
      </c>
      <c r="I143">
        <v>0</v>
      </c>
      <c r="L143">
        <f>INDEX([1]Règles!$I$17:$I$600,MATCH($C143,[1]Règles!$E$17:$E$600,0))</f>
        <v>4.71875</v>
      </c>
      <c r="M143">
        <f>INDEX([1]Règles!$F$17:$F$600,MATCH($C143,[1]Règles!$E$17:$E$600,0))</f>
        <v>15</v>
      </c>
      <c r="N143">
        <f>INDEX([1]Règles!$G$17:$G$600,MATCH($C143,[1]Règles!$E$17:$E$600,0))</f>
        <v>4</v>
      </c>
      <c r="O143">
        <f>VALUE(IF(SUBSTITUTE(SUBSTITUTE(INDEX([1]Règles!$H$17:$H$600,MATCH($C143,[1]Règles!$E$17:$E$600,0))," / ",""),"(-1)","")="",0,SUBSTITUTE(SUBSTITUTE(INDEX([1]Règles!$H$17:$H$600,MATCH($C143,[1]Règles!$E$17:$E$600,0))," / ",""),"(-1)","")))</f>
        <v>0</v>
      </c>
    </row>
    <row r="144" spans="1:15" x14ac:dyDescent="0.25">
      <c r="A144" t="s">
        <v>318</v>
      </c>
      <c r="B144" t="s">
        <v>26</v>
      </c>
      <c r="C144" t="s">
        <v>296</v>
      </c>
      <c r="D144" t="s">
        <v>297</v>
      </c>
      <c r="E144" t="s">
        <v>173</v>
      </c>
      <c r="F144">
        <v>14</v>
      </c>
      <c r="G144">
        <v>0</v>
      </c>
      <c r="H144">
        <v>0</v>
      </c>
      <c r="I144">
        <v>0</v>
      </c>
      <c r="L144">
        <f>INDEX([1]Règles!$I$17:$I$600,MATCH($C144,[1]Règles!$E$17:$E$600,0))</f>
        <v>5.0555555555555554</v>
      </c>
      <c r="M144">
        <f>INDEX([1]Règles!$F$17:$F$600,MATCH($C144,[1]Règles!$E$17:$E$600,0))</f>
        <v>26</v>
      </c>
      <c r="N144">
        <f>INDEX([1]Règles!$G$17:$G$600,MATCH($C144,[1]Règles!$E$17:$E$600,0))</f>
        <v>3</v>
      </c>
      <c r="O144">
        <f>VALUE(IF(SUBSTITUTE(SUBSTITUTE(INDEX([1]Règles!$H$17:$H$600,MATCH($C144,[1]Règles!$E$17:$E$600,0))," / ",""),"(-1)","")="",0,SUBSTITUTE(SUBSTITUTE(INDEX([1]Règles!$H$17:$H$600,MATCH($C144,[1]Règles!$E$17:$E$600,0))," / ",""),"(-1)","")))</f>
        <v>0</v>
      </c>
    </row>
    <row r="145" spans="1:15" x14ac:dyDescent="0.25">
      <c r="A145" t="s">
        <v>16</v>
      </c>
      <c r="B145" t="s">
        <v>5</v>
      </c>
      <c r="C145" t="s">
        <v>250</v>
      </c>
      <c r="D145" t="s">
        <v>172</v>
      </c>
      <c r="E145" t="s">
        <v>173</v>
      </c>
      <c r="F145">
        <v>1</v>
      </c>
      <c r="G145">
        <v>0</v>
      </c>
      <c r="H145">
        <v>0</v>
      </c>
      <c r="I145">
        <v>0</v>
      </c>
      <c r="M145">
        <f>INDEX([1]Règles!$F$17:$F$600,MATCH($C145,[1]Règles!$E$17:$E$600,0))</f>
        <v>0</v>
      </c>
      <c r="N145">
        <f>INDEX([1]Règles!$G$17:$G$600,MATCH($C145,[1]Règles!$E$17:$E$600,0))</f>
        <v>0</v>
      </c>
      <c r="O145">
        <f>VALUE(IF(SUBSTITUTE(SUBSTITUTE(INDEX([1]Règles!$H$17:$H$600,MATCH($C145,[1]Règles!$E$17:$E$600,0))," / ",""),"(-1)","")="",0,SUBSTITUTE(SUBSTITUTE(INDEX([1]Règles!$H$17:$H$600,MATCH($C145,[1]Règles!$E$17:$E$600,0))," / ",""),"(-1)","")))</f>
        <v>0</v>
      </c>
    </row>
    <row r="146" spans="1:15" x14ac:dyDescent="0.25">
      <c r="A146" t="s">
        <v>288</v>
      </c>
      <c r="B146" t="s">
        <v>5</v>
      </c>
      <c r="C146" t="s">
        <v>257</v>
      </c>
      <c r="D146" t="s">
        <v>221</v>
      </c>
      <c r="E146" t="s">
        <v>199</v>
      </c>
      <c r="F146">
        <v>1</v>
      </c>
      <c r="G146">
        <v>0</v>
      </c>
      <c r="H146">
        <v>0</v>
      </c>
      <c r="I146">
        <v>0</v>
      </c>
      <c r="M146">
        <f>INDEX([1]Règles!$F$17:$F$600,MATCH($C146,[1]Règles!$E$17:$E$600,0))</f>
        <v>0</v>
      </c>
      <c r="N146">
        <f>INDEX([1]Règles!$G$17:$G$600,MATCH($C146,[1]Règles!$E$17:$E$600,0))</f>
        <v>0</v>
      </c>
      <c r="O146">
        <f>VALUE(IF(SUBSTITUTE(SUBSTITUTE(INDEX([1]Règles!$H$17:$H$600,MATCH($C146,[1]Règles!$E$17:$E$600,0))," / ",""),"(-1)","")="",0,SUBSTITUTE(SUBSTITUTE(INDEX([1]Règles!$H$17:$H$600,MATCH($C146,[1]Règles!$E$17:$E$600,0))," / ",""),"(-1)","")))</f>
        <v>0</v>
      </c>
    </row>
    <row r="147" spans="1:15" x14ac:dyDescent="0.25">
      <c r="A147" t="s">
        <v>288</v>
      </c>
      <c r="B147" t="s">
        <v>26</v>
      </c>
      <c r="C147" t="s">
        <v>260</v>
      </c>
      <c r="D147" t="s">
        <v>261</v>
      </c>
      <c r="E147" t="s">
        <v>206</v>
      </c>
      <c r="F147">
        <v>1</v>
      </c>
      <c r="G147">
        <v>0</v>
      </c>
      <c r="H147">
        <v>0</v>
      </c>
      <c r="I147">
        <v>0</v>
      </c>
      <c r="M147">
        <f>INDEX([1]Règles!$F$17:$F$600,MATCH($C147,[1]Règles!$E$17:$E$600,0))</f>
        <v>0</v>
      </c>
      <c r="N147">
        <f>INDEX([1]Règles!$G$17:$G$600,MATCH($C147,[1]Règles!$E$17:$E$600,0))</f>
        <v>0</v>
      </c>
      <c r="O147">
        <f>VALUE(IF(SUBSTITUTE(SUBSTITUTE(INDEX([1]Règles!$H$17:$H$600,MATCH($C147,[1]Règles!$E$17:$E$600,0))," / ",""),"(-1)","")="",0,SUBSTITUTE(SUBSTITUTE(INDEX([1]Règles!$H$17:$H$600,MATCH($C147,[1]Règles!$E$17:$E$600,0))," / ",""),"(-1)","")))</f>
        <v>0</v>
      </c>
    </row>
    <row r="148" spans="1:15" x14ac:dyDescent="0.25">
      <c r="A148" t="s">
        <v>288</v>
      </c>
      <c r="B148" t="s">
        <v>11</v>
      </c>
      <c r="C148" t="s">
        <v>278</v>
      </c>
      <c r="D148" t="s">
        <v>279</v>
      </c>
      <c r="E148" t="s">
        <v>181</v>
      </c>
      <c r="F148">
        <v>1</v>
      </c>
      <c r="G148">
        <v>0</v>
      </c>
      <c r="H148">
        <v>0</v>
      </c>
      <c r="I148">
        <v>0</v>
      </c>
      <c r="M148">
        <f>INDEX([1]Règles!$F$17:$F$600,MATCH($C148,[1]Règles!$E$17:$E$600,0))</f>
        <v>0</v>
      </c>
      <c r="N148">
        <f>INDEX([1]Règles!$G$17:$G$600,MATCH($C148,[1]Règles!$E$17:$E$600,0))</f>
        <v>0</v>
      </c>
      <c r="O148">
        <f>VALUE(IF(SUBSTITUTE(SUBSTITUTE(INDEX([1]Règles!$H$17:$H$600,MATCH($C148,[1]Règles!$E$17:$E$600,0))," / ",""),"(-1)","")="",0,SUBSTITUTE(SUBSTITUTE(INDEX([1]Règles!$H$17:$H$600,MATCH($C148,[1]Règles!$E$17:$E$600,0))," / ",""),"(-1)","")))</f>
        <v>0</v>
      </c>
    </row>
    <row r="149" spans="1:15" x14ac:dyDescent="0.25">
      <c r="A149" t="s">
        <v>288</v>
      </c>
      <c r="B149" t="s">
        <v>11</v>
      </c>
      <c r="C149" t="s">
        <v>280</v>
      </c>
      <c r="D149" t="s">
        <v>281</v>
      </c>
      <c r="E149" t="s">
        <v>173</v>
      </c>
      <c r="F149">
        <v>1</v>
      </c>
      <c r="G149">
        <v>0</v>
      </c>
      <c r="H149">
        <v>0</v>
      </c>
      <c r="I149">
        <v>0</v>
      </c>
      <c r="M149">
        <f>INDEX([1]Règles!$F$17:$F$600,MATCH($C149,[1]Règles!$E$17:$E$600,0))</f>
        <v>0</v>
      </c>
      <c r="N149">
        <f>INDEX([1]Règles!$G$17:$G$600,MATCH($C149,[1]Règles!$E$17:$E$600,0))</f>
        <v>7</v>
      </c>
      <c r="O149">
        <f>VALUE(IF(SUBSTITUTE(SUBSTITUTE(INDEX([1]Règles!$H$17:$H$600,MATCH($C149,[1]Règles!$E$17:$E$600,0))," / ",""),"(-1)","")="",0,SUBSTITUTE(SUBSTITUTE(INDEX([1]Règles!$H$17:$H$600,MATCH($C149,[1]Règles!$E$17:$E$600,0))," / ",""),"(-1)","")))</f>
        <v>0</v>
      </c>
    </row>
    <row r="150" spans="1:15" x14ac:dyDescent="0.25">
      <c r="A150" t="s">
        <v>393</v>
      </c>
      <c r="B150" t="s">
        <v>5</v>
      </c>
      <c r="C150" t="s">
        <v>361</v>
      </c>
      <c r="D150" t="s">
        <v>362</v>
      </c>
      <c r="E150" t="s">
        <v>184</v>
      </c>
      <c r="F150">
        <v>36</v>
      </c>
      <c r="G150">
        <v>0</v>
      </c>
      <c r="H150">
        <v>0</v>
      </c>
      <c r="I150">
        <v>0</v>
      </c>
      <c r="L150">
        <f>INDEX([1]Règles!$I$17:$I$600,MATCH($C150,[1]Règles!$E$17:$E$600,0))</f>
        <v>5.666666666666667</v>
      </c>
      <c r="M150">
        <f>INDEX([1]Règles!$F$17:$F$600,MATCH($C150,[1]Règles!$E$17:$E$600,0))</f>
        <v>3</v>
      </c>
      <c r="N150">
        <f>INDEX([1]Règles!$G$17:$G$600,MATCH($C150,[1]Règles!$E$17:$E$600,0))</f>
        <v>7</v>
      </c>
      <c r="O150">
        <f>VALUE(IF(SUBSTITUTE(SUBSTITUTE(INDEX([1]Règles!$H$17:$H$600,MATCH($C150,[1]Règles!$E$17:$E$600,0))," / ",""),"(-1)","")="",0,SUBSTITUTE(SUBSTITUTE(INDEX([1]Règles!$H$17:$H$600,MATCH($C150,[1]Règles!$E$17:$E$600,0))," / ",""),"(-1)","")))</f>
        <v>2</v>
      </c>
    </row>
    <row r="151" spans="1:15" x14ac:dyDescent="0.25">
      <c r="A151" t="s">
        <v>393</v>
      </c>
      <c r="B151" t="s">
        <v>26</v>
      </c>
      <c r="C151" t="s">
        <v>140</v>
      </c>
      <c r="E151" t="s">
        <v>181</v>
      </c>
      <c r="F151">
        <v>10</v>
      </c>
      <c r="G151">
        <v>0</v>
      </c>
      <c r="H151">
        <v>0</v>
      </c>
      <c r="I151">
        <v>0</v>
      </c>
      <c r="M151">
        <f>INDEX([1]Règles!$F$17:$F$600,MATCH($C151,[1]Règles!$E$17:$E$600,0))</f>
        <v>0</v>
      </c>
      <c r="N151">
        <f>INDEX([1]Règles!$G$17:$G$600,MATCH($C151,[1]Règles!$E$17:$E$600,0))</f>
        <v>0</v>
      </c>
      <c r="O151">
        <f>VALUE(IF(SUBSTITUTE(SUBSTITUTE(INDEX([1]Règles!$H$17:$H$600,MATCH($C151,[1]Règles!$E$17:$E$600,0))," / ",""),"(-1)","")="",0,SUBSTITUTE(SUBSTITUTE(INDEX([1]Règles!$H$17:$H$600,MATCH($C151,[1]Règles!$E$17:$E$600,0))," / ",""),"(-1)","")))</f>
        <v>0</v>
      </c>
    </row>
    <row r="152" spans="1:15" x14ac:dyDescent="0.25">
      <c r="A152" t="s">
        <v>393</v>
      </c>
      <c r="B152" t="s">
        <v>11</v>
      </c>
      <c r="C152" t="s">
        <v>394</v>
      </c>
      <c r="D152" t="s">
        <v>382</v>
      </c>
      <c r="E152" t="s">
        <v>181</v>
      </c>
      <c r="F152">
        <v>12</v>
      </c>
      <c r="G152">
        <v>0</v>
      </c>
      <c r="H152">
        <v>0</v>
      </c>
      <c r="I152">
        <v>0</v>
      </c>
      <c r="M152">
        <f>INDEX([1]Règles!$F$17:$F$600,MATCH($C152,[1]Règles!$E$17:$E$600,0))</f>
        <v>0</v>
      </c>
      <c r="N152">
        <f>INDEX([1]Règles!$G$17:$G$600,MATCH($C152,[1]Règles!$E$17:$E$600,0))</f>
        <v>0</v>
      </c>
      <c r="O152">
        <f>VALUE(IF(SUBSTITUTE(SUBSTITUTE(INDEX([1]Règles!$H$17:$H$600,MATCH($C152,[1]Règles!$E$17:$E$600,0))," / ",""),"(-1)","")="",0,SUBSTITUTE(SUBSTITUTE(INDEX([1]Règles!$H$17:$H$600,MATCH($C152,[1]Règles!$E$17:$E$600,0))," / ",""),"(-1)","")))</f>
        <v>0</v>
      </c>
    </row>
    <row r="153" spans="1:15" x14ac:dyDescent="0.25">
      <c r="A153" t="s">
        <v>13</v>
      </c>
      <c r="B153" t="s">
        <v>20</v>
      </c>
      <c r="C153" t="s">
        <v>407</v>
      </c>
      <c r="D153" t="s">
        <v>342</v>
      </c>
      <c r="E153" t="s">
        <v>206</v>
      </c>
      <c r="F153">
        <v>12</v>
      </c>
      <c r="G153">
        <v>0</v>
      </c>
      <c r="H153">
        <v>0</v>
      </c>
      <c r="I153">
        <v>0</v>
      </c>
      <c r="L153">
        <f>INDEX([1]Règles!$I$17:$I$600,MATCH($C153,[1]Règles!$E$17:$E$600,0))</f>
        <v>5.625</v>
      </c>
      <c r="M153">
        <f>INDEX([1]Règles!$F$17:$F$600,MATCH($C153,[1]Règles!$E$17:$E$600,0))</f>
        <v>8</v>
      </c>
      <c r="N153">
        <f>INDEX([1]Règles!$G$17:$G$600,MATCH($C153,[1]Règles!$E$17:$E$600,0))</f>
        <v>0</v>
      </c>
      <c r="O153">
        <f>VALUE(IF(SUBSTITUTE(SUBSTITUTE(INDEX([1]Règles!$H$17:$H$600,MATCH($C153,[1]Règles!$E$17:$E$600,0))," / ",""),"(-1)","")="",0,SUBSTITUTE(SUBSTITUTE(INDEX([1]Règles!$H$17:$H$600,MATCH($C153,[1]Règles!$E$17:$E$600,0))," / ",""),"(-1)","")))</f>
        <v>0</v>
      </c>
    </row>
    <row r="154" spans="1:15" x14ac:dyDescent="0.25">
      <c r="A154" t="s">
        <v>8</v>
      </c>
      <c r="B154" t="s">
        <v>11</v>
      </c>
      <c r="C154" t="s">
        <v>451</v>
      </c>
      <c r="D154" t="s">
        <v>408</v>
      </c>
      <c r="E154" t="s">
        <v>184</v>
      </c>
      <c r="F154">
        <v>20</v>
      </c>
      <c r="G154">
        <v>0</v>
      </c>
      <c r="H154">
        <v>0</v>
      </c>
      <c r="I154">
        <v>0</v>
      </c>
      <c r="M154">
        <f>INDEX([1]Règles!$F$17:$F$600,MATCH($C154,[1]Règles!$E$17:$E$600,0))</f>
        <v>4</v>
      </c>
      <c r="N154">
        <f>INDEX([1]Règles!$G$17:$G$600,MATCH($C154,[1]Règles!$E$17:$E$600,0))</f>
        <v>2</v>
      </c>
      <c r="O154">
        <f>VALUE(IF(SUBSTITUTE(SUBSTITUTE(INDEX([1]Règles!$H$17:$H$600,MATCH($C154,[1]Règles!$E$17:$E$600,0))," / ",""),"(-1)","")="",0,SUBSTITUTE(SUBSTITUTE(INDEX([1]Règles!$H$17:$H$600,MATCH($C154,[1]Règles!$E$17:$E$600,0))," / ",""),"(-1)","")))</f>
        <v>1</v>
      </c>
    </row>
    <row r="155" spans="1:15" x14ac:dyDescent="0.25">
      <c r="A155" t="s">
        <v>14</v>
      </c>
      <c r="B155" t="s">
        <v>5</v>
      </c>
      <c r="C155" t="s">
        <v>456</v>
      </c>
      <c r="D155" t="s">
        <v>371</v>
      </c>
      <c r="E155" t="s">
        <v>187</v>
      </c>
      <c r="F155">
        <v>29</v>
      </c>
      <c r="G155">
        <v>0</v>
      </c>
      <c r="H155">
        <v>0</v>
      </c>
      <c r="I155">
        <v>0</v>
      </c>
      <c r="L155">
        <f>INDEX([1]Règles!$I$17:$I$600,MATCH($C155,[1]Règles!$E$17:$E$600,0))</f>
        <v>4.5555555555555554</v>
      </c>
      <c r="M155">
        <f>INDEX([1]Règles!$F$17:$F$600,MATCH($C155,[1]Règles!$E$17:$E$600,0))</f>
        <v>7</v>
      </c>
      <c r="N155">
        <f>INDEX([1]Règles!$G$17:$G$600,MATCH($C155,[1]Règles!$E$17:$E$600,0))</f>
        <v>7</v>
      </c>
      <c r="O155">
        <f>VALUE(IF(SUBSTITUTE(SUBSTITUTE(INDEX([1]Règles!$H$17:$H$600,MATCH($C155,[1]Règles!$E$17:$E$600,0))," / ",""),"(-1)","")="",0,SUBSTITUTE(SUBSTITUTE(INDEX([1]Règles!$H$17:$H$600,MATCH($C155,[1]Règles!$E$17:$E$600,0))," / ",""),"(-1)","")))</f>
        <v>0</v>
      </c>
    </row>
    <row r="156" spans="1:15" x14ac:dyDescent="0.25">
      <c r="A156" t="s">
        <v>288</v>
      </c>
      <c r="B156" t="s">
        <v>5</v>
      </c>
      <c r="C156" t="s">
        <v>251</v>
      </c>
      <c r="D156" t="s">
        <v>252</v>
      </c>
      <c r="E156" t="s">
        <v>190</v>
      </c>
      <c r="F156">
        <v>1</v>
      </c>
      <c r="G156">
        <v>0</v>
      </c>
      <c r="H156">
        <v>0</v>
      </c>
      <c r="I156">
        <v>0</v>
      </c>
      <c r="M156">
        <v>0</v>
      </c>
    </row>
    <row r="157" spans="1:15" x14ac:dyDescent="0.25">
      <c r="A157" t="s">
        <v>288</v>
      </c>
      <c r="B157" t="s">
        <v>5</v>
      </c>
      <c r="C157" t="s">
        <v>253</v>
      </c>
      <c r="D157" t="s">
        <v>254</v>
      </c>
      <c r="E157" t="s">
        <v>187</v>
      </c>
      <c r="F157">
        <v>1</v>
      </c>
      <c r="G157">
        <v>0</v>
      </c>
      <c r="H157">
        <v>0</v>
      </c>
      <c r="I157">
        <v>0</v>
      </c>
      <c r="M157">
        <v>0</v>
      </c>
    </row>
    <row r="158" spans="1:15" x14ac:dyDescent="0.25">
      <c r="A158" t="s">
        <v>288</v>
      </c>
      <c r="B158" t="s">
        <v>26</v>
      </c>
      <c r="C158" t="s">
        <v>258</v>
      </c>
      <c r="D158" t="s">
        <v>259</v>
      </c>
      <c r="E158" t="s">
        <v>181</v>
      </c>
      <c r="F158">
        <v>1</v>
      </c>
      <c r="G158">
        <v>0</v>
      </c>
      <c r="H158">
        <v>0</v>
      </c>
      <c r="I158">
        <v>0</v>
      </c>
      <c r="M158">
        <v>0</v>
      </c>
    </row>
    <row r="159" spans="1:15" x14ac:dyDescent="0.25">
      <c r="A159" t="s">
        <v>288</v>
      </c>
      <c r="B159" t="s">
        <v>26</v>
      </c>
      <c r="C159" t="s">
        <v>262</v>
      </c>
      <c r="D159" t="s">
        <v>263</v>
      </c>
      <c r="E159" t="s">
        <v>181</v>
      </c>
      <c r="F159">
        <v>1</v>
      </c>
      <c r="G159">
        <v>0</v>
      </c>
      <c r="H159">
        <v>0</v>
      </c>
      <c r="I159">
        <v>0</v>
      </c>
      <c r="M159">
        <v>0</v>
      </c>
    </row>
    <row r="160" spans="1:15" x14ac:dyDescent="0.25">
      <c r="A160" t="s">
        <v>288</v>
      </c>
      <c r="B160" t="s">
        <v>26</v>
      </c>
      <c r="C160" t="s">
        <v>264</v>
      </c>
      <c r="D160" t="s">
        <v>265</v>
      </c>
      <c r="E160" t="s">
        <v>184</v>
      </c>
      <c r="F160">
        <v>1</v>
      </c>
      <c r="G160">
        <v>0</v>
      </c>
      <c r="H160">
        <v>0</v>
      </c>
      <c r="I160">
        <v>0</v>
      </c>
      <c r="M160">
        <v>0</v>
      </c>
    </row>
    <row r="161" spans="1:13" x14ac:dyDescent="0.25">
      <c r="A161" t="s">
        <v>288</v>
      </c>
      <c r="B161" t="s">
        <v>26</v>
      </c>
      <c r="C161" t="s">
        <v>266</v>
      </c>
      <c r="D161" t="s">
        <v>267</v>
      </c>
      <c r="E161" t="s">
        <v>173</v>
      </c>
      <c r="F161">
        <v>1</v>
      </c>
      <c r="G161">
        <v>0</v>
      </c>
      <c r="H161">
        <v>0</v>
      </c>
      <c r="I161">
        <v>0</v>
      </c>
      <c r="M161">
        <v>0</v>
      </c>
    </row>
    <row r="162" spans="1:13" x14ac:dyDescent="0.25">
      <c r="A162" t="s">
        <v>288</v>
      </c>
      <c r="B162" t="s">
        <v>26</v>
      </c>
      <c r="C162" t="s">
        <v>268</v>
      </c>
      <c r="D162" t="s">
        <v>269</v>
      </c>
      <c r="E162" t="s">
        <v>199</v>
      </c>
      <c r="F162">
        <v>1</v>
      </c>
      <c r="G162">
        <v>0</v>
      </c>
      <c r="H162">
        <v>0</v>
      </c>
      <c r="I162">
        <v>0</v>
      </c>
      <c r="M162">
        <v>0</v>
      </c>
    </row>
    <row r="163" spans="1:13" x14ac:dyDescent="0.25">
      <c r="A163" t="s">
        <v>288</v>
      </c>
      <c r="B163" t="s">
        <v>11</v>
      </c>
      <c r="C163" t="s">
        <v>276</v>
      </c>
      <c r="D163" t="s">
        <v>277</v>
      </c>
      <c r="E163" t="s">
        <v>173</v>
      </c>
      <c r="F163">
        <v>1</v>
      </c>
      <c r="G163">
        <v>0</v>
      </c>
      <c r="H163">
        <v>0</v>
      </c>
      <c r="I163">
        <v>0</v>
      </c>
      <c r="M163">
        <v>0</v>
      </c>
    </row>
    <row r="164" spans="1:13" x14ac:dyDescent="0.25">
      <c r="A164" t="s">
        <v>288</v>
      </c>
      <c r="B164" t="s">
        <v>11</v>
      </c>
      <c r="C164" t="s">
        <v>282</v>
      </c>
      <c r="D164" t="s">
        <v>283</v>
      </c>
      <c r="E164" t="s">
        <v>173</v>
      </c>
      <c r="F164">
        <v>1</v>
      </c>
      <c r="G164">
        <v>0</v>
      </c>
      <c r="H164">
        <v>0</v>
      </c>
      <c r="I164">
        <v>0</v>
      </c>
      <c r="M164">
        <v>0</v>
      </c>
    </row>
    <row r="165" spans="1:13" x14ac:dyDescent="0.25">
      <c r="A165" t="s">
        <v>288</v>
      </c>
      <c r="B165" t="s">
        <v>11</v>
      </c>
      <c r="C165" t="s">
        <v>284</v>
      </c>
      <c r="D165" t="s">
        <v>285</v>
      </c>
      <c r="E165" t="s">
        <v>184</v>
      </c>
      <c r="F165">
        <v>1</v>
      </c>
      <c r="G165">
        <v>0</v>
      </c>
      <c r="H165">
        <v>0</v>
      </c>
      <c r="I165">
        <v>0</v>
      </c>
      <c r="M165">
        <v>0</v>
      </c>
    </row>
    <row r="166" spans="1:13" x14ac:dyDescent="0.25">
      <c r="A166" t="s">
        <v>288</v>
      </c>
      <c r="B166" t="s">
        <v>11</v>
      </c>
      <c r="C166" t="s">
        <v>286</v>
      </c>
      <c r="D166" t="s">
        <v>287</v>
      </c>
      <c r="E166" t="s">
        <v>181</v>
      </c>
      <c r="F166">
        <v>1</v>
      </c>
      <c r="G166">
        <v>0</v>
      </c>
      <c r="H166">
        <v>0</v>
      </c>
      <c r="I166">
        <v>0</v>
      </c>
      <c r="M166">
        <v>0</v>
      </c>
    </row>
  </sheetData>
  <autoFilter ref="A2:O166"/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"/>
  <sheetViews>
    <sheetView workbookViewId="0">
      <pane ySplit="1" topLeftCell="A2" activePane="bottomLeft" state="frozen"/>
      <selection pane="bottomLeft" activeCell="L10" sqref="L10"/>
    </sheetView>
  </sheetViews>
  <sheetFormatPr baseColWidth="10" defaultColWidth="9.140625" defaultRowHeight="15" x14ac:dyDescent="0.25"/>
  <cols>
    <col min="1" max="1" width="10.28515625" bestFit="1" customWidth="1"/>
    <col min="3" max="3" width="19.140625" bestFit="1" customWidth="1"/>
    <col min="10" max="10" width="12" bestFit="1" customWidth="1"/>
  </cols>
  <sheetData>
    <row r="1" spans="1:13" x14ac:dyDescent="0.25">
      <c r="A1" t="s">
        <v>0</v>
      </c>
      <c r="B1" t="s">
        <v>233</v>
      </c>
      <c r="C1" t="s">
        <v>234</v>
      </c>
      <c r="D1" t="s">
        <v>2</v>
      </c>
      <c r="E1" t="s">
        <v>235</v>
      </c>
      <c r="F1" t="s">
        <v>1009</v>
      </c>
      <c r="G1" t="s">
        <v>244</v>
      </c>
      <c r="H1" t="s">
        <v>245</v>
      </c>
      <c r="I1" t="s">
        <v>243</v>
      </c>
      <c r="J1" t="s">
        <v>1010</v>
      </c>
      <c r="K1" t="s">
        <v>1011</v>
      </c>
      <c r="L1" t="s">
        <v>1029</v>
      </c>
    </row>
    <row r="2" spans="1:13" x14ac:dyDescent="0.25">
      <c r="A2" t="s">
        <v>11</v>
      </c>
      <c r="B2" t="s">
        <v>410</v>
      </c>
      <c r="C2" t="s">
        <v>411</v>
      </c>
      <c r="D2" t="s">
        <v>184</v>
      </c>
      <c r="E2">
        <v>15</v>
      </c>
      <c r="F2">
        <f>INDEX([1]Règles!$I$17:$I$600,MATCH($B2,[1]Règles!$E$17:$E$600,0))</f>
        <v>5.9375</v>
      </c>
      <c r="G2">
        <f>INDEX([1]Règles!$F$17:$F$600,MATCH($B2,[1]Règles!$E$17:$E$600,0))</f>
        <v>8</v>
      </c>
      <c r="H2">
        <f>INDEX([1]Règles!$G$17:$G$600,MATCH($B2,[1]Règles!$E$17:$E$600,0))</f>
        <v>9</v>
      </c>
      <c r="I2">
        <f>INDEX([1]Règles!$H$17:$H$600,MATCH($B2,[1]Règles!$E$17:$E$600,0))</f>
        <v>3</v>
      </c>
      <c r="J2">
        <f t="shared" ref="J2:J65" si="0">F2/E2</f>
        <v>0.39583333333333331</v>
      </c>
      <c r="K2">
        <f t="shared" ref="K2:K65" si="1">I2/F2</f>
        <v>0.50526315789473686</v>
      </c>
    </row>
    <row r="3" spans="1:13" x14ac:dyDescent="0.25">
      <c r="A3" t="s">
        <v>11</v>
      </c>
      <c r="B3" t="s">
        <v>515</v>
      </c>
      <c r="C3" t="s">
        <v>516</v>
      </c>
      <c r="D3" t="s">
        <v>326</v>
      </c>
      <c r="E3">
        <v>7</v>
      </c>
      <c r="F3">
        <f>INDEX([1]Règles!$I$17:$I$600,MATCH($B3,[1]Règles!$E$17:$E$600,0))</f>
        <v>5.1891891891891895</v>
      </c>
      <c r="G3">
        <f>INDEX([1]Règles!$F$17:$F$600,MATCH($B3,[1]Règles!$E$17:$E$600,0))</f>
        <v>37</v>
      </c>
      <c r="H3">
        <f>INDEX([1]Règles!$G$17:$G$600,MATCH($B3,[1]Règles!$E$17:$E$600,0))</f>
        <v>1</v>
      </c>
      <c r="I3" t="str">
        <f>INDEX([1]Règles!$H$17:$H$600,MATCH($B3,[1]Règles!$E$17:$E$600,0))</f>
        <v>2 / (-1)</v>
      </c>
      <c r="J3">
        <f t="shared" si="0"/>
        <v>0.74131274131274139</v>
      </c>
      <c r="K3" t="e">
        <f t="shared" si="1"/>
        <v>#VALUE!</v>
      </c>
      <c r="L3">
        <v>1</v>
      </c>
      <c r="M3">
        <v>120</v>
      </c>
    </row>
    <row r="4" spans="1:13" x14ac:dyDescent="0.25">
      <c r="A4" t="s">
        <v>26</v>
      </c>
      <c r="B4" t="s">
        <v>188</v>
      </c>
      <c r="C4" t="s">
        <v>189</v>
      </c>
      <c r="D4" t="s">
        <v>190</v>
      </c>
      <c r="E4">
        <v>7</v>
      </c>
      <c r="F4">
        <f>INDEX([1]Règles!$I$17:$I$600,MATCH($B4,[1]Règles!$E$17:$E$600,0))</f>
        <v>4.8620689655172411</v>
      </c>
      <c r="G4">
        <f>INDEX([1]Règles!$F$17:$F$600,MATCH($B4,[1]Règles!$E$17:$E$600,0))</f>
        <v>29</v>
      </c>
      <c r="H4">
        <f>INDEX([1]Règles!$G$17:$G$600,MATCH($B4,[1]Règles!$E$17:$E$600,0))</f>
        <v>1</v>
      </c>
      <c r="I4" t="str">
        <f>INDEX([1]Règles!$H$17:$H$600,MATCH($B4,[1]Règles!$E$17:$E$600,0))</f>
        <v>(-1)</v>
      </c>
      <c r="J4">
        <f t="shared" si="0"/>
        <v>0.69458128078817727</v>
      </c>
      <c r="K4" t="e">
        <f t="shared" si="1"/>
        <v>#VALUE!</v>
      </c>
    </row>
    <row r="5" spans="1:13" x14ac:dyDescent="0.25">
      <c r="A5" t="s">
        <v>11</v>
      </c>
      <c r="B5" t="s">
        <v>885</v>
      </c>
      <c r="C5" t="s">
        <v>415</v>
      </c>
      <c r="D5" t="s">
        <v>229</v>
      </c>
      <c r="E5">
        <v>15</v>
      </c>
      <c r="F5">
        <f>INDEX([1]Règles!$I$17:$I$600,MATCH($B5,[1]Règles!$E$17:$E$600,0))</f>
        <v>6.2727272727272725</v>
      </c>
      <c r="G5">
        <f>INDEX([1]Règles!$F$17:$F$600,MATCH($B5,[1]Règles!$E$17:$E$600,0))</f>
        <v>10</v>
      </c>
      <c r="H5">
        <f>INDEX([1]Règles!$G$17:$G$600,MATCH($B5,[1]Règles!$E$17:$E$600,0))</f>
        <v>11</v>
      </c>
      <c r="I5">
        <f>INDEX([1]Règles!$H$17:$H$600,MATCH($B5,[1]Règles!$E$17:$E$600,0))</f>
        <v>4</v>
      </c>
      <c r="J5">
        <f t="shared" si="0"/>
        <v>0.41818181818181815</v>
      </c>
      <c r="K5">
        <f t="shared" si="1"/>
        <v>0.63768115942028991</v>
      </c>
    </row>
    <row r="6" spans="1:13" x14ac:dyDescent="0.25">
      <c r="A6" t="s">
        <v>20</v>
      </c>
      <c r="B6" t="s">
        <v>809</v>
      </c>
      <c r="C6" t="s">
        <v>308</v>
      </c>
      <c r="D6" t="s">
        <v>173</v>
      </c>
      <c r="E6">
        <v>1</v>
      </c>
      <c r="F6">
        <f>INDEX([1]Règles!$I$17:$I$600,MATCH($B6,[1]Règles!$E$17:$E$600,0))</f>
        <v>6.333333333333333</v>
      </c>
      <c r="G6">
        <f>INDEX([1]Règles!$F$17:$F$600,MATCH($B6,[1]Règles!$E$17:$E$600,0))</f>
        <v>6</v>
      </c>
      <c r="H6">
        <f>INDEX([1]Règles!$G$17:$G$600,MATCH($B6,[1]Règles!$E$17:$E$600,0))</f>
        <v>0</v>
      </c>
      <c r="I6">
        <f>INDEX([1]Règles!$H$17:$H$600,MATCH($B6,[1]Règles!$E$17:$E$600,0))</f>
        <v>0</v>
      </c>
      <c r="J6">
        <f t="shared" si="0"/>
        <v>6.333333333333333</v>
      </c>
      <c r="K6">
        <f t="shared" si="1"/>
        <v>0</v>
      </c>
    </row>
    <row r="7" spans="1:13" x14ac:dyDescent="0.25">
      <c r="A7" t="s">
        <v>26</v>
      </c>
      <c r="B7" t="s">
        <v>503</v>
      </c>
      <c r="C7" t="s">
        <v>216</v>
      </c>
      <c r="D7" t="s">
        <v>326</v>
      </c>
      <c r="E7">
        <v>7</v>
      </c>
      <c r="F7">
        <f>INDEX([1]Règles!$I$17:$I$600,MATCH($B7,[1]Règles!$E$17:$E$600,0))</f>
        <v>4.8269230769230766</v>
      </c>
      <c r="G7">
        <f>INDEX([1]Règles!$F$17:$F$600,MATCH($B7,[1]Règles!$E$17:$E$600,0))</f>
        <v>24</v>
      </c>
      <c r="H7">
        <f>INDEX([1]Règles!$G$17:$G$600,MATCH($B7,[1]Règles!$E$17:$E$600,0))</f>
        <v>6</v>
      </c>
      <c r="I7" t="str">
        <f>INDEX([1]Règles!$H$17:$H$600,MATCH($B7,[1]Règles!$E$17:$E$600,0))</f>
        <v>(-1)</v>
      </c>
      <c r="J7">
        <f t="shared" si="0"/>
        <v>0.68956043956043955</v>
      </c>
      <c r="K7" t="e">
        <f t="shared" si="1"/>
        <v>#VALUE!</v>
      </c>
      <c r="M7">
        <v>60</v>
      </c>
    </row>
    <row r="8" spans="1:13" x14ac:dyDescent="0.25">
      <c r="A8" t="s">
        <v>20</v>
      </c>
      <c r="B8" t="s">
        <v>988</v>
      </c>
      <c r="C8" t="s">
        <v>758</v>
      </c>
      <c r="D8" t="s">
        <v>209</v>
      </c>
      <c r="E8">
        <v>8</v>
      </c>
      <c r="F8">
        <f>INDEX([1]Règles!$I$17:$I$600,MATCH($B8,[1]Règles!$E$17:$E$600,0))</f>
        <v>5.4347826086956523</v>
      </c>
      <c r="G8">
        <f>INDEX([1]Règles!$F$17:$F$600,MATCH($B8,[1]Règles!$E$17:$E$600,0))</f>
        <v>23</v>
      </c>
      <c r="H8">
        <f>INDEX([1]Règles!$G$17:$G$600,MATCH($B8,[1]Règles!$E$17:$E$600,0))</f>
        <v>0</v>
      </c>
      <c r="I8" t="str">
        <f>INDEX([1]Règles!$H$17:$H$600,MATCH($B8,[1]Règles!$E$17:$E$600,0))</f>
        <v>(-1)</v>
      </c>
      <c r="J8">
        <f t="shared" si="0"/>
        <v>0.67934782608695654</v>
      </c>
      <c r="K8" t="e">
        <f t="shared" si="1"/>
        <v>#VALUE!</v>
      </c>
    </row>
    <row r="9" spans="1:13" x14ac:dyDescent="0.25">
      <c r="A9" t="s">
        <v>26</v>
      </c>
      <c r="B9" t="s">
        <v>553</v>
      </c>
      <c r="C9" t="s">
        <v>554</v>
      </c>
      <c r="D9" t="s">
        <v>196</v>
      </c>
      <c r="E9">
        <v>8</v>
      </c>
      <c r="F9">
        <f>INDEX([1]Règles!$I$17:$I$600,MATCH($B9,[1]Règles!$E$17:$E$600,0))</f>
        <v>4.7666666666666666</v>
      </c>
      <c r="G9">
        <f>INDEX([1]Règles!$F$17:$F$600,MATCH($B9,[1]Règles!$E$17:$E$600,0))</f>
        <v>30</v>
      </c>
      <c r="H9">
        <f>INDEX([1]Règles!$G$17:$G$600,MATCH($B9,[1]Règles!$E$17:$E$600,0))</f>
        <v>0</v>
      </c>
      <c r="I9" t="str">
        <f>INDEX([1]Règles!$H$17:$H$600,MATCH($B9,[1]Règles!$E$17:$E$600,0))</f>
        <v>(-1)</v>
      </c>
      <c r="J9">
        <f t="shared" si="0"/>
        <v>0.59583333333333333</v>
      </c>
      <c r="K9" t="e">
        <f t="shared" si="1"/>
        <v>#VALUE!</v>
      </c>
      <c r="M9">
        <v>30</v>
      </c>
    </row>
    <row r="10" spans="1:13" x14ac:dyDescent="0.25">
      <c r="A10" t="s">
        <v>26</v>
      </c>
      <c r="B10" t="s">
        <v>853</v>
      </c>
      <c r="C10" t="s">
        <v>321</v>
      </c>
      <c r="D10" t="s">
        <v>206</v>
      </c>
      <c r="E10">
        <v>10</v>
      </c>
      <c r="F10">
        <f>INDEX([1]Règles!$I$17:$I$600,MATCH($B10,[1]Règles!$E$17:$E$600,0))</f>
        <v>5.3611111111111107</v>
      </c>
      <c r="G10">
        <f>INDEX([1]Règles!$F$17:$F$600,MATCH($B10,[1]Règles!$E$17:$E$600,0))</f>
        <v>36</v>
      </c>
      <c r="H10">
        <f>INDEX([1]Règles!$G$17:$G$600,MATCH($B10,[1]Règles!$E$17:$E$600,0))</f>
        <v>0</v>
      </c>
      <c r="I10" t="str">
        <f>INDEX([1]Règles!$H$17:$H$600,MATCH($B10,[1]Règles!$E$17:$E$600,0))</f>
        <v>4 / (-1)</v>
      </c>
      <c r="J10">
        <f t="shared" si="0"/>
        <v>0.53611111111111109</v>
      </c>
      <c r="K10" t="e">
        <f t="shared" si="1"/>
        <v>#VALUE!</v>
      </c>
    </row>
    <row r="11" spans="1:13" x14ac:dyDescent="0.25">
      <c r="A11" t="s">
        <v>11</v>
      </c>
      <c r="B11" t="s">
        <v>383</v>
      </c>
      <c r="C11" t="s">
        <v>304</v>
      </c>
      <c r="D11" t="s">
        <v>176</v>
      </c>
      <c r="E11">
        <v>11</v>
      </c>
      <c r="F11">
        <f>INDEX([1]Règles!$I$17:$I$600,MATCH($B11,[1]Règles!$E$17:$E$600,0))</f>
        <v>5.4090909090909092</v>
      </c>
      <c r="G11">
        <f>INDEX([1]Règles!$F$17:$F$600,MATCH($B11,[1]Règles!$E$17:$E$600,0))</f>
        <v>22</v>
      </c>
      <c r="H11">
        <f>INDEX([1]Règles!$G$17:$G$600,MATCH($B11,[1]Règles!$E$17:$E$600,0))</f>
        <v>1</v>
      </c>
      <c r="I11" t="str">
        <f>INDEX([1]Règles!$H$17:$H$600,MATCH($B11,[1]Règles!$E$17:$E$600,0))</f>
        <v>1 / (-1)</v>
      </c>
      <c r="J11">
        <f t="shared" si="0"/>
        <v>0.49173553719008267</v>
      </c>
      <c r="K11" t="e">
        <f t="shared" si="1"/>
        <v>#VALUE!</v>
      </c>
    </row>
    <row r="12" spans="1:13" x14ac:dyDescent="0.25">
      <c r="A12" t="s">
        <v>26</v>
      </c>
      <c r="B12" t="s">
        <v>404</v>
      </c>
      <c r="C12" t="s">
        <v>405</v>
      </c>
      <c r="D12" t="s">
        <v>181</v>
      </c>
      <c r="E12">
        <v>12</v>
      </c>
      <c r="F12">
        <f>INDEX([1]Règles!$I$17:$I$600,MATCH($B12,[1]Règles!$E$17:$E$600,0))</f>
        <v>5.2166666666666668</v>
      </c>
      <c r="G12">
        <f>INDEX([1]Règles!$F$17:$F$600,MATCH($B12,[1]Règles!$E$17:$E$600,0))</f>
        <v>30</v>
      </c>
      <c r="H12">
        <f>INDEX([1]Règles!$G$17:$G$600,MATCH($B12,[1]Règles!$E$17:$E$600,0))</f>
        <v>1</v>
      </c>
      <c r="I12" t="str">
        <f>INDEX([1]Règles!$H$17:$H$600,MATCH($B12,[1]Règles!$E$17:$E$600,0))</f>
        <v>1 / (-1)</v>
      </c>
      <c r="J12">
        <f t="shared" si="0"/>
        <v>0.43472222222222223</v>
      </c>
      <c r="K12" t="e">
        <f t="shared" si="1"/>
        <v>#VALUE!</v>
      </c>
      <c r="L12">
        <v>1</v>
      </c>
    </row>
    <row r="13" spans="1:13" x14ac:dyDescent="0.25">
      <c r="A13" t="s">
        <v>11</v>
      </c>
      <c r="B13" t="s">
        <v>695</v>
      </c>
      <c r="C13" t="s">
        <v>696</v>
      </c>
      <c r="D13" t="s">
        <v>199</v>
      </c>
      <c r="E13">
        <v>6</v>
      </c>
      <c r="F13">
        <f>INDEX([1]Règles!$I$17:$I$600,MATCH($B13,[1]Règles!$E$17:$E$600,0))</f>
        <v>4.666666666666667</v>
      </c>
      <c r="G13">
        <f>INDEX([1]Règles!$F$17:$F$600,MATCH($B13,[1]Règles!$E$17:$E$600,0))</f>
        <v>3</v>
      </c>
      <c r="H13">
        <f>INDEX([1]Règles!$G$17:$G$600,MATCH($B13,[1]Règles!$E$17:$E$600,0))</f>
        <v>4</v>
      </c>
      <c r="I13">
        <f>INDEX([1]Règles!$H$17:$H$600,MATCH($B13,[1]Règles!$E$17:$E$600,0))</f>
        <v>1</v>
      </c>
      <c r="J13">
        <f t="shared" si="0"/>
        <v>0.77777777777777779</v>
      </c>
      <c r="K13">
        <f t="shared" si="1"/>
        <v>0.21428571428571427</v>
      </c>
    </row>
    <row r="14" spans="1:13" x14ac:dyDescent="0.25">
      <c r="A14" t="s">
        <v>5</v>
      </c>
      <c r="B14" t="s">
        <v>361</v>
      </c>
      <c r="C14" t="s">
        <v>362</v>
      </c>
      <c r="D14" t="s">
        <v>184</v>
      </c>
      <c r="E14">
        <v>12</v>
      </c>
      <c r="F14">
        <f>INDEX([1]Règles!$I$17:$I$600,MATCH($B14,[1]Règles!$E$17:$E$600,0))</f>
        <v>5.666666666666667</v>
      </c>
      <c r="G14">
        <f>INDEX([1]Règles!$F$17:$F$600,MATCH($B14,[1]Règles!$E$17:$E$600,0))</f>
        <v>3</v>
      </c>
      <c r="H14">
        <f>INDEX([1]Règles!$G$17:$G$600,MATCH($B14,[1]Règles!$E$17:$E$600,0))</f>
        <v>7</v>
      </c>
      <c r="I14">
        <f>INDEX([1]Règles!$H$17:$H$600,MATCH($B14,[1]Règles!$E$17:$E$600,0))</f>
        <v>2</v>
      </c>
      <c r="J14">
        <f t="shared" si="0"/>
        <v>0.47222222222222227</v>
      </c>
      <c r="K14">
        <f t="shared" si="1"/>
        <v>0.3529411764705882</v>
      </c>
    </row>
    <row r="15" spans="1:13" x14ac:dyDescent="0.25">
      <c r="A15" t="s">
        <v>20</v>
      </c>
      <c r="B15" t="s">
        <v>507</v>
      </c>
      <c r="C15" t="s">
        <v>508</v>
      </c>
      <c r="D15" t="s">
        <v>326</v>
      </c>
      <c r="E15">
        <v>5</v>
      </c>
      <c r="F15">
        <f>INDEX([1]Règles!$I$17:$I$600,MATCH($B15,[1]Règles!$E$17:$E$600,0))</f>
        <v>6.333333333333333</v>
      </c>
      <c r="G15">
        <f>INDEX([1]Règles!$F$17:$F$600,MATCH($B15,[1]Règles!$E$17:$E$600,0))</f>
        <v>3</v>
      </c>
      <c r="H15">
        <f>INDEX([1]Règles!$G$17:$G$600,MATCH($B15,[1]Règles!$E$17:$E$600,0))</f>
        <v>0</v>
      </c>
      <c r="I15">
        <f>INDEX([1]Règles!$H$17:$H$600,MATCH($B15,[1]Règles!$E$17:$E$600,0))</f>
        <v>0</v>
      </c>
      <c r="J15">
        <f t="shared" si="0"/>
        <v>1.2666666666666666</v>
      </c>
      <c r="K15">
        <f t="shared" si="1"/>
        <v>0</v>
      </c>
    </row>
    <row r="16" spans="1:13" x14ac:dyDescent="0.25">
      <c r="A16" t="s">
        <v>26</v>
      </c>
      <c r="B16" t="s">
        <v>954</v>
      </c>
      <c r="C16" t="s">
        <v>562</v>
      </c>
      <c r="D16" t="s">
        <v>386</v>
      </c>
      <c r="E16">
        <v>8</v>
      </c>
      <c r="F16">
        <f>INDEX([1]Règles!$I$17:$I$600,MATCH($B16,[1]Règles!$E$17:$E$600,0))</f>
        <v>5.375</v>
      </c>
      <c r="G16">
        <f>INDEX([1]Règles!$F$17:$F$600,MATCH($B16,[1]Règles!$E$17:$E$600,0))</f>
        <v>8</v>
      </c>
      <c r="H16">
        <f>INDEX([1]Règles!$G$17:$G$600,MATCH($B16,[1]Règles!$E$17:$E$600,0))</f>
        <v>1</v>
      </c>
      <c r="I16">
        <f>INDEX([1]Règles!$H$17:$H$600,MATCH($B16,[1]Règles!$E$17:$E$600,0))</f>
        <v>1</v>
      </c>
      <c r="J16">
        <f t="shared" si="0"/>
        <v>0.671875</v>
      </c>
      <c r="K16">
        <f t="shared" si="1"/>
        <v>0.18604651162790697</v>
      </c>
    </row>
    <row r="17" spans="1:13" x14ac:dyDescent="0.25">
      <c r="A17" t="s">
        <v>20</v>
      </c>
      <c r="B17" t="s">
        <v>906</v>
      </c>
      <c r="C17" t="s">
        <v>907</v>
      </c>
      <c r="D17" t="s">
        <v>313</v>
      </c>
      <c r="E17">
        <v>12</v>
      </c>
      <c r="F17">
        <f>INDEX([1]Règles!$I$17:$I$600,MATCH($B17,[1]Règles!$E$17:$E$600,0))</f>
        <v>5.2045454545454541</v>
      </c>
      <c r="G17">
        <f>INDEX([1]Règles!$F$17:$F$600,MATCH($B17,[1]Règles!$E$17:$E$600,0))</f>
        <v>21</v>
      </c>
      <c r="H17">
        <f>INDEX([1]Règles!$G$17:$G$600,MATCH($B17,[1]Règles!$E$17:$E$600,0))</f>
        <v>1</v>
      </c>
      <c r="I17" t="str">
        <f>INDEX([1]Règles!$H$17:$H$600,MATCH($B17,[1]Règles!$E$17:$E$600,0))</f>
        <v>(-1)</v>
      </c>
      <c r="J17">
        <f t="shared" si="0"/>
        <v>0.43371212121212116</v>
      </c>
      <c r="K17" t="e">
        <f t="shared" si="1"/>
        <v>#VALUE!</v>
      </c>
    </row>
    <row r="18" spans="1:13" x14ac:dyDescent="0.25">
      <c r="A18" t="s">
        <v>26</v>
      </c>
      <c r="B18" t="s">
        <v>463</v>
      </c>
      <c r="C18" t="s">
        <v>464</v>
      </c>
      <c r="D18" t="s">
        <v>229</v>
      </c>
      <c r="E18">
        <v>12</v>
      </c>
      <c r="F18">
        <f>INDEX([1]Règles!$I$17:$I$600,MATCH($B18,[1]Règles!$E$17:$E$600,0))</f>
        <v>5.104166666666667</v>
      </c>
      <c r="G18">
        <f>INDEX([1]Règles!$F$17:$F$600,MATCH($B18,[1]Règles!$E$17:$E$600,0))</f>
        <v>22</v>
      </c>
      <c r="H18">
        <f>INDEX([1]Règles!$G$17:$G$600,MATCH($B18,[1]Règles!$E$17:$E$600,0))</f>
        <v>3</v>
      </c>
      <c r="I18" t="str">
        <f>INDEX([1]Règles!$H$17:$H$600,MATCH($B18,[1]Règles!$E$17:$E$600,0))</f>
        <v>1 / (-1)</v>
      </c>
      <c r="J18">
        <f t="shared" si="0"/>
        <v>0.42534722222222227</v>
      </c>
      <c r="K18" t="e">
        <f t="shared" si="1"/>
        <v>#VALUE!</v>
      </c>
      <c r="M18">
        <v>60</v>
      </c>
    </row>
    <row r="19" spans="1:13" x14ac:dyDescent="0.25">
      <c r="A19" t="s">
        <v>26</v>
      </c>
      <c r="B19" t="s">
        <v>924</v>
      </c>
      <c r="C19" t="s">
        <v>631</v>
      </c>
      <c r="D19" t="s">
        <v>212</v>
      </c>
      <c r="E19">
        <v>14</v>
      </c>
      <c r="F19">
        <f>INDEX([1]Règles!$I$17:$I$600,MATCH($B19,[1]Règles!$E$17:$E$600,0))</f>
        <v>5.2361111111111107</v>
      </c>
      <c r="G19">
        <f>INDEX([1]Règles!$F$17:$F$600,MATCH($B19,[1]Règles!$E$17:$E$600,0))</f>
        <v>36</v>
      </c>
      <c r="H19">
        <f>INDEX([1]Règles!$G$17:$G$600,MATCH($B19,[1]Règles!$E$17:$E$600,0))</f>
        <v>0</v>
      </c>
      <c r="I19" t="str">
        <f>INDEX([1]Règles!$H$17:$H$600,MATCH($B19,[1]Règles!$E$17:$E$600,0))</f>
        <v>1 / (-1)</v>
      </c>
      <c r="J19">
        <f t="shared" si="0"/>
        <v>0.37400793650793646</v>
      </c>
      <c r="K19" t="e">
        <f t="shared" si="1"/>
        <v>#VALUE!</v>
      </c>
      <c r="L19">
        <v>1</v>
      </c>
    </row>
    <row r="20" spans="1:13" x14ac:dyDescent="0.25">
      <c r="A20" t="s">
        <v>26</v>
      </c>
      <c r="B20" t="s">
        <v>1019</v>
      </c>
      <c r="C20" t="s">
        <v>364</v>
      </c>
      <c r="D20" t="s">
        <v>328</v>
      </c>
      <c r="E20">
        <v>14</v>
      </c>
      <c r="F20">
        <f>INDEX([1]Règles!$I$17:$I$600,MATCH($B20,[1]Règles!$E$17:$E$600,0))</f>
        <v>4.725806451612903</v>
      </c>
      <c r="G20">
        <f>INDEX([1]Règles!$F$17:$F$600,MATCH($B20,[1]Règles!$E$17:$E$600,0))</f>
        <v>31</v>
      </c>
      <c r="H20">
        <f>INDEX([1]Règles!$G$17:$G$600,MATCH($B20,[1]Règles!$E$17:$E$600,0))</f>
        <v>0</v>
      </c>
      <c r="I20" t="str">
        <f>INDEX([1]Règles!$H$17:$H$600,MATCH($B20,[1]Règles!$E$17:$E$600,0))</f>
        <v>2 / (-1)</v>
      </c>
      <c r="J20">
        <f t="shared" si="0"/>
        <v>0.33755760368663595</v>
      </c>
      <c r="K20" t="e">
        <f t="shared" si="1"/>
        <v>#VALUE!</v>
      </c>
    </row>
    <row r="21" spans="1:13" x14ac:dyDescent="0.25">
      <c r="A21" t="s">
        <v>20</v>
      </c>
      <c r="B21" t="s">
        <v>116</v>
      </c>
      <c r="C21" t="s">
        <v>116</v>
      </c>
      <c r="D21" t="s">
        <v>179</v>
      </c>
      <c r="E21">
        <v>14</v>
      </c>
      <c r="F21" t="e">
        <f>INDEX([1]Règles!$I$17:$I$600,MATCH($B21,[1]Règles!$E$17:$E$600,0))</f>
        <v>#N/A</v>
      </c>
      <c r="G21" t="e">
        <f>INDEX([1]Règles!$F$17:$F$600,MATCH($B21,[1]Règles!$E$17:$E$600,0))</f>
        <v>#N/A</v>
      </c>
      <c r="H21" t="e">
        <f>INDEX([1]Règles!$G$17:$G$600,MATCH($B21,[1]Règles!$E$17:$E$600,0))</f>
        <v>#N/A</v>
      </c>
      <c r="I21" t="e">
        <f>INDEX([1]Règles!$H$17:$H$600,MATCH($B21,[1]Règles!$E$17:$E$600,0))</f>
        <v>#N/A</v>
      </c>
      <c r="J21" t="e">
        <f t="shared" si="0"/>
        <v>#N/A</v>
      </c>
      <c r="K21" t="e">
        <f t="shared" si="1"/>
        <v>#N/A</v>
      </c>
      <c r="L21">
        <v>1</v>
      </c>
    </row>
    <row r="22" spans="1:13" x14ac:dyDescent="0.25">
      <c r="A22" t="s">
        <v>26</v>
      </c>
      <c r="B22" t="s">
        <v>434</v>
      </c>
      <c r="C22" t="s">
        <v>435</v>
      </c>
      <c r="D22" t="s">
        <v>386</v>
      </c>
      <c r="E22">
        <v>19</v>
      </c>
      <c r="F22">
        <f>INDEX([1]Règles!$I$17:$I$600,MATCH($B22,[1]Règles!$E$17:$E$600,0))</f>
        <v>5.9074074074074074</v>
      </c>
      <c r="G22">
        <f>INDEX([1]Règles!$F$17:$F$600,MATCH($B22,[1]Règles!$E$17:$E$600,0))</f>
        <v>27</v>
      </c>
      <c r="H22">
        <f>INDEX([1]Règles!$G$17:$G$600,MATCH($B22,[1]Règles!$E$17:$E$600,0))</f>
        <v>1</v>
      </c>
      <c r="I22" t="str">
        <f>INDEX([1]Règles!$H$17:$H$600,MATCH($B22,[1]Règles!$E$17:$E$600,0))</f>
        <v>1 / (-1)</v>
      </c>
      <c r="J22">
        <f t="shared" si="0"/>
        <v>0.31091617933723198</v>
      </c>
      <c r="K22" t="e">
        <f t="shared" si="1"/>
        <v>#VALUE!</v>
      </c>
    </row>
    <row r="23" spans="1:13" x14ac:dyDescent="0.25">
      <c r="A23" t="s">
        <v>20</v>
      </c>
      <c r="B23" t="s">
        <v>380</v>
      </c>
      <c r="C23" t="s">
        <v>281</v>
      </c>
      <c r="D23" t="s">
        <v>184</v>
      </c>
      <c r="E23">
        <v>19</v>
      </c>
      <c r="F23">
        <f>INDEX([1]Règles!$I$17:$I$600,MATCH($B23,[1]Règles!$E$17:$E$600,0))</f>
        <v>5.8552631578947372</v>
      </c>
      <c r="G23">
        <f>INDEX([1]Règles!$F$17:$F$600,MATCH($B23,[1]Règles!$E$17:$E$600,0))</f>
        <v>38</v>
      </c>
      <c r="H23">
        <f>INDEX([1]Règles!$G$17:$G$600,MATCH($B23,[1]Règles!$E$17:$E$600,0))</f>
        <v>0</v>
      </c>
      <c r="I23" t="str">
        <f>INDEX([1]Règles!$H$17:$H$600,MATCH($B23,[1]Règles!$E$17:$E$600,0))</f>
        <v>(-1)</v>
      </c>
      <c r="J23">
        <f t="shared" si="0"/>
        <v>0.30817174515235457</v>
      </c>
      <c r="K23" t="e">
        <f t="shared" si="1"/>
        <v>#VALUE!</v>
      </c>
      <c r="L23">
        <v>1</v>
      </c>
    </row>
    <row r="24" spans="1:13" x14ac:dyDescent="0.25">
      <c r="A24" t="s">
        <v>11</v>
      </c>
      <c r="B24" t="s">
        <v>476</v>
      </c>
      <c r="C24" t="s">
        <v>267</v>
      </c>
      <c r="D24" t="s">
        <v>187</v>
      </c>
      <c r="E24">
        <v>13</v>
      </c>
      <c r="F24">
        <f>INDEX([1]Règles!$I$17:$I$600,MATCH($B24,[1]Règles!$E$17:$E$600,0))</f>
        <v>5.625</v>
      </c>
      <c r="G24">
        <f>INDEX([1]Règles!$F$17:$F$600,MATCH($B24,[1]Règles!$E$17:$E$600,0))</f>
        <v>15</v>
      </c>
      <c r="H24">
        <f>INDEX([1]Règles!$G$17:$G$600,MATCH($B24,[1]Règles!$E$17:$E$600,0))</f>
        <v>17</v>
      </c>
      <c r="I24">
        <f>INDEX([1]Règles!$H$17:$H$600,MATCH($B24,[1]Règles!$E$17:$E$600,0))</f>
        <v>2</v>
      </c>
      <c r="J24">
        <f t="shared" si="0"/>
        <v>0.43269230769230771</v>
      </c>
      <c r="K24">
        <f t="shared" si="1"/>
        <v>0.35555555555555557</v>
      </c>
    </row>
    <row r="25" spans="1:13" x14ac:dyDescent="0.25">
      <c r="A25" t="s">
        <v>11</v>
      </c>
      <c r="B25" t="s">
        <v>448</v>
      </c>
      <c r="C25" t="s">
        <v>306</v>
      </c>
      <c r="D25" t="s">
        <v>386</v>
      </c>
      <c r="E25">
        <v>6</v>
      </c>
      <c r="F25">
        <f>INDEX([1]Règles!$I$17:$I$600,MATCH($B25,[1]Règles!$E$17:$E$600,0))</f>
        <v>5.791666666666667</v>
      </c>
      <c r="G25">
        <f>INDEX([1]Règles!$F$17:$F$600,MATCH($B25,[1]Règles!$E$17:$E$600,0))</f>
        <v>12</v>
      </c>
      <c r="H25">
        <f>INDEX([1]Règles!$G$17:$G$600,MATCH($B25,[1]Règles!$E$17:$E$600,0))</f>
        <v>11</v>
      </c>
      <c r="I25">
        <f>INDEX([1]Règles!$H$17:$H$600,MATCH($B25,[1]Règles!$E$17:$E$600,0))</f>
        <v>4</v>
      </c>
      <c r="J25">
        <f t="shared" si="0"/>
        <v>0.96527777777777779</v>
      </c>
      <c r="K25">
        <f t="shared" si="1"/>
        <v>0.69064748201438841</v>
      </c>
    </row>
    <row r="26" spans="1:13" x14ac:dyDescent="0.25">
      <c r="A26" t="s">
        <v>26</v>
      </c>
      <c r="B26" t="s">
        <v>337</v>
      </c>
      <c r="C26" t="s">
        <v>338</v>
      </c>
      <c r="D26" t="s">
        <v>179</v>
      </c>
      <c r="E26">
        <v>18</v>
      </c>
      <c r="F26">
        <f>INDEX([1]Règles!$I$17:$I$600,MATCH($B26,[1]Règles!$E$17:$E$600,0))</f>
        <v>5.2833333333333332</v>
      </c>
      <c r="G26">
        <f>INDEX([1]Règles!$F$17:$F$600,MATCH($B26,[1]Règles!$E$17:$E$600,0))</f>
        <v>30</v>
      </c>
      <c r="H26">
        <f>INDEX([1]Règles!$G$17:$G$600,MATCH($B26,[1]Règles!$E$17:$E$600,0))</f>
        <v>1</v>
      </c>
      <c r="I26" t="str">
        <f>INDEX([1]Règles!$H$17:$H$600,MATCH($B26,[1]Règles!$E$17:$E$600,0))</f>
        <v>(-1)</v>
      </c>
      <c r="J26">
        <f t="shared" si="0"/>
        <v>0.29351851851851851</v>
      </c>
      <c r="K26" t="e">
        <f t="shared" si="1"/>
        <v>#VALUE!</v>
      </c>
    </row>
    <row r="27" spans="1:13" x14ac:dyDescent="0.25">
      <c r="A27" t="s">
        <v>26</v>
      </c>
      <c r="B27" t="s">
        <v>38</v>
      </c>
      <c r="D27" t="s">
        <v>229</v>
      </c>
      <c r="E27">
        <v>18</v>
      </c>
      <c r="F27">
        <f>INDEX([1]Règles!$I$17:$I$600,MATCH($B27,[1]Règles!$E$17:$E$600,0))</f>
        <v>5.229166666666667</v>
      </c>
      <c r="G27">
        <f>INDEX([1]Règles!$F$17:$F$600,MATCH($B27,[1]Règles!$E$17:$E$600,0))</f>
        <v>25</v>
      </c>
      <c r="H27">
        <f>INDEX([1]Règles!$G$17:$G$600,MATCH($B27,[1]Règles!$E$17:$E$600,0))</f>
        <v>2</v>
      </c>
      <c r="I27" t="str">
        <f>INDEX([1]Règles!$H$17:$H$600,MATCH($B27,[1]Règles!$E$17:$E$600,0))</f>
        <v>3 / (-1)</v>
      </c>
      <c r="J27">
        <f t="shared" si="0"/>
        <v>0.2905092592592593</v>
      </c>
      <c r="K27" t="e">
        <f t="shared" si="1"/>
        <v>#VALUE!</v>
      </c>
    </row>
    <row r="28" spans="1:13" x14ac:dyDescent="0.25">
      <c r="A28" t="s">
        <v>5</v>
      </c>
      <c r="B28" t="s">
        <v>428</v>
      </c>
      <c r="C28" t="s">
        <v>429</v>
      </c>
      <c r="D28" t="s">
        <v>193</v>
      </c>
      <c r="E28">
        <v>20</v>
      </c>
      <c r="F28">
        <f>INDEX([1]Règles!$I$17:$I$600,MATCH($B28,[1]Règles!$E$17:$E$600,0))</f>
        <v>5.0714285714285712</v>
      </c>
      <c r="G28">
        <f>INDEX([1]Règles!$F$17:$F$600,MATCH($B28,[1]Règles!$E$17:$E$600,0))</f>
        <v>29</v>
      </c>
      <c r="H28">
        <f>INDEX([1]Règles!$G$17:$G$600,MATCH($B28,[1]Règles!$E$17:$E$600,0))</f>
        <v>4</v>
      </c>
      <c r="I28" t="str">
        <f>INDEX([1]Règles!$H$17:$H$600,MATCH($B28,[1]Règles!$E$17:$E$600,0))</f>
        <v>9 / (-1)</v>
      </c>
      <c r="J28">
        <f t="shared" si="0"/>
        <v>0.25357142857142856</v>
      </c>
      <c r="K28" t="e">
        <f t="shared" si="1"/>
        <v>#VALUE!</v>
      </c>
    </row>
    <row r="29" spans="1:13" x14ac:dyDescent="0.25">
      <c r="A29" t="s">
        <v>20</v>
      </c>
      <c r="B29" t="s">
        <v>439</v>
      </c>
      <c r="C29" t="s">
        <v>440</v>
      </c>
      <c r="D29" t="s">
        <v>386</v>
      </c>
      <c r="E29">
        <v>23</v>
      </c>
      <c r="F29">
        <f>INDEX([1]Règles!$I$17:$I$600,MATCH($B29,[1]Règles!$E$17:$E$600,0))</f>
        <v>5.7236842105263159</v>
      </c>
      <c r="G29">
        <f>INDEX([1]Règles!$F$17:$F$600,MATCH($B29,[1]Règles!$E$17:$E$600,0))</f>
        <v>38</v>
      </c>
      <c r="H29">
        <f>INDEX([1]Règles!$G$17:$G$600,MATCH($B29,[1]Règles!$E$17:$E$600,0))</f>
        <v>0</v>
      </c>
      <c r="I29" t="str">
        <f>INDEX([1]Règles!$H$17:$H$600,MATCH($B29,[1]Règles!$E$17:$E$600,0))</f>
        <v>(-1)</v>
      </c>
      <c r="J29">
        <f t="shared" si="0"/>
        <v>0.2488558352402746</v>
      </c>
      <c r="K29" t="e">
        <f t="shared" si="1"/>
        <v>#VALUE!</v>
      </c>
      <c r="L29">
        <v>1</v>
      </c>
    </row>
    <row r="30" spans="1:13" x14ac:dyDescent="0.25">
      <c r="A30" t="s">
        <v>20</v>
      </c>
      <c r="B30" t="s">
        <v>441</v>
      </c>
      <c r="C30" t="s">
        <v>442</v>
      </c>
      <c r="D30" t="s">
        <v>229</v>
      </c>
      <c r="E30">
        <v>24</v>
      </c>
      <c r="F30">
        <f>INDEX([1]Règles!$I$17:$I$600,MATCH($B30,[1]Règles!$E$17:$E$600,0))</f>
        <v>5.4</v>
      </c>
      <c r="G30">
        <f>INDEX([1]Règles!$F$17:$F$600,MATCH($B30,[1]Règles!$E$17:$E$600,0))</f>
        <v>36</v>
      </c>
      <c r="H30">
        <f>INDEX([1]Règles!$G$17:$G$600,MATCH($B30,[1]Règles!$E$17:$E$600,0))</f>
        <v>0</v>
      </c>
      <c r="I30" t="str">
        <f>INDEX([1]Règles!$H$17:$H$600,MATCH($B30,[1]Règles!$E$17:$E$600,0))</f>
        <v>(-1)</v>
      </c>
      <c r="J30">
        <f t="shared" si="0"/>
        <v>0.22500000000000001</v>
      </c>
      <c r="K30" t="e">
        <f t="shared" si="1"/>
        <v>#VALUE!</v>
      </c>
      <c r="L30">
        <v>1</v>
      </c>
    </row>
    <row r="31" spans="1:13" x14ac:dyDescent="0.25">
      <c r="A31" t="s">
        <v>5</v>
      </c>
      <c r="B31" t="s">
        <v>182</v>
      </c>
      <c r="C31" t="s">
        <v>183</v>
      </c>
      <c r="D31" t="s">
        <v>184</v>
      </c>
      <c r="E31">
        <v>29</v>
      </c>
      <c r="F31">
        <f>INDEX([1]Règles!$I$17:$I$600,MATCH($B31,[1]Règles!$E$17:$E$600,0))</f>
        <v>6.3181818181818183</v>
      </c>
      <c r="G31">
        <f>INDEX([1]Règles!$F$17:$F$600,MATCH($B31,[1]Règles!$E$17:$E$600,0))</f>
        <v>33</v>
      </c>
      <c r="H31">
        <f>INDEX([1]Règles!$G$17:$G$600,MATCH($B31,[1]Règles!$E$17:$E$600,0))</f>
        <v>0</v>
      </c>
      <c r="I31">
        <f>INDEX([1]Règles!$H$17:$H$600,MATCH($B31,[1]Règles!$E$17:$E$600,0))</f>
        <v>27</v>
      </c>
      <c r="J31">
        <f t="shared" si="0"/>
        <v>0.21786833855799373</v>
      </c>
      <c r="K31">
        <f t="shared" si="1"/>
        <v>4.2733812949640289</v>
      </c>
      <c r="L31">
        <v>1</v>
      </c>
    </row>
    <row r="32" spans="1:13" x14ac:dyDescent="0.25">
      <c r="A32" t="s">
        <v>5</v>
      </c>
      <c r="B32" t="s">
        <v>246</v>
      </c>
      <c r="C32" t="s">
        <v>180</v>
      </c>
      <c r="D32" t="s">
        <v>181</v>
      </c>
      <c r="E32">
        <v>30</v>
      </c>
      <c r="F32">
        <f>INDEX([1]Règles!$I$17:$I$600,MATCH($B32,[1]Règles!$E$17:$E$600,0))</f>
        <v>5.2777777777777777</v>
      </c>
      <c r="G32">
        <f>INDEX([1]Règles!$F$17:$F$600,MATCH($B32,[1]Règles!$E$17:$E$600,0))</f>
        <v>36</v>
      </c>
      <c r="H32">
        <f>INDEX([1]Règles!$G$17:$G$600,MATCH($B32,[1]Règles!$E$17:$E$600,0))</f>
        <v>2</v>
      </c>
      <c r="I32">
        <f>INDEX([1]Règles!$H$17:$H$600,MATCH($B32,[1]Règles!$E$17:$E$600,0))</f>
        <v>21</v>
      </c>
      <c r="J32">
        <f t="shared" si="0"/>
        <v>0.17592592592592593</v>
      </c>
      <c r="K32">
        <f t="shared" si="1"/>
        <v>3.9789473684210526</v>
      </c>
      <c r="L32">
        <v>1</v>
      </c>
    </row>
    <row r="33" spans="1:13" x14ac:dyDescent="0.25">
      <c r="A33" t="s">
        <v>5</v>
      </c>
      <c r="B33" t="s">
        <v>322</v>
      </c>
      <c r="C33" t="s">
        <v>323</v>
      </c>
      <c r="D33" t="s">
        <v>229</v>
      </c>
      <c r="E33">
        <v>31</v>
      </c>
      <c r="F33">
        <f>INDEX([1]Règles!$I$17:$I$600,MATCH($B33,[1]Règles!$E$17:$E$600,0))</f>
        <v>5.5166666666666666</v>
      </c>
      <c r="G33">
        <f>INDEX([1]Règles!$F$17:$F$600,MATCH($B33,[1]Règles!$E$17:$E$600,0))</f>
        <v>30</v>
      </c>
      <c r="H33">
        <f>INDEX([1]Règles!$G$17:$G$600,MATCH($B33,[1]Règles!$E$17:$E$600,0))</f>
        <v>5</v>
      </c>
      <c r="I33">
        <f>INDEX([1]Règles!$H$17:$H$600,MATCH($B33,[1]Règles!$E$17:$E$600,0))</f>
        <v>18</v>
      </c>
      <c r="J33">
        <f t="shared" si="0"/>
        <v>0.17795698924731182</v>
      </c>
      <c r="K33">
        <f t="shared" si="1"/>
        <v>3.2628398791540785</v>
      </c>
    </row>
    <row r="34" spans="1:13" x14ac:dyDescent="0.25">
      <c r="A34" t="s">
        <v>11</v>
      </c>
      <c r="B34" t="s">
        <v>621</v>
      </c>
      <c r="C34" t="s">
        <v>622</v>
      </c>
      <c r="D34" t="s">
        <v>232</v>
      </c>
      <c r="E34">
        <v>16</v>
      </c>
      <c r="F34">
        <f>INDEX([1]Règles!$I$17:$I$600,MATCH($B34,[1]Règles!$E$17:$E$600,0))</f>
        <v>5.4852941176470589</v>
      </c>
      <c r="G34">
        <f>INDEX([1]Règles!$F$17:$F$600,MATCH($B34,[1]Règles!$E$17:$E$600,0))</f>
        <v>34</v>
      </c>
      <c r="H34">
        <f>INDEX([1]Règles!$G$17:$G$600,MATCH($B34,[1]Règles!$E$17:$E$600,0))</f>
        <v>2</v>
      </c>
      <c r="I34">
        <f>INDEX([1]Règles!$H$17:$H$600,MATCH($B34,[1]Règles!$E$17:$E$600,0))</f>
        <v>17</v>
      </c>
      <c r="J34">
        <f t="shared" si="0"/>
        <v>0.34283088235294118</v>
      </c>
      <c r="K34">
        <f t="shared" si="1"/>
        <v>3.0991957104557639</v>
      </c>
      <c r="L34">
        <v>1</v>
      </c>
    </row>
    <row r="35" spans="1:13" x14ac:dyDescent="0.25">
      <c r="A35" t="s">
        <v>5</v>
      </c>
      <c r="B35" t="s">
        <v>255</v>
      </c>
      <c r="C35" t="s">
        <v>256</v>
      </c>
      <c r="D35" t="s">
        <v>229</v>
      </c>
      <c r="E35">
        <v>50</v>
      </c>
      <c r="F35">
        <f>INDEX([1]Règles!$I$17:$I$600,MATCH($B35,[1]Règles!$E$17:$E$600,0))</f>
        <v>6.4090909090909092</v>
      </c>
      <c r="G35">
        <f>INDEX([1]Règles!$F$17:$F$600,MATCH($B35,[1]Règles!$E$17:$E$600,0))</f>
        <v>23</v>
      </c>
      <c r="H35">
        <f>INDEX([1]Règles!$G$17:$G$600,MATCH($B35,[1]Règles!$E$17:$E$600,0))</f>
        <v>1</v>
      </c>
      <c r="I35">
        <f>INDEX([1]Règles!$H$17:$H$600,MATCH($B35,[1]Règles!$E$17:$E$600,0))</f>
        <v>19</v>
      </c>
      <c r="J35">
        <f t="shared" si="0"/>
        <v>0.12818181818181817</v>
      </c>
      <c r="K35">
        <f t="shared" si="1"/>
        <v>2.9645390070921986</v>
      </c>
    </row>
    <row r="36" spans="1:13" x14ac:dyDescent="0.25">
      <c r="A36" t="s">
        <v>5</v>
      </c>
      <c r="B36" t="s">
        <v>292</v>
      </c>
      <c r="C36" t="s">
        <v>293</v>
      </c>
      <c r="D36" t="s">
        <v>187</v>
      </c>
      <c r="E36">
        <v>16</v>
      </c>
      <c r="F36">
        <f>INDEX([1]Règles!$I$17:$I$600,MATCH($B36,[1]Règles!$E$17:$E$600,0))</f>
        <v>5.4137931034482758</v>
      </c>
      <c r="G36">
        <f>INDEX([1]Règles!$F$17:$F$600,MATCH($B36,[1]Règles!$E$17:$E$600,0))</f>
        <v>28</v>
      </c>
      <c r="H36">
        <f>INDEX([1]Règles!$G$17:$G$600,MATCH($B36,[1]Règles!$E$17:$E$600,0))</f>
        <v>8</v>
      </c>
      <c r="I36">
        <f>INDEX([1]Règles!$H$17:$H$600,MATCH($B36,[1]Règles!$E$17:$E$600,0))</f>
        <v>15</v>
      </c>
      <c r="J36">
        <f t="shared" si="0"/>
        <v>0.33836206896551724</v>
      </c>
      <c r="K36">
        <f t="shared" si="1"/>
        <v>2.7707006369426752</v>
      </c>
    </row>
    <row r="37" spans="1:13" x14ac:dyDescent="0.25">
      <c r="A37" t="s">
        <v>20</v>
      </c>
      <c r="B37" t="s">
        <v>661</v>
      </c>
      <c r="C37" t="s">
        <v>544</v>
      </c>
      <c r="D37" t="s">
        <v>219</v>
      </c>
      <c r="E37">
        <v>1</v>
      </c>
      <c r="F37" t="e">
        <f>INDEX([1]Règles!$I$17:$I$600,MATCH($B37,[1]Règles!$E$17:$E$600,0))</f>
        <v>#N/A</v>
      </c>
      <c r="G37" t="e">
        <f>INDEX([1]Règles!$F$17:$F$600,MATCH($B37,[1]Règles!$E$17:$E$600,0))</f>
        <v>#N/A</v>
      </c>
      <c r="H37" t="e">
        <f>INDEX([1]Règles!$G$17:$G$600,MATCH($B37,[1]Règles!$E$17:$E$600,0))</f>
        <v>#N/A</v>
      </c>
      <c r="I37" t="e">
        <f>INDEX([1]Règles!$H$17:$H$600,MATCH($B37,[1]Règles!$E$17:$E$600,0))</f>
        <v>#N/A</v>
      </c>
      <c r="J37" t="e">
        <f t="shared" si="0"/>
        <v>#N/A</v>
      </c>
      <c r="K37" t="e">
        <f t="shared" si="1"/>
        <v>#N/A</v>
      </c>
    </row>
    <row r="38" spans="1:13" x14ac:dyDescent="0.25">
      <c r="A38" t="s">
        <v>20</v>
      </c>
      <c r="B38" t="s">
        <v>407</v>
      </c>
      <c r="C38" t="s">
        <v>342</v>
      </c>
      <c r="D38" t="s">
        <v>206</v>
      </c>
      <c r="E38">
        <v>12</v>
      </c>
      <c r="F38">
        <f>INDEX([1]Règles!$I$17:$I$600,MATCH($B38,[1]Règles!$E$17:$E$600,0))</f>
        <v>5.625</v>
      </c>
      <c r="G38">
        <f>INDEX([1]Règles!$F$17:$F$600,MATCH($B38,[1]Règles!$E$17:$E$600,0))</f>
        <v>8</v>
      </c>
      <c r="H38">
        <f>INDEX([1]Règles!$G$17:$G$600,MATCH($B38,[1]Règles!$E$17:$E$600,0))</f>
        <v>0</v>
      </c>
      <c r="I38">
        <f>INDEX([1]Règles!$H$17:$H$600,MATCH($B38,[1]Règles!$E$17:$E$600,0))</f>
        <v>0</v>
      </c>
      <c r="J38">
        <f t="shared" si="0"/>
        <v>0.46875</v>
      </c>
      <c r="K38">
        <f t="shared" si="1"/>
        <v>0</v>
      </c>
    </row>
    <row r="39" spans="1:13" x14ac:dyDescent="0.25">
      <c r="A39" t="s">
        <v>5</v>
      </c>
      <c r="B39" t="s">
        <v>426</v>
      </c>
      <c r="C39" t="s">
        <v>427</v>
      </c>
      <c r="D39" t="s">
        <v>386</v>
      </c>
      <c r="E39">
        <v>18</v>
      </c>
      <c r="F39">
        <f>INDEX([1]Règles!$I$17:$I$600,MATCH($B39,[1]Règles!$E$17:$E$600,0))</f>
        <v>6.4565217391304346</v>
      </c>
      <c r="G39">
        <f>INDEX([1]Règles!$F$17:$F$600,MATCH($B39,[1]Règles!$E$17:$E$600,0))</f>
        <v>23</v>
      </c>
      <c r="H39">
        <f>INDEX([1]Règles!$G$17:$G$600,MATCH($B39,[1]Règles!$E$17:$E$600,0))</f>
        <v>8</v>
      </c>
      <c r="I39">
        <f>INDEX([1]Règles!$H$17:$H$600,MATCH($B39,[1]Règles!$E$17:$E$600,0))</f>
        <v>17</v>
      </c>
      <c r="J39">
        <f t="shared" si="0"/>
        <v>0.35869565217391303</v>
      </c>
      <c r="K39">
        <f t="shared" si="1"/>
        <v>2.6329966329966332</v>
      </c>
    </row>
    <row r="40" spans="1:13" x14ac:dyDescent="0.25">
      <c r="A40" t="s">
        <v>5</v>
      </c>
      <c r="B40" t="s">
        <v>396</v>
      </c>
      <c r="C40" t="s">
        <v>397</v>
      </c>
      <c r="D40" t="s">
        <v>209</v>
      </c>
      <c r="E40">
        <v>29</v>
      </c>
      <c r="F40">
        <f>INDEX([1]Règles!$I$17:$I$600,MATCH($B40,[1]Règles!$E$17:$E$600,0))</f>
        <v>5.2857142857142856</v>
      </c>
      <c r="G40">
        <f>INDEX([1]Règles!$F$17:$F$600,MATCH($B40,[1]Règles!$E$17:$E$600,0))</f>
        <v>34</v>
      </c>
      <c r="H40">
        <f>INDEX([1]Règles!$G$17:$G$600,MATCH($B40,[1]Règles!$E$17:$E$600,0))</f>
        <v>2</v>
      </c>
      <c r="I40">
        <f>INDEX([1]Règles!$H$17:$H$600,MATCH($B40,[1]Règles!$E$17:$E$600,0))</f>
        <v>13</v>
      </c>
      <c r="J40">
        <f t="shared" si="0"/>
        <v>0.18226600985221675</v>
      </c>
      <c r="K40">
        <f t="shared" si="1"/>
        <v>2.4594594594594597</v>
      </c>
      <c r="L40">
        <v>1</v>
      </c>
    </row>
    <row r="41" spans="1:13" x14ac:dyDescent="0.25">
      <c r="A41" t="s">
        <v>5</v>
      </c>
      <c r="B41" t="s">
        <v>1020</v>
      </c>
      <c r="D41" t="s">
        <v>173</v>
      </c>
      <c r="E41">
        <v>14</v>
      </c>
      <c r="F41">
        <f>INDEX([1]Règles!$I$17:$I$600,MATCH($B41,[1]Règles!$E$17:$E$600,0))</f>
        <v>5.0333333333333332</v>
      </c>
      <c r="G41">
        <f>INDEX([1]Règles!$F$17:$F$600,MATCH($B41,[1]Règles!$E$17:$E$600,0))</f>
        <v>30</v>
      </c>
      <c r="H41">
        <f>INDEX([1]Règles!$G$17:$G$600,MATCH($B41,[1]Règles!$E$17:$E$600,0))</f>
        <v>1</v>
      </c>
      <c r="I41">
        <f>INDEX([1]Règles!$H$17:$H$600,MATCH($B41,[1]Règles!$E$17:$E$600,0))</f>
        <v>11</v>
      </c>
      <c r="J41">
        <f t="shared" si="0"/>
        <v>0.35952380952380952</v>
      </c>
      <c r="K41">
        <f t="shared" si="1"/>
        <v>2.185430463576159</v>
      </c>
      <c r="L41">
        <v>1</v>
      </c>
    </row>
    <row r="42" spans="1:13" x14ac:dyDescent="0.25">
      <c r="A42" t="s">
        <v>11</v>
      </c>
      <c r="B42" t="s">
        <v>725</v>
      </c>
      <c r="C42" t="s">
        <v>726</v>
      </c>
      <c r="D42" t="s">
        <v>184</v>
      </c>
      <c r="E42">
        <v>8</v>
      </c>
      <c r="F42">
        <f>INDEX([1]Règles!$I$17:$I$600,MATCH($B42,[1]Règles!$E$17:$E$600,0))</f>
        <v>5.9558823529411766</v>
      </c>
      <c r="G42">
        <f>INDEX([1]Règles!$F$17:$F$600,MATCH($B42,[1]Règles!$E$17:$E$600,0))</f>
        <v>34</v>
      </c>
      <c r="H42">
        <f>INDEX([1]Règles!$G$17:$G$600,MATCH($B42,[1]Règles!$E$17:$E$600,0))</f>
        <v>0</v>
      </c>
      <c r="I42">
        <f>INDEX([1]Règles!$H$17:$H$600,MATCH($B42,[1]Règles!$E$17:$E$600,0))</f>
        <v>13</v>
      </c>
      <c r="J42">
        <f t="shared" si="0"/>
        <v>0.74448529411764708</v>
      </c>
      <c r="K42">
        <f t="shared" si="1"/>
        <v>2.1827160493827158</v>
      </c>
      <c r="L42">
        <v>1</v>
      </c>
      <c r="M42">
        <v>35</v>
      </c>
    </row>
    <row r="43" spans="1:13" x14ac:dyDescent="0.25">
      <c r="A43" t="s">
        <v>5</v>
      </c>
      <c r="B43" t="s">
        <v>603</v>
      </c>
      <c r="C43" t="s">
        <v>340</v>
      </c>
      <c r="D43" t="s">
        <v>232</v>
      </c>
      <c r="E43">
        <v>9</v>
      </c>
      <c r="F43">
        <f>INDEX([1]Règles!$I$17:$I$600,MATCH($B43,[1]Règles!$E$17:$E$600,0))</f>
        <v>5.14</v>
      </c>
      <c r="G43">
        <f>INDEX([1]Règles!$F$17:$F$600,MATCH($B43,[1]Règles!$E$17:$E$600,0))</f>
        <v>25</v>
      </c>
      <c r="H43">
        <f>INDEX([1]Règles!$G$17:$G$600,MATCH($B43,[1]Règles!$E$17:$E$600,0))</f>
        <v>6</v>
      </c>
      <c r="I43">
        <f>INDEX([1]Règles!$H$17:$H$600,MATCH($B43,[1]Règles!$E$17:$E$600,0))</f>
        <v>11</v>
      </c>
      <c r="J43">
        <f t="shared" si="0"/>
        <v>0.57111111111111112</v>
      </c>
      <c r="K43">
        <f t="shared" si="1"/>
        <v>2.1400778210116731</v>
      </c>
    </row>
    <row r="44" spans="1:13" x14ac:dyDescent="0.25">
      <c r="A44" t="s">
        <v>5</v>
      </c>
      <c r="B44" t="s">
        <v>320</v>
      </c>
      <c r="D44" t="s">
        <v>199</v>
      </c>
      <c r="E44">
        <v>20</v>
      </c>
      <c r="F44">
        <f>INDEX([1]Règles!$I$17:$I$600,MATCH($B44,[1]Règles!$E$17:$E$600,0))</f>
        <v>5.4333333333333336</v>
      </c>
      <c r="G44">
        <f>INDEX([1]Règles!$F$17:$F$600,MATCH($B44,[1]Règles!$E$17:$E$600,0))</f>
        <v>29</v>
      </c>
      <c r="H44">
        <f>INDEX([1]Règles!$G$17:$G$600,MATCH($B44,[1]Règles!$E$17:$E$600,0))</f>
        <v>2</v>
      </c>
      <c r="I44">
        <f>INDEX([1]Règles!$H$17:$H$600,MATCH($B44,[1]Règles!$E$17:$E$600,0))</f>
        <v>11</v>
      </c>
      <c r="J44">
        <f t="shared" si="0"/>
        <v>0.27166666666666667</v>
      </c>
      <c r="K44">
        <f t="shared" si="1"/>
        <v>2.0245398773006134</v>
      </c>
      <c r="L44">
        <v>1</v>
      </c>
    </row>
    <row r="45" spans="1:13" x14ac:dyDescent="0.25">
      <c r="A45" t="s">
        <v>11</v>
      </c>
      <c r="B45" t="s">
        <v>414</v>
      </c>
      <c r="C45" t="s">
        <v>415</v>
      </c>
      <c r="D45" t="s">
        <v>209</v>
      </c>
      <c r="E45">
        <v>8</v>
      </c>
      <c r="F45">
        <f>INDEX([1]Règles!$I$17:$I$600,MATCH($B45,[1]Règles!$E$17:$E$600,0))</f>
        <v>5.5277777777777777</v>
      </c>
      <c r="G45">
        <f>INDEX([1]Règles!$F$17:$F$600,MATCH($B45,[1]Règles!$E$17:$E$600,0))</f>
        <v>17</v>
      </c>
      <c r="H45">
        <f>INDEX([1]Règles!$G$17:$G$600,MATCH($B45,[1]Règles!$E$17:$E$600,0))</f>
        <v>17</v>
      </c>
      <c r="I45">
        <f>INDEX([1]Règles!$H$17:$H$600,MATCH($B45,[1]Règles!$E$17:$E$600,0))</f>
        <v>3</v>
      </c>
      <c r="J45">
        <f t="shared" si="0"/>
        <v>0.69097222222222221</v>
      </c>
      <c r="K45">
        <f t="shared" si="1"/>
        <v>0.542713567839196</v>
      </c>
    </row>
    <row r="46" spans="1:13" x14ac:dyDescent="0.25">
      <c r="A46" t="s">
        <v>11</v>
      </c>
      <c r="B46" t="s">
        <v>868</v>
      </c>
      <c r="D46" t="s">
        <v>206</v>
      </c>
      <c r="E46">
        <v>10</v>
      </c>
      <c r="F46">
        <f>INDEX([1]Règles!$I$17:$I$600,MATCH($B46,[1]Règles!$E$17:$E$600,0))</f>
        <v>5.2</v>
      </c>
      <c r="G46">
        <f>INDEX([1]Règles!$F$17:$F$600,MATCH($B46,[1]Règles!$E$17:$E$600,0))</f>
        <v>29</v>
      </c>
      <c r="H46">
        <f>INDEX([1]Règles!$G$17:$G$600,MATCH($B46,[1]Règles!$E$17:$E$600,0))</f>
        <v>1</v>
      </c>
      <c r="I46">
        <f>INDEX([1]Règles!$H$17:$H$600,MATCH($B46,[1]Règles!$E$17:$E$600,0))</f>
        <v>10</v>
      </c>
      <c r="J46">
        <f t="shared" si="0"/>
        <v>0.52</v>
      </c>
      <c r="K46">
        <f t="shared" si="1"/>
        <v>1.9230769230769229</v>
      </c>
      <c r="L46">
        <v>1</v>
      </c>
    </row>
    <row r="47" spans="1:13" x14ac:dyDescent="0.25">
      <c r="A47" t="s">
        <v>5</v>
      </c>
      <c r="B47" t="s">
        <v>29</v>
      </c>
      <c r="D47" t="s">
        <v>181</v>
      </c>
      <c r="E47">
        <v>15</v>
      </c>
      <c r="F47">
        <f>INDEX([1]Règles!$I$17:$I$600,MATCH($B47,[1]Règles!$E$17:$E$600,0))</f>
        <v>5.7222222222222223</v>
      </c>
      <c r="G47">
        <f>INDEX([1]Règles!$F$17:$F$600,MATCH($B47,[1]Règles!$E$17:$E$600,0))</f>
        <v>27</v>
      </c>
      <c r="H47">
        <f>INDEX([1]Règles!$G$17:$G$600,MATCH($B47,[1]Règles!$E$17:$E$600,0))</f>
        <v>1</v>
      </c>
      <c r="I47">
        <f>INDEX([1]Règles!$H$17:$H$600,MATCH($B47,[1]Règles!$E$17:$E$600,0))</f>
        <v>10</v>
      </c>
      <c r="J47">
        <f t="shared" si="0"/>
        <v>0.38148148148148148</v>
      </c>
      <c r="K47">
        <f t="shared" si="1"/>
        <v>1.7475728155339805</v>
      </c>
    </row>
    <row r="48" spans="1:13" x14ac:dyDescent="0.25">
      <c r="A48" t="s">
        <v>5</v>
      </c>
      <c r="B48" t="s">
        <v>395</v>
      </c>
      <c r="D48" t="s">
        <v>212</v>
      </c>
      <c r="E48">
        <v>15</v>
      </c>
      <c r="F48">
        <f>INDEX([1]Règles!$I$17:$I$600,MATCH($B48,[1]Règles!$E$17:$E$600,0))</f>
        <v>5.290322580645161</v>
      </c>
      <c r="G48">
        <f>INDEX([1]Règles!$F$17:$F$600,MATCH($B48,[1]Règles!$E$17:$E$600,0))</f>
        <v>29</v>
      </c>
      <c r="H48">
        <f>INDEX([1]Règles!$G$17:$G$600,MATCH($B48,[1]Règles!$E$17:$E$600,0))</f>
        <v>6</v>
      </c>
      <c r="I48">
        <f>INDEX([1]Règles!$H$17:$H$600,MATCH($B48,[1]Règles!$E$17:$E$600,0))</f>
        <v>9</v>
      </c>
      <c r="J48">
        <f t="shared" si="0"/>
        <v>0.35268817204301073</v>
      </c>
      <c r="K48">
        <f t="shared" si="1"/>
        <v>1.7012195121951221</v>
      </c>
      <c r="L48">
        <v>1</v>
      </c>
    </row>
    <row r="49" spans="1:12" x14ac:dyDescent="0.25">
      <c r="A49" t="s">
        <v>5</v>
      </c>
      <c r="B49" t="s">
        <v>290</v>
      </c>
      <c r="C49" t="s">
        <v>291</v>
      </c>
      <c r="D49" t="s">
        <v>229</v>
      </c>
      <c r="E49">
        <v>18</v>
      </c>
      <c r="F49">
        <f>INDEX([1]Règles!$I$17:$I$600,MATCH($B49,[1]Règles!$E$17:$E$600,0))</f>
        <v>5.5</v>
      </c>
      <c r="G49">
        <f>INDEX([1]Règles!$F$17:$F$600,MATCH($B49,[1]Règles!$E$17:$E$600,0))</f>
        <v>19</v>
      </c>
      <c r="H49">
        <f>INDEX([1]Règles!$G$17:$G$600,MATCH($B49,[1]Règles!$E$17:$E$600,0))</f>
        <v>12</v>
      </c>
      <c r="I49">
        <f>INDEX([1]Règles!$H$17:$H$600,MATCH($B49,[1]Règles!$E$17:$E$600,0))</f>
        <v>8</v>
      </c>
      <c r="J49">
        <f t="shared" si="0"/>
        <v>0.30555555555555558</v>
      </c>
      <c r="K49">
        <f t="shared" si="1"/>
        <v>1.4545454545454546</v>
      </c>
    </row>
    <row r="50" spans="1:12" x14ac:dyDescent="0.25">
      <c r="A50" t="s">
        <v>11</v>
      </c>
      <c r="B50" t="s">
        <v>352</v>
      </c>
      <c r="C50" t="s">
        <v>281</v>
      </c>
      <c r="D50" t="s">
        <v>173</v>
      </c>
      <c r="E50">
        <v>14</v>
      </c>
      <c r="F50">
        <f>INDEX([1]Règles!$I$17:$I$600,MATCH($B50,[1]Règles!$E$17:$E$600,0))</f>
        <v>5.541666666666667</v>
      </c>
      <c r="G50">
        <f>INDEX([1]Règles!$F$17:$F$600,MATCH($B50,[1]Règles!$E$17:$E$600,0))</f>
        <v>36</v>
      </c>
      <c r="H50">
        <f>INDEX([1]Règles!$G$17:$G$600,MATCH($B50,[1]Règles!$E$17:$E$600,0))</f>
        <v>0</v>
      </c>
      <c r="I50">
        <f>INDEX([1]Règles!$H$17:$H$600,MATCH($B50,[1]Règles!$E$17:$E$600,0))</f>
        <v>9</v>
      </c>
      <c r="J50">
        <f t="shared" si="0"/>
        <v>0.39583333333333337</v>
      </c>
      <c r="K50">
        <f t="shared" si="1"/>
        <v>1.6240601503759398</v>
      </c>
      <c r="L50">
        <v>1</v>
      </c>
    </row>
    <row r="51" spans="1:12" x14ac:dyDescent="0.25">
      <c r="A51" t="s">
        <v>5</v>
      </c>
      <c r="B51" t="s">
        <v>644</v>
      </c>
      <c r="C51" t="s">
        <v>411</v>
      </c>
      <c r="D51" t="s">
        <v>219</v>
      </c>
      <c r="E51">
        <v>18</v>
      </c>
      <c r="F51">
        <f>INDEX([1]Règles!$I$17:$I$600,MATCH($B51,[1]Règles!$E$17:$E$600,0))</f>
        <v>4.9782608695652177</v>
      </c>
      <c r="G51">
        <f>INDEX([1]Règles!$F$17:$F$600,MATCH($B51,[1]Règles!$E$17:$E$600,0))</f>
        <v>22</v>
      </c>
      <c r="H51">
        <f>INDEX([1]Règles!$G$17:$G$600,MATCH($B51,[1]Règles!$E$17:$E$600,0))</f>
        <v>7</v>
      </c>
      <c r="I51">
        <f>INDEX([1]Règles!$H$17:$H$600,MATCH($B51,[1]Règles!$E$17:$E$600,0))</f>
        <v>8</v>
      </c>
      <c r="J51">
        <f t="shared" si="0"/>
        <v>0.27657004830917875</v>
      </c>
      <c r="K51">
        <f t="shared" si="1"/>
        <v>1.6069868995633187</v>
      </c>
    </row>
    <row r="52" spans="1:12" x14ac:dyDescent="0.25">
      <c r="A52" t="s">
        <v>5</v>
      </c>
      <c r="B52" t="s">
        <v>454</v>
      </c>
      <c r="C52" t="s">
        <v>455</v>
      </c>
      <c r="D52" t="s">
        <v>193</v>
      </c>
      <c r="E52">
        <v>14</v>
      </c>
      <c r="F52">
        <f>INDEX([1]Règles!$I$17:$I$600,MATCH($B52,[1]Règles!$E$17:$E$600,0))</f>
        <v>5.104166666666667</v>
      </c>
      <c r="G52">
        <f>INDEX([1]Règles!$F$17:$F$600,MATCH($B52,[1]Règles!$E$17:$E$600,0))</f>
        <v>22</v>
      </c>
      <c r="H52">
        <f>INDEX([1]Règles!$G$17:$G$600,MATCH($B52,[1]Règles!$E$17:$E$600,0))</f>
        <v>11</v>
      </c>
      <c r="I52">
        <f>INDEX([1]Règles!$H$17:$H$600,MATCH($B52,[1]Règles!$E$17:$E$600,0))</f>
        <v>8</v>
      </c>
      <c r="J52">
        <f t="shared" si="0"/>
        <v>0.36458333333333337</v>
      </c>
      <c r="K52">
        <f t="shared" si="1"/>
        <v>1.5673469387755101</v>
      </c>
    </row>
    <row r="53" spans="1:12" x14ac:dyDescent="0.25">
      <c r="A53" t="s">
        <v>26</v>
      </c>
      <c r="B53" t="s">
        <v>955</v>
      </c>
      <c r="C53" t="s">
        <v>308</v>
      </c>
      <c r="D53" t="s">
        <v>386</v>
      </c>
      <c r="E53">
        <v>14</v>
      </c>
      <c r="F53">
        <f>INDEX([1]Règles!$I$17:$I$600,MATCH($B53,[1]Règles!$E$17:$E$600,0))</f>
        <v>5.2</v>
      </c>
      <c r="G53">
        <f>INDEX([1]Règles!$F$17:$F$600,MATCH($B53,[1]Règles!$E$17:$E$600,0))</f>
        <v>9</v>
      </c>
      <c r="H53">
        <f>INDEX([1]Règles!$G$17:$G$600,MATCH($B53,[1]Règles!$E$17:$E$600,0))</f>
        <v>9</v>
      </c>
      <c r="I53">
        <f>INDEX([1]Règles!$H$17:$H$600,MATCH($B53,[1]Règles!$E$17:$E$600,0))</f>
        <v>1</v>
      </c>
      <c r="J53">
        <f t="shared" si="0"/>
        <v>0.37142857142857144</v>
      </c>
      <c r="K53">
        <f t="shared" si="1"/>
        <v>0.19230769230769229</v>
      </c>
    </row>
    <row r="54" spans="1:12" x14ac:dyDescent="0.25">
      <c r="A54" t="s">
        <v>11</v>
      </c>
      <c r="B54" t="s">
        <v>470</v>
      </c>
      <c r="C54" t="s">
        <v>471</v>
      </c>
      <c r="D54" t="s">
        <v>176</v>
      </c>
      <c r="E54">
        <v>10</v>
      </c>
      <c r="F54">
        <f>INDEX([1]Règles!$I$17:$I$600,MATCH($B54,[1]Règles!$E$17:$E$600,0))</f>
        <v>6.04</v>
      </c>
      <c r="G54">
        <f>INDEX([1]Règles!$F$17:$F$600,MATCH($B54,[1]Règles!$E$17:$E$600,0))</f>
        <v>25</v>
      </c>
      <c r="H54">
        <f>INDEX([1]Règles!$G$17:$G$600,MATCH($B54,[1]Règles!$E$17:$E$600,0))</f>
        <v>7</v>
      </c>
      <c r="I54">
        <f>INDEX([1]Règles!$H$17:$H$600,MATCH($B54,[1]Règles!$E$17:$E$600,0))</f>
        <v>9</v>
      </c>
      <c r="J54">
        <f t="shared" si="0"/>
        <v>0.60399999999999998</v>
      </c>
      <c r="K54">
        <f t="shared" si="1"/>
        <v>1.490066225165563</v>
      </c>
    </row>
    <row r="55" spans="1:12" x14ac:dyDescent="0.25">
      <c r="A55" t="s">
        <v>11</v>
      </c>
      <c r="B55" t="s">
        <v>866</v>
      </c>
      <c r="C55" t="s">
        <v>867</v>
      </c>
      <c r="D55" t="s">
        <v>206</v>
      </c>
      <c r="E55">
        <v>11</v>
      </c>
      <c r="F55">
        <f>INDEX([1]Règles!$I$17:$I$600,MATCH($B55,[1]Règles!$E$17:$E$600,0))</f>
        <v>5.370967741935484</v>
      </c>
      <c r="G55">
        <f>INDEX([1]Règles!$F$17:$F$600,MATCH($B55,[1]Règles!$E$17:$E$600,0))</f>
        <v>29</v>
      </c>
      <c r="H55">
        <f>INDEX([1]Règles!$G$17:$G$600,MATCH($B55,[1]Règles!$E$17:$E$600,0))</f>
        <v>6</v>
      </c>
      <c r="I55">
        <f>INDEX([1]Règles!$H$17:$H$600,MATCH($B55,[1]Règles!$E$17:$E$600,0))</f>
        <v>8</v>
      </c>
      <c r="J55">
        <f t="shared" si="0"/>
        <v>0.48826979472140764</v>
      </c>
      <c r="K55">
        <f t="shared" si="1"/>
        <v>1.4894894894894894</v>
      </c>
      <c r="L55">
        <v>1</v>
      </c>
    </row>
    <row r="56" spans="1:12" x14ac:dyDescent="0.25">
      <c r="A56" t="s">
        <v>11</v>
      </c>
      <c r="B56" t="s">
        <v>392</v>
      </c>
      <c r="C56" t="s">
        <v>297</v>
      </c>
      <c r="D56" t="s">
        <v>190</v>
      </c>
      <c r="E56">
        <v>21</v>
      </c>
      <c r="F56">
        <f>INDEX([1]Règles!$I$17:$I$600,MATCH($B56,[1]Règles!$E$17:$E$600,0))</f>
        <v>5.3928571428571432</v>
      </c>
      <c r="G56">
        <f>INDEX([1]Règles!$F$17:$F$600,MATCH($B56,[1]Règles!$E$17:$E$600,0))</f>
        <v>28</v>
      </c>
      <c r="H56">
        <f>INDEX([1]Règles!$G$17:$G$600,MATCH($B56,[1]Règles!$E$17:$E$600,0))</f>
        <v>4</v>
      </c>
      <c r="I56">
        <f>INDEX([1]Règles!$H$17:$H$600,MATCH($B56,[1]Règles!$E$17:$E$600,0))</f>
        <v>8</v>
      </c>
      <c r="J56">
        <f t="shared" si="0"/>
        <v>0.25680272108843538</v>
      </c>
      <c r="K56">
        <f t="shared" si="1"/>
        <v>1.4834437086092713</v>
      </c>
      <c r="L56">
        <v>1</v>
      </c>
    </row>
    <row r="57" spans="1:12" x14ac:dyDescent="0.25">
      <c r="A57" t="s">
        <v>11</v>
      </c>
      <c r="B57" t="s">
        <v>446</v>
      </c>
      <c r="C57" t="s">
        <v>447</v>
      </c>
      <c r="D57" t="s">
        <v>187</v>
      </c>
      <c r="E57">
        <v>18</v>
      </c>
      <c r="F57">
        <f>INDEX([1]Règles!$I$17:$I$600,MATCH($B57,[1]Règles!$E$17:$E$600,0))</f>
        <v>5.4827586206896548</v>
      </c>
      <c r="G57">
        <f>INDEX([1]Règles!$F$17:$F$600,MATCH($B57,[1]Règles!$E$17:$E$600,0))</f>
        <v>29</v>
      </c>
      <c r="H57">
        <f>INDEX([1]Règles!$G$17:$G$600,MATCH($B57,[1]Règles!$E$17:$E$600,0))</f>
        <v>3</v>
      </c>
      <c r="I57">
        <f>INDEX([1]Règles!$H$17:$H$600,MATCH($B57,[1]Règles!$E$17:$E$600,0))</f>
        <v>8</v>
      </c>
      <c r="J57">
        <f t="shared" si="0"/>
        <v>0.30459770114942525</v>
      </c>
      <c r="K57">
        <f t="shared" si="1"/>
        <v>1.459119496855346</v>
      </c>
      <c r="L57">
        <v>1</v>
      </c>
    </row>
    <row r="58" spans="1:12" x14ac:dyDescent="0.25">
      <c r="A58" t="s">
        <v>5</v>
      </c>
      <c r="B58" t="s">
        <v>457</v>
      </c>
      <c r="C58" t="s">
        <v>458</v>
      </c>
      <c r="D58" t="s">
        <v>212</v>
      </c>
      <c r="E58">
        <v>27</v>
      </c>
      <c r="F58">
        <f>INDEX([1]Règles!$I$17:$I$600,MATCH($B58,[1]Règles!$E$17:$E$600,0))</f>
        <v>4.8392857142857144</v>
      </c>
      <c r="G58">
        <f>INDEX([1]Règles!$F$17:$F$600,MATCH($B58,[1]Règles!$E$17:$E$600,0))</f>
        <v>28</v>
      </c>
      <c r="H58">
        <f>INDEX([1]Règles!$G$17:$G$600,MATCH($B58,[1]Règles!$E$17:$E$600,0))</f>
        <v>2</v>
      </c>
      <c r="I58">
        <f>INDEX([1]Règles!$H$17:$H$600,MATCH($B58,[1]Règles!$E$17:$E$600,0))</f>
        <v>7</v>
      </c>
      <c r="J58">
        <f t="shared" si="0"/>
        <v>0.17923280423280424</v>
      </c>
      <c r="K58">
        <f t="shared" si="1"/>
        <v>1.4464944649446494</v>
      </c>
    </row>
    <row r="59" spans="1:12" x14ac:dyDescent="0.25">
      <c r="A59" t="s">
        <v>26</v>
      </c>
      <c r="B59" t="s">
        <v>459</v>
      </c>
      <c r="C59" t="s">
        <v>178</v>
      </c>
      <c r="D59" t="s">
        <v>229</v>
      </c>
      <c r="E59">
        <v>16</v>
      </c>
      <c r="F59">
        <f>INDEX([1]Règles!$I$17:$I$600,MATCH($B59,[1]Règles!$E$17:$E$600,0))</f>
        <v>5.7142857142857144</v>
      </c>
      <c r="G59">
        <f>INDEX([1]Règles!$F$17:$F$600,MATCH($B59,[1]Règles!$E$17:$E$600,0))</f>
        <v>12</v>
      </c>
      <c r="H59">
        <f>INDEX([1]Règles!$G$17:$G$600,MATCH($B59,[1]Règles!$E$17:$E$600,0))</f>
        <v>2</v>
      </c>
      <c r="I59">
        <f>INDEX([1]Règles!$H$17:$H$600,MATCH($B59,[1]Règles!$E$17:$E$600,0))</f>
        <v>0</v>
      </c>
      <c r="J59">
        <f t="shared" si="0"/>
        <v>0.35714285714285715</v>
      </c>
      <c r="K59">
        <f t="shared" si="1"/>
        <v>0</v>
      </c>
    </row>
    <row r="60" spans="1:12" x14ac:dyDescent="0.25">
      <c r="A60" t="s">
        <v>5</v>
      </c>
      <c r="B60" t="s">
        <v>638</v>
      </c>
      <c r="C60" t="s">
        <v>639</v>
      </c>
      <c r="D60" t="s">
        <v>219</v>
      </c>
      <c r="E60">
        <v>15</v>
      </c>
      <c r="F60">
        <f>INDEX([1]Règles!$I$17:$I$600,MATCH($B60,[1]Règles!$E$17:$E$600,0))</f>
        <v>4.931034482758621</v>
      </c>
      <c r="G60">
        <f>INDEX([1]Règles!$F$17:$F$600,MATCH($B60,[1]Règles!$E$17:$E$600,0))</f>
        <v>27</v>
      </c>
      <c r="H60">
        <f>INDEX([1]Règles!$G$17:$G$600,MATCH($B60,[1]Règles!$E$17:$E$600,0))</f>
        <v>4</v>
      </c>
      <c r="I60">
        <f>INDEX([1]Règles!$H$17:$H$600,MATCH($B60,[1]Règles!$E$17:$E$600,0))</f>
        <v>7</v>
      </c>
      <c r="J60">
        <f t="shared" si="0"/>
        <v>0.32873563218390806</v>
      </c>
      <c r="K60">
        <f t="shared" si="1"/>
        <v>1.4195804195804196</v>
      </c>
    </row>
    <row r="61" spans="1:12" x14ac:dyDescent="0.25">
      <c r="A61" t="s">
        <v>5</v>
      </c>
      <c r="B61" t="s">
        <v>682</v>
      </c>
      <c r="C61" t="s">
        <v>202</v>
      </c>
      <c r="D61" t="s">
        <v>199</v>
      </c>
      <c r="E61">
        <v>11</v>
      </c>
      <c r="F61">
        <f>INDEX([1]Règles!$I$17:$I$600,MATCH($B61,[1]Règles!$E$17:$E$600,0))</f>
        <v>5.0384615384615383</v>
      </c>
      <c r="G61">
        <f>INDEX([1]Règles!$F$17:$F$600,MATCH($B61,[1]Règles!$E$17:$E$600,0))</f>
        <v>25</v>
      </c>
      <c r="H61">
        <f>INDEX([1]Règles!$G$17:$G$600,MATCH($B61,[1]Règles!$E$17:$E$600,0))</f>
        <v>6</v>
      </c>
      <c r="I61">
        <f>INDEX([1]Règles!$H$17:$H$600,MATCH($B61,[1]Règles!$E$17:$E$600,0))</f>
        <v>7</v>
      </c>
      <c r="J61">
        <f t="shared" si="0"/>
        <v>0.45804195804195802</v>
      </c>
      <c r="K61">
        <f t="shared" si="1"/>
        <v>1.3893129770992367</v>
      </c>
      <c r="L61">
        <v>1</v>
      </c>
    </row>
    <row r="62" spans="1:12" x14ac:dyDescent="0.25">
      <c r="A62" t="s">
        <v>26</v>
      </c>
      <c r="B62" t="s">
        <v>200</v>
      </c>
      <c r="C62" t="s">
        <v>201</v>
      </c>
      <c r="D62" t="s">
        <v>199</v>
      </c>
      <c r="E62">
        <v>11</v>
      </c>
      <c r="F62">
        <f>INDEX([1]Règles!$I$17:$I$600,MATCH($B62,[1]Règles!$E$17:$E$600,0))</f>
        <v>5.4242424242424239</v>
      </c>
      <c r="G62">
        <f>INDEX([1]Règles!$F$17:$F$600,MATCH($B62,[1]Règles!$E$17:$E$600,0))</f>
        <v>33</v>
      </c>
      <c r="H62">
        <f>INDEX([1]Règles!$G$17:$G$600,MATCH($B62,[1]Règles!$E$17:$E$600,0))</f>
        <v>1</v>
      </c>
      <c r="I62">
        <f>INDEX([1]Règles!$H$17:$H$600,MATCH($B62,[1]Règles!$E$17:$E$600,0))</f>
        <v>7</v>
      </c>
      <c r="J62">
        <f t="shared" si="0"/>
        <v>0.49311294765840219</v>
      </c>
      <c r="K62">
        <f t="shared" si="1"/>
        <v>1.2905027932960895</v>
      </c>
      <c r="L62">
        <v>1</v>
      </c>
    </row>
    <row r="63" spans="1:12" x14ac:dyDescent="0.25">
      <c r="A63" t="s">
        <v>11</v>
      </c>
      <c r="B63" t="s">
        <v>735</v>
      </c>
      <c r="C63" t="s">
        <v>680</v>
      </c>
      <c r="D63" t="s">
        <v>184</v>
      </c>
      <c r="E63">
        <v>11</v>
      </c>
      <c r="F63">
        <f>INDEX([1]Règles!$I$17:$I$600,MATCH($B63,[1]Règles!$E$17:$E$600,0))</f>
        <v>5.4459459459459456</v>
      </c>
      <c r="G63">
        <f>INDEX([1]Règles!$F$17:$F$600,MATCH($B63,[1]Règles!$E$17:$E$600,0))</f>
        <v>37</v>
      </c>
      <c r="H63">
        <f>INDEX([1]Règles!$G$17:$G$600,MATCH($B63,[1]Règles!$E$17:$E$600,0))</f>
        <v>1</v>
      </c>
      <c r="I63">
        <f>INDEX([1]Règles!$H$17:$H$600,MATCH($B63,[1]Règles!$E$17:$E$600,0))</f>
        <v>7</v>
      </c>
      <c r="J63">
        <f t="shared" si="0"/>
        <v>0.49508599508599505</v>
      </c>
      <c r="K63">
        <f t="shared" si="1"/>
        <v>1.2853598014888339</v>
      </c>
      <c r="L63">
        <v>1</v>
      </c>
    </row>
    <row r="64" spans="1:12" x14ac:dyDescent="0.25">
      <c r="A64" t="s">
        <v>11</v>
      </c>
      <c r="B64" t="s">
        <v>999</v>
      </c>
      <c r="C64" t="s">
        <v>1000</v>
      </c>
      <c r="D64" t="s">
        <v>209</v>
      </c>
      <c r="E64">
        <v>8</v>
      </c>
      <c r="F64">
        <f>INDEX([1]Règles!$I$17:$I$600,MATCH($B64,[1]Règles!$E$17:$E$600,0))</f>
        <v>4.7272727272727275</v>
      </c>
      <c r="G64">
        <f>INDEX([1]Règles!$F$17:$F$600,MATCH($B64,[1]Règles!$E$17:$E$600,0))</f>
        <v>22</v>
      </c>
      <c r="H64">
        <f>INDEX([1]Règles!$G$17:$G$600,MATCH($B64,[1]Règles!$E$17:$E$600,0))</f>
        <v>12</v>
      </c>
      <c r="I64">
        <f>INDEX([1]Règles!$H$17:$H$600,MATCH($B64,[1]Règles!$E$17:$E$600,0))</f>
        <v>6</v>
      </c>
      <c r="J64">
        <f t="shared" si="0"/>
        <v>0.59090909090909094</v>
      </c>
      <c r="K64">
        <f t="shared" si="1"/>
        <v>1.2692307692307692</v>
      </c>
    </row>
    <row r="65" spans="1:12" x14ac:dyDescent="0.25">
      <c r="A65" t="s">
        <v>26</v>
      </c>
      <c r="B65" t="s">
        <v>894</v>
      </c>
      <c r="C65" t="s">
        <v>895</v>
      </c>
      <c r="D65" t="s">
        <v>313</v>
      </c>
      <c r="E65">
        <v>10</v>
      </c>
      <c r="F65">
        <f>INDEX([1]Règles!$I$17:$I$600,MATCH($B65,[1]Règles!$E$17:$E$600,0))</f>
        <v>4.854838709677419</v>
      </c>
      <c r="G65">
        <f>INDEX([1]Règles!$F$17:$F$600,MATCH($B65,[1]Règles!$E$17:$E$600,0))</f>
        <v>32</v>
      </c>
      <c r="H65">
        <f>INDEX([1]Règles!$G$17:$G$600,MATCH($B65,[1]Règles!$E$17:$E$600,0))</f>
        <v>0</v>
      </c>
      <c r="I65">
        <f>INDEX([1]Règles!$H$17:$H$600,MATCH($B65,[1]Règles!$E$17:$E$600,0))</f>
        <v>6</v>
      </c>
      <c r="J65">
        <f t="shared" si="0"/>
        <v>0.48548387096774193</v>
      </c>
      <c r="K65">
        <f t="shared" si="1"/>
        <v>1.2358803986710964</v>
      </c>
    </row>
    <row r="66" spans="1:12" x14ac:dyDescent="0.25">
      <c r="A66" t="s">
        <v>5</v>
      </c>
      <c r="B66" t="s">
        <v>423</v>
      </c>
      <c r="C66" t="s">
        <v>224</v>
      </c>
      <c r="D66" t="s">
        <v>209</v>
      </c>
      <c r="E66">
        <v>19</v>
      </c>
      <c r="F66">
        <f>INDEX([1]Règles!$I$17:$I$600,MATCH($B66,[1]Règles!$E$17:$E$600,0))</f>
        <v>4.8695652173913047</v>
      </c>
      <c r="G66">
        <f>INDEX([1]Règles!$F$17:$F$600,MATCH($B66,[1]Règles!$E$17:$E$600,0))</f>
        <v>22</v>
      </c>
      <c r="H66">
        <f>INDEX([1]Règles!$G$17:$G$600,MATCH($B66,[1]Règles!$E$17:$E$600,0))</f>
        <v>12</v>
      </c>
      <c r="I66">
        <f>INDEX([1]Règles!$H$17:$H$600,MATCH($B66,[1]Règles!$E$17:$E$600,0))</f>
        <v>6</v>
      </c>
      <c r="J66">
        <f t="shared" ref="J66:J129" si="2">F66/E66</f>
        <v>0.25629290617848971</v>
      </c>
      <c r="K66">
        <f t="shared" ref="K66:K129" si="3">I66/F66</f>
        <v>1.232142857142857</v>
      </c>
    </row>
    <row r="67" spans="1:12" x14ac:dyDescent="0.25">
      <c r="A67" t="s">
        <v>11</v>
      </c>
      <c r="B67" t="s">
        <v>215</v>
      </c>
      <c r="C67" t="s">
        <v>216</v>
      </c>
      <c r="D67" t="s">
        <v>199</v>
      </c>
      <c r="E67">
        <v>14</v>
      </c>
      <c r="F67">
        <f>INDEX([1]Règles!$I$17:$I$600,MATCH($B67,[1]Règles!$E$17:$E$600,0))</f>
        <v>5.5</v>
      </c>
      <c r="G67">
        <f>INDEX([1]Règles!$F$17:$F$600,MATCH($B67,[1]Règles!$E$17:$E$600,0))</f>
        <v>8</v>
      </c>
      <c r="H67">
        <f>INDEX([1]Règles!$G$17:$G$600,MATCH($B67,[1]Règles!$E$17:$E$600,0))</f>
        <v>3</v>
      </c>
      <c r="I67">
        <f>INDEX([1]Règles!$H$17:$H$600,MATCH($B67,[1]Règles!$E$17:$E$600,0))</f>
        <v>0</v>
      </c>
      <c r="J67">
        <f t="shared" si="2"/>
        <v>0.39285714285714285</v>
      </c>
      <c r="K67">
        <f t="shared" si="3"/>
        <v>0</v>
      </c>
    </row>
    <row r="68" spans="1:12" x14ac:dyDescent="0.25">
      <c r="A68" t="s">
        <v>11</v>
      </c>
      <c r="B68" t="s">
        <v>698</v>
      </c>
      <c r="C68" t="s">
        <v>699</v>
      </c>
      <c r="D68" t="s">
        <v>199</v>
      </c>
      <c r="E68">
        <v>16</v>
      </c>
      <c r="F68">
        <f>INDEX([1]Règles!$I$17:$I$600,MATCH($B68,[1]Règles!$E$17:$E$600,0))</f>
        <v>5.25</v>
      </c>
      <c r="G68">
        <f>INDEX([1]Règles!$F$17:$F$600,MATCH($B68,[1]Règles!$E$17:$E$600,0))</f>
        <v>12</v>
      </c>
      <c r="H68">
        <f>INDEX([1]Règles!$G$17:$G$600,MATCH($B68,[1]Règles!$E$17:$E$600,0))</f>
        <v>6</v>
      </c>
      <c r="I68">
        <f>INDEX([1]Règles!$H$17:$H$600,MATCH($B68,[1]Règles!$E$17:$E$600,0))</f>
        <v>0</v>
      </c>
      <c r="J68">
        <f t="shared" si="2"/>
        <v>0.328125</v>
      </c>
      <c r="K68">
        <f t="shared" si="3"/>
        <v>0</v>
      </c>
    </row>
    <row r="69" spans="1:12" x14ac:dyDescent="0.25">
      <c r="A69" t="s">
        <v>11</v>
      </c>
      <c r="B69" t="s">
        <v>1014</v>
      </c>
      <c r="D69" t="s">
        <v>326</v>
      </c>
      <c r="E69">
        <v>15</v>
      </c>
      <c r="F69">
        <f>INDEX([1]Règles!$I$17:$I$600,MATCH($B69,[1]Règles!$E$17:$E$600,0))</f>
        <v>4.9259259259259256</v>
      </c>
      <c r="G69">
        <f>INDEX([1]Règles!$F$17:$F$600,MATCH($B69,[1]Règles!$E$17:$E$600,0))</f>
        <v>26</v>
      </c>
      <c r="H69">
        <f>INDEX([1]Règles!$G$17:$G$600,MATCH($B69,[1]Règles!$E$17:$E$600,0))</f>
        <v>4</v>
      </c>
      <c r="I69">
        <f>INDEX([1]Règles!$H$17:$H$600,MATCH($B69,[1]Règles!$E$17:$E$600,0))</f>
        <v>6</v>
      </c>
      <c r="J69">
        <f t="shared" si="2"/>
        <v>0.32839506172839505</v>
      </c>
      <c r="K69">
        <f t="shared" si="3"/>
        <v>1.2180451127819549</v>
      </c>
    </row>
    <row r="70" spans="1:12" x14ac:dyDescent="0.25">
      <c r="A70" t="s">
        <v>5</v>
      </c>
      <c r="B70" t="s">
        <v>363</v>
      </c>
      <c r="C70" t="s">
        <v>364</v>
      </c>
      <c r="D70" t="s">
        <v>313</v>
      </c>
      <c r="E70">
        <v>13</v>
      </c>
      <c r="F70">
        <f>INDEX([1]Règles!$I$17:$I$600,MATCH($B70,[1]Règles!$E$17:$E$600,0))</f>
        <v>4.931034482758621</v>
      </c>
      <c r="G70">
        <f>INDEX([1]Règles!$F$17:$F$600,MATCH($B70,[1]Règles!$E$17:$E$600,0))</f>
        <v>30</v>
      </c>
      <c r="H70">
        <f>INDEX([1]Règles!$G$17:$G$600,MATCH($B70,[1]Règles!$E$17:$E$600,0))</f>
        <v>3</v>
      </c>
      <c r="I70">
        <f>INDEX([1]Règles!$H$17:$H$600,MATCH($B70,[1]Règles!$E$17:$E$600,0))</f>
        <v>6</v>
      </c>
      <c r="J70">
        <f t="shared" si="2"/>
        <v>0.37931034482758624</v>
      </c>
      <c r="K70">
        <f t="shared" si="3"/>
        <v>1.2167832167832167</v>
      </c>
    </row>
    <row r="71" spans="1:12" x14ac:dyDescent="0.25">
      <c r="A71" t="s">
        <v>20</v>
      </c>
      <c r="B71" t="s">
        <v>904</v>
      </c>
      <c r="C71" t="s">
        <v>905</v>
      </c>
      <c r="D71" t="s">
        <v>313</v>
      </c>
      <c r="E71">
        <v>1</v>
      </c>
      <c r="F71">
        <f>INDEX([1]Règles!$I$17:$I$600,MATCH($B71,[1]Règles!$E$17:$E$600,0))</f>
        <v>5.5</v>
      </c>
      <c r="G71">
        <f>INDEX([1]Règles!$F$17:$F$600,MATCH($B71,[1]Règles!$E$17:$E$600,0))</f>
        <v>1</v>
      </c>
      <c r="H71">
        <f>INDEX([1]Règles!$G$17:$G$600,MATCH($B71,[1]Règles!$E$17:$E$600,0))</f>
        <v>0</v>
      </c>
      <c r="I71">
        <f>INDEX([1]Règles!$H$17:$H$600,MATCH($B71,[1]Règles!$E$17:$E$600,0))</f>
        <v>0</v>
      </c>
      <c r="J71">
        <f t="shared" si="2"/>
        <v>5.5</v>
      </c>
      <c r="K71">
        <f t="shared" si="3"/>
        <v>0</v>
      </c>
    </row>
    <row r="72" spans="1:12" x14ac:dyDescent="0.25">
      <c r="A72" t="s">
        <v>11</v>
      </c>
      <c r="B72" t="s">
        <v>473</v>
      </c>
      <c r="C72" t="s">
        <v>321</v>
      </c>
      <c r="D72" t="s">
        <v>179</v>
      </c>
      <c r="E72">
        <v>12</v>
      </c>
      <c r="F72">
        <f>INDEX([1]Règles!$I$17:$I$600,MATCH($B72,[1]Règles!$E$17:$E$600,0))</f>
        <v>5.7777777777777777</v>
      </c>
      <c r="G72">
        <f>INDEX([1]Règles!$F$17:$F$600,MATCH($B72,[1]Règles!$E$17:$E$600,0))</f>
        <v>36</v>
      </c>
      <c r="H72">
        <f>INDEX([1]Règles!$G$17:$G$600,MATCH($B72,[1]Règles!$E$17:$E$600,0))</f>
        <v>0</v>
      </c>
      <c r="I72">
        <f>INDEX([1]Règles!$H$17:$H$600,MATCH($B72,[1]Règles!$E$17:$E$600,0))</f>
        <v>7</v>
      </c>
      <c r="J72">
        <f t="shared" si="2"/>
        <v>0.48148148148148145</v>
      </c>
      <c r="K72">
        <f t="shared" si="3"/>
        <v>1.2115384615384615</v>
      </c>
      <c r="L72">
        <v>1</v>
      </c>
    </row>
    <row r="73" spans="1:12" x14ac:dyDescent="0.25">
      <c r="A73" t="s">
        <v>11</v>
      </c>
      <c r="B73" t="s">
        <v>422</v>
      </c>
      <c r="D73" t="s">
        <v>229</v>
      </c>
      <c r="E73">
        <v>20</v>
      </c>
      <c r="F73">
        <f>INDEX([1]Règles!$I$17:$I$600,MATCH($B73,[1]Règles!$E$17:$E$600,0))</f>
        <v>6.0454545454545459</v>
      </c>
      <c r="G73">
        <f>INDEX([1]Règles!$F$17:$F$600,MATCH($B73,[1]Règles!$E$17:$E$600,0))</f>
        <v>22</v>
      </c>
      <c r="H73">
        <f>INDEX([1]Règles!$G$17:$G$600,MATCH($B73,[1]Règles!$E$17:$E$600,0))</f>
        <v>7</v>
      </c>
      <c r="I73">
        <f>INDEX([1]Règles!$H$17:$H$600,MATCH($B73,[1]Règles!$E$17:$E$600,0))</f>
        <v>7</v>
      </c>
      <c r="J73">
        <f t="shared" si="2"/>
        <v>0.3022727272727273</v>
      </c>
      <c r="K73">
        <f t="shared" si="3"/>
        <v>1.1578947368421051</v>
      </c>
      <c r="L73">
        <v>1</v>
      </c>
    </row>
    <row r="74" spans="1:12" x14ac:dyDescent="0.25">
      <c r="A74" t="s">
        <v>11</v>
      </c>
      <c r="B74" t="s">
        <v>412</v>
      </c>
      <c r="C74" t="s">
        <v>413</v>
      </c>
      <c r="D74" t="s">
        <v>181</v>
      </c>
      <c r="E74">
        <v>20</v>
      </c>
      <c r="F74">
        <f>INDEX([1]Règles!$I$17:$I$600,MATCH($B74,[1]Règles!$E$17:$E$600,0))</f>
        <v>6.3285714285714283</v>
      </c>
      <c r="G74">
        <f>INDEX([1]Règles!$F$17:$F$600,MATCH($B74,[1]Règles!$E$17:$E$600,0))</f>
        <v>35</v>
      </c>
      <c r="H74">
        <f>INDEX([1]Règles!$G$17:$G$600,MATCH($B74,[1]Règles!$E$17:$E$600,0))</f>
        <v>1</v>
      </c>
      <c r="I74">
        <f>INDEX([1]Règles!$H$17:$H$600,MATCH($B74,[1]Règles!$E$17:$E$600,0))</f>
        <v>7</v>
      </c>
      <c r="J74">
        <f t="shared" si="2"/>
        <v>0.31642857142857139</v>
      </c>
      <c r="K74">
        <f t="shared" si="3"/>
        <v>1.1060948081264108</v>
      </c>
      <c r="L74">
        <v>1</v>
      </c>
    </row>
    <row r="75" spans="1:12" x14ac:dyDescent="0.25">
      <c r="A75" t="s">
        <v>11</v>
      </c>
      <c r="B75" t="s">
        <v>355</v>
      </c>
      <c r="C75" t="s">
        <v>356</v>
      </c>
      <c r="D75" t="s">
        <v>173</v>
      </c>
      <c r="E75">
        <v>13</v>
      </c>
      <c r="F75">
        <f>INDEX([1]Règles!$I$17:$I$600,MATCH($B75,[1]Règles!$E$17:$E$600,0))</f>
        <v>5.78125</v>
      </c>
      <c r="G75">
        <f>INDEX([1]Règles!$F$17:$F$600,MATCH($B75,[1]Règles!$E$17:$E$600,0))</f>
        <v>30</v>
      </c>
      <c r="H75">
        <f>INDEX([1]Règles!$G$17:$G$600,MATCH($B75,[1]Règles!$E$17:$E$600,0))</f>
        <v>2</v>
      </c>
      <c r="I75">
        <f>INDEX([1]Règles!$H$17:$H$600,MATCH($B75,[1]Règles!$E$17:$E$600,0))</f>
        <v>6</v>
      </c>
      <c r="J75">
        <f t="shared" si="2"/>
        <v>0.44471153846153844</v>
      </c>
      <c r="K75">
        <f t="shared" si="3"/>
        <v>1.0378378378378379</v>
      </c>
      <c r="L75">
        <v>1</v>
      </c>
    </row>
    <row r="76" spans="1:12" x14ac:dyDescent="0.25">
      <c r="A76" t="s">
        <v>11</v>
      </c>
      <c r="B76" t="s">
        <v>452</v>
      </c>
      <c r="C76" t="s">
        <v>444</v>
      </c>
      <c r="D76" t="s">
        <v>176</v>
      </c>
      <c r="E76">
        <v>11</v>
      </c>
      <c r="F76">
        <f>INDEX([1]Règles!$I$17:$I$600,MATCH($B76,[1]Règles!$E$17:$E$600,0))</f>
        <v>5.8181818181818183</v>
      </c>
      <c r="G76">
        <f>INDEX([1]Règles!$F$17:$F$600,MATCH($B76,[1]Règles!$E$17:$E$600,0))</f>
        <v>33</v>
      </c>
      <c r="H76">
        <f>INDEX([1]Règles!$G$17:$G$600,MATCH($B76,[1]Règles!$E$17:$E$600,0))</f>
        <v>3</v>
      </c>
      <c r="I76">
        <f>INDEX([1]Règles!$H$17:$H$600,MATCH($B76,[1]Règles!$E$17:$E$600,0))</f>
        <v>6</v>
      </c>
      <c r="J76">
        <f t="shared" si="2"/>
        <v>0.52892561983471076</v>
      </c>
      <c r="K76">
        <f t="shared" si="3"/>
        <v>1.03125</v>
      </c>
      <c r="L76">
        <v>1</v>
      </c>
    </row>
    <row r="77" spans="1:12" x14ac:dyDescent="0.25">
      <c r="A77" t="s">
        <v>11</v>
      </c>
      <c r="B77" t="s">
        <v>472</v>
      </c>
      <c r="C77" t="s">
        <v>332</v>
      </c>
      <c r="D77" t="s">
        <v>181</v>
      </c>
      <c r="E77">
        <v>17</v>
      </c>
      <c r="F77">
        <f>INDEX([1]Règles!$I$17:$I$600,MATCH($B77,[1]Règles!$E$17:$E$600,0))</f>
        <v>5.2424242424242422</v>
      </c>
      <c r="G77">
        <f>INDEX([1]Règles!$F$17:$F$600,MATCH($B77,[1]Règles!$E$17:$E$600,0))</f>
        <v>32</v>
      </c>
      <c r="H77">
        <f>INDEX([1]Règles!$G$17:$G$600,MATCH($B77,[1]Règles!$E$17:$E$600,0))</f>
        <v>4</v>
      </c>
      <c r="I77">
        <f>INDEX([1]Règles!$H$17:$H$600,MATCH($B77,[1]Règles!$E$17:$E$600,0))</f>
        <v>5</v>
      </c>
      <c r="J77">
        <f t="shared" si="2"/>
        <v>0.30837789661319071</v>
      </c>
      <c r="K77">
        <f t="shared" si="3"/>
        <v>0.95375722543352603</v>
      </c>
      <c r="L77">
        <v>1</v>
      </c>
    </row>
    <row r="78" spans="1:12" x14ac:dyDescent="0.25">
      <c r="A78" t="s">
        <v>5</v>
      </c>
      <c r="B78" t="s">
        <v>329</v>
      </c>
      <c r="C78" t="s">
        <v>330</v>
      </c>
      <c r="D78" t="s">
        <v>184</v>
      </c>
      <c r="E78">
        <v>9</v>
      </c>
      <c r="F78">
        <f>INDEX([1]Règles!$I$17:$I$600,MATCH($B78,[1]Règles!$E$17:$E$600,0))</f>
        <v>5.40625</v>
      </c>
      <c r="G78">
        <f>INDEX([1]Règles!$F$17:$F$600,MATCH($B78,[1]Règles!$E$17:$E$600,0))</f>
        <v>15</v>
      </c>
      <c r="H78">
        <f>INDEX([1]Règles!$G$17:$G$600,MATCH($B78,[1]Règles!$E$17:$E$600,0))</f>
        <v>15</v>
      </c>
      <c r="I78">
        <f>INDEX([1]Règles!$H$17:$H$600,MATCH($B78,[1]Règles!$E$17:$E$600,0))</f>
        <v>7</v>
      </c>
      <c r="J78">
        <f t="shared" si="2"/>
        <v>0.60069444444444442</v>
      </c>
      <c r="K78">
        <f t="shared" si="3"/>
        <v>1.2947976878612717</v>
      </c>
    </row>
    <row r="79" spans="1:12" x14ac:dyDescent="0.25">
      <c r="A79" t="s">
        <v>11</v>
      </c>
      <c r="B79" t="s">
        <v>512</v>
      </c>
      <c r="C79" t="s">
        <v>513</v>
      </c>
      <c r="D79" t="s">
        <v>326</v>
      </c>
      <c r="E79">
        <v>13</v>
      </c>
      <c r="F79">
        <f>INDEX([1]Règles!$I$17:$I$600,MATCH($B79,[1]Règles!$E$17:$E$600,0))</f>
        <v>5.453125</v>
      </c>
      <c r="G79">
        <f>INDEX([1]Règles!$F$17:$F$600,MATCH($B79,[1]Règles!$E$17:$E$600,0))</f>
        <v>32</v>
      </c>
      <c r="H79">
        <f>INDEX([1]Règles!$G$17:$G$600,MATCH($B79,[1]Règles!$E$17:$E$600,0))</f>
        <v>2</v>
      </c>
      <c r="I79">
        <f>INDEX([1]Règles!$H$17:$H$600,MATCH($B79,[1]Règles!$E$17:$E$600,0))</f>
        <v>5</v>
      </c>
      <c r="J79">
        <f t="shared" si="2"/>
        <v>0.41947115384615385</v>
      </c>
      <c r="K79">
        <f t="shared" si="3"/>
        <v>0.91690544412607455</v>
      </c>
      <c r="L79">
        <v>1</v>
      </c>
    </row>
    <row r="80" spans="1:12" x14ac:dyDescent="0.25">
      <c r="A80" t="s">
        <v>5</v>
      </c>
      <c r="B80" t="s">
        <v>890</v>
      </c>
      <c r="C80" t="s">
        <v>267</v>
      </c>
      <c r="D80" t="s">
        <v>313</v>
      </c>
      <c r="E80">
        <v>14</v>
      </c>
      <c r="F80">
        <f>INDEX([1]Règles!$I$17:$I$600,MATCH($B80,[1]Règles!$E$17:$E$600,0))</f>
        <v>5.25</v>
      </c>
      <c r="G80">
        <f>INDEX([1]Règles!$F$17:$F$600,MATCH($B80,[1]Règles!$E$17:$E$600,0))</f>
        <v>13</v>
      </c>
      <c r="H80">
        <f>INDEX([1]Règles!$G$17:$G$600,MATCH($B80,[1]Règles!$E$17:$E$600,0))</f>
        <v>12</v>
      </c>
      <c r="I80">
        <f>INDEX([1]Règles!$H$17:$H$600,MATCH($B80,[1]Règles!$E$17:$E$600,0))</f>
        <v>3</v>
      </c>
      <c r="J80">
        <f t="shared" si="2"/>
        <v>0.375</v>
      </c>
      <c r="K80">
        <f t="shared" si="3"/>
        <v>0.5714285714285714</v>
      </c>
    </row>
    <row r="81" spans="1:12" x14ac:dyDescent="0.25">
      <c r="A81" t="s">
        <v>20</v>
      </c>
      <c r="B81" t="s">
        <v>828</v>
      </c>
      <c r="C81" t="s">
        <v>349</v>
      </c>
      <c r="D81" t="s">
        <v>179</v>
      </c>
      <c r="E81">
        <v>12</v>
      </c>
      <c r="F81">
        <f>INDEX([1]Règles!$I$17:$I$600,MATCH($B81,[1]Règles!$E$17:$E$600,0))</f>
        <v>5.416666666666667</v>
      </c>
      <c r="G81">
        <f>INDEX([1]Règles!$F$17:$F$600,MATCH($B81,[1]Règles!$E$17:$E$600,0))</f>
        <v>6</v>
      </c>
      <c r="H81">
        <f>INDEX([1]Règles!$G$17:$G$600,MATCH($B81,[1]Règles!$E$17:$E$600,0))</f>
        <v>0</v>
      </c>
      <c r="I81">
        <f>INDEX([1]Règles!$H$17:$H$600,MATCH($B81,[1]Règles!$E$17:$E$600,0))</f>
        <v>0</v>
      </c>
      <c r="J81">
        <f t="shared" si="2"/>
        <v>0.4513888888888889</v>
      </c>
      <c r="K81">
        <f t="shared" si="3"/>
        <v>0</v>
      </c>
    </row>
    <row r="82" spans="1:12" x14ac:dyDescent="0.25">
      <c r="A82" t="s">
        <v>5</v>
      </c>
      <c r="B82" t="s">
        <v>574</v>
      </c>
      <c r="C82" t="s">
        <v>415</v>
      </c>
      <c r="D82" t="s">
        <v>190</v>
      </c>
      <c r="E82">
        <v>3</v>
      </c>
      <c r="F82">
        <f>INDEX([1]Règles!$I$17:$I$600,MATCH($B82,[1]Règles!$E$17:$E$600,0))</f>
        <v>5.4</v>
      </c>
      <c r="G82">
        <f>INDEX([1]Règles!$F$17:$F$600,MATCH($B82,[1]Règles!$E$17:$E$600,0))</f>
        <v>20</v>
      </c>
      <c r="H82">
        <f>INDEX([1]Règles!$G$17:$G$600,MATCH($B82,[1]Règles!$E$17:$E$600,0))</f>
        <v>1</v>
      </c>
      <c r="I82">
        <f>INDEX([1]Règles!$H$17:$H$600,MATCH($B82,[1]Règles!$E$17:$E$600,0))</f>
        <v>2</v>
      </c>
      <c r="J82">
        <f t="shared" si="2"/>
        <v>1.8</v>
      </c>
      <c r="K82">
        <f t="shared" si="3"/>
        <v>0.37037037037037035</v>
      </c>
    </row>
    <row r="83" spans="1:12" x14ac:dyDescent="0.25">
      <c r="A83" t="s">
        <v>11</v>
      </c>
      <c r="B83" t="s">
        <v>293</v>
      </c>
      <c r="D83" t="s">
        <v>313</v>
      </c>
      <c r="E83">
        <v>12</v>
      </c>
      <c r="F83">
        <f>INDEX([1]Règles!$I$17:$I$600,MATCH($B83,[1]Règles!$E$17:$E$600,0))</f>
        <v>5.5714285714285712</v>
      </c>
      <c r="G83">
        <f>INDEX([1]Règles!$F$17:$F$600,MATCH($B83,[1]Règles!$E$17:$E$600,0))</f>
        <v>28</v>
      </c>
      <c r="H83">
        <f>INDEX([1]Règles!$G$17:$G$600,MATCH($B83,[1]Règles!$E$17:$E$600,0))</f>
        <v>3</v>
      </c>
      <c r="I83">
        <f>INDEX([1]Règles!$H$17:$H$600,MATCH($B83,[1]Règles!$E$17:$E$600,0))</f>
        <v>5</v>
      </c>
      <c r="J83">
        <f t="shared" si="2"/>
        <v>0.46428571428571425</v>
      </c>
      <c r="K83">
        <f t="shared" si="3"/>
        <v>0.89743589743589747</v>
      </c>
      <c r="L83">
        <v>1</v>
      </c>
    </row>
    <row r="84" spans="1:12" x14ac:dyDescent="0.25">
      <c r="A84" t="s">
        <v>11</v>
      </c>
      <c r="B84" t="s">
        <v>731</v>
      </c>
      <c r="C84" t="s">
        <v>732</v>
      </c>
      <c r="D84" t="s">
        <v>184</v>
      </c>
      <c r="E84">
        <v>12</v>
      </c>
      <c r="F84">
        <f>INDEX([1]Règles!$I$17:$I$600,MATCH($B84,[1]Règles!$E$17:$E$600,0))</f>
        <v>5.3571428571428568</v>
      </c>
      <c r="G84">
        <f>INDEX([1]Règles!$F$17:$F$600,MATCH($B84,[1]Règles!$E$17:$E$600,0))</f>
        <v>13</v>
      </c>
      <c r="H84">
        <f>INDEX([1]Règles!$G$17:$G$600,MATCH($B84,[1]Règles!$E$17:$E$600,0))</f>
        <v>15</v>
      </c>
      <c r="I84">
        <f>INDEX([1]Règles!$H$17:$H$600,MATCH($B84,[1]Règles!$E$17:$E$600,0))</f>
        <v>3</v>
      </c>
      <c r="J84">
        <f t="shared" si="2"/>
        <v>0.4464285714285714</v>
      </c>
      <c r="K84">
        <f t="shared" si="3"/>
        <v>0.56000000000000005</v>
      </c>
    </row>
    <row r="85" spans="1:12" x14ac:dyDescent="0.25">
      <c r="A85" t="s">
        <v>11</v>
      </c>
      <c r="B85" t="s">
        <v>220</v>
      </c>
      <c r="C85" t="s">
        <v>221</v>
      </c>
      <c r="D85" t="s">
        <v>196</v>
      </c>
      <c r="E85">
        <v>11</v>
      </c>
      <c r="F85">
        <f>INDEX([1]Règles!$I$17:$I$600,MATCH($B85,[1]Règles!$E$17:$E$600,0))</f>
        <v>5.5735294117647056</v>
      </c>
      <c r="G85">
        <f>INDEX([1]Règles!$F$17:$F$600,MATCH($B85,[1]Règles!$E$17:$E$600,0))</f>
        <v>33</v>
      </c>
      <c r="H85">
        <f>INDEX([1]Règles!$G$17:$G$600,MATCH($B85,[1]Règles!$E$17:$E$600,0))</f>
        <v>4</v>
      </c>
      <c r="I85">
        <f>INDEX([1]Règles!$H$17:$H$600,MATCH($B85,[1]Règles!$E$17:$E$600,0))</f>
        <v>5</v>
      </c>
      <c r="J85">
        <f t="shared" si="2"/>
        <v>0.50668449197860965</v>
      </c>
      <c r="K85">
        <f t="shared" si="3"/>
        <v>0.8970976253298153</v>
      </c>
      <c r="L85">
        <v>1</v>
      </c>
    </row>
    <row r="86" spans="1:12" x14ac:dyDescent="0.25">
      <c r="A86" t="s">
        <v>11</v>
      </c>
      <c r="B86" t="s">
        <v>798</v>
      </c>
      <c r="C86" t="s">
        <v>799</v>
      </c>
      <c r="D86" t="s">
        <v>176</v>
      </c>
      <c r="E86">
        <v>10</v>
      </c>
      <c r="F86">
        <f>INDEX([1]Règles!$I$17:$I$600,MATCH($B86,[1]Règles!$E$17:$E$600,0))</f>
        <v>5.3888888888888893</v>
      </c>
      <c r="G86">
        <f>INDEX([1]Règles!$F$17:$F$600,MATCH($B86,[1]Règles!$E$17:$E$600,0))</f>
        <v>10</v>
      </c>
      <c r="H86">
        <f>INDEX([1]Règles!$G$17:$G$600,MATCH($B86,[1]Règles!$E$17:$E$600,0))</f>
        <v>2</v>
      </c>
      <c r="I86">
        <f>INDEX([1]Règles!$H$17:$H$600,MATCH($B86,[1]Règles!$E$17:$E$600,0))</f>
        <v>0</v>
      </c>
      <c r="J86">
        <f t="shared" si="2"/>
        <v>0.53888888888888897</v>
      </c>
      <c r="K86">
        <f t="shared" si="3"/>
        <v>0</v>
      </c>
    </row>
    <row r="87" spans="1:12" x14ac:dyDescent="0.25">
      <c r="A87" t="s">
        <v>11</v>
      </c>
      <c r="B87" t="s">
        <v>389</v>
      </c>
      <c r="C87" t="s">
        <v>390</v>
      </c>
      <c r="D87" t="s">
        <v>229</v>
      </c>
      <c r="E87">
        <v>13</v>
      </c>
      <c r="F87">
        <f>INDEX([1]Règles!$I$17:$I$600,MATCH($B87,[1]Règles!$E$17:$E$600,0))</f>
        <v>5.741935483870968</v>
      </c>
      <c r="G87">
        <f>INDEX([1]Règles!$F$17:$F$600,MATCH($B87,[1]Règles!$E$17:$E$600,0))</f>
        <v>31</v>
      </c>
      <c r="H87">
        <f>INDEX([1]Règles!$G$17:$G$600,MATCH($B87,[1]Règles!$E$17:$E$600,0))</f>
        <v>3</v>
      </c>
      <c r="I87">
        <f>INDEX([1]Règles!$H$17:$H$600,MATCH($B87,[1]Règles!$E$17:$E$600,0))</f>
        <v>5</v>
      </c>
      <c r="J87">
        <f t="shared" si="2"/>
        <v>0.44168734491315137</v>
      </c>
      <c r="K87">
        <f t="shared" si="3"/>
        <v>0.8707865168539326</v>
      </c>
      <c r="L87">
        <v>1</v>
      </c>
    </row>
    <row r="88" spans="1:12" x14ac:dyDescent="0.25">
      <c r="A88" t="s">
        <v>5</v>
      </c>
      <c r="B88" t="s">
        <v>817</v>
      </c>
      <c r="C88" t="s">
        <v>818</v>
      </c>
      <c r="D88" t="s">
        <v>179</v>
      </c>
      <c r="E88">
        <v>10</v>
      </c>
      <c r="F88">
        <f>INDEX([1]Règles!$I$17:$I$600,MATCH($B88,[1]Règles!$E$17:$E$600,0))</f>
        <v>4.770833333333333</v>
      </c>
      <c r="G88">
        <f>INDEX([1]Règles!$F$17:$F$600,MATCH($B88,[1]Règles!$E$17:$E$600,0))</f>
        <v>24</v>
      </c>
      <c r="H88">
        <f>INDEX([1]Règles!$G$17:$G$600,MATCH($B88,[1]Règles!$E$17:$E$600,0))</f>
        <v>12</v>
      </c>
      <c r="I88">
        <f>INDEX([1]Règles!$H$17:$H$600,MATCH($B88,[1]Règles!$E$17:$E$600,0))</f>
        <v>4</v>
      </c>
      <c r="J88">
        <f t="shared" si="2"/>
        <v>0.4770833333333333</v>
      </c>
      <c r="K88">
        <f t="shared" si="3"/>
        <v>0.83842794759825334</v>
      </c>
    </row>
    <row r="89" spans="1:12" x14ac:dyDescent="0.25">
      <c r="A89" t="s">
        <v>5</v>
      </c>
      <c r="B89" t="s">
        <v>547</v>
      </c>
      <c r="C89" t="s">
        <v>548</v>
      </c>
      <c r="D89" t="s">
        <v>196</v>
      </c>
      <c r="E89">
        <v>12</v>
      </c>
      <c r="F89">
        <f>INDEX([1]Règles!$I$17:$I$600,MATCH($B89,[1]Règles!$E$17:$E$600,0))</f>
        <v>4.7962962962962967</v>
      </c>
      <c r="G89">
        <f>INDEX([1]Règles!$F$17:$F$600,MATCH($B89,[1]Règles!$E$17:$E$600,0))</f>
        <v>28</v>
      </c>
      <c r="H89">
        <f>INDEX([1]Règles!$G$17:$G$600,MATCH($B89,[1]Règles!$E$17:$E$600,0))</f>
        <v>6</v>
      </c>
      <c r="I89">
        <f>INDEX([1]Règles!$H$17:$H$600,MATCH($B89,[1]Règles!$E$17:$E$600,0))</f>
        <v>4</v>
      </c>
      <c r="J89">
        <f t="shared" si="2"/>
        <v>0.39969135802469141</v>
      </c>
      <c r="K89">
        <f t="shared" si="3"/>
        <v>0.83397683397683386</v>
      </c>
    </row>
    <row r="90" spans="1:12" x14ac:dyDescent="0.25">
      <c r="A90" t="s">
        <v>11</v>
      </c>
      <c r="B90" t="s">
        <v>305</v>
      </c>
      <c r="C90" t="s">
        <v>306</v>
      </c>
      <c r="D90" t="s">
        <v>229</v>
      </c>
      <c r="E90">
        <v>12</v>
      </c>
      <c r="F90">
        <f>INDEX([1]Règles!$I$17:$I$600,MATCH($B90,[1]Règles!$E$17:$E$600,0))</f>
        <v>5.384615384615385</v>
      </c>
      <c r="G90">
        <f>INDEX([1]Règles!$F$17:$F$600,MATCH($B90,[1]Règles!$E$17:$E$600,0))</f>
        <v>13</v>
      </c>
      <c r="H90">
        <f>INDEX([1]Règles!$G$17:$G$600,MATCH($B90,[1]Règles!$E$17:$E$600,0))</f>
        <v>11</v>
      </c>
      <c r="I90">
        <f>INDEX([1]Règles!$H$17:$H$600,MATCH($B90,[1]Règles!$E$17:$E$600,0))</f>
        <v>1</v>
      </c>
      <c r="J90">
        <f t="shared" si="2"/>
        <v>0.44871794871794873</v>
      </c>
      <c r="K90">
        <f t="shared" si="3"/>
        <v>0.18571428571428569</v>
      </c>
    </row>
    <row r="91" spans="1:12" x14ac:dyDescent="0.25">
      <c r="A91" t="s">
        <v>5</v>
      </c>
      <c r="B91" t="s">
        <v>1017</v>
      </c>
      <c r="C91" t="s">
        <v>754</v>
      </c>
      <c r="D91" t="s">
        <v>173</v>
      </c>
      <c r="E91">
        <v>17</v>
      </c>
      <c r="F91">
        <f>INDEX([1]Règles!$I$17:$I$600,MATCH($B91,[1]Règles!$E$17:$E$600,0))</f>
        <v>4.8461538461538458</v>
      </c>
      <c r="G91">
        <f>INDEX([1]Règles!$F$17:$F$600,MATCH($B91,[1]Règles!$E$17:$E$600,0))</f>
        <v>23</v>
      </c>
      <c r="H91">
        <f>INDEX([1]Règles!$G$17:$G$600,MATCH($B91,[1]Règles!$E$17:$E$600,0))</f>
        <v>8</v>
      </c>
      <c r="I91">
        <f>INDEX([1]Règles!$H$17:$H$600,MATCH($B91,[1]Règles!$E$17:$E$600,0))</f>
        <v>4</v>
      </c>
      <c r="J91">
        <f t="shared" si="2"/>
        <v>0.28506787330316741</v>
      </c>
      <c r="K91">
        <f t="shared" si="3"/>
        <v>0.82539682539682546</v>
      </c>
    </row>
    <row r="92" spans="1:12" x14ac:dyDescent="0.25">
      <c r="A92" t="s">
        <v>26</v>
      </c>
      <c r="B92" t="s">
        <v>78</v>
      </c>
      <c r="D92" t="s">
        <v>212</v>
      </c>
      <c r="E92">
        <v>17</v>
      </c>
      <c r="F92">
        <f>INDEX([1]Règles!$I$17:$I$600,MATCH($B92,[1]Règles!$E$17:$E$600,0))</f>
        <v>5.0857142857142854</v>
      </c>
      <c r="G92">
        <f>INDEX([1]Règles!$F$17:$F$600,MATCH($B92,[1]Règles!$E$17:$E$600,0))</f>
        <v>35</v>
      </c>
      <c r="H92">
        <f>INDEX([1]Règles!$G$17:$G$600,MATCH($B92,[1]Règles!$E$17:$E$600,0))</f>
        <v>0</v>
      </c>
      <c r="I92">
        <f>INDEX([1]Règles!$H$17:$H$600,MATCH($B92,[1]Règles!$E$17:$E$600,0))</f>
        <v>4</v>
      </c>
      <c r="J92">
        <f t="shared" si="2"/>
        <v>0.29915966386554621</v>
      </c>
      <c r="K92">
        <f t="shared" si="3"/>
        <v>0.7865168539325843</v>
      </c>
      <c r="L92">
        <v>1</v>
      </c>
    </row>
    <row r="93" spans="1:12" x14ac:dyDescent="0.25">
      <c r="A93" t="s">
        <v>11</v>
      </c>
      <c r="B93" t="s">
        <v>1005</v>
      </c>
      <c r="C93" t="s">
        <v>1006</v>
      </c>
      <c r="D93" t="s">
        <v>209</v>
      </c>
      <c r="E93">
        <v>10</v>
      </c>
      <c r="F93">
        <f>INDEX([1]Règles!$I$17:$I$600,MATCH($B93,[1]Règles!$E$17:$E$600,0))</f>
        <v>5.28</v>
      </c>
      <c r="G93">
        <f>INDEX([1]Règles!$F$17:$F$600,MATCH($B93,[1]Règles!$E$17:$E$600,0))</f>
        <v>25</v>
      </c>
      <c r="H93">
        <f>INDEX([1]Règles!$G$17:$G$600,MATCH($B93,[1]Règles!$E$17:$E$600,0))</f>
        <v>6</v>
      </c>
      <c r="I93">
        <f>INDEX([1]Règles!$H$17:$H$600,MATCH($B93,[1]Règles!$E$17:$E$600,0))</f>
        <v>4</v>
      </c>
      <c r="J93">
        <f t="shared" si="2"/>
        <v>0.52800000000000002</v>
      </c>
      <c r="K93">
        <f t="shared" si="3"/>
        <v>0.75757575757575757</v>
      </c>
    </row>
    <row r="94" spans="1:12" x14ac:dyDescent="0.25">
      <c r="A94" t="s">
        <v>11</v>
      </c>
      <c r="B94" t="s">
        <v>309</v>
      </c>
      <c r="C94" t="s">
        <v>310</v>
      </c>
      <c r="D94" t="s">
        <v>229</v>
      </c>
      <c r="E94">
        <v>22</v>
      </c>
      <c r="F94">
        <f>INDEX([1]Règles!$I$17:$I$600,MATCH($B94,[1]Règles!$E$17:$E$600,0))</f>
        <v>5.54</v>
      </c>
      <c r="G94">
        <f>INDEX([1]Règles!$F$17:$F$600,MATCH($B94,[1]Règles!$E$17:$E$600,0))</f>
        <v>26</v>
      </c>
      <c r="H94">
        <f>INDEX([1]Règles!$G$17:$G$600,MATCH($B94,[1]Règles!$E$17:$E$600,0))</f>
        <v>8</v>
      </c>
      <c r="I94">
        <f>INDEX([1]Règles!$H$17:$H$600,MATCH($B94,[1]Règles!$E$17:$E$600,0))</f>
        <v>4</v>
      </c>
      <c r="J94">
        <f t="shared" si="2"/>
        <v>0.25181818181818183</v>
      </c>
      <c r="K94">
        <f t="shared" si="3"/>
        <v>0.72202166064981954</v>
      </c>
      <c r="L94">
        <v>1</v>
      </c>
    </row>
    <row r="95" spans="1:12" x14ac:dyDescent="0.25">
      <c r="A95" t="s">
        <v>11</v>
      </c>
      <c r="B95" t="s">
        <v>222</v>
      </c>
      <c r="C95" t="s">
        <v>223</v>
      </c>
      <c r="D95" t="s">
        <v>193</v>
      </c>
      <c r="E95">
        <v>15</v>
      </c>
      <c r="F95">
        <f>INDEX([1]Règles!$I$17:$I$600,MATCH($B95,[1]Règles!$E$17:$E$600,0))</f>
        <v>5.7833333333333332</v>
      </c>
      <c r="G95">
        <f>INDEX([1]Règles!$F$17:$F$600,MATCH($B95,[1]Règles!$E$17:$E$600,0))</f>
        <v>30</v>
      </c>
      <c r="H95">
        <f>INDEX([1]Règles!$G$17:$G$600,MATCH($B95,[1]Règles!$E$17:$E$600,0))</f>
        <v>2</v>
      </c>
      <c r="I95">
        <f>INDEX([1]Règles!$H$17:$H$600,MATCH($B95,[1]Règles!$E$17:$E$600,0))</f>
        <v>4</v>
      </c>
      <c r="J95">
        <f t="shared" si="2"/>
        <v>0.38555555555555554</v>
      </c>
      <c r="K95">
        <f t="shared" si="3"/>
        <v>0.69164265129683</v>
      </c>
      <c r="L95">
        <v>1</v>
      </c>
    </row>
    <row r="96" spans="1:12" x14ac:dyDescent="0.25">
      <c r="A96" t="s">
        <v>11</v>
      </c>
      <c r="B96" t="s">
        <v>387</v>
      </c>
      <c r="C96" t="s">
        <v>388</v>
      </c>
      <c r="D96" t="s">
        <v>176</v>
      </c>
      <c r="E96">
        <v>12</v>
      </c>
      <c r="F96">
        <f>INDEX([1]Règles!$I$17:$I$600,MATCH($B96,[1]Règles!$E$17:$E$600,0))</f>
        <v>5.8</v>
      </c>
      <c r="G96">
        <f>INDEX([1]Règles!$F$17:$F$600,MATCH($B96,[1]Règles!$E$17:$E$600,0))</f>
        <v>35</v>
      </c>
      <c r="H96">
        <f>INDEX([1]Règles!$G$17:$G$600,MATCH($B96,[1]Règles!$E$17:$E$600,0))</f>
        <v>2</v>
      </c>
      <c r="I96">
        <f>INDEX([1]Règles!$H$17:$H$600,MATCH($B96,[1]Règles!$E$17:$E$600,0))</f>
        <v>4</v>
      </c>
      <c r="J96">
        <f t="shared" si="2"/>
        <v>0.48333333333333334</v>
      </c>
      <c r="K96">
        <f t="shared" si="3"/>
        <v>0.68965517241379315</v>
      </c>
      <c r="L96">
        <v>1</v>
      </c>
    </row>
    <row r="97" spans="1:12" x14ac:dyDescent="0.25">
      <c r="A97" t="s">
        <v>5</v>
      </c>
      <c r="B97" t="s">
        <v>177</v>
      </c>
      <c r="C97" t="s">
        <v>178</v>
      </c>
      <c r="D97" t="s">
        <v>179</v>
      </c>
      <c r="E97">
        <v>18</v>
      </c>
      <c r="F97">
        <f>INDEX([1]Règles!$I$17:$I$600,MATCH($B97,[1]Règles!$E$17:$E$600,0))</f>
        <v>4.9000000000000004</v>
      </c>
      <c r="G97">
        <f>INDEX([1]Règles!$F$17:$F$600,MATCH($B97,[1]Règles!$E$17:$E$600,0))</f>
        <v>25</v>
      </c>
      <c r="H97">
        <f>INDEX([1]Règles!$G$17:$G$600,MATCH($B97,[1]Règles!$E$17:$E$600,0))</f>
        <v>8</v>
      </c>
      <c r="I97">
        <f>INDEX([1]Règles!$H$17:$H$600,MATCH($B97,[1]Règles!$E$17:$E$600,0))</f>
        <v>3</v>
      </c>
      <c r="J97">
        <f t="shared" si="2"/>
        <v>0.27222222222222225</v>
      </c>
      <c r="K97">
        <f t="shared" si="3"/>
        <v>0.61224489795918358</v>
      </c>
    </row>
    <row r="98" spans="1:12" x14ac:dyDescent="0.25">
      <c r="A98" t="s">
        <v>11</v>
      </c>
      <c r="B98" t="s">
        <v>876</v>
      </c>
      <c r="C98" t="s">
        <v>877</v>
      </c>
      <c r="D98" t="s">
        <v>206</v>
      </c>
      <c r="E98">
        <v>5</v>
      </c>
      <c r="F98">
        <f>INDEX([1]Règles!$I$17:$I$600,MATCH($B98,[1]Règles!$E$17:$E$600,0))</f>
        <v>4.9821428571428568</v>
      </c>
      <c r="G98">
        <f>INDEX([1]Règles!$F$17:$F$600,MATCH($B98,[1]Règles!$E$17:$E$600,0))</f>
        <v>27</v>
      </c>
      <c r="H98">
        <f>INDEX([1]Règles!$G$17:$G$600,MATCH($B98,[1]Règles!$E$17:$E$600,0))</f>
        <v>6</v>
      </c>
      <c r="I98">
        <f>INDEX([1]Règles!$H$17:$H$600,MATCH($B98,[1]Règles!$E$17:$E$600,0))</f>
        <v>3</v>
      </c>
      <c r="J98">
        <f t="shared" si="2"/>
        <v>0.99642857142857133</v>
      </c>
      <c r="K98">
        <f t="shared" si="3"/>
        <v>0.60215053763440862</v>
      </c>
    </row>
    <row r="99" spans="1:12" x14ac:dyDescent="0.25">
      <c r="A99" t="s">
        <v>26</v>
      </c>
      <c r="B99" t="s">
        <v>792</v>
      </c>
      <c r="D99" t="s">
        <v>176</v>
      </c>
      <c r="E99">
        <v>1</v>
      </c>
      <c r="F99">
        <f>INDEX([1]Règles!$I$17:$I$600,MATCH($B99,[1]Règles!$E$17:$E$600,0))</f>
        <v>5.583333333333333</v>
      </c>
      <c r="G99">
        <f>INDEX([1]Règles!$F$17:$F$600,MATCH($B99,[1]Règles!$E$17:$E$600,0))</f>
        <v>11</v>
      </c>
      <c r="H99">
        <f>INDEX([1]Règles!$G$17:$G$600,MATCH($B99,[1]Règles!$E$17:$E$600,0))</f>
        <v>3</v>
      </c>
      <c r="I99">
        <f>INDEX([1]Règles!$H$17:$H$600,MATCH($B99,[1]Règles!$E$17:$E$600,0))</f>
        <v>0</v>
      </c>
      <c r="J99">
        <f t="shared" si="2"/>
        <v>5.583333333333333</v>
      </c>
      <c r="K99">
        <f t="shared" si="3"/>
        <v>0</v>
      </c>
    </row>
    <row r="100" spans="1:12" x14ac:dyDescent="0.25">
      <c r="A100" t="s">
        <v>20</v>
      </c>
      <c r="B100" t="s">
        <v>810</v>
      </c>
      <c r="C100" t="s">
        <v>627</v>
      </c>
      <c r="D100" t="s">
        <v>173</v>
      </c>
      <c r="E100">
        <v>5</v>
      </c>
      <c r="F100">
        <f>INDEX([1]Règles!$I$17:$I$600,MATCH($B100,[1]Règles!$E$17:$E$600,0))</f>
        <v>5.333333333333333</v>
      </c>
      <c r="G100">
        <f>INDEX([1]Règles!$F$17:$F$600,MATCH($B100,[1]Règles!$E$17:$E$600,0))</f>
        <v>3</v>
      </c>
      <c r="H100">
        <f>INDEX([1]Règles!$G$17:$G$600,MATCH($B100,[1]Règles!$E$17:$E$600,0))</f>
        <v>0</v>
      </c>
      <c r="I100">
        <f>INDEX([1]Règles!$H$17:$H$600,MATCH($B100,[1]Règles!$E$17:$E$600,0))</f>
        <v>0</v>
      </c>
      <c r="J100">
        <f t="shared" si="2"/>
        <v>1.0666666666666667</v>
      </c>
      <c r="K100">
        <f t="shared" si="3"/>
        <v>0</v>
      </c>
    </row>
    <row r="101" spans="1:12" x14ac:dyDescent="0.25">
      <c r="A101" t="s">
        <v>11</v>
      </c>
      <c r="B101" t="s">
        <v>729</v>
      </c>
      <c r="C101" t="s">
        <v>600</v>
      </c>
      <c r="D101" t="s">
        <v>184</v>
      </c>
      <c r="E101">
        <v>10</v>
      </c>
      <c r="F101">
        <f>INDEX([1]Règles!$I$17:$I$600,MATCH($B101,[1]Règles!$E$17:$E$600,0))</f>
        <v>4.833333333333333</v>
      </c>
      <c r="G101">
        <f>INDEX([1]Règles!$F$17:$F$600,MATCH($B101,[1]Règles!$E$17:$E$600,0))</f>
        <v>6</v>
      </c>
      <c r="H101">
        <f>INDEX([1]Règles!$G$17:$G$600,MATCH($B101,[1]Règles!$E$17:$E$600,0))</f>
        <v>12</v>
      </c>
      <c r="I101">
        <f>INDEX([1]Règles!$H$17:$H$600,MATCH($B101,[1]Règles!$E$17:$E$600,0))</f>
        <v>0</v>
      </c>
      <c r="J101">
        <f t="shared" si="2"/>
        <v>0.48333333333333328</v>
      </c>
      <c r="K101">
        <f t="shared" si="3"/>
        <v>0</v>
      </c>
    </row>
    <row r="102" spans="1:12" x14ac:dyDescent="0.25">
      <c r="A102" t="s">
        <v>11</v>
      </c>
      <c r="B102" t="s">
        <v>995</v>
      </c>
      <c r="C102" t="s">
        <v>996</v>
      </c>
      <c r="D102" t="s">
        <v>209</v>
      </c>
      <c r="E102">
        <v>11</v>
      </c>
      <c r="F102">
        <f>INDEX([1]Règles!$I$17:$I$600,MATCH($B102,[1]Règles!$E$17:$E$600,0))</f>
        <v>5</v>
      </c>
      <c r="G102">
        <f>INDEX([1]Règles!$F$17:$F$600,MATCH($B102,[1]Règles!$E$17:$E$600,0))</f>
        <v>22</v>
      </c>
      <c r="H102">
        <f>INDEX([1]Règles!$G$17:$G$600,MATCH($B102,[1]Règles!$E$17:$E$600,0))</f>
        <v>1</v>
      </c>
      <c r="I102">
        <f>INDEX([1]Règles!$H$17:$H$600,MATCH($B102,[1]Règles!$E$17:$E$600,0))</f>
        <v>3</v>
      </c>
      <c r="J102">
        <f t="shared" si="2"/>
        <v>0.45454545454545453</v>
      </c>
      <c r="K102">
        <f t="shared" si="3"/>
        <v>0.6</v>
      </c>
    </row>
    <row r="103" spans="1:12" x14ac:dyDescent="0.25">
      <c r="A103" t="s">
        <v>26</v>
      </c>
      <c r="B103" t="s">
        <v>527</v>
      </c>
      <c r="C103" t="s">
        <v>528</v>
      </c>
      <c r="D103" t="s">
        <v>187</v>
      </c>
      <c r="E103">
        <v>10</v>
      </c>
      <c r="F103">
        <f>INDEX([1]Règles!$I$17:$I$600,MATCH($B103,[1]Règles!$E$17:$E$600,0))</f>
        <v>5.0909090909090908</v>
      </c>
      <c r="G103">
        <f>INDEX([1]Règles!$F$17:$F$600,MATCH($B103,[1]Règles!$E$17:$E$600,0))</f>
        <v>12</v>
      </c>
      <c r="H103">
        <f>INDEX([1]Règles!$G$17:$G$600,MATCH($B103,[1]Règles!$E$17:$E$600,0))</f>
        <v>0</v>
      </c>
      <c r="I103">
        <f>INDEX([1]Règles!$H$17:$H$600,MATCH($B103,[1]Règles!$E$17:$E$600,0))</f>
        <v>1</v>
      </c>
      <c r="J103">
        <f t="shared" si="2"/>
        <v>0.50909090909090904</v>
      </c>
      <c r="K103">
        <f t="shared" si="3"/>
        <v>0.19642857142857142</v>
      </c>
    </row>
    <row r="104" spans="1:12" x14ac:dyDescent="0.25">
      <c r="A104" t="s">
        <v>11</v>
      </c>
      <c r="B104" t="s">
        <v>311</v>
      </c>
      <c r="C104" t="s">
        <v>312</v>
      </c>
      <c r="D104" t="s">
        <v>313</v>
      </c>
      <c r="E104">
        <v>22</v>
      </c>
      <c r="F104">
        <f>INDEX([1]Règles!$I$17:$I$600,MATCH($B104,[1]Règles!$E$17:$E$600,0))</f>
        <v>5.0166666666666666</v>
      </c>
      <c r="G104">
        <f>INDEX([1]Règles!$F$17:$F$600,MATCH($B104,[1]Règles!$E$17:$E$600,0))</f>
        <v>30</v>
      </c>
      <c r="H104">
        <f>INDEX([1]Règles!$G$17:$G$600,MATCH($B104,[1]Règles!$E$17:$E$600,0))</f>
        <v>2</v>
      </c>
      <c r="I104">
        <f>INDEX([1]Règles!$H$17:$H$600,MATCH($B104,[1]Règles!$E$17:$E$600,0))</f>
        <v>3</v>
      </c>
      <c r="J104">
        <f t="shared" si="2"/>
        <v>0.22803030303030303</v>
      </c>
      <c r="K104">
        <f t="shared" si="3"/>
        <v>0.59800664451827246</v>
      </c>
      <c r="L104">
        <v>1</v>
      </c>
    </row>
    <row r="105" spans="1:12" x14ac:dyDescent="0.25">
      <c r="A105" t="s">
        <v>11</v>
      </c>
      <c r="B105" t="s">
        <v>939</v>
      </c>
      <c r="C105" t="s">
        <v>517</v>
      </c>
      <c r="D105" t="s">
        <v>212</v>
      </c>
      <c r="E105">
        <v>16</v>
      </c>
      <c r="F105">
        <f>INDEX([1]Règles!$I$17:$I$600,MATCH($B105,[1]Règles!$E$17:$E$600,0))</f>
        <v>5.338709677419355</v>
      </c>
      <c r="G105">
        <f>INDEX([1]Règles!$F$17:$F$600,MATCH($B105,[1]Règles!$E$17:$E$600,0))</f>
        <v>31</v>
      </c>
      <c r="H105">
        <f>INDEX([1]Règles!$G$17:$G$600,MATCH($B105,[1]Règles!$E$17:$E$600,0))</f>
        <v>4</v>
      </c>
      <c r="I105">
        <f>INDEX([1]Règles!$H$17:$H$600,MATCH($B105,[1]Règles!$E$17:$E$600,0))</f>
        <v>3</v>
      </c>
      <c r="J105">
        <f t="shared" si="2"/>
        <v>0.33366935483870969</v>
      </c>
      <c r="K105">
        <f t="shared" si="3"/>
        <v>0.5619335347432024</v>
      </c>
      <c r="L105">
        <v>1</v>
      </c>
    </row>
    <row r="106" spans="1:12" x14ac:dyDescent="0.25">
      <c r="A106" t="s">
        <v>20</v>
      </c>
      <c r="B106" t="s">
        <v>902</v>
      </c>
      <c r="C106" t="s">
        <v>903</v>
      </c>
      <c r="D106" t="s">
        <v>313</v>
      </c>
      <c r="E106">
        <v>15</v>
      </c>
      <c r="F106">
        <f>INDEX([1]Règles!$I$17:$I$600,MATCH($B106,[1]Règles!$E$17:$E$600,0))</f>
        <v>5.382352941176471</v>
      </c>
      <c r="G106">
        <f>INDEX([1]Règles!$F$17:$F$600,MATCH($B106,[1]Règles!$E$17:$E$600,0))</f>
        <v>16</v>
      </c>
      <c r="H106">
        <f>INDEX([1]Règles!$G$17:$G$600,MATCH($B106,[1]Règles!$E$17:$E$600,0))</f>
        <v>1</v>
      </c>
      <c r="I106">
        <f>INDEX([1]Règles!$H$17:$H$600,MATCH($B106,[1]Règles!$E$17:$E$600,0))</f>
        <v>0</v>
      </c>
      <c r="J106">
        <f t="shared" si="2"/>
        <v>0.35882352941176471</v>
      </c>
      <c r="K106">
        <f t="shared" si="3"/>
        <v>0</v>
      </c>
    </row>
    <row r="107" spans="1:12" x14ac:dyDescent="0.25">
      <c r="A107" t="s">
        <v>11</v>
      </c>
      <c r="B107" t="s">
        <v>445</v>
      </c>
      <c r="C107" t="s">
        <v>343</v>
      </c>
      <c r="D107" t="s">
        <v>386</v>
      </c>
      <c r="E107">
        <v>25</v>
      </c>
      <c r="F107">
        <f>INDEX([1]Règles!$I$17:$I$600,MATCH($B107,[1]Règles!$E$17:$E$600,0))</f>
        <v>5.458333333333333</v>
      </c>
      <c r="G107">
        <f>INDEX([1]Règles!$F$17:$F$600,MATCH($B107,[1]Règles!$E$17:$E$600,0))</f>
        <v>23</v>
      </c>
      <c r="H107">
        <f>INDEX([1]Règles!$G$17:$G$600,MATCH($B107,[1]Règles!$E$17:$E$600,0))</f>
        <v>3</v>
      </c>
      <c r="I107">
        <f>INDEX([1]Règles!$H$17:$H$600,MATCH($B107,[1]Règles!$E$17:$E$600,0))</f>
        <v>3</v>
      </c>
      <c r="J107">
        <f t="shared" si="2"/>
        <v>0.21833333333333332</v>
      </c>
      <c r="K107">
        <f t="shared" si="3"/>
        <v>0.54961832061068705</v>
      </c>
    </row>
    <row r="108" spans="1:12" x14ac:dyDescent="0.25">
      <c r="A108" t="s">
        <v>26</v>
      </c>
      <c r="B108" t="s">
        <v>806</v>
      </c>
      <c r="C108" t="s">
        <v>807</v>
      </c>
      <c r="D108" t="s">
        <v>173</v>
      </c>
      <c r="E108">
        <v>16</v>
      </c>
      <c r="F108">
        <f>INDEX([1]Règles!$I$17:$I$600,MATCH($B108,[1]Règles!$E$17:$E$600,0))</f>
        <v>5.4729729729729728</v>
      </c>
      <c r="G108">
        <f>INDEX([1]Règles!$F$17:$F$600,MATCH($B108,[1]Règles!$E$17:$E$600,0))</f>
        <v>37</v>
      </c>
      <c r="H108">
        <f>INDEX([1]Règles!$G$17:$G$600,MATCH($B108,[1]Règles!$E$17:$E$600,0))</f>
        <v>0</v>
      </c>
      <c r="I108">
        <f>INDEX([1]Règles!$H$17:$H$600,MATCH($B108,[1]Règles!$E$17:$E$600,0))</f>
        <v>3</v>
      </c>
      <c r="J108">
        <f t="shared" si="2"/>
        <v>0.3420608108108108</v>
      </c>
      <c r="K108">
        <f t="shared" si="3"/>
        <v>0.54814814814814816</v>
      </c>
      <c r="L108">
        <v>1</v>
      </c>
    </row>
    <row r="109" spans="1:12" x14ac:dyDescent="0.25">
      <c r="A109" t="s">
        <v>11</v>
      </c>
      <c r="B109" t="s">
        <v>217</v>
      </c>
      <c r="C109" t="s">
        <v>218</v>
      </c>
      <c r="D109" t="s">
        <v>219</v>
      </c>
      <c r="E109">
        <v>12</v>
      </c>
      <c r="F109">
        <f>INDEX([1]Règles!$I$17:$I$600,MATCH($B109,[1]Règles!$E$17:$E$600,0))</f>
        <v>4.875</v>
      </c>
      <c r="G109">
        <f>INDEX([1]Règles!$F$17:$F$600,MATCH($B109,[1]Règles!$E$17:$E$600,0))</f>
        <v>27</v>
      </c>
      <c r="H109">
        <f>INDEX([1]Règles!$G$17:$G$600,MATCH($B109,[1]Règles!$E$17:$E$600,0))</f>
        <v>6</v>
      </c>
      <c r="I109">
        <f>INDEX([1]Règles!$H$17:$H$600,MATCH($B109,[1]Règles!$E$17:$E$600,0))</f>
        <v>2</v>
      </c>
      <c r="J109">
        <f t="shared" si="2"/>
        <v>0.40625</v>
      </c>
      <c r="K109">
        <f t="shared" si="3"/>
        <v>0.41025641025641024</v>
      </c>
    </row>
    <row r="110" spans="1:12" x14ac:dyDescent="0.25">
      <c r="A110" t="s">
        <v>11</v>
      </c>
      <c r="B110" t="s">
        <v>941</v>
      </c>
      <c r="C110" t="s">
        <v>942</v>
      </c>
      <c r="D110" t="s">
        <v>212</v>
      </c>
      <c r="E110">
        <v>12</v>
      </c>
      <c r="F110">
        <f>INDEX([1]Règles!$I$17:$I$600,MATCH($B110,[1]Règles!$E$17:$E$600,0))</f>
        <v>4.8809523809523814</v>
      </c>
      <c r="G110">
        <f>INDEX([1]Règles!$F$17:$F$600,MATCH($B110,[1]Règles!$E$17:$E$600,0))</f>
        <v>21</v>
      </c>
      <c r="H110">
        <f>INDEX([1]Règles!$G$17:$G$600,MATCH($B110,[1]Règles!$E$17:$E$600,0))</f>
        <v>13</v>
      </c>
      <c r="I110">
        <f>INDEX([1]Règles!$H$17:$H$600,MATCH($B110,[1]Règles!$E$17:$E$600,0))</f>
        <v>2</v>
      </c>
      <c r="J110">
        <f t="shared" si="2"/>
        <v>0.4067460317460318</v>
      </c>
      <c r="K110">
        <f t="shared" si="3"/>
        <v>0.40975609756097559</v>
      </c>
    </row>
    <row r="111" spans="1:12" x14ac:dyDescent="0.25">
      <c r="A111" t="s">
        <v>5</v>
      </c>
      <c r="B111" t="s">
        <v>367</v>
      </c>
      <c r="C111" t="s">
        <v>202</v>
      </c>
      <c r="D111" t="s">
        <v>313</v>
      </c>
      <c r="E111">
        <v>12</v>
      </c>
      <c r="F111">
        <f>INDEX([1]Règles!$I$17:$I$600,MATCH($B111,[1]Règles!$E$17:$E$600,0))</f>
        <v>5.2750000000000004</v>
      </c>
      <c r="G111">
        <f>INDEX([1]Règles!$F$17:$F$600,MATCH($B111,[1]Règles!$E$17:$E$600,0))</f>
        <v>19</v>
      </c>
      <c r="H111">
        <f>INDEX([1]Règles!$G$17:$G$600,MATCH($B111,[1]Règles!$E$17:$E$600,0))</f>
        <v>12</v>
      </c>
      <c r="I111">
        <f>INDEX([1]Règles!$H$17:$H$600,MATCH($B111,[1]Règles!$E$17:$E$600,0))</f>
        <v>8</v>
      </c>
      <c r="J111">
        <f t="shared" si="2"/>
        <v>0.43958333333333338</v>
      </c>
      <c r="K111">
        <f t="shared" si="3"/>
        <v>1.5165876777251184</v>
      </c>
    </row>
    <row r="112" spans="1:12" x14ac:dyDescent="0.25">
      <c r="A112" t="s">
        <v>26</v>
      </c>
      <c r="B112" t="s">
        <v>970</v>
      </c>
      <c r="C112" t="s">
        <v>971</v>
      </c>
      <c r="D112" t="s">
        <v>209</v>
      </c>
      <c r="E112">
        <v>14</v>
      </c>
      <c r="F112">
        <f>INDEX([1]Règles!$I$17:$I$600,MATCH($B112,[1]Règles!$E$17:$E$600,0))</f>
        <v>4.9423076923076925</v>
      </c>
      <c r="G112">
        <f>INDEX([1]Règles!$F$17:$F$600,MATCH($B112,[1]Règles!$E$17:$E$600,0))</f>
        <v>24</v>
      </c>
      <c r="H112">
        <f>INDEX([1]Règles!$G$17:$G$600,MATCH($B112,[1]Règles!$E$17:$E$600,0))</f>
        <v>7</v>
      </c>
      <c r="I112">
        <f>INDEX([1]Règles!$H$17:$H$600,MATCH($B112,[1]Règles!$E$17:$E$600,0))</f>
        <v>2</v>
      </c>
      <c r="J112">
        <f t="shared" si="2"/>
        <v>0.35302197802197804</v>
      </c>
      <c r="K112">
        <f t="shared" si="3"/>
        <v>0.40466926070038911</v>
      </c>
    </row>
    <row r="113" spans="1:12" x14ac:dyDescent="0.25">
      <c r="A113" t="s">
        <v>11</v>
      </c>
      <c r="B113" t="s">
        <v>628</v>
      </c>
      <c r="C113" t="s">
        <v>629</v>
      </c>
      <c r="D113" t="s">
        <v>232</v>
      </c>
      <c r="E113">
        <v>12</v>
      </c>
      <c r="F113">
        <f>INDEX([1]Règles!$I$17:$I$600,MATCH($B113,[1]Règles!$E$17:$E$600,0))</f>
        <v>4.9615384615384617</v>
      </c>
      <c r="G113">
        <f>INDEX([1]Règles!$F$17:$F$600,MATCH($B113,[1]Règles!$E$17:$E$600,0))</f>
        <v>26</v>
      </c>
      <c r="H113">
        <f>INDEX([1]Règles!$G$17:$G$600,MATCH($B113,[1]Règles!$E$17:$E$600,0))</f>
        <v>6</v>
      </c>
      <c r="I113">
        <f>INDEX([1]Règles!$H$17:$H$600,MATCH($B113,[1]Règles!$E$17:$E$600,0))</f>
        <v>2</v>
      </c>
      <c r="J113">
        <f t="shared" si="2"/>
        <v>0.41346153846153849</v>
      </c>
      <c r="K113">
        <f t="shared" si="3"/>
        <v>0.40310077519379844</v>
      </c>
    </row>
    <row r="114" spans="1:12" x14ac:dyDescent="0.25">
      <c r="A114" t="s">
        <v>26</v>
      </c>
      <c r="B114" t="s">
        <v>1026</v>
      </c>
      <c r="C114" t="s">
        <v>487</v>
      </c>
      <c r="D114" t="s">
        <v>193</v>
      </c>
      <c r="E114">
        <v>9</v>
      </c>
      <c r="F114">
        <f>INDEX([1]Règles!$I$17:$I$600,MATCH($B114,[1]Règles!$E$17:$E$600,0))</f>
        <v>4.9782608695652177</v>
      </c>
      <c r="G114">
        <f>INDEX([1]Règles!$F$17:$F$600,MATCH($B114,[1]Règles!$E$17:$E$600,0))</f>
        <v>23</v>
      </c>
      <c r="H114">
        <f>INDEX([1]Règles!$G$17:$G$600,MATCH($B114,[1]Règles!$E$17:$E$600,0))</f>
        <v>2</v>
      </c>
      <c r="I114">
        <f>INDEX([1]Règles!$H$17:$H$600,MATCH($B114,[1]Règles!$E$17:$E$600,0))</f>
        <v>2</v>
      </c>
      <c r="J114">
        <f t="shared" si="2"/>
        <v>0.5531400966183575</v>
      </c>
      <c r="K114">
        <f t="shared" si="3"/>
        <v>0.40174672489082969</v>
      </c>
    </row>
    <row r="115" spans="1:12" x14ac:dyDescent="0.25">
      <c r="A115" t="s">
        <v>11</v>
      </c>
      <c r="B115" t="s">
        <v>812</v>
      </c>
      <c r="C115" t="s">
        <v>562</v>
      </c>
      <c r="D115" t="s">
        <v>173</v>
      </c>
      <c r="E115">
        <v>13</v>
      </c>
      <c r="F115">
        <f>INDEX([1]Règles!$I$17:$I$600,MATCH($B115,[1]Règles!$E$17:$E$600,0))</f>
        <v>4.9782608695652177</v>
      </c>
      <c r="G115">
        <f>INDEX([1]Règles!$F$17:$F$600,MATCH($B115,[1]Règles!$E$17:$E$600,0))</f>
        <v>21</v>
      </c>
      <c r="H115">
        <f>INDEX([1]Règles!$G$17:$G$600,MATCH($B115,[1]Règles!$E$17:$E$600,0))</f>
        <v>9</v>
      </c>
      <c r="I115">
        <f>INDEX([1]Règles!$H$17:$H$600,MATCH($B115,[1]Règles!$E$17:$E$600,0))</f>
        <v>2</v>
      </c>
      <c r="J115">
        <f t="shared" si="2"/>
        <v>0.38294314381270905</v>
      </c>
      <c r="K115">
        <f t="shared" si="3"/>
        <v>0.40174672489082969</v>
      </c>
    </row>
    <row r="116" spans="1:12" x14ac:dyDescent="0.25">
      <c r="A116" t="s">
        <v>11</v>
      </c>
      <c r="B116" t="s">
        <v>307</v>
      </c>
      <c r="C116" t="s">
        <v>308</v>
      </c>
      <c r="D116" t="s">
        <v>193</v>
      </c>
      <c r="E116">
        <v>13</v>
      </c>
      <c r="F116">
        <f>INDEX([1]Règles!$I$17:$I$600,MATCH($B116,[1]Règles!$E$17:$E$600,0))</f>
        <v>5.1785714285714288</v>
      </c>
      <c r="G116">
        <f>INDEX([1]Règles!$F$17:$F$600,MATCH($B116,[1]Règles!$E$17:$E$600,0))</f>
        <v>12</v>
      </c>
      <c r="H116">
        <f>INDEX([1]Règles!$G$17:$G$600,MATCH($B116,[1]Règles!$E$17:$E$600,0))</f>
        <v>9</v>
      </c>
      <c r="I116">
        <f>INDEX([1]Règles!$H$17:$H$600,MATCH($B116,[1]Règles!$E$17:$E$600,0))</f>
        <v>2</v>
      </c>
      <c r="J116">
        <f t="shared" si="2"/>
        <v>0.39835164835164838</v>
      </c>
      <c r="K116">
        <f t="shared" si="3"/>
        <v>0.38620689655172413</v>
      </c>
    </row>
    <row r="117" spans="1:12" x14ac:dyDescent="0.25">
      <c r="A117" t="s">
        <v>11</v>
      </c>
      <c r="B117" t="s">
        <v>662</v>
      </c>
      <c r="C117" t="s">
        <v>202</v>
      </c>
      <c r="D117" t="s">
        <v>219</v>
      </c>
      <c r="E117">
        <v>7</v>
      </c>
      <c r="F117" t="e">
        <f>INDEX([1]Règles!$I$17:$I$600,MATCH($B117,[1]Règles!$E$17:$E$600,0))</f>
        <v>#N/A</v>
      </c>
      <c r="G117" t="e">
        <f>INDEX([1]Règles!$F$17:$F$600,MATCH($B117,[1]Règles!$E$17:$E$600,0))</f>
        <v>#N/A</v>
      </c>
      <c r="H117" t="e">
        <f>INDEX([1]Règles!$G$17:$G$600,MATCH($B117,[1]Règles!$E$17:$E$600,0))</f>
        <v>#N/A</v>
      </c>
      <c r="I117" t="e">
        <f>INDEX([1]Règles!$H$17:$H$600,MATCH($B117,[1]Règles!$E$17:$E$600,0))</f>
        <v>#N/A</v>
      </c>
      <c r="J117" t="e">
        <f t="shared" si="2"/>
        <v>#N/A</v>
      </c>
      <c r="K117" t="e">
        <f t="shared" si="3"/>
        <v>#N/A</v>
      </c>
    </row>
    <row r="118" spans="1:12" x14ac:dyDescent="0.25">
      <c r="A118" t="s">
        <v>11</v>
      </c>
      <c r="B118" t="s">
        <v>693</v>
      </c>
      <c r="C118" t="s">
        <v>694</v>
      </c>
      <c r="D118" t="s">
        <v>199</v>
      </c>
      <c r="E118">
        <v>8</v>
      </c>
      <c r="F118">
        <f>INDEX([1]Règles!$I$17:$I$600,MATCH($B118,[1]Règles!$E$17:$E$600,0))</f>
        <v>5.2631578947368425</v>
      </c>
      <c r="G118">
        <f>INDEX([1]Règles!$F$17:$F$600,MATCH($B118,[1]Règles!$E$17:$E$600,0))</f>
        <v>18</v>
      </c>
      <c r="H118">
        <f>INDEX([1]Règles!$G$17:$G$600,MATCH($B118,[1]Règles!$E$17:$E$600,0))</f>
        <v>5</v>
      </c>
      <c r="I118">
        <f>INDEX([1]Règles!$H$17:$H$600,MATCH($B118,[1]Règles!$E$17:$E$600,0))</f>
        <v>0</v>
      </c>
      <c r="J118">
        <f t="shared" si="2"/>
        <v>0.65789473684210531</v>
      </c>
      <c r="K118">
        <f t="shared" si="3"/>
        <v>0</v>
      </c>
    </row>
    <row r="119" spans="1:12" x14ac:dyDescent="0.25">
      <c r="A119" t="s">
        <v>26</v>
      </c>
      <c r="B119" t="s">
        <v>1021</v>
      </c>
      <c r="D119" t="s">
        <v>209</v>
      </c>
      <c r="E119">
        <v>14</v>
      </c>
      <c r="F119">
        <f>INDEX([1]Règles!$I$17:$I$600,MATCH($B119,[1]Règles!$E$17:$E$600,0))</f>
        <v>4.0714285714285712</v>
      </c>
      <c r="G119">
        <f>INDEX([1]Règles!$F$17:$F$600,MATCH($B119,[1]Règles!$E$17:$E$600,0))</f>
        <v>6</v>
      </c>
      <c r="H119">
        <f>INDEX([1]Règles!$G$17:$G$600,MATCH($B119,[1]Règles!$E$17:$E$600,0))</f>
        <v>4</v>
      </c>
      <c r="I119">
        <f>INDEX([1]Règles!$H$17:$H$600,MATCH($B119,[1]Règles!$E$17:$E$600,0))</f>
        <v>0</v>
      </c>
      <c r="J119">
        <f t="shared" si="2"/>
        <v>0.29081632653061223</v>
      </c>
      <c r="K119">
        <f t="shared" si="3"/>
        <v>0</v>
      </c>
    </row>
    <row r="120" spans="1:12" x14ac:dyDescent="0.25">
      <c r="A120" t="s">
        <v>5</v>
      </c>
      <c r="B120" t="s">
        <v>545</v>
      </c>
      <c r="C120" t="s">
        <v>546</v>
      </c>
      <c r="D120" t="s">
        <v>196</v>
      </c>
      <c r="E120">
        <v>12</v>
      </c>
      <c r="F120">
        <f>INDEX([1]Règles!$I$17:$I$600,MATCH($B120,[1]Règles!$E$17:$E$600,0))</f>
        <v>5.25</v>
      </c>
      <c r="G120">
        <f>INDEX([1]Règles!$F$17:$F$600,MATCH($B120,[1]Règles!$E$17:$E$600,0))</f>
        <v>19</v>
      </c>
      <c r="H120">
        <f>INDEX([1]Règles!$G$17:$G$600,MATCH($B120,[1]Règles!$E$17:$E$600,0))</f>
        <v>11</v>
      </c>
      <c r="I120">
        <f>INDEX([1]Règles!$H$17:$H$600,MATCH($B120,[1]Règles!$E$17:$E$600,0))</f>
        <v>7</v>
      </c>
      <c r="J120">
        <f t="shared" si="2"/>
        <v>0.4375</v>
      </c>
      <c r="K120">
        <f t="shared" si="3"/>
        <v>1.3333333333333333</v>
      </c>
    </row>
    <row r="121" spans="1:12" x14ac:dyDescent="0.25">
      <c r="A121" t="s">
        <v>26</v>
      </c>
      <c r="B121" t="s">
        <v>826</v>
      </c>
      <c r="C121" t="s">
        <v>827</v>
      </c>
      <c r="D121" t="s">
        <v>179</v>
      </c>
      <c r="E121">
        <v>14</v>
      </c>
      <c r="F121">
        <f>INDEX([1]Règles!$I$17:$I$600,MATCH($B121,[1]Règles!$E$17:$E$600,0))</f>
        <v>4.9861111111111107</v>
      </c>
      <c r="G121">
        <f>INDEX([1]Règles!$F$17:$F$600,MATCH($B121,[1]Règles!$E$17:$E$600,0))</f>
        <v>36</v>
      </c>
      <c r="H121">
        <f>INDEX([1]Règles!$G$17:$G$600,MATCH($B121,[1]Règles!$E$17:$E$600,0))</f>
        <v>0</v>
      </c>
      <c r="I121">
        <f>INDEX([1]Règles!$H$17:$H$600,MATCH($B121,[1]Règles!$E$17:$E$600,0))</f>
        <v>2</v>
      </c>
      <c r="J121">
        <f t="shared" si="2"/>
        <v>0.35615079365079361</v>
      </c>
      <c r="K121">
        <f t="shared" si="3"/>
        <v>0.40111420612813375</v>
      </c>
      <c r="L121">
        <v>1</v>
      </c>
    </row>
    <row r="122" spans="1:12" x14ac:dyDescent="0.25">
      <c r="A122" t="s">
        <v>26</v>
      </c>
      <c r="B122" t="s">
        <v>766</v>
      </c>
      <c r="C122" t="s">
        <v>308</v>
      </c>
      <c r="D122" t="s">
        <v>328</v>
      </c>
      <c r="E122">
        <v>6</v>
      </c>
      <c r="F122">
        <f>INDEX([1]Règles!$I$17:$I$600,MATCH($B122,[1]Règles!$E$17:$E$600,0))</f>
        <v>5</v>
      </c>
      <c r="G122">
        <f>INDEX([1]Règles!$F$17:$F$600,MATCH($B122,[1]Règles!$E$17:$E$600,0))</f>
        <v>7</v>
      </c>
      <c r="H122">
        <f>INDEX([1]Règles!$G$17:$G$600,MATCH($B122,[1]Règles!$E$17:$E$600,0))</f>
        <v>1</v>
      </c>
      <c r="I122">
        <f>INDEX([1]Règles!$H$17:$H$600,MATCH($B122,[1]Règles!$E$17:$E$600,0))</f>
        <v>0</v>
      </c>
      <c r="J122">
        <f t="shared" si="2"/>
        <v>0.83333333333333337</v>
      </c>
      <c r="K122">
        <f t="shared" si="3"/>
        <v>0</v>
      </c>
    </row>
    <row r="123" spans="1:12" x14ac:dyDescent="0.25">
      <c r="A123" t="s">
        <v>11</v>
      </c>
      <c r="B123" t="s">
        <v>230</v>
      </c>
      <c r="C123" t="s">
        <v>231</v>
      </c>
      <c r="D123" t="s">
        <v>232</v>
      </c>
      <c r="E123">
        <v>8</v>
      </c>
      <c r="F123">
        <f>INDEX([1]Règles!$I$17:$I$600,MATCH($B123,[1]Règles!$E$17:$E$600,0))</f>
        <v>5.25</v>
      </c>
      <c r="G123">
        <f>INDEX([1]Règles!$F$17:$F$600,MATCH($B123,[1]Règles!$E$17:$E$600,0))</f>
        <v>2</v>
      </c>
      <c r="H123">
        <f>INDEX([1]Règles!$G$17:$G$600,MATCH($B123,[1]Règles!$E$17:$E$600,0))</f>
        <v>0</v>
      </c>
      <c r="I123">
        <f>INDEX([1]Règles!$H$17:$H$600,MATCH($B123,[1]Règles!$E$17:$E$600,0))</f>
        <v>0</v>
      </c>
      <c r="J123">
        <f t="shared" si="2"/>
        <v>0.65625</v>
      </c>
      <c r="K123">
        <f t="shared" si="3"/>
        <v>0</v>
      </c>
    </row>
    <row r="124" spans="1:12" x14ac:dyDescent="0.25">
      <c r="A124" t="s">
        <v>11</v>
      </c>
      <c r="B124" t="s">
        <v>835</v>
      </c>
      <c r="C124" t="s">
        <v>836</v>
      </c>
      <c r="D124" t="s">
        <v>179</v>
      </c>
      <c r="E124">
        <v>12</v>
      </c>
      <c r="F124">
        <f>INDEX([1]Règles!$I$17:$I$600,MATCH($B124,[1]Règles!$E$17:$E$600,0))</f>
        <v>5.2142857142857144</v>
      </c>
      <c r="G124">
        <f>INDEX([1]Règles!$F$17:$F$600,MATCH($B124,[1]Règles!$E$17:$E$600,0))</f>
        <v>20</v>
      </c>
      <c r="H124">
        <f>INDEX([1]Règles!$G$17:$G$600,MATCH($B124,[1]Règles!$E$17:$E$600,0))</f>
        <v>8</v>
      </c>
      <c r="I124">
        <f>INDEX([1]Règles!$H$17:$H$600,MATCH($B124,[1]Règles!$E$17:$E$600,0))</f>
        <v>3</v>
      </c>
      <c r="J124">
        <f t="shared" si="2"/>
        <v>0.43452380952380953</v>
      </c>
      <c r="K124">
        <f t="shared" si="3"/>
        <v>0.57534246575342463</v>
      </c>
    </row>
    <row r="125" spans="1:12" x14ac:dyDescent="0.25">
      <c r="A125" t="s">
        <v>11</v>
      </c>
      <c r="B125" t="s">
        <v>1003</v>
      </c>
      <c r="C125" t="s">
        <v>1004</v>
      </c>
      <c r="D125" t="s">
        <v>209</v>
      </c>
      <c r="E125">
        <v>9</v>
      </c>
      <c r="F125">
        <f>INDEX([1]Règles!$I$17:$I$600,MATCH($B125,[1]Règles!$E$17:$E$600,0))</f>
        <v>4.8571428571428568</v>
      </c>
      <c r="G125">
        <f>INDEX([1]Règles!$F$17:$F$600,MATCH($B125,[1]Règles!$E$17:$E$600,0))</f>
        <v>7</v>
      </c>
      <c r="H125">
        <f>INDEX([1]Règles!$G$17:$G$600,MATCH($B125,[1]Règles!$E$17:$E$600,0))</f>
        <v>7</v>
      </c>
      <c r="I125">
        <f>INDEX([1]Règles!$H$17:$H$600,MATCH($B125,[1]Règles!$E$17:$E$600,0))</f>
        <v>1</v>
      </c>
      <c r="J125">
        <f t="shared" si="2"/>
        <v>0.53968253968253965</v>
      </c>
      <c r="K125">
        <f t="shared" si="3"/>
        <v>0.20588235294117649</v>
      </c>
    </row>
    <row r="126" spans="1:12" x14ac:dyDescent="0.25">
      <c r="A126" t="s">
        <v>11</v>
      </c>
      <c r="B126" t="s">
        <v>353</v>
      </c>
      <c r="C126" t="s">
        <v>354</v>
      </c>
      <c r="D126" t="s">
        <v>219</v>
      </c>
      <c r="E126">
        <v>12</v>
      </c>
      <c r="F126" t="e">
        <f>INDEX([1]Règles!$I$17:$I$600,MATCH($B126,[1]Règles!$E$17:$E$600,0))</f>
        <v>#N/A</v>
      </c>
      <c r="G126" t="e">
        <f>INDEX([1]Règles!$F$17:$F$600,MATCH($B126,[1]Règles!$E$17:$E$600,0))</f>
        <v>#N/A</v>
      </c>
      <c r="H126" t="e">
        <f>INDEX([1]Règles!$G$17:$G$600,MATCH($B126,[1]Règles!$E$17:$E$600,0))</f>
        <v>#N/A</v>
      </c>
      <c r="I126" t="e">
        <f>INDEX([1]Règles!$H$17:$H$600,MATCH($B126,[1]Règles!$E$17:$E$600,0))</f>
        <v>#N/A</v>
      </c>
      <c r="J126" t="e">
        <f t="shared" si="2"/>
        <v>#N/A</v>
      </c>
      <c r="K126" t="e">
        <f t="shared" si="3"/>
        <v>#N/A</v>
      </c>
    </row>
    <row r="127" spans="1:12" x14ac:dyDescent="0.25">
      <c r="A127" t="s">
        <v>26</v>
      </c>
      <c r="B127" t="s">
        <v>501</v>
      </c>
      <c r="C127" t="s">
        <v>502</v>
      </c>
      <c r="D127" t="s">
        <v>326</v>
      </c>
      <c r="E127">
        <v>11</v>
      </c>
      <c r="F127">
        <f>INDEX([1]Règles!$I$17:$I$600,MATCH($B127,[1]Règles!$E$17:$E$600,0))</f>
        <v>5</v>
      </c>
      <c r="G127">
        <f>INDEX([1]Règles!$F$17:$F$600,MATCH($B127,[1]Règles!$E$17:$E$600,0))</f>
        <v>34</v>
      </c>
      <c r="H127">
        <f>INDEX([1]Règles!$G$17:$G$600,MATCH($B127,[1]Règles!$E$17:$E$600,0))</f>
        <v>1</v>
      </c>
      <c r="I127">
        <f>INDEX([1]Règles!$H$17:$H$600,MATCH($B127,[1]Règles!$E$17:$E$600,0))</f>
        <v>2</v>
      </c>
      <c r="J127">
        <f t="shared" si="2"/>
        <v>0.45454545454545453</v>
      </c>
      <c r="K127">
        <f t="shared" si="3"/>
        <v>0.4</v>
      </c>
    </row>
    <row r="128" spans="1:12" x14ac:dyDescent="0.25">
      <c r="A128" t="s">
        <v>26</v>
      </c>
      <c r="B128" t="s">
        <v>500</v>
      </c>
      <c r="C128" t="s">
        <v>490</v>
      </c>
      <c r="D128" t="s">
        <v>326</v>
      </c>
      <c r="E128">
        <v>8</v>
      </c>
      <c r="F128">
        <f>INDEX([1]Règles!$I$17:$I$600,MATCH($B128,[1]Règles!$E$17:$E$600,0))</f>
        <v>5.04</v>
      </c>
      <c r="G128">
        <f>INDEX([1]Règles!$F$17:$F$600,MATCH($B128,[1]Règles!$E$17:$E$600,0))</f>
        <v>25</v>
      </c>
      <c r="H128">
        <f>INDEX([1]Règles!$G$17:$G$600,MATCH($B128,[1]Règles!$E$17:$E$600,0))</f>
        <v>4</v>
      </c>
      <c r="I128">
        <f>INDEX([1]Règles!$H$17:$H$600,MATCH($B128,[1]Règles!$E$17:$E$600,0))</f>
        <v>2</v>
      </c>
      <c r="J128">
        <f t="shared" si="2"/>
        <v>0.63</v>
      </c>
      <c r="K128">
        <f t="shared" si="3"/>
        <v>0.3968253968253968</v>
      </c>
    </row>
    <row r="129" spans="1:12" x14ac:dyDescent="0.25">
      <c r="A129" t="s">
        <v>26</v>
      </c>
      <c r="B129" t="s">
        <v>738</v>
      </c>
      <c r="C129" t="s">
        <v>739</v>
      </c>
      <c r="D129" t="s">
        <v>181</v>
      </c>
      <c r="E129">
        <v>8</v>
      </c>
      <c r="F129">
        <f>INDEX([1]Règles!$I$17:$I$600,MATCH($B129,[1]Règles!$E$17:$E$600,0))</f>
        <v>5.22</v>
      </c>
      <c r="G129">
        <f>INDEX([1]Règles!$F$17:$F$600,MATCH($B129,[1]Règles!$E$17:$E$600,0))</f>
        <v>24</v>
      </c>
      <c r="H129">
        <f>INDEX([1]Règles!$G$17:$G$600,MATCH($B129,[1]Règles!$E$17:$E$600,0))</f>
        <v>3</v>
      </c>
      <c r="I129">
        <f>INDEX([1]Règles!$H$17:$H$600,MATCH($B129,[1]Règles!$E$17:$E$600,0))</f>
        <v>2</v>
      </c>
      <c r="J129">
        <f t="shared" si="2"/>
        <v>0.65249999999999997</v>
      </c>
      <c r="K129">
        <f t="shared" si="3"/>
        <v>0.38314176245210729</v>
      </c>
    </row>
    <row r="130" spans="1:12" x14ac:dyDescent="0.25">
      <c r="A130" t="s">
        <v>26</v>
      </c>
      <c r="B130" t="s">
        <v>854</v>
      </c>
      <c r="C130" t="s">
        <v>216</v>
      </c>
      <c r="D130" t="s">
        <v>206</v>
      </c>
      <c r="E130">
        <v>15</v>
      </c>
      <c r="F130">
        <f>INDEX([1]Règles!$I$17:$I$600,MATCH($B130,[1]Règles!$E$17:$E$600,0))</f>
        <v>5.3095238095238093</v>
      </c>
      <c r="G130">
        <f>INDEX([1]Règles!$F$17:$F$600,MATCH($B130,[1]Règles!$E$17:$E$600,0))</f>
        <v>21</v>
      </c>
      <c r="H130">
        <f>INDEX([1]Règles!$G$17:$G$600,MATCH($B130,[1]Règles!$E$17:$E$600,0))</f>
        <v>1</v>
      </c>
      <c r="I130">
        <f>INDEX([1]Règles!$H$17:$H$600,MATCH($B130,[1]Règles!$E$17:$E$600,0))</f>
        <v>2</v>
      </c>
      <c r="J130">
        <f t="shared" ref="J130:J193" si="4">F130/E130</f>
        <v>0.35396825396825393</v>
      </c>
      <c r="K130">
        <f t="shared" ref="K130:K193" si="5">I130/F130</f>
        <v>0.37668161434977582</v>
      </c>
    </row>
    <row r="131" spans="1:12" x14ac:dyDescent="0.25">
      <c r="A131" t="s">
        <v>11</v>
      </c>
      <c r="B131" t="s">
        <v>993</v>
      </c>
      <c r="C131" t="s">
        <v>994</v>
      </c>
      <c r="D131" t="s">
        <v>209</v>
      </c>
      <c r="E131">
        <v>14</v>
      </c>
      <c r="F131">
        <f>INDEX([1]Règles!$I$17:$I$600,MATCH($B131,[1]Règles!$E$17:$E$600,0))</f>
        <v>5.1944444444444446</v>
      </c>
      <c r="G131">
        <f>INDEX([1]Règles!$F$17:$F$600,MATCH($B131,[1]Règles!$E$17:$E$600,0))</f>
        <v>16</v>
      </c>
      <c r="H131">
        <f>INDEX([1]Règles!$G$17:$G$600,MATCH($B131,[1]Règles!$E$17:$E$600,0))</f>
        <v>4</v>
      </c>
      <c r="I131">
        <f>INDEX([1]Règles!$H$17:$H$600,MATCH($B131,[1]Règles!$E$17:$E$600,0))</f>
        <v>0</v>
      </c>
      <c r="J131">
        <f t="shared" si="4"/>
        <v>0.37103174603174605</v>
      </c>
      <c r="K131">
        <f t="shared" si="5"/>
        <v>0</v>
      </c>
    </row>
    <row r="132" spans="1:12" x14ac:dyDescent="0.25">
      <c r="A132" t="s">
        <v>26</v>
      </c>
      <c r="B132" t="s">
        <v>33</v>
      </c>
      <c r="D132" t="s">
        <v>229</v>
      </c>
      <c r="E132">
        <v>24</v>
      </c>
      <c r="F132">
        <f>INDEX([1]Règles!$I$17:$I$600,MATCH($B132,[1]Règles!$E$17:$E$600,0))</f>
        <v>5.333333333333333</v>
      </c>
      <c r="G132">
        <f>INDEX([1]Règles!$F$17:$F$600,MATCH($B132,[1]Règles!$E$17:$E$600,0))</f>
        <v>26</v>
      </c>
      <c r="H132">
        <f>INDEX([1]Règles!$G$17:$G$600,MATCH($B132,[1]Règles!$E$17:$E$600,0))</f>
        <v>2</v>
      </c>
      <c r="I132">
        <f>INDEX([1]Règles!$H$17:$H$600,MATCH($B132,[1]Règles!$E$17:$E$600,0))</f>
        <v>2</v>
      </c>
      <c r="J132">
        <f t="shared" si="4"/>
        <v>0.22222222222222221</v>
      </c>
      <c r="K132">
        <f t="shared" si="5"/>
        <v>0.375</v>
      </c>
      <c r="L132">
        <v>1</v>
      </c>
    </row>
    <row r="133" spans="1:12" x14ac:dyDescent="0.25">
      <c r="A133" t="s">
        <v>5</v>
      </c>
      <c r="B133" t="s">
        <v>289</v>
      </c>
      <c r="C133" t="s">
        <v>269</v>
      </c>
      <c r="D133" t="s">
        <v>187</v>
      </c>
      <c r="E133">
        <v>20</v>
      </c>
      <c r="F133">
        <f>INDEX([1]Règles!$I$17:$I$600,MATCH($B133,[1]Règles!$E$17:$E$600,0))</f>
        <v>5.2307692307692308</v>
      </c>
      <c r="G133">
        <f>INDEX([1]Règles!$F$17:$F$600,MATCH($B133,[1]Règles!$E$17:$E$600,0))</f>
        <v>13</v>
      </c>
      <c r="H133">
        <f>INDEX([1]Règles!$G$17:$G$600,MATCH($B133,[1]Règles!$E$17:$E$600,0))</f>
        <v>2</v>
      </c>
      <c r="I133">
        <f>INDEX([1]Règles!$H$17:$H$600,MATCH($B133,[1]Règles!$E$17:$E$600,0))</f>
        <v>8</v>
      </c>
      <c r="J133">
        <f t="shared" si="4"/>
        <v>0.26153846153846155</v>
      </c>
      <c r="K133">
        <f t="shared" si="5"/>
        <v>1.5294117647058822</v>
      </c>
    </row>
    <row r="134" spans="1:12" x14ac:dyDescent="0.25">
      <c r="A134" t="s">
        <v>20</v>
      </c>
      <c r="B134" t="s">
        <v>1016</v>
      </c>
      <c r="C134" t="s">
        <v>406</v>
      </c>
      <c r="D134" t="s">
        <v>328</v>
      </c>
      <c r="E134">
        <v>18</v>
      </c>
      <c r="F134" t="e">
        <f>INDEX([1]Règles!$I$17:$I$600,MATCH($B134,[1]Règles!$E$17:$E$600,0))</f>
        <v>#N/A</v>
      </c>
      <c r="G134" t="e">
        <f>INDEX([1]Règles!$F$17:$F$600,MATCH($B134,[1]Règles!$E$17:$E$600,0))</f>
        <v>#N/A</v>
      </c>
      <c r="H134" t="e">
        <f>INDEX([1]Règles!$G$17:$G$600,MATCH($B134,[1]Règles!$E$17:$E$600,0))</f>
        <v>#N/A</v>
      </c>
      <c r="I134" t="e">
        <f>INDEX([1]Règles!$H$17:$H$600,MATCH($B134,[1]Règles!$E$17:$E$600,0))</f>
        <v>#N/A</v>
      </c>
      <c r="J134" t="e">
        <f t="shared" si="4"/>
        <v>#N/A</v>
      </c>
      <c r="K134" t="e">
        <f t="shared" si="5"/>
        <v>#N/A</v>
      </c>
    </row>
    <row r="135" spans="1:12" x14ac:dyDescent="0.25">
      <c r="A135" t="s">
        <v>11</v>
      </c>
      <c r="B135" t="s">
        <v>964</v>
      </c>
      <c r="C135" t="s">
        <v>965</v>
      </c>
      <c r="D135" t="s">
        <v>386</v>
      </c>
      <c r="E135">
        <v>10</v>
      </c>
      <c r="F135">
        <f>INDEX([1]Règles!$I$17:$I$600,MATCH($B135,[1]Règles!$E$17:$E$600,0))</f>
        <v>5.2272727272727275</v>
      </c>
      <c r="G135">
        <f>INDEX([1]Règles!$F$17:$F$600,MATCH($B135,[1]Règles!$E$17:$E$600,0))</f>
        <v>12</v>
      </c>
      <c r="H135">
        <f>INDEX([1]Règles!$G$17:$G$600,MATCH($B135,[1]Règles!$E$17:$E$600,0))</f>
        <v>6</v>
      </c>
      <c r="I135" t="str">
        <f>INDEX([1]Règles!$H$17:$H$600,MATCH($B135,[1]Règles!$E$17:$E$600,0))</f>
        <v>1 / (-1)</v>
      </c>
      <c r="J135">
        <f t="shared" si="4"/>
        <v>0.52272727272727271</v>
      </c>
      <c r="K135" t="e">
        <f t="shared" si="5"/>
        <v>#VALUE!</v>
      </c>
    </row>
    <row r="136" spans="1:12" x14ac:dyDescent="0.25">
      <c r="A136" t="s">
        <v>5</v>
      </c>
      <c r="B136" t="s">
        <v>418</v>
      </c>
      <c r="D136" t="s">
        <v>193</v>
      </c>
      <c r="E136">
        <v>9</v>
      </c>
      <c r="F136">
        <f>INDEX([1]Règles!$I$17:$I$600,MATCH($B136,[1]Règles!$E$17:$E$600,0))</f>
        <v>5.1818181818181817</v>
      </c>
      <c r="G136">
        <f>INDEX([1]Règles!$F$17:$F$600,MATCH($B136,[1]Règles!$E$17:$E$600,0))</f>
        <v>11</v>
      </c>
      <c r="H136">
        <f>INDEX([1]Règles!$G$17:$G$600,MATCH($B136,[1]Règles!$E$17:$E$600,0))</f>
        <v>8</v>
      </c>
      <c r="I136">
        <f>INDEX([1]Règles!$H$17:$H$600,MATCH($B136,[1]Règles!$E$17:$E$600,0))</f>
        <v>2</v>
      </c>
      <c r="J136">
        <f t="shared" si="4"/>
        <v>0.57575757575757569</v>
      </c>
      <c r="K136">
        <f t="shared" si="5"/>
        <v>0.38596491228070179</v>
      </c>
    </row>
    <row r="137" spans="1:12" x14ac:dyDescent="0.25">
      <c r="A137" t="s">
        <v>11</v>
      </c>
      <c r="B137" t="s">
        <v>800</v>
      </c>
      <c r="C137" t="s">
        <v>726</v>
      </c>
      <c r="D137" t="s">
        <v>176</v>
      </c>
      <c r="E137">
        <v>9</v>
      </c>
      <c r="F137">
        <f>INDEX([1]Règles!$I$17:$I$600,MATCH($B137,[1]Règles!$E$17:$E$600,0))</f>
        <v>5</v>
      </c>
      <c r="G137">
        <f>INDEX([1]Règles!$F$17:$F$600,MATCH($B137,[1]Règles!$E$17:$E$600,0))</f>
        <v>13</v>
      </c>
      <c r="H137">
        <f>INDEX([1]Règles!$G$17:$G$600,MATCH($B137,[1]Règles!$E$17:$E$600,0))</f>
        <v>14</v>
      </c>
      <c r="I137">
        <f>INDEX([1]Règles!$H$17:$H$600,MATCH($B137,[1]Règles!$E$17:$E$600,0))</f>
        <v>2</v>
      </c>
      <c r="J137">
        <f t="shared" si="4"/>
        <v>0.55555555555555558</v>
      </c>
      <c r="K137">
        <f t="shared" si="5"/>
        <v>0.4</v>
      </c>
    </row>
    <row r="138" spans="1:12" x14ac:dyDescent="0.25">
      <c r="A138" t="s">
        <v>11</v>
      </c>
      <c r="B138" t="s">
        <v>831</v>
      </c>
      <c r="C138" t="s">
        <v>832</v>
      </c>
      <c r="D138" t="s">
        <v>179</v>
      </c>
      <c r="E138">
        <v>7</v>
      </c>
      <c r="F138">
        <f>INDEX([1]Règles!$I$17:$I$600,MATCH($B138,[1]Règles!$E$17:$E$600,0))</f>
        <v>5.125</v>
      </c>
      <c r="G138">
        <f>INDEX([1]Règles!$F$17:$F$600,MATCH($B138,[1]Règles!$E$17:$E$600,0))</f>
        <v>12</v>
      </c>
      <c r="H138">
        <f>INDEX([1]Règles!$G$17:$G$600,MATCH($B138,[1]Règles!$E$17:$E$600,0))</f>
        <v>3</v>
      </c>
      <c r="I138">
        <f>INDEX([1]Règles!$H$17:$H$600,MATCH($B138,[1]Règles!$E$17:$E$600,0))</f>
        <v>0</v>
      </c>
      <c r="J138">
        <f t="shared" si="4"/>
        <v>0.7321428571428571</v>
      </c>
      <c r="K138">
        <f t="shared" si="5"/>
        <v>0</v>
      </c>
    </row>
    <row r="139" spans="1:12" x14ac:dyDescent="0.25">
      <c r="A139" t="s">
        <v>11</v>
      </c>
      <c r="B139" t="s">
        <v>384</v>
      </c>
      <c r="C139" t="s">
        <v>385</v>
      </c>
      <c r="D139" t="s">
        <v>386</v>
      </c>
      <c r="E139">
        <v>17</v>
      </c>
      <c r="F139">
        <f>INDEX([1]Règles!$I$17:$I$600,MATCH($B139,[1]Règles!$E$17:$E$600,0))</f>
        <v>5.359375</v>
      </c>
      <c r="G139">
        <f>INDEX([1]Règles!$F$17:$F$600,MATCH($B139,[1]Règles!$E$17:$E$600,0))</f>
        <v>31</v>
      </c>
      <c r="H139">
        <f>INDEX([1]Règles!$G$17:$G$600,MATCH($B139,[1]Règles!$E$17:$E$600,0))</f>
        <v>3</v>
      </c>
      <c r="I139">
        <f>INDEX([1]Règles!$H$17:$H$600,MATCH($B139,[1]Règles!$E$17:$E$600,0))</f>
        <v>2</v>
      </c>
      <c r="J139">
        <f t="shared" si="4"/>
        <v>0.31525735294117646</v>
      </c>
      <c r="K139">
        <f t="shared" si="5"/>
        <v>0.37317784256559766</v>
      </c>
      <c r="L139">
        <v>1</v>
      </c>
    </row>
    <row r="140" spans="1:12" x14ac:dyDescent="0.25">
      <c r="A140" t="s">
        <v>11</v>
      </c>
      <c r="B140" t="s">
        <v>779</v>
      </c>
      <c r="C140" t="s">
        <v>780</v>
      </c>
      <c r="D140" t="s">
        <v>328</v>
      </c>
      <c r="E140">
        <v>11</v>
      </c>
      <c r="F140">
        <f>INDEX([1]Règles!$I$17:$I$600,MATCH($B140,[1]Règles!$E$17:$E$600,0))</f>
        <v>5.36</v>
      </c>
      <c r="G140">
        <f>INDEX([1]Règles!$F$17:$F$600,MATCH($B140,[1]Règles!$E$17:$E$600,0))</f>
        <v>24</v>
      </c>
      <c r="H140">
        <f>INDEX([1]Règles!$G$17:$G$600,MATCH($B140,[1]Règles!$E$17:$E$600,0))</f>
        <v>6</v>
      </c>
      <c r="I140">
        <f>INDEX([1]Règles!$H$17:$H$600,MATCH($B140,[1]Règles!$E$17:$E$600,0))</f>
        <v>2</v>
      </c>
      <c r="J140">
        <f t="shared" si="4"/>
        <v>0.4872727272727273</v>
      </c>
      <c r="K140">
        <f t="shared" si="5"/>
        <v>0.37313432835820892</v>
      </c>
    </row>
    <row r="141" spans="1:12" x14ac:dyDescent="0.25">
      <c r="A141" t="s">
        <v>20</v>
      </c>
      <c r="B141" t="s">
        <v>207</v>
      </c>
      <c r="C141" t="s">
        <v>208</v>
      </c>
      <c r="D141" t="s">
        <v>209</v>
      </c>
      <c r="E141">
        <v>12</v>
      </c>
      <c r="F141">
        <f>INDEX([1]Règles!$I$17:$I$600,MATCH($B141,[1]Règles!$E$17:$E$600,0))</f>
        <v>5.166666666666667</v>
      </c>
      <c r="G141">
        <f>INDEX([1]Règles!$F$17:$F$600,MATCH($B141,[1]Règles!$E$17:$E$600,0))</f>
        <v>15</v>
      </c>
      <c r="H141">
        <f>INDEX([1]Règles!$G$17:$G$600,MATCH($B141,[1]Règles!$E$17:$E$600,0))</f>
        <v>0</v>
      </c>
      <c r="I141">
        <f>INDEX([1]Règles!$H$17:$H$600,MATCH($B141,[1]Règles!$E$17:$E$600,0))</f>
        <v>0</v>
      </c>
      <c r="J141">
        <f t="shared" si="4"/>
        <v>0.43055555555555558</v>
      </c>
      <c r="K141">
        <f t="shared" si="5"/>
        <v>0</v>
      </c>
    </row>
    <row r="142" spans="1:12" x14ac:dyDescent="0.25">
      <c r="A142" t="s">
        <v>5</v>
      </c>
      <c r="B142" t="s">
        <v>365</v>
      </c>
      <c r="C142" t="s">
        <v>366</v>
      </c>
      <c r="D142" t="s">
        <v>206</v>
      </c>
      <c r="E142">
        <v>19</v>
      </c>
      <c r="F142">
        <f>INDEX([1]Règles!$I$17:$I$600,MATCH($B142,[1]Règles!$E$17:$E$600,0))</f>
        <v>5.2</v>
      </c>
      <c r="G142">
        <f>INDEX([1]Règles!$F$17:$F$600,MATCH($B142,[1]Règles!$E$17:$E$600,0))</f>
        <v>5</v>
      </c>
      <c r="H142">
        <f>INDEX([1]Règles!$G$17:$G$600,MATCH($B142,[1]Règles!$E$17:$E$600,0))</f>
        <v>4</v>
      </c>
      <c r="I142">
        <f>INDEX([1]Règles!$H$17:$H$600,MATCH($B142,[1]Règles!$E$17:$E$600,0))</f>
        <v>3</v>
      </c>
      <c r="J142">
        <f t="shared" si="4"/>
        <v>0.27368421052631581</v>
      </c>
      <c r="K142">
        <f t="shared" si="5"/>
        <v>0.57692307692307687</v>
      </c>
    </row>
    <row r="143" spans="1:12" x14ac:dyDescent="0.25">
      <c r="A143" t="s">
        <v>11</v>
      </c>
      <c r="B143" t="s">
        <v>224</v>
      </c>
      <c r="C143" t="s">
        <v>681</v>
      </c>
      <c r="D143" t="s">
        <v>193</v>
      </c>
      <c r="E143">
        <v>9</v>
      </c>
      <c r="F143">
        <f>INDEX([1]Règles!$I$17:$I$600,MATCH($B143,[1]Règles!$E$17:$E$600,0))</f>
        <v>5.2</v>
      </c>
      <c r="G143">
        <f>INDEX([1]Règles!$F$17:$F$600,MATCH($B143,[1]Règles!$E$17:$E$600,0))</f>
        <v>4</v>
      </c>
      <c r="H143">
        <f>INDEX([1]Règles!$G$17:$G$600,MATCH($B143,[1]Règles!$E$17:$E$600,0))</f>
        <v>2</v>
      </c>
      <c r="I143">
        <f>INDEX([1]Règles!$H$17:$H$600,MATCH($B143,[1]Règles!$E$17:$E$600,0))</f>
        <v>0</v>
      </c>
      <c r="J143">
        <f t="shared" si="4"/>
        <v>0.57777777777777783</v>
      </c>
      <c r="K143">
        <f t="shared" si="5"/>
        <v>0</v>
      </c>
    </row>
    <row r="144" spans="1:12" x14ac:dyDescent="0.25">
      <c r="A144" t="s">
        <v>11</v>
      </c>
      <c r="B144" t="s">
        <v>224</v>
      </c>
      <c r="C144" t="s">
        <v>225</v>
      </c>
      <c r="D144" t="s">
        <v>173</v>
      </c>
      <c r="E144">
        <v>13</v>
      </c>
      <c r="F144">
        <f>INDEX([1]Règles!$I$17:$I$600,MATCH($B144,[1]Règles!$E$17:$E$600,0))</f>
        <v>5.2</v>
      </c>
      <c r="G144">
        <f>INDEX([1]Règles!$F$17:$F$600,MATCH($B144,[1]Règles!$E$17:$E$600,0))</f>
        <v>4</v>
      </c>
      <c r="H144">
        <f>INDEX([1]Règles!$G$17:$G$600,MATCH($B144,[1]Règles!$E$17:$E$600,0))</f>
        <v>2</v>
      </c>
      <c r="I144">
        <f>INDEX([1]Règles!$H$17:$H$600,MATCH($B144,[1]Règles!$E$17:$E$600,0))</f>
        <v>0</v>
      </c>
      <c r="J144">
        <f t="shared" si="4"/>
        <v>0.4</v>
      </c>
      <c r="K144">
        <f t="shared" si="5"/>
        <v>0</v>
      </c>
    </row>
    <row r="145" spans="1:12" x14ac:dyDescent="0.25">
      <c r="A145" t="s">
        <v>26</v>
      </c>
      <c r="B145" t="s">
        <v>450</v>
      </c>
      <c r="C145" t="s">
        <v>422</v>
      </c>
      <c r="D145" t="s">
        <v>229</v>
      </c>
      <c r="E145">
        <v>14</v>
      </c>
      <c r="F145">
        <f>INDEX([1]Règles!$I$17:$I$600,MATCH($B145,[1]Règles!$E$17:$E$600,0))</f>
        <v>5.1428571428571432</v>
      </c>
      <c r="G145">
        <f>INDEX([1]Règles!$F$17:$F$600,MATCH($B145,[1]Règles!$E$17:$E$600,0))</f>
        <v>14</v>
      </c>
      <c r="H145">
        <f>INDEX([1]Règles!$G$17:$G$600,MATCH($B145,[1]Règles!$E$17:$E$600,0))</f>
        <v>1</v>
      </c>
      <c r="I145">
        <f>INDEX([1]Règles!$H$17:$H$600,MATCH($B145,[1]Règles!$E$17:$E$600,0))</f>
        <v>0</v>
      </c>
      <c r="J145">
        <f t="shared" si="4"/>
        <v>0.36734693877551022</v>
      </c>
      <c r="K145">
        <f t="shared" si="5"/>
        <v>0</v>
      </c>
    </row>
    <row r="146" spans="1:12" x14ac:dyDescent="0.25">
      <c r="A146" t="s">
        <v>11</v>
      </c>
      <c r="B146" t="s">
        <v>748</v>
      </c>
      <c r="C146" t="s">
        <v>749</v>
      </c>
      <c r="D146" t="s">
        <v>181</v>
      </c>
      <c r="E146">
        <v>8</v>
      </c>
      <c r="F146">
        <f>INDEX([1]Règles!$I$17:$I$600,MATCH($B146,[1]Règles!$E$17:$E$600,0))</f>
        <v>5.0333333333333332</v>
      </c>
      <c r="G146">
        <f>INDEX([1]Règles!$F$17:$F$600,MATCH($B146,[1]Règles!$E$17:$E$600,0))</f>
        <v>13</v>
      </c>
      <c r="H146">
        <f>INDEX([1]Règles!$G$17:$G$600,MATCH($B146,[1]Règles!$E$17:$E$600,0))</f>
        <v>10</v>
      </c>
      <c r="I146">
        <f>INDEX([1]Règles!$H$17:$H$600,MATCH($B146,[1]Règles!$E$17:$E$600,0))</f>
        <v>2</v>
      </c>
      <c r="J146">
        <f t="shared" si="4"/>
        <v>0.62916666666666665</v>
      </c>
      <c r="K146">
        <f t="shared" si="5"/>
        <v>0.39735099337748347</v>
      </c>
    </row>
    <row r="147" spans="1:12" x14ac:dyDescent="0.25">
      <c r="A147" t="s">
        <v>26</v>
      </c>
      <c r="B147" t="s">
        <v>60</v>
      </c>
      <c r="D147" t="s">
        <v>229</v>
      </c>
      <c r="E147">
        <v>15</v>
      </c>
      <c r="F147">
        <f>INDEX([1]Règles!$I$17:$I$600,MATCH($B147,[1]Règles!$E$17:$E$600,0))</f>
        <v>5.4523809523809526</v>
      </c>
      <c r="G147">
        <f>INDEX([1]Règles!$F$17:$F$600,MATCH($B147,[1]Règles!$E$17:$E$600,0))</f>
        <v>21</v>
      </c>
      <c r="H147">
        <f>INDEX([1]Règles!$G$17:$G$600,MATCH($B147,[1]Règles!$E$17:$E$600,0))</f>
        <v>4</v>
      </c>
      <c r="I147">
        <f>INDEX([1]Règles!$H$17:$H$600,MATCH($B147,[1]Règles!$E$17:$E$600,0))</f>
        <v>2</v>
      </c>
      <c r="J147">
        <f t="shared" si="4"/>
        <v>0.36349206349206348</v>
      </c>
      <c r="K147">
        <f t="shared" si="5"/>
        <v>0.36681222707423577</v>
      </c>
    </row>
    <row r="148" spans="1:12" x14ac:dyDescent="0.25">
      <c r="A148" t="s">
        <v>11</v>
      </c>
      <c r="B148" t="s">
        <v>872</v>
      </c>
      <c r="C148" t="s">
        <v>544</v>
      </c>
      <c r="D148" t="s">
        <v>206</v>
      </c>
      <c r="E148">
        <v>12</v>
      </c>
      <c r="F148">
        <f>INDEX([1]Règles!$I$17:$I$600,MATCH($B148,[1]Règles!$E$17:$E$600,0))</f>
        <v>5.5</v>
      </c>
      <c r="G148">
        <f>INDEX([1]Règles!$F$17:$F$600,MATCH($B148,[1]Règles!$E$17:$E$600,0))</f>
        <v>24</v>
      </c>
      <c r="H148">
        <f>INDEX([1]Règles!$G$17:$G$600,MATCH($B148,[1]Règles!$E$17:$E$600,0))</f>
        <v>12</v>
      </c>
      <c r="I148">
        <f>INDEX([1]Règles!$H$17:$H$600,MATCH($B148,[1]Règles!$E$17:$E$600,0))</f>
        <v>2</v>
      </c>
      <c r="J148">
        <f t="shared" si="4"/>
        <v>0.45833333333333331</v>
      </c>
      <c r="K148">
        <f t="shared" si="5"/>
        <v>0.36363636363636365</v>
      </c>
    </row>
    <row r="149" spans="1:12" x14ac:dyDescent="0.25">
      <c r="A149" t="s">
        <v>11</v>
      </c>
      <c r="B149" t="s">
        <v>350</v>
      </c>
      <c r="C149" t="s">
        <v>351</v>
      </c>
      <c r="D149" t="s">
        <v>196</v>
      </c>
      <c r="E149">
        <v>14</v>
      </c>
      <c r="F149">
        <f>INDEX([1]Règles!$I$17:$I$600,MATCH($B149,[1]Règles!$E$17:$E$600,0))</f>
        <v>5.5138888888888893</v>
      </c>
      <c r="G149">
        <f>INDEX([1]Règles!$F$17:$F$600,MATCH($B149,[1]Règles!$E$17:$E$600,0))</f>
        <v>36</v>
      </c>
      <c r="H149">
        <f>INDEX([1]Règles!$G$17:$G$600,MATCH($B149,[1]Règles!$E$17:$E$600,0))</f>
        <v>1</v>
      </c>
      <c r="I149">
        <f>INDEX([1]Règles!$H$17:$H$600,MATCH($B149,[1]Règles!$E$17:$E$600,0))</f>
        <v>2</v>
      </c>
      <c r="J149">
        <f t="shared" si="4"/>
        <v>0.39384920634920639</v>
      </c>
      <c r="K149">
        <f t="shared" si="5"/>
        <v>0.36272040302267</v>
      </c>
      <c r="L149">
        <v>1</v>
      </c>
    </row>
    <row r="150" spans="1:12" x14ac:dyDescent="0.25">
      <c r="A150" t="s">
        <v>5</v>
      </c>
      <c r="B150" t="s">
        <v>185</v>
      </c>
      <c r="C150" t="s">
        <v>186</v>
      </c>
      <c r="D150" t="s">
        <v>187</v>
      </c>
      <c r="E150">
        <v>1</v>
      </c>
      <c r="F150">
        <f>INDEX([1]Règles!$I$17:$I$600,MATCH($B150,[1]Règles!$E$17:$E$600,0))</f>
        <v>5.15625</v>
      </c>
      <c r="G150">
        <f>INDEX([1]Règles!$F$17:$F$600,MATCH($B150,[1]Règles!$E$17:$E$600,0))</f>
        <v>16</v>
      </c>
      <c r="H150">
        <f>INDEX([1]Règles!$G$17:$G$600,MATCH($B150,[1]Règles!$E$17:$E$600,0))</f>
        <v>7</v>
      </c>
      <c r="I150">
        <f>INDEX([1]Règles!$H$17:$H$600,MATCH($B150,[1]Règles!$E$17:$E$600,0))</f>
        <v>2</v>
      </c>
      <c r="J150">
        <f t="shared" si="4"/>
        <v>5.15625</v>
      </c>
      <c r="K150">
        <f t="shared" si="5"/>
        <v>0.38787878787878788</v>
      </c>
      <c r="L150">
        <v>1</v>
      </c>
    </row>
    <row r="151" spans="1:12" x14ac:dyDescent="0.25">
      <c r="A151" t="s">
        <v>11</v>
      </c>
      <c r="B151" t="s">
        <v>185</v>
      </c>
      <c r="C151" t="s">
        <v>517</v>
      </c>
      <c r="D151" t="s">
        <v>179</v>
      </c>
      <c r="E151">
        <v>1</v>
      </c>
      <c r="F151">
        <f>INDEX([1]Règles!$I$17:$I$600,MATCH($B151,[1]Règles!$E$17:$E$600,0))</f>
        <v>5.15625</v>
      </c>
      <c r="G151">
        <f>INDEX([1]Règles!$F$17:$F$600,MATCH($B151,[1]Règles!$E$17:$E$600,0))</f>
        <v>16</v>
      </c>
      <c r="H151">
        <f>INDEX([1]Règles!$G$17:$G$600,MATCH($B151,[1]Règles!$E$17:$E$600,0))</f>
        <v>7</v>
      </c>
      <c r="I151">
        <f>INDEX([1]Règles!$H$17:$H$600,MATCH($B151,[1]Règles!$E$17:$E$600,0))</f>
        <v>2</v>
      </c>
      <c r="J151">
        <f t="shared" si="4"/>
        <v>5.15625</v>
      </c>
      <c r="K151">
        <f t="shared" si="5"/>
        <v>0.38787878787878788</v>
      </c>
      <c r="L151">
        <v>1</v>
      </c>
    </row>
    <row r="152" spans="1:12" x14ac:dyDescent="0.25">
      <c r="A152" t="s">
        <v>26</v>
      </c>
      <c r="B152" t="s">
        <v>185</v>
      </c>
      <c r="C152" t="s">
        <v>791</v>
      </c>
      <c r="D152" t="s">
        <v>176</v>
      </c>
      <c r="E152">
        <v>1</v>
      </c>
      <c r="F152">
        <f>INDEX([1]Règles!$I$17:$I$600,MATCH($B152,[1]Règles!$E$17:$E$600,0))</f>
        <v>5.15625</v>
      </c>
      <c r="G152">
        <f>INDEX([1]Règles!$F$17:$F$600,MATCH($B152,[1]Règles!$E$17:$E$600,0))</f>
        <v>16</v>
      </c>
      <c r="H152">
        <f>INDEX([1]Règles!$G$17:$G$600,MATCH($B152,[1]Règles!$E$17:$E$600,0))</f>
        <v>7</v>
      </c>
      <c r="I152">
        <f>INDEX([1]Règles!$H$17:$H$600,MATCH($B152,[1]Règles!$E$17:$E$600,0))</f>
        <v>2</v>
      </c>
      <c r="J152">
        <f t="shared" si="4"/>
        <v>5.15625</v>
      </c>
      <c r="K152">
        <f t="shared" si="5"/>
        <v>0.38787878787878788</v>
      </c>
      <c r="L152">
        <v>1</v>
      </c>
    </row>
    <row r="153" spans="1:12" x14ac:dyDescent="0.25">
      <c r="A153" t="s">
        <v>11</v>
      </c>
      <c r="B153" t="s">
        <v>185</v>
      </c>
      <c r="C153" t="s">
        <v>846</v>
      </c>
      <c r="D153" t="s">
        <v>179</v>
      </c>
      <c r="E153">
        <v>7</v>
      </c>
      <c r="F153">
        <f>INDEX([1]Règles!$I$17:$I$600,MATCH($B153,[1]Règles!$E$17:$E$600,0))</f>
        <v>5.15625</v>
      </c>
      <c r="G153">
        <f>INDEX([1]Règles!$F$17:$F$600,MATCH($B153,[1]Règles!$E$17:$E$600,0))</f>
        <v>16</v>
      </c>
      <c r="H153">
        <f>INDEX([1]Règles!$G$17:$G$600,MATCH($B153,[1]Règles!$E$17:$E$600,0))</f>
        <v>7</v>
      </c>
      <c r="I153">
        <f>INDEX([1]Règles!$H$17:$H$600,MATCH($B153,[1]Règles!$E$17:$E$600,0))</f>
        <v>2</v>
      </c>
      <c r="J153">
        <f t="shared" si="4"/>
        <v>0.7366071428571429</v>
      </c>
      <c r="K153">
        <f t="shared" si="5"/>
        <v>0.38787878787878788</v>
      </c>
      <c r="L153">
        <v>1</v>
      </c>
    </row>
    <row r="154" spans="1:12" x14ac:dyDescent="0.25">
      <c r="A154" t="s">
        <v>11</v>
      </c>
      <c r="B154" t="s">
        <v>665</v>
      </c>
      <c r="C154" t="s">
        <v>666</v>
      </c>
      <c r="D154" t="s">
        <v>219</v>
      </c>
      <c r="E154">
        <v>8</v>
      </c>
      <c r="F154" t="e">
        <f>INDEX([1]Règles!$I$17:$I$600,MATCH($B154,[1]Règles!$E$17:$E$600,0))</f>
        <v>#N/A</v>
      </c>
      <c r="G154" t="e">
        <f>INDEX([1]Règles!$F$17:$F$600,MATCH($B154,[1]Règles!$E$17:$E$600,0))</f>
        <v>#N/A</v>
      </c>
      <c r="H154" t="e">
        <f>INDEX([1]Règles!$G$17:$G$600,MATCH($B154,[1]Règles!$E$17:$E$600,0))</f>
        <v>#N/A</v>
      </c>
      <c r="I154" t="e">
        <f>INDEX([1]Règles!$H$17:$H$600,MATCH($B154,[1]Règles!$E$17:$E$600,0))</f>
        <v>#N/A</v>
      </c>
      <c r="J154" t="e">
        <f t="shared" si="4"/>
        <v>#N/A</v>
      </c>
      <c r="K154" t="e">
        <f t="shared" si="5"/>
        <v>#N/A</v>
      </c>
    </row>
    <row r="155" spans="1:12" x14ac:dyDescent="0.25">
      <c r="A155" t="s">
        <v>20</v>
      </c>
      <c r="B155" t="s">
        <v>586</v>
      </c>
      <c r="C155" t="s">
        <v>581</v>
      </c>
      <c r="D155" t="s">
        <v>190</v>
      </c>
      <c r="E155">
        <v>10</v>
      </c>
      <c r="F155">
        <f>INDEX([1]Règles!$I$17:$I$600,MATCH($B155,[1]Règles!$E$17:$E$600,0))</f>
        <v>5.1333333333333337</v>
      </c>
      <c r="G155">
        <f>INDEX([1]Règles!$F$17:$F$600,MATCH($B155,[1]Règles!$E$17:$E$600,0))</f>
        <v>15</v>
      </c>
      <c r="H155">
        <f>INDEX([1]Règles!$G$17:$G$600,MATCH($B155,[1]Règles!$E$17:$E$600,0))</f>
        <v>0</v>
      </c>
      <c r="I155">
        <f>INDEX([1]Règles!$H$17:$H$600,MATCH($B155,[1]Règles!$E$17:$E$600,0))</f>
        <v>0</v>
      </c>
      <c r="J155">
        <f t="shared" si="4"/>
        <v>0.51333333333333342</v>
      </c>
      <c r="K155">
        <f t="shared" si="5"/>
        <v>0</v>
      </c>
    </row>
    <row r="156" spans="1:12" x14ac:dyDescent="0.25">
      <c r="A156" t="s">
        <v>11</v>
      </c>
      <c r="B156" t="s">
        <v>314</v>
      </c>
      <c r="C156" t="s">
        <v>315</v>
      </c>
      <c r="D156" t="s">
        <v>181</v>
      </c>
      <c r="E156">
        <v>14</v>
      </c>
      <c r="F156">
        <f>INDEX([1]Règles!$I$17:$I$600,MATCH($B156,[1]Règles!$E$17:$E$600,0))</f>
        <v>5.5517241379310347</v>
      </c>
      <c r="G156">
        <f>INDEX([1]Règles!$F$17:$F$600,MATCH($B156,[1]Règles!$E$17:$E$600,0))</f>
        <v>27</v>
      </c>
      <c r="H156">
        <f>INDEX([1]Règles!$G$17:$G$600,MATCH($B156,[1]Règles!$E$17:$E$600,0))</f>
        <v>5</v>
      </c>
      <c r="I156">
        <f>INDEX([1]Règles!$H$17:$H$600,MATCH($B156,[1]Règles!$E$17:$E$600,0))</f>
        <v>2</v>
      </c>
      <c r="J156">
        <f t="shared" si="4"/>
        <v>0.39655172413793105</v>
      </c>
      <c r="K156">
        <f t="shared" si="5"/>
        <v>0.36024844720496896</v>
      </c>
    </row>
    <row r="157" spans="1:12" x14ac:dyDescent="0.25">
      <c r="A157" t="s">
        <v>11</v>
      </c>
      <c r="B157" t="s">
        <v>475</v>
      </c>
      <c r="D157" t="s">
        <v>181</v>
      </c>
      <c r="E157">
        <v>12</v>
      </c>
      <c r="F157">
        <f>INDEX([1]Règles!$I$17:$I$600,MATCH($B157,[1]Règles!$E$17:$E$600,0))</f>
        <v>5.5945945945945947</v>
      </c>
      <c r="G157">
        <f>INDEX([1]Règles!$F$17:$F$600,MATCH($B157,[1]Règles!$E$17:$E$600,0))</f>
        <v>37</v>
      </c>
      <c r="H157">
        <f>INDEX([1]Règles!$G$17:$G$600,MATCH($B157,[1]Règles!$E$17:$E$600,0))</f>
        <v>0</v>
      </c>
      <c r="I157">
        <f>INDEX([1]Règles!$H$17:$H$600,MATCH($B157,[1]Règles!$E$17:$E$600,0))</f>
        <v>2</v>
      </c>
      <c r="J157">
        <f t="shared" si="4"/>
        <v>0.46621621621621623</v>
      </c>
      <c r="K157">
        <f t="shared" si="5"/>
        <v>0.35748792270531399</v>
      </c>
      <c r="L157">
        <v>1</v>
      </c>
    </row>
    <row r="158" spans="1:12" x14ac:dyDescent="0.25">
      <c r="A158" t="s">
        <v>26</v>
      </c>
      <c r="B158" t="s">
        <v>420</v>
      </c>
      <c r="C158" t="s">
        <v>267</v>
      </c>
      <c r="D158" t="s">
        <v>181</v>
      </c>
      <c r="E158">
        <v>14</v>
      </c>
      <c r="F158">
        <f>INDEX([1]Règles!$I$17:$I$600,MATCH($B158,[1]Règles!$E$17:$E$600,0))</f>
        <v>5.6521739130434785</v>
      </c>
      <c r="G158">
        <f>INDEX([1]Règles!$F$17:$F$600,MATCH($B158,[1]Règles!$E$17:$E$600,0))</f>
        <v>23</v>
      </c>
      <c r="H158">
        <f>INDEX([1]Règles!$G$17:$G$600,MATCH($B158,[1]Règles!$E$17:$E$600,0))</f>
        <v>1</v>
      </c>
      <c r="I158">
        <f>INDEX([1]Règles!$H$17:$H$600,MATCH($B158,[1]Règles!$E$17:$E$600,0))</f>
        <v>2</v>
      </c>
      <c r="J158">
        <f t="shared" si="4"/>
        <v>0.4037267080745342</v>
      </c>
      <c r="K158">
        <f t="shared" si="5"/>
        <v>0.35384615384615381</v>
      </c>
      <c r="L158">
        <v>1</v>
      </c>
    </row>
    <row r="159" spans="1:12" x14ac:dyDescent="0.25">
      <c r="A159" t="s">
        <v>11</v>
      </c>
      <c r="B159" t="s">
        <v>416</v>
      </c>
      <c r="C159" t="s">
        <v>417</v>
      </c>
      <c r="D159" t="s">
        <v>229</v>
      </c>
      <c r="E159">
        <v>20</v>
      </c>
      <c r="F159">
        <f>INDEX([1]Règles!$I$17:$I$600,MATCH($B159,[1]Règles!$E$17:$E$600,0))</f>
        <v>6.1607142857142856</v>
      </c>
      <c r="G159">
        <f>INDEX([1]Règles!$F$17:$F$600,MATCH($B159,[1]Règles!$E$17:$E$600,0))</f>
        <v>28</v>
      </c>
      <c r="H159">
        <f>INDEX([1]Règles!$G$17:$G$600,MATCH($B159,[1]Règles!$E$17:$E$600,0))</f>
        <v>4</v>
      </c>
      <c r="I159">
        <f>INDEX([1]Règles!$H$17:$H$600,MATCH($B159,[1]Règles!$E$17:$E$600,0))</f>
        <v>2</v>
      </c>
      <c r="J159">
        <f t="shared" si="4"/>
        <v>0.3080357142857143</v>
      </c>
      <c r="K159">
        <f t="shared" si="5"/>
        <v>0.32463768115942032</v>
      </c>
      <c r="L159">
        <v>1</v>
      </c>
    </row>
    <row r="160" spans="1:12" x14ac:dyDescent="0.25">
      <c r="A160" t="s">
        <v>26</v>
      </c>
      <c r="B160" t="s">
        <v>688</v>
      </c>
      <c r="C160" t="s">
        <v>346</v>
      </c>
      <c r="D160" t="s">
        <v>199</v>
      </c>
      <c r="E160">
        <v>1</v>
      </c>
      <c r="F160">
        <f>INDEX([1]Règles!$I$17:$I$600,MATCH($B160,[1]Règles!$E$17:$E$600,0))</f>
        <v>4.74</v>
      </c>
      <c r="G160">
        <f>INDEX([1]Règles!$F$17:$F$600,MATCH($B160,[1]Règles!$E$17:$E$600,0))</f>
        <v>24</v>
      </c>
      <c r="H160">
        <f>INDEX([1]Règles!$G$17:$G$600,MATCH($B160,[1]Règles!$E$17:$E$600,0))</f>
        <v>3</v>
      </c>
      <c r="I160">
        <f>INDEX([1]Règles!$H$17:$H$600,MATCH($B160,[1]Règles!$E$17:$E$600,0))</f>
        <v>1</v>
      </c>
      <c r="J160">
        <f t="shared" si="4"/>
        <v>4.74</v>
      </c>
      <c r="K160">
        <f t="shared" si="5"/>
        <v>0.21097046413502107</v>
      </c>
    </row>
    <row r="161" spans="1:12" x14ac:dyDescent="0.25">
      <c r="A161" t="s">
        <v>5</v>
      </c>
      <c r="B161" t="s">
        <v>174</v>
      </c>
      <c r="C161" t="s">
        <v>175</v>
      </c>
      <c r="D161" t="s">
        <v>176</v>
      </c>
      <c r="E161">
        <v>23</v>
      </c>
      <c r="F161">
        <f>INDEX([1]Règles!$I$17:$I$600,MATCH($B161,[1]Règles!$E$17:$E$600,0))</f>
        <v>5.1315789473684212</v>
      </c>
      <c r="G161">
        <f>INDEX([1]Règles!$F$17:$F$600,MATCH($B161,[1]Règles!$E$17:$E$600,0))</f>
        <v>18</v>
      </c>
      <c r="H161">
        <f>INDEX([1]Règles!$G$17:$G$600,MATCH($B161,[1]Règles!$E$17:$E$600,0))</f>
        <v>8</v>
      </c>
      <c r="I161">
        <f>INDEX([1]Règles!$H$17:$H$600,MATCH($B161,[1]Règles!$E$17:$E$600,0))</f>
        <v>7</v>
      </c>
      <c r="J161">
        <f t="shared" si="4"/>
        <v>0.22311212814645309</v>
      </c>
      <c r="K161">
        <f t="shared" si="5"/>
        <v>1.3641025641025641</v>
      </c>
    </row>
    <row r="162" spans="1:12" x14ac:dyDescent="0.25">
      <c r="A162" t="s">
        <v>20</v>
      </c>
      <c r="B162" t="s">
        <v>197</v>
      </c>
      <c r="C162" t="s">
        <v>708</v>
      </c>
      <c r="D162" t="s">
        <v>313</v>
      </c>
      <c r="E162">
        <v>1</v>
      </c>
      <c r="F162">
        <f>INDEX([1]Règles!$I$17:$I$600,MATCH($B162,[1]Règles!$E$17:$E$600,0))</f>
        <v>4.758064516129032</v>
      </c>
      <c r="G162">
        <f>INDEX([1]Règles!$F$17:$F$600,MATCH($B162,[1]Règles!$E$17:$E$600,0))</f>
        <v>31</v>
      </c>
      <c r="H162">
        <f>INDEX([1]Règles!$G$17:$G$600,MATCH($B162,[1]Règles!$E$17:$E$600,0))</f>
        <v>0</v>
      </c>
      <c r="I162">
        <f>INDEX([1]Règles!$H$17:$H$600,MATCH($B162,[1]Règles!$E$17:$E$600,0))</f>
        <v>1</v>
      </c>
      <c r="J162">
        <f t="shared" si="4"/>
        <v>4.758064516129032</v>
      </c>
      <c r="K162">
        <f t="shared" si="5"/>
        <v>0.21016949152542375</v>
      </c>
    </row>
    <row r="163" spans="1:12" x14ac:dyDescent="0.25">
      <c r="A163" t="s">
        <v>26</v>
      </c>
      <c r="B163" t="s">
        <v>197</v>
      </c>
      <c r="C163" t="s">
        <v>198</v>
      </c>
      <c r="D163" t="s">
        <v>199</v>
      </c>
      <c r="E163">
        <v>6</v>
      </c>
      <c r="F163">
        <f>INDEX([1]Règles!$I$17:$I$600,MATCH($B163,[1]Règles!$E$17:$E$600,0))</f>
        <v>4.758064516129032</v>
      </c>
      <c r="G163">
        <f>INDEX([1]Règles!$F$17:$F$600,MATCH($B163,[1]Règles!$E$17:$E$600,0))</f>
        <v>31</v>
      </c>
      <c r="H163">
        <f>INDEX([1]Règles!$G$17:$G$600,MATCH($B163,[1]Règles!$E$17:$E$600,0))</f>
        <v>0</v>
      </c>
      <c r="I163">
        <f>INDEX([1]Règles!$H$17:$H$600,MATCH($B163,[1]Règles!$E$17:$E$600,0))</f>
        <v>1</v>
      </c>
      <c r="J163">
        <f t="shared" si="4"/>
        <v>0.793010752688172</v>
      </c>
      <c r="K163">
        <f t="shared" si="5"/>
        <v>0.21016949152542375</v>
      </c>
    </row>
    <row r="164" spans="1:12" x14ac:dyDescent="0.25">
      <c r="A164" t="s">
        <v>11</v>
      </c>
      <c r="B164" t="s">
        <v>910</v>
      </c>
      <c r="C164" t="s">
        <v>911</v>
      </c>
      <c r="D164" t="s">
        <v>313</v>
      </c>
      <c r="E164">
        <v>12</v>
      </c>
      <c r="F164">
        <f>INDEX([1]Règles!$I$17:$I$600,MATCH($B164,[1]Règles!$E$17:$E$600,0))</f>
        <v>4.78</v>
      </c>
      <c r="G164">
        <f>INDEX([1]Règles!$F$17:$F$600,MATCH($B164,[1]Règles!$E$17:$E$600,0))</f>
        <v>24</v>
      </c>
      <c r="H164">
        <f>INDEX([1]Règles!$G$17:$G$600,MATCH($B164,[1]Règles!$E$17:$E$600,0))</f>
        <v>9</v>
      </c>
      <c r="I164">
        <f>INDEX([1]Règles!$H$17:$H$600,MATCH($B164,[1]Règles!$E$17:$E$600,0))</f>
        <v>1</v>
      </c>
      <c r="J164">
        <f t="shared" si="4"/>
        <v>0.39833333333333337</v>
      </c>
      <c r="K164">
        <f t="shared" si="5"/>
        <v>0.20920502092050208</v>
      </c>
    </row>
    <row r="165" spans="1:12" x14ac:dyDescent="0.25">
      <c r="A165" t="s">
        <v>26</v>
      </c>
      <c r="B165" t="s">
        <v>653</v>
      </c>
      <c r="C165" t="s">
        <v>654</v>
      </c>
      <c r="D165" t="s">
        <v>219</v>
      </c>
      <c r="E165">
        <v>9</v>
      </c>
      <c r="F165">
        <f>INDEX([1]Règles!$I$17:$I$600,MATCH($B165,[1]Règles!$E$17:$E$600,0))</f>
        <v>4.854838709677419</v>
      </c>
      <c r="G165">
        <f>INDEX([1]Règles!$F$17:$F$600,MATCH($B165,[1]Règles!$E$17:$E$600,0))</f>
        <v>31</v>
      </c>
      <c r="H165">
        <f>INDEX([1]Règles!$G$17:$G$600,MATCH($B165,[1]Règles!$E$17:$E$600,0))</f>
        <v>0</v>
      </c>
      <c r="I165">
        <f>INDEX([1]Règles!$H$17:$H$600,MATCH($B165,[1]Règles!$E$17:$E$600,0))</f>
        <v>1</v>
      </c>
      <c r="J165">
        <f t="shared" si="4"/>
        <v>0.53942652329749097</v>
      </c>
      <c r="K165">
        <f t="shared" si="5"/>
        <v>0.20598006644518274</v>
      </c>
      <c r="L165">
        <v>1</v>
      </c>
    </row>
    <row r="166" spans="1:12" x14ac:dyDescent="0.25">
      <c r="A166" t="s">
        <v>11</v>
      </c>
      <c r="B166" t="s">
        <v>966</v>
      </c>
      <c r="C166" t="s">
        <v>202</v>
      </c>
      <c r="D166" t="s">
        <v>386</v>
      </c>
      <c r="E166">
        <v>14</v>
      </c>
      <c r="F166">
        <f>INDEX([1]Règles!$I$17:$I$600,MATCH($B166,[1]Règles!$E$17:$E$600,0))</f>
        <v>5.1071428571428568</v>
      </c>
      <c r="G166">
        <f>INDEX([1]Règles!$F$17:$F$600,MATCH($B166,[1]Règles!$E$17:$E$600,0))</f>
        <v>15</v>
      </c>
      <c r="H166">
        <f>INDEX([1]Règles!$G$17:$G$600,MATCH($B166,[1]Règles!$E$17:$E$600,0))</f>
        <v>10</v>
      </c>
      <c r="I166">
        <f>INDEX([1]Règles!$H$17:$H$600,MATCH($B166,[1]Règles!$E$17:$E$600,0))</f>
        <v>0</v>
      </c>
      <c r="J166">
        <f t="shared" si="4"/>
        <v>0.36479591836734693</v>
      </c>
      <c r="K166">
        <f t="shared" si="5"/>
        <v>0</v>
      </c>
    </row>
    <row r="167" spans="1:12" x14ac:dyDescent="0.25">
      <c r="A167" t="s">
        <v>5</v>
      </c>
      <c r="B167" t="s">
        <v>785</v>
      </c>
      <c r="C167" t="s">
        <v>281</v>
      </c>
      <c r="D167" t="s">
        <v>176</v>
      </c>
      <c r="E167">
        <v>11</v>
      </c>
      <c r="F167">
        <f>INDEX([1]Règles!$I$17:$I$600,MATCH($B167,[1]Règles!$E$17:$E$600,0))</f>
        <v>5.1052631578947372</v>
      </c>
      <c r="G167">
        <f>INDEX([1]Règles!$F$17:$F$600,MATCH($B167,[1]Règles!$E$17:$E$600,0))</f>
        <v>19</v>
      </c>
      <c r="H167">
        <f>INDEX([1]Règles!$G$17:$G$600,MATCH($B167,[1]Règles!$E$17:$E$600,0))</f>
        <v>16</v>
      </c>
      <c r="I167">
        <f>INDEX([1]Règles!$H$17:$H$600,MATCH($B167,[1]Règles!$E$17:$E$600,0))</f>
        <v>8</v>
      </c>
      <c r="J167">
        <f t="shared" si="4"/>
        <v>0.4641148325358852</v>
      </c>
      <c r="K167">
        <f t="shared" si="5"/>
        <v>1.5670103092783505</v>
      </c>
    </row>
    <row r="168" spans="1:12" x14ac:dyDescent="0.25">
      <c r="A168" t="s">
        <v>26</v>
      </c>
      <c r="B168" t="s">
        <v>762</v>
      </c>
      <c r="C168" t="s">
        <v>763</v>
      </c>
      <c r="D168" t="s">
        <v>328</v>
      </c>
      <c r="E168">
        <v>5</v>
      </c>
      <c r="F168">
        <f>INDEX([1]Règles!$I$17:$I$600,MATCH($B168,[1]Règles!$E$17:$E$600,0))</f>
        <v>4.8571428571428568</v>
      </c>
      <c r="G168">
        <f>INDEX([1]Règles!$F$17:$F$600,MATCH($B168,[1]Règles!$E$17:$E$600,0))</f>
        <v>21</v>
      </c>
      <c r="H168">
        <f>INDEX([1]Règles!$G$17:$G$600,MATCH($B168,[1]Règles!$E$17:$E$600,0))</f>
        <v>3</v>
      </c>
      <c r="I168">
        <f>INDEX([1]Règles!$H$17:$H$600,MATCH($B168,[1]Règles!$E$17:$E$600,0))</f>
        <v>1</v>
      </c>
      <c r="J168">
        <f t="shared" si="4"/>
        <v>0.97142857142857131</v>
      </c>
      <c r="K168">
        <f t="shared" si="5"/>
        <v>0.20588235294117649</v>
      </c>
    </row>
    <row r="169" spans="1:12" x14ac:dyDescent="0.25">
      <c r="A169" t="s">
        <v>5</v>
      </c>
      <c r="B169" t="s">
        <v>516</v>
      </c>
      <c r="C169" t="s">
        <v>259</v>
      </c>
      <c r="D169" t="s">
        <v>219</v>
      </c>
      <c r="E169">
        <v>1</v>
      </c>
      <c r="F169" t="e">
        <f>INDEX([1]Règles!$I$17:$I$600,MATCH($B169,[1]Règles!$E$17:$E$600,0))</f>
        <v>#N/A</v>
      </c>
      <c r="G169" t="e">
        <f>INDEX([1]Règles!$F$17:$F$600,MATCH($B169,[1]Règles!$E$17:$E$600,0))</f>
        <v>#N/A</v>
      </c>
      <c r="H169" t="e">
        <f>INDEX([1]Règles!$G$17:$G$600,MATCH($B169,[1]Règles!$E$17:$E$600,0))</f>
        <v>#N/A</v>
      </c>
      <c r="I169" t="e">
        <f>INDEX([1]Règles!$H$17:$H$600,MATCH($B169,[1]Règles!$E$17:$E$600,0))</f>
        <v>#N/A</v>
      </c>
      <c r="J169" t="e">
        <f t="shared" si="4"/>
        <v>#N/A</v>
      </c>
      <c r="K169" t="e">
        <f t="shared" si="5"/>
        <v>#N/A</v>
      </c>
    </row>
    <row r="170" spans="1:12" x14ac:dyDescent="0.25">
      <c r="A170" t="s">
        <v>5</v>
      </c>
      <c r="B170" t="s">
        <v>952</v>
      </c>
      <c r="C170" t="s">
        <v>953</v>
      </c>
      <c r="D170" t="s">
        <v>386</v>
      </c>
      <c r="E170">
        <v>2</v>
      </c>
      <c r="F170">
        <f>INDEX([1]Règles!$I$17:$I$600,MATCH($B170,[1]Règles!$E$17:$E$600,0))</f>
        <v>5.125</v>
      </c>
      <c r="G170">
        <f>INDEX([1]Règles!$F$17:$F$600,MATCH($B170,[1]Règles!$E$17:$E$600,0))</f>
        <v>3</v>
      </c>
      <c r="H170">
        <f>INDEX([1]Règles!$G$17:$G$600,MATCH($B170,[1]Règles!$E$17:$E$600,0))</f>
        <v>7</v>
      </c>
      <c r="I170">
        <f>INDEX([1]Règles!$H$17:$H$600,MATCH($B170,[1]Règles!$E$17:$E$600,0))</f>
        <v>0</v>
      </c>
      <c r="J170">
        <f t="shared" si="4"/>
        <v>2.5625</v>
      </c>
      <c r="K170">
        <f t="shared" si="5"/>
        <v>0</v>
      </c>
    </row>
    <row r="171" spans="1:12" x14ac:dyDescent="0.25">
      <c r="A171" t="s">
        <v>5</v>
      </c>
      <c r="B171" t="s">
        <v>398</v>
      </c>
      <c r="C171" t="s">
        <v>399</v>
      </c>
      <c r="D171" t="s">
        <v>173</v>
      </c>
      <c r="E171">
        <v>13</v>
      </c>
      <c r="F171">
        <f>INDEX([1]Règles!$I$17:$I$600,MATCH($B171,[1]Règles!$E$17:$E$600,0))</f>
        <v>5</v>
      </c>
      <c r="G171">
        <f>INDEX([1]Règles!$F$17:$F$600,MATCH($B171,[1]Règles!$E$17:$E$600,0))</f>
        <v>7</v>
      </c>
      <c r="H171">
        <f>INDEX([1]Règles!$G$17:$G$600,MATCH($B171,[1]Règles!$E$17:$E$600,0))</f>
        <v>28</v>
      </c>
      <c r="I171">
        <f>INDEX([1]Règles!$H$17:$H$600,MATCH($B171,[1]Règles!$E$17:$E$600,0))</f>
        <v>3</v>
      </c>
      <c r="J171">
        <f t="shared" si="4"/>
        <v>0.38461538461538464</v>
      </c>
      <c r="K171">
        <f t="shared" si="5"/>
        <v>0.6</v>
      </c>
    </row>
    <row r="172" spans="1:12" x14ac:dyDescent="0.25">
      <c r="A172" t="s">
        <v>26</v>
      </c>
      <c r="B172" t="s">
        <v>398</v>
      </c>
      <c r="C172" t="s">
        <v>880</v>
      </c>
      <c r="D172" t="s">
        <v>229</v>
      </c>
      <c r="E172">
        <v>7</v>
      </c>
      <c r="F172">
        <f>INDEX([1]Règles!$I$17:$I$600,MATCH($B172,[1]Règles!$E$17:$E$600,0))</f>
        <v>5</v>
      </c>
      <c r="G172">
        <f>INDEX([1]Règles!$F$17:$F$600,MATCH($B172,[1]Règles!$E$17:$E$600,0))</f>
        <v>7</v>
      </c>
      <c r="H172">
        <f>INDEX([1]Règles!$G$17:$G$600,MATCH($B172,[1]Règles!$E$17:$E$600,0))</f>
        <v>28</v>
      </c>
      <c r="I172">
        <f>INDEX([1]Règles!$H$17:$H$600,MATCH($B172,[1]Règles!$E$17:$E$600,0))</f>
        <v>3</v>
      </c>
      <c r="J172">
        <f t="shared" si="4"/>
        <v>0.7142857142857143</v>
      </c>
      <c r="K172">
        <f t="shared" si="5"/>
        <v>0.6</v>
      </c>
    </row>
    <row r="173" spans="1:12" x14ac:dyDescent="0.25">
      <c r="A173" t="s">
        <v>26</v>
      </c>
      <c r="B173" t="s">
        <v>374</v>
      </c>
      <c r="C173" t="s">
        <v>375</v>
      </c>
      <c r="D173" t="s">
        <v>193</v>
      </c>
      <c r="E173">
        <v>15</v>
      </c>
      <c r="F173">
        <f>INDEX([1]Règles!$I$17:$I$600,MATCH($B173,[1]Règles!$E$17:$E$600,0))</f>
        <v>4.931034482758621</v>
      </c>
      <c r="G173">
        <f>INDEX([1]Règles!$F$17:$F$600,MATCH($B173,[1]Règles!$E$17:$E$600,0))</f>
        <v>29</v>
      </c>
      <c r="H173">
        <f>INDEX([1]Règles!$G$17:$G$600,MATCH($B173,[1]Règles!$E$17:$E$600,0))</f>
        <v>2</v>
      </c>
      <c r="I173">
        <f>INDEX([1]Règles!$H$17:$H$600,MATCH($B173,[1]Règles!$E$17:$E$600,0))</f>
        <v>1</v>
      </c>
      <c r="J173">
        <f t="shared" si="4"/>
        <v>0.32873563218390806</v>
      </c>
      <c r="K173">
        <f t="shared" si="5"/>
        <v>0.20279720279720279</v>
      </c>
    </row>
    <row r="174" spans="1:12" x14ac:dyDescent="0.25">
      <c r="A174" t="s">
        <v>26</v>
      </c>
      <c r="B174" t="s">
        <v>378</v>
      </c>
      <c r="C174" t="s">
        <v>379</v>
      </c>
      <c r="D174" t="s">
        <v>173</v>
      </c>
      <c r="E174">
        <v>18</v>
      </c>
      <c r="F174">
        <f>INDEX([1]Règles!$I$17:$I$600,MATCH($B174,[1]Règles!$E$17:$E$600,0))</f>
        <v>5.0999999999999996</v>
      </c>
      <c r="G174">
        <f>INDEX([1]Règles!$F$17:$F$600,MATCH($B174,[1]Règles!$E$17:$E$600,0))</f>
        <v>15</v>
      </c>
      <c r="H174">
        <f>INDEX([1]Règles!$G$17:$G$600,MATCH($B174,[1]Règles!$E$17:$E$600,0))</f>
        <v>2</v>
      </c>
      <c r="I174">
        <f>INDEX([1]Règles!$H$17:$H$600,MATCH($B174,[1]Règles!$E$17:$E$600,0))</f>
        <v>2</v>
      </c>
      <c r="J174">
        <f t="shared" si="4"/>
        <v>0.28333333333333333</v>
      </c>
      <c r="K174">
        <f t="shared" si="5"/>
        <v>0.39215686274509809</v>
      </c>
    </row>
    <row r="175" spans="1:12" x14ac:dyDescent="0.25">
      <c r="A175" t="s">
        <v>26</v>
      </c>
      <c r="B175" t="s">
        <v>419</v>
      </c>
      <c r="C175" t="s">
        <v>321</v>
      </c>
      <c r="D175" t="s">
        <v>196</v>
      </c>
      <c r="E175">
        <v>14</v>
      </c>
      <c r="F175">
        <f>INDEX([1]Règles!$I$17:$I$600,MATCH($B175,[1]Règles!$E$17:$E$600,0))</f>
        <v>5.083333333333333</v>
      </c>
      <c r="G175">
        <f>INDEX([1]Règles!$F$17:$F$600,MATCH($B175,[1]Règles!$E$17:$E$600,0))</f>
        <v>18</v>
      </c>
      <c r="H175">
        <f>INDEX([1]Règles!$G$17:$G$600,MATCH($B175,[1]Règles!$E$17:$E$600,0))</f>
        <v>10</v>
      </c>
      <c r="I175">
        <f>INDEX([1]Règles!$H$17:$H$600,MATCH($B175,[1]Règles!$E$17:$E$600,0))</f>
        <v>0</v>
      </c>
      <c r="J175">
        <f t="shared" si="4"/>
        <v>0.36309523809523808</v>
      </c>
      <c r="K175">
        <f t="shared" si="5"/>
        <v>0</v>
      </c>
      <c r="L175">
        <v>1</v>
      </c>
    </row>
    <row r="176" spans="1:12" x14ac:dyDescent="0.25">
      <c r="A176" t="s">
        <v>26</v>
      </c>
      <c r="B176" t="s">
        <v>717</v>
      </c>
      <c r="C176" t="s">
        <v>718</v>
      </c>
      <c r="D176" t="s">
        <v>184</v>
      </c>
      <c r="E176">
        <v>8</v>
      </c>
      <c r="F176">
        <f>INDEX([1]Règles!$I$17:$I$600,MATCH($B176,[1]Règles!$E$17:$E$600,0))</f>
        <v>4.9000000000000004</v>
      </c>
      <c r="G176">
        <f>INDEX([1]Règles!$F$17:$F$600,MATCH($B176,[1]Règles!$E$17:$E$600,0))</f>
        <v>13</v>
      </c>
      <c r="H176">
        <f>INDEX([1]Règles!$G$17:$G$600,MATCH($B176,[1]Règles!$E$17:$E$600,0))</f>
        <v>2</v>
      </c>
      <c r="I176">
        <f>INDEX([1]Règles!$H$17:$H$600,MATCH($B176,[1]Règles!$E$17:$E$600,0))</f>
        <v>0</v>
      </c>
      <c r="J176">
        <f t="shared" si="4"/>
        <v>0.61250000000000004</v>
      </c>
      <c r="K176">
        <f t="shared" si="5"/>
        <v>0</v>
      </c>
    </row>
    <row r="177" spans="1:12" x14ac:dyDescent="0.25">
      <c r="A177" t="s">
        <v>11</v>
      </c>
      <c r="B177" t="s">
        <v>626</v>
      </c>
      <c r="C177" t="s">
        <v>627</v>
      </c>
      <c r="D177" t="s">
        <v>232</v>
      </c>
      <c r="E177">
        <v>10</v>
      </c>
      <c r="F177">
        <f>INDEX([1]Règles!$I$17:$I$600,MATCH($B177,[1]Règles!$E$17:$E$600,0))</f>
        <v>5.0999999999999996</v>
      </c>
      <c r="G177">
        <f>INDEX([1]Règles!$F$17:$F$600,MATCH($B177,[1]Règles!$E$17:$E$600,0))</f>
        <v>5</v>
      </c>
      <c r="H177">
        <f>INDEX([1]Règles!$G$17:$G$600,MATCH($B177,[1]Règles!$E$17:$E$600,0))</f>
        <v>5</v>
      </c>
      <c r="I177">
        <f>INDEX([1]Règles!$H$17:$H$600,MATCH($B177,[1]Règles!$E$17:$E$600,0))</f>
        <v>0</v>
      </c>
      <c r="J177">
        <f t="shared" si="4"/>
        <v>0.51</v>
      </c>
      <c r="K177">
        <f t="shared" si="5"/>
        <v>0</v>
      </c>
    </row>
    <row r="178" spans="1:12" x14ac:dyDescent="0.25">
      <c r="A178" t="s">
        <v>20</v>
      </c>
      <c r="B178" t="s">
        <v>767</v>
      </c>
      <c r="C178" t="s">
        <v>281</v>
      </c>
      <c r="D178" t="s">
        <v>328</v>
      </c>
      <c r="E178">
        <v>1</v>
      </c>
      <c r="F178">
        <f>INDEX([1]Règles!$I$17:$I$600,MATCH($B178,[1]Règles!$E$17:$E$600,0))</f>
        <v>5.09375</v>
      </c>
      <c r="G178">
        <f>INDEX([1]Règles!$F$17:$F$600,MATCH($B178,[1]Règles!$E$17:$E$600,0))</f>
        <v>16</v>
      </c>
      <c r="H178">
        <f>INDEX([1]Règles!$G$17:$G$600,MATCH($B178,[1]Règles!$E$17:$E$600,0))</f>
        <v>0</v>
      </c>
      <c r="I178">
        <f>INDEX([1]Règles!$H$17:$H$600,MATCH($B178,[1]Règles!$E$17:$E$600,0))</f>
        <v>0</v>
      </c>
      <c r="J178">
        <f t="shared" si="4"/>
        <v>5.09375</v>
      </c>
      <c r="K178">
        <f t="shared" si="5"/>
        <v>0</v>
      </c>
    </row>
    <row r="179" spans="1:12" x14ac:dyDescent="0.25">
      <c r="A179" t="s">
        <v>11</v>
      </c>
      <c r="B179" t="s">
        <v>909</v>
      </c>
      <c r="C179" t="s">
        <v>892</v>
      </c>
      <c r="D179" t="s">
        <v>313</v>
      </c>
      <c r="E179">
        <v>15</v>
      </c>
      <c r="F179">
        <f>INDEX([1]Règles!$I$17:$I$600,MATCH($B179,[1]Règles!$E$17:$E$600,0))</f>
        <v>4.9814814814814818</v>
      </c>
      <c r="G179">
        <f>INDEX([1]Règles!$F$17:$F$600,MATCH($B179,[1]Règles!$E$17:$E$600,0))</f>
        <v>27</v>
      </c>
      <c r="H179">
        <f>INDEX([1]Règles!$G$17:$G$600,MATCH($B179,[1]Règles!$E$17:$E$600,0))</f>
        <v>1</v>
      </c>
      <c r="I179">
        <f>INDEX([1]Règles!$H$17:$H$600,MATCH($B179,[1]Règles!$E$17:$E$600,0))</f>
        <v>1</v>
      </c>
      <c r="J179">
        <f t="shared" si="4"/>
        <v>0.33209876543209876</v>
      </c>
      <c r="K179">
        <f t="shared" si="5"/>
        <v>0.2007434944237918</v>
      </c>
    </row>
    <row r="180" spans="1:12" x14ac:dyDescent="0.25">
      <c r="A180" t="s">
        <v>5</v>
      </c>
      <c r="B180" t="s">
        <v>753</v>
      </c>
      <c r="C180" t="s">
        <v>754</v>
      </c>
      <c r="D180" t="s">
        <v>328</v>
      </c>
      <c r="E180">
        <v>11</v>
      </c>
      <c r="F180">
        <f>INDEX([1]Règles!$I$17:$I$600,MATCH($B180,[1]Règles!$E$17:$E$600,0))</f>
        <v>5.0555555555555554</v>
      </c>
      <c r="G180">
        <f>INDEX([1]Règles!$F$17:$F$600,MATCH($B180,[1]Règles!$E$17:$E$600,0))</f>
        <v>27</v>
      </c>
      <c r="H180">
        <f>INDEX([1]Règles!$G$17:$G$600,MATCH($B180,[1]Règles!$E$17:$E$600,0))</f>
        <v>5</v>
      </c>
      <c r="I180">
        <f>INDEX([1]Règles!$H$17:$H$600,MATCH($B180,[1]Règles!$E$17:$E$600,0))</f>
        <v>1</v>
      </c>
      <c r="J180">
        <f t="shared" si="4"/>
        <v>0.45959595959595956</v>
      </c>
      <c r="K180">
        <f t="shared" si="5"/>
        <v>0.19780219780219782</v>
      </c>
    </row>
    <row r="181" spans="1:12" x14ac:dyDescent="0.25">
      <c r="A181" t="s">
        <v>26</v>
      </c>
      <c r="B181" t="s">
        <v>194</v>
      </c>
      <c r="C181" t="s">
        <v>195</v>
      </c>
      <c r="D181" t="s">
        <v>196</v>
      </c>
      <c r="E181">
        <v>14</v>
      </c>
      <c r="F181">
        <f>INDEX([1]Règles!$I$17:$I$600,MATCH($B181,[1]Règles!$E$17:$E$600,0))</f>
        <v>5.0571428571428569</v>
      </c>
      <c r="G181">
        <f>INDEX([1]Règles!$F$17:$F$600,MATCH($B181,[1]Règles!$E$17:$E$600,0))</f>
        <v>34</v>
      </c>
      <c r="H181">
        <f>INDEX([1]Règles!$G$17:$G$600,MATCH($B181,[1]Règles!$E$17:$E$600,0))</f>
        <v>0</v>
      </c>
      <c r="I181">
        <f>INDEX([1]Règles!$H$17:$H$600,MATCH($B181,[1]Règles!$E$17:$E$600,0))</f>
        <v>1</v>
      </c>
      <c r="J181">
        <f t="shared" si="4"/>
        <v>0.36122448979591837</v>
      </c>
      <c r="K181">
        <f t="shared" si="5"/>
        <v>0.19774011299435029</v>
      </c>
    </row>
    <row r="182" spans="1:12" x14ac:dyDescent="0.25">
      <c r="A182" t="s">
        <v>26</v>
      </c>
      <c r="B182" t="s">
        <v>436</v>
      </c>
      <c r="C182" t="s">
        <v>437</v>
      </c>
      <c r="D182" t="s">
        <v>386</v>
      </c>
      <c r="E182">
        <v>15</v>
      </c>
      <c r="F182">
        <f>INDEX([1]Règles!$I$17:$I$600,MATCH($B182,[1]Règles!$E$17:$E$600,0))</f>
        <v>5.0652173913043477</v>
      </c>
      <c r="G182">
        <f>INDEX([1]Règles!$F$17:$F$600,MATCH($B182,[1]Règles!$E$17:$E$600,0))</f>
        <v>23</v>
      </c>
      <c r="H182">
        <f>INDEX([1]Règles!$G$17:$G$600,MATCH($B182,[1]Règles!$E$17:$E$600,0))</f>
        <v>0</v>
      </c>
      <c r="I182">
        <f>INDEX([1]Règles!$H$17:$H$600,MATCH($B182,[1]Règles!$E$17:$E$600,0))</f>
        <v>1</v>
      </c>
      <c r="J182">
        <f t="shared" si="4"/>
        <v>0.33768115942028987</v>
      </c>
      <c r="K182">
        <f t="shared" si="5"/>
        <v>0.19742489270386265</v>
      </c>
    </row>
    <row r="183" spans="1:12" x14ac:dyDescent="0.25">
      <c r="A183" t="s">
        <v>26</v>
      </c>
      <c r="B183" t="s">
        <v>786</v>
      </c>
      <c r="C183" t="s">
        <v>787</v>
      </c>
      <c r="D183" t="s">
        <v>176</v>
      </c>
      <c r="E183">
        <v>12</v>
      </c>
      <c r="F183">
        <f>INDEX([1]Règles!$I$17:$I$600,MATCH($B183,[1]Règles!$E$17:$E$600,0))</f>
        <v>5.083333333333333</v>
      </c>
      <c r="G183">
        <f>INDEX([1]Règles!$F$17:$F$600,MATCH($B183,[1]Règles!$E$17:$E$600,0))</f>
        <v>17</v>
      </c>
      <c r="H183">
        <f>INDEX([1]Règles!$G$17:$G$600,MATCH($B183,[1]Règles!$E$17:$E$600,0))</f>
        <v>1</v>
      </c>
      <c r="I183" t="str">
        <f>INDEX([1]Règles!$H$17:$H$600,MATCH($B183,[1]Règles!$E$17:$E$600,0))</f>
        <v>(-1)</v>
      </c>
      <c r="J183">
        <f t="shared" si="4"/>
        <v>0.4236111111111111</v>
      </c>
      <c r="K183" t="e">
        <f t="shared" si="5"/>
        <v>#VALUE!</v>
      </c>
    </row>
    <row r="184" spans="1:12" x14ac:dyDescent="0.25">
      <c r="A184" t="s">
        <v>26</v>
      </c>
      <c r="B184" t="s">
        <v>438</v>
      </c>
      <c r="C184" t="s">
        <v>373</v>
      </c>
      <c r="D184" t="s">
        <v>386</v>
      </c>
      <c r="E184">
        <v>13</v>
      </c>
      <c r="F184">
        <f>INDEX([1]Règles!$I$17:$I$600,MATCH($B184,[1]Règles!$E$17:$E$600,0))</f>
        <v>5.112903225806452</v>
      </c>
      <c r="G184">
        <f>INDEX([1]Règles!$F$17:$F$600,MATCH($B184,[1]Règles!$E$17:$E$600,0))</f>
        <v>30</v>
      </c>
      <c r="H184">
        <f>INDEX([1]Règles!$G$17:$G$600,MATCH($B184,[1]Règles!$E$17:$E$600,0))</f>
        <v>2</v>
      </c>
      <c r="I184">
        <f>INDEX([1]Règles!$H$17:$H$600,MATCH($B184,[1]Règles!$E$17:$E$600,0))</f>
        <v>1</v>
      </c>
      <c r="J184">
        <f t="shared" si="4"/>
        <v>0.39330024813895786</v>
      </c>
      <c r="K184">
        <f t="shared" si="5"/>
        <v>0.19558359621451102</v>
      </c>
      <c r="L184">
        <v>1</v>
      </c>
    </row>
    <row r="185" spans="1:12" x14ac:dyDescent="0.25">
      <c r="A185" t="s">
        <v>11</v>
      </c>
      <c r="B185" t="s">
        <v>843</v>
      </c>
      <c r="C185" t="s">
        <v>844</v>
      </c>
      <c r="D185" t="s">
        <v>179</v>
      </c>
      <c r="E185">
        <v>6</v>
      </c>
      <c r="F185">
        <f>INDEX([1]Règles!$I$17:$I$600,MATCH($B185,[1]Règles!$E$17:$E$600,0))</f>
        <v>5.0625</v>
      </c>
      <c r="G185">
        <f>INDEX([1]Règles!$F$17:$F$600,MATCH($B185,[1]Règles!$E$17:$E$600,0))</f>
        <v>16</v>
      </c>
      <c r="H185">
        <f>INDEX([1]Règles!$G$17:$G$600,MATCH($B185,[1]Règles!$E$17:$E$600,0))</f>
        <v>12</v>
      </c>
      <c r="I185">
        <f>INDEX([1]Règles!$H$17:$H$600,MATCH($B185,[1]Règles!$E$17:$E$600,0))</f>
        <v>2</v>
      </c>
      <c r="J185">
        <f t="shared" si="4"/>
        <v>0.84375</v>
      </c>
      <c r="K185">
        <f t="shared" si="5"/>
        <v>0.39506172839506171</v>
      </c>
    </row>
    <row r="186" spans="1:12" x14ac:dyDescent="0.25">
      <c r="A186" t="s">
        <v>11</v>
      </c>
      <c r="B186" t="s">
        <v>514</v>
      </c>
      <c r="C186" t="s">
        <v>444</v>
      </c>
      <c r="D186" t="s">
        <v>326</v>
      </c>
      <c r="E186">
        <v>9</v>
      </c>
      <c r="F186">
        <f>INDEX([1]Règles!$I$17:$I$600,MATCH($B186,[1]Règles!$E$17:$E$600,0))</f>
        <v>5.1190476190476186</v>
      </c>
      <c r="G186">
        <f>INDEX([1]Règles!$F$17:$F$600,MATCH($B186,[1]Règles!$E$17:$E$600,0))</f>
        <v>21</v>
      </c>
      <c r="H186">
        <f>INDEX([1]Règles!$G$17:$G$600,MATCH($B186,[1]Règles!$E$17:$E$600,0))</f>
        <v>0</v>
      </c>
      <c r="I186">
        <f>INDEX([1]Règles!$H$17:$H$600,MATCH($B186,[1]Règles!$E$17:$E$600,0))</f>
        <v>1</v>
      </c>
      <c r="J186">
        <f t="shared" si="4"/>
        <v>0.56878306878306872</v>
      </c>
      <c r="K186">
        <f t="shared" si="5"/>
        <v>0.19534883720930235</v>
      </c>
    </row>
    <row r="187" spans="1:12" x14ac:dyDescent="0.25">
      <c r="A187" t="s">
        <v>11</v>
      </c>
      <c r="B187" t="s">
        <v>596</v>
      </c>
      <c r="C187" t="s">
        <v>597</v>
      </c>
      <c r="D187" t="s">
        <v>190</v>
      </c>
      <c r="E187">
        <v>7</v>
      </c>
      <c r="F187">
        <f>INDEX([1]Règles!$I$17:$I$600,MATCH($B187,[1]Règles!$E$17:$E$600,0))</f>
        <v>5.1206896551724137</v>
      </c>
      <c r="G187">
        <f>INDEX([1]Règles!$F$17:$F$600,MATCH($B187,[1]Règles!$E$17:$E$600,0))</f>
        <v>26</v>
      </c>
      <c r="H187">
        <f>INDEX([1]Règles!$G$17:$G$600,MATCH($B187,[1]Règles!$E$17:$E$600,0))</f>
        <v>4</v>
      </c>
      <c r="I187">
        <f>INDEX([1]Règles!$H$17:$H$600,MATCH($B187,[1]Règles!$E$17:$E$600,0))</f>
        <v>1</v>
      </c>
      <c r="J187">
        <f t="shared" si="4"/>
        <v>0.73152709359605905</v>
      </c>
      <c r="K187">
        <f t="shared" si="5"/>
        <v>0.19528619528619529</v>
      </c>
    </row>
    <row r="188" spans="1:12" x14ac:dyDescent="0.25">
      <c r="A188" t="s">
        <v>11</v>
      </c>
      <c r="B188" t="s">
        <v>813</v>
      </c>
      <c r="C188" t="s">
        <v>814</v>
      </c>
      <c r="D188" t="s">
        <v>173</v>
      </c>
      <c r="E188">
        <v>10</v>
      </c>
      <c r="F188">
        <f>INDEX([1]Règles!$I$17:$I$600,MATCH($B188,[1]Règles!$E$17:$E$600,0))</f>
        <v>5.05</v>
      </c>
      <c r="G188">
        <f>INDEX([1]Règles!$F$17:$F$600,MATCH($B188,[1]Règles!$E$17:$E$600,0))</f>
        <v>20</v>
      </c>
      <c r="H188">
        <f>INDEX([1]Règles!$G$17:$G$600,MATCH($B188,[1]Règles!$E$17:$E$600,0))</f>
        <v>1</v>
      </c>
      <c r="I188">
        <f>INDEX([1]Règles!$H$17:$H$600,MATCH($B188,[1]Règles!$E$17:$E$600,0))</f>
        <v>0</v>
      </c>
      <c r="J188">
        <f t="shared" si="4"/>
        <v>0.505</v>
      </c>
      <c r="K188">
        <f t="shared" si="5"/>
        <v>0</v>
      </c>
    </row>
    <row r="189" spans="1:12" x14ac:dyDescent="0.25">
      <c r="A189" t="s">
        <v>11</v>
      </c>
      <c r="B189" t="s">
        <v>837</v>
      </c>
      <c r="C189" t="s">
        <v>346</v>
      </c>
      <c r="D189" t="s">
        <v>179</v>
      </c>
      <c r="E189">
        <v>10</v>
      </c>
      <c r="F189">
        <f>INDEX([1]Règles!$I$17:$I$600,MATCH($B189,[1]Règles!$E$17:$E$600,0))</f>
        <v>5.0263157894736841</v>
      </c>
      <c r="G189">
        <f>INDEX([1]Règles!$F$17:$F$600,MATCH($B189,[1]Règles!$E$17:$E$600,0))</f>
        <v>19</v>
      </c>
      <c r="H189">
        <f>INDEX([1]Règles!$G$17:$G$600,MATCH($B189,[1]Règles!$E$17:$E$600,0))</f>
        <v>8</v>
      </c>
      <c r="I189">
        <f>INDEX([1]Règles!$H$17:$H$600,MATCH($B189,[1]Règles!$E$17:$E$600,0))</f>
        <v>0</v>
      </c>
      <c r="J189">
        <f t="shared" si="4"/>
        <v>0.50263157894736843</v>
      </c>
      <c r="K189">
        <f t="shared" si="5"/>
        <v>0</v>
      </c>
    </row>
    <row r="190" spans="1:12" x14ac:dyDescent="0.25">
      <c r="A190" t="s">
        <v>11</v>
      </c>
      <c r="B190" t="s">
        <v>733</v>
      </c>
      <c r="C190" t="s">
        <v>734</v>
      </c>
      <c r="D190" t="s">
        <v>184</v>
      </c>
      <c r="E190">
        <v>10</v>
      </c>
      <c r="F190">
        <f>INDEX([1]Règles!$I$17:$I$600,MATCH($B190,[1]Règles!$E$17:$E$600,0))</f>
        <v>4.95</v>
      </c>
      <c r="G190">
        <f>INDEX([1]Règles!$F$17:$F$600,MATCH($B190,[1]Règles!$E$17:$E$600,0))</f>
        <v>10</v>
      </c>
      <c r="H190">
        <f>INDEX([1]Règles!$G$17:$G$600,MATCH($B190,[1]Règles!$E$17:$E$600,0))</f>
        <v>10</v>
      </c>
      <c r="I190">
        <f>INDEX([1]Règles!$H$17:$H$600,MATCH($B190,[1]Règles!$E$17:$E$600,0))</f>
        <v>0</v>
      </c>
      <c r="J190">
        <f t="shared" si="4"/>
        <v>0.495</v>
      </c>
      <c r="K190">
        <f t="shared" si="5"/>
        <v>0</v>
      </c>
    </row>
    <row r="191" spans="1:12" x14ac:dyDescent="0.25">
      <c r="A191" t="s">
        <v>26</v>
      </c>
      <c r="B191" t="s">
        <v>856</v>
      </c>
      <c r="C191" t="s">
        <v>343</v>
      </c>
      <c r="D191" t="s">
        <v>206</v>
      </c>
      <c r="E191">
        <v>12</v>
      </c>
      <c r="F191">
        <f>INDEX([1]Règles!$I$17:$I$600,MATCH($B191,[1]Règles!$E$17:$E$600,0))</f>
        <v>5.132352941176471</v>
      </c>
      <c r="G191">
        <f>INDEX([1]Règles!$F$17:$F$600,MATCH($B191,[1]Règles!$E$17:$E$600,0))</f>
        <v>34</v>
      </c>
      <c r="H191">
        <f>INDEX([1]Règles!$G$17:$G$600,MATCH($B191,[1]Règles!$E$17:$E$600,0))</f>
        <v>0</v>
      </c>
      <c r="I191">
        <f>INDEX([1]Règles!$H$17:$H$600,MATCH($B191,[1]Règles!$E$17:$E$600,0))</f>
        <v>1</v>
      </c>
      <c r="J191">
        <f t="shared" si="4"/>
        <v>0.42769607843137258</v>
      </c>
      <c r="K191">
        <f t="shared" si="5"/>
        <v>0.1948424068767908</v>
      </c>
    </row>
    <row r="192" spans="1:12" x14ac:dyDescent="0.25">
      <c r="A192" t="s">
        <v>11</v>
      </c>
      <c r="B192" t="s">
        <v>567</v>
      </c>
      <c r="C192" t="s">
        <v>267</v>
      </c>
      <c r="D192" t="s">
        <v>196</v>
      </c>
      <c r="E192">
        <v>8</v>
      </c>
      <c r="F192">
        <f>INDEX([1]Règles!$I$17:$I$600,MATCH($B192,[1]Règles!$E$17:$E$600,0))</f>
        <v>5.1363636363636367</v>
      </c>
      <c r="G192">
        <f>INDEX([1]Règles!$F$17:$F$600,MATCH($B192,[1]Règles!$E$17:$E$600,0))</f>
        <v>22</v>
      </c>
      <c r="H192">
        <f>INDEX([1]Règles!$G$17:$G$600,MATCH($B192,[1]Règles!$E$17:$E$600,0))</f>
        <v>2</v>
      </c>
      <c r="I192">
        <f>INDEX([1]Règles!$H$17:$H$600,MATCH($B192,[1]Règles!$E$17:$E$600,0))</f>
        <v>1</v>
      </c>
      <c r="J192">
        <f t="shared" si="4"/>
        <v>0.64204545454545459</v>
      </c>
      <c r="K192">
        <f t="shared" si="5"/>
        <v>0.19469026548672566</v>
      </c>
    </row>
    <row r="193" spans="1:12" x14ac:dyDescent="0.25">
      <c r="A193" t="s">
        <v>11</v>
      </c>
      <c r="B193" t="s">
        <v>636</v>
      </c>
      <c r="C193" t="s">
        <v>637</v>
      </c>
      <c r="D193" t="s">
        <v>232</v>
      </c>
      <c r="E193">
        <v>9</v>
      </c>
      <c r="F193">
        <f>INDEX([1]Règles!$I$17:$I$600,MATCH($B193,[1]Règles!$E$17:$E$600,0))</f>
        <v>4.8636363636363633</v>
      </c>
      <c r="G193">
        <f>INDEX([1]Règles!$F$17:$F$600,MATCH($B193,[1]Règles!$E$17:$E$600,0))</f>
        <v>11</v>
      </c>
      <c r="H193">
        <f>INDEX([1]Règles!$G$17:$G$600,MATCH($B193,[1]Règles!$E$17:$E$600,0))</f>
        <v>8</v>
      </c>
      <c r="I193">
        <f>INDEX([1]Règles!$H$17:$H$600,MATCH($B193,[1]Règles!$E$17:$E$600,0))</f>
        <v>0</v>
      </c>
      <c r="J193">
        <f t="shared" si="4"/>
        <v>0.54040404040404033</v>
      </c>
      <c r="K193">
        <f t="shared" si="5"/>
        <v>0</v>
      </c>
    </row>
    <row r="194" spans="1:12" x14ac:dyDescent="0.25">
      <c r="A194" t="s">
        <v>11</v>
      </c>
      <c r="B194" t="s">
        <v>226</v>
      </c>
      <c r="C194" t="s">
        <v>227</v>
      </c>
      <c r="D194" t="s">
        <v>193</v>
      </c>
      <c r="E194">
        <v>14</v>
      </c>
      <c r="F194">
        <f>INDEX([1]Règles!$I$17:$I$600,MATCH($B194,[1]Règles!$E$17:$E$600,0))</f>
        <v>5.1724137931034484</v>
      </c>
      <c r="G194">
        <f>INDEX([1]Règles!$F$17:$F$600,MATCH($B194,[1]Règles!$E$17:$E$600,0))</f>
        <v>30</v>
      </c>
      <c r="H194">
        <f>INDEX([1]Règles!$G$17:$G$600,MATCH($B194,[1]Règles!$E$17:$E$600,0))</f>
        <v>0</v>
      </c>
      <c r="I194">
        <f>INDEX([1]Règles!$H$17:$H$600,MATCH($B194,[1]Règles!$E$17:$E$600,0))</f>
        <v>1</v>
      </c>
      <c r="J194">
        <f t="shared" ref="J194:J257" si="6">F194/E194</f>
        <v>0.36945812807881773</v>
      </c>
      <c r="K194">
        <f t="shared" ref="K194:K257" si="7">I194/F194</f>
        <v>0.19333333333333333</v>
      </c>
      <c r="L194">
        <v>1</v>
      </c>
    </row>
    <row r="195" spans="1:12" x14ac:dyDescent="0.25">
      <c r="A195" t="s">
        <v>11</v>
      </c>
      <c r="B195" t="s">
        <v>833</v>
      </c>
      <c r="C195" t="s">
        <v>834</v>
      </c>
      <c r="D195" t="s">
        <v>179</v>
      </c>
      <c r="E195">
        <v>11</v>
      </c>
      <c r="F195">
        <f>INDEX([1]Règles!$I$17:$I$600,MATCH($B195,[1]Règles!$E$17:$E$600,0))</f>
        <v>5</v>
      </c>
      <c r="G195">
        <f>INDEX([1]Règles!$F$17:$F$600,MATCH($B195,[1]Règles!$E$17:$E$600,0))</f>
        <v>14</v>
      </c>
      <c r="H195">
        <f>INDEX([1]Règles!$G$17:$G$600,MATCH($B195,[1]Règles!$E$17:$E$600,0))</f>
        <v>10</v>
      </c>
      <c r="I195">
        <f>INDEX([1]Règles!$H$17:$H$600,MATCH($B195,[1]Règles!$E$17:$E$600,0))</f>
        <v>3</v>
      </c>
      <c r="J195">
        <f t="shared" si="6"/>
        <v>0.45454545454545453</v>
      </c>
      <c r="K195">
        <f t="shared" si="7"/>
        <v>0.6</v>
      </c>
    </row>
    <row r="196" spans="1:12" x14ac:dyDescent="0.25">
      <c r="A196" t="s">
        <v>26</v>
      </c>
      <c r="B196" t="s">
        <v>101</v>
      </c>
      <c r="D196" t="s">
        <v>187</v>
      </c>
      <c r="E196">
        <v>10</v>
      </c>
      <c r="F196">
        <f>INDEX([1]Règles!$I$17:$I$600,MATCH($B196,[1]Règles!$E$17:$E$600,0))</f>
        <v>5.209677419354839</v>
      </c>
      <c r="G196">
        <f>INDEX([1]Règles!$F$17:$F$600,MATCH($B196,[1]Règles!$E$17:$E$600,0))</f>
        <v>31</v>
      </c>
      <c r="H196">
        <f>INDEX([1]Règles!$G$17:$G$600,MATCH($B196,[1]Règles!$E$17:$E$600,0))</f>
        <v>0</v>
      </c>
      <c r="I196">
        <f>INDEX([1]Règles!$H$17:$H$600,MATCH($B196,[1]Règles!$E$17:$E$600,0))</f>
        <v>1</v>
      </c>
      <c r="J196">
        <f t="shared" si="6"/>
        <v>0.5209677419354839</v>
      </c>
      <c r="K196">
        <f t="shared" si="7"/>
        <v>0.19195046439628483</v>
      </c>
    </row>
    <row r="197" spans="1:12" x14ac:dyDescent="0.25">
      <c r="A197" t="s">
        <v>11</v>
      </c>
      <c r="B197" t="s">
        <v>630</v>
      </c>
      <c r="C197" t="s">
        <v>631</v>
      </c>
      <c r="D197" t="s">
        <v>232</v>
      </c>
      <c r="E197">
        <v>10</v>
      </c>
      <c r="F197">
        <f>INDEX([1]Règles!$I$17:$I$600,MATCH($B197,[1]Règles!$E$17:$E$600,0))</f>
        <v>5</v>
      </c>
      <c r="G197">
        <f>INDEX([1]Règles!$F$17:$F$600,MATCH($B197,[1]Règles!$E$17:$E$600,0))</f>
        <v>20</v>
      </c>
      <c r="H197">
        <f>INDEX([1]Règles!$G$17:$G$600,MATCH($B197,[1]Règles!$E$17:$E$600,0))</f>
        <v>8</v>
      </c>
      <c r="I197">
        <f>INDEX([1]Règles!$H$17:$H$600,MATCH($B197,[1]Règles!$E$17:$E$600,0))</f>
        <v>0</v>
      </c>
      <c r="J197">
        <f t="shared" si="6"/>
        <v>0.5</v>
      </c>
      <c r="K197">
        <f t="shared" si="7"/>
        <v>0</v>
      </c>
    </row>
    <row r="198" spans="1:12" x14ac:dyDescent="0.25">
      <c r="A198" t="s">
        <v>26</v>
      </c>
      <c r="B198" t="s">
        <v>359</v>
      </c>
      <c r="C198" t="s">
        <v>344</v>
      </c>
      <c r="D198" t="s">
        <v>184</v>
      </c>
      <c r="E198">
        <v>13</v>
      </c>
      <c r="F198">
        <f>INDEX([1]Règles!$I$17:$I$600,MATCH($B198,[1]Règles!$E$17:$E$600,0))</f>
        <v>5.2571428571428571</v>
      </c>
      <c r="G198">
        <f>INDEX([1]Règles!$F$17:$F$600,MATCH($B198,[1]Règles!$E$17:$E$600,0))</f>
        <v>35</v>
      </c>
      <c r="H198">
        <f>INDEX([1]Règles!$G$17:$G$600,MATCH($B198,[1]Règles!$E$17:$E$600,0))</f>
        <v>0</v>
      </c>
      <c r="I198">
        <f>INDEX([1]Règles!$H$17:$H$600,MATCH($B198,[1]Règles!$E$17:$E$600,0))</f>
        <v>1</v>
      </c>
      <c r="J198">
        <f t="shared" si="6"/>
        <v>0.4043956043956044</v>
      </c>
      <c r="K198">
        <f t="shared" si="7"/>
        <v>0.19021739130434784</v>
      </c>
      <c r="L198">
        <v>1</v>
      </c>
    </row>
    <row r="199" spans="1:12" x14ac:dyDescent="0.25">
      <c r="A199" t="s">
        <v>11</v>
      </c>
      <c r="B199" t="s">
        <v>630</v>
      </c>
      <c r="C199" t="s">
        <v>488</v>
      </c>
      <c r="D199" t="s">
        <v>173</v>
      </c>
      <c r="E199">
        <v>10</v>
      </c>
      <c r="F199">
        <f>INDEX([1]Règles!$I$17:$I$600,MATCH($B199,[1]Règles!$E$17:$E$600,0))</f>
        <v>5</v>
      </c>
      <c r="G199">
        <f>INDEX([1]Règles!$F$17:$F$600,MATCH($B199,[1]Règles!$E$17:$E$600,0))</f>
        <v>20</v>
      </c>
      <c r="H199">
        <f>INDEX([1]Règles!$G$17:$G$600,MATCH($B199,[1]Règles!$E$17:$E$600,0))</f>
        <v>8</v>
      </c>
      <c r="I199">
        <f>INDEX([1]Règles!$H$17:$H$600,MATCH($B199,[1]Règles!$E$17:$E$600,0))</f>
        <v>0</v>
      </c>
      <c r="J199">
        <f t="shared" si="6"/>
        <v>0.5</v>
      </c>
      <c r="K199">
        <f t="shared" si="7"/>
        <v>0</v>
      </c>
    </row>
    <row r="200" spans="1:12" x14ac:dyDescent="0.25">
      <c r="A200" t="s">
        <v>26</v>
      </c>
      <c r="B200" t="s">
        <v>421</v>
      </c>
      <c r="C200" t="s">
        <v>198</v>
      </c>
      <c r="D200" t="s">
        <v>187</v>
      </c>
      <c r="E200">
        <v>12</v>
      </c>
      <c r="F200">
        <f>INDEX([1]Règles!$I$17:$I$600,MATCH($B200,[1]Règles!$E$17:$E$600,0))</f>
        <v>5.2954545454545459</v>
      </c>
      <c r="G200">
        <f>INDEX([1]Règles!$F$17:$F$600,MATCH($B200,[1]Règles!$E$17:$E$600,0))</f>
        <v>22</v>
      </c>
      <c r="H200">
        <f>INDEX([1]Règles!$G$17:$G$600,MATCH($B200,[1]Règles!$E$17:$E$600,0))</f>
        <v>1</v>
      </c>
      <c r="I200">
        <f>INDEX([1]Règles!$H$17:$H$600,MATCH($B200,[1]Règles!$E$17:$E$600,0))</f>
        <v>1</v>
      </c>
      <c r="J200">
        <f t="shared" si="6"/>
        <v>0.44128787878787884</v>
      </c>
      <c r="K200">
        <f t="shared" si="7"/>
        <v>0.18884120171673818</v>
      </c>
    </row>
    <row r="201" spans="1:12" x14ac:dyDescent="0.25">
      <c r="A201" t="s">
        <v>11</v>
      </c>
      <c r="B201" t="s">
        <v>316</v>
      </c>
      <c r="C201" t="s">
        <v>317</v>
      </c>
      <c r="D201" t="s">
        <v>187</v>
      </c>
      <c r="E201">
        <v>16</v>
      </c>
      <c r="F201">
        <f>INDEX([1]Règles!$I$17:$I$600,MATCH($B201,[1]Règles!$E$17:$E$600,0))</f>
        <v>5.333333333333333</v>
      </c>
      <c r="G201">
        <f>INDEX([1]Règles!$F$17:$F$600,MATCH($B201,[1]Règles!$E$17:$E$600,0))</f>
        <v>24</v>
      </c>
      <c r="H201">
        <f>INDEX([1]Règles!$G$17:$G$600,MATCH($B201,[1]Règles!$E$17:$E$600,0))</f>
        <v>3</v>
      </c>
      <c r="I201">
        <f>INDEX([1]Règles!$H$17:$H$600,MATCH($B201,[1]Règles!$E$17:$E$600,0))</f>
        <v>1</v>
      </c>
      <c r="J201">
        <f t="shared" si="6"/>
        <v>0.33333333333333331</v>
      </c>
      <c r="K201">
        <f t="shared" si="7"/>
        <v>0.1875</v>
      </c>
    </row>
    <row r="202" spans="1:12" x14ac:dyDescent="0.25">
      <c r="A202" t="s">
        <v>26</v>
      </c>
      <c r="B202" t="s">
        <v>341</v>
      </c>
      <c r="C202" t="s">
        <v>342</v>
      </c>
      <c r="D202" t="s">
        <v>193</v>
      </c>
      <c r="E202">
        <v>20</v>
      </c>
      <c r="F202">
        <f>INDEX([1]Règles!$I$17:$I$600,MATCH($B202,[1]Règles!$E$17:$E$600,0))</f>
        <v>5.333333333333333</v>
      </c>
      <c r="G202">
        <f>INDEX([1]Règles!$F$17:$F$600,MATCH($B202,[1]Règles!$E$17:$E$600,0))</f>
        <v>31</v>
      </c>
      <c r="H202">
        <f>INDEX([1]Règles!$G$17:$G$600,MATCH($B202,[1]Règles!$E$17:$E$600,0))</f>
        <v>0</v>
      </c>
      <c r="I202">
        <f>INDEX([1]Règles!$H$17:$H$600,MATCH($B202,[1]Règles!$E$17:$E$600,0))</f>
        <v>1</v>
      </c>
      <c r="J202">
        <f t="shared" si="6"/>
        <v>0.26666666666666666</v>
      </c>
      <c r="K202">
        <f t="shared" si="7"/>
        <v>0.1875</v>
      </c>
      <c r="L202">
        <v>1</v>
      </c>
    </row>
    <row r="203" spans="1:12" x14ac:dyDescent="0.25">
      <c r="A203" t="s">
        <v>26</v>
      </c>
      <c r="B203" t="s">
        <v>191</v>
      </c>
      <c r="C203" t="s">
        <v>192</v>
      </c>
      <c r="D203" t="s">
        <v>193</v>
      </c>
      <c r="E203">
        <v>20</v>
      </c>
      <c r="F203">
        <f>INDEX([1]Règles!$I$17:$I$600,MATCH($B203,[1]Règles!$E$17:$E$600,0))</f>
        <v>5.3620689655172411</v>
      </c>
      <c r="G203">
        <f>INDEX([1]Règles!$F$17:$F$600,MATCH($B203,[1]Règles!$E$17:$E$600,0))</f>
        <v>30</v>
      </c>
      <c r="H203">
        <f>INDEX([1]Règles!$G$17:$G$600,MATCH($B203,[1]Règles!$E$17:$E$600,0))</f>
        <v>0</v>
      </c>
      <c r="I203">
        <f>INDEX([1]Règles!$H$17:$H$600,MATCH($B203,[1]Règles!$E$17:$E$600,0))</f>
        <v>1</v>
      </c>
      <c r="J203">
        <f t="shared" si="6"/>
        <v>0.26810344827586208</v>
      </c>
      <c r="K203">
        <f t="shared" si="7"/>
        <v>0.18649517684887459</v>
      </c>
    </row>
    <row r="204" spans="1:12" x14ac:dyDescent="0.25">
      <c r="A204" t="s">
        <v>11</v>
      </c>
      <c r="B204" t="s">
        <v>408</v>
      </c>
      <c r="C204" t="s">
        <v>231</v>
      </c>
      <c r="D204" t="s">
        <v>386</v>
      </c>
      <c r="E204">
        <v>15</v>
      </c>
      <c r="F204">
        <f>INDEX([1]Règles!$I$17:$I$600,MATCH($B204,[1]Règles!$E$17:$E$600,0))</f>
        <v>5.3928571428571432</v>
      </c>
      <c r="G204">
        <f>INDEX([1]Règles!$F$17:$F$600,MATCH($B204,[1]Règles!$E$17:$E$600,0))</f>
        <v>28</v>
      </c>
      <c r="H204">
        <f>INDEX([1]Règles!$G$17:$G$600,MATCH($B204,[1]Règles!$E$17:$E$600,0))</f>
        <v>1</v>
      </c>
      <c r="I204">
        <f>INDEX([1]Règles!$H$17:$H$600,MATCH($B204,[1]Règles!$E$17:$E$600,0))</f>
        <v>1</v>
      </c>
      <c r="J204">
        <f t="shared" si="6"/>
        <v>0.35952380952380952</v>
      </c>
      <c r="K204">
        <f t="shared" si="7"/>
        <v>0.18543046357615892</v>
      </c>
    </row>
    <row r="205" spans="1:12" x14ac:dyDescent="0.25">
      <c r="A205" t="s">
        <v>11</v>
      </c>
      <c r="B205" t="s">
        <v>409</v>
      </c>
      <c r="C205" t="s">
        <v>321</v>
      </c>
      <c r="D205" t="s">
        <v>184</v>
      </c>
      <c r="E205">
        <v>13</v>
      </c>
      <c r="F205">
        <f>INDEX([1]Règles!$I$17:$I$600,MATCH($B205,[1]Règles!$E$17:$E$600,0))</f>
        <v>5.416666666666667</v>
      </c>
      <c r="G205">
        <f>INDEX([1]Règles!$F$17:$F$600,MATCH($B205,[1]Règles!$E$17:$E$600,0))</f>
        <v>30</v>
      </c>
      <c r="H205">
        <f>INDEX([1]Règles!$G$17:$G$600,MATCH($B205,[1]Règles!$E$17:$E$600,0))</f>
        <v>5</v>
      </c>
      <c r="I205">
        <f>INDEX([1]Règles!$H$17:$H$600,MATCH($B205,[1]Règles!$E$17:$E$600,0))</f>
        <v>1</v>
      </c>
      <c r="J205">
        <f t="shared" si="6"/>
        <v>0.41666666666666669</v>
      </c>
      <c r="K205">
        <f t="shared" si="7"/>
        <v>0.1846153846153846</v>
      </c>
      <c r="L205">
        <v>1</v>
      </c>
    </row>
    <row r="206" spans="1:12" x14ac:dyDescent="0.25">
      <c r="A206" t="s">
        <v>11</v>
      </c>
      <c r="B206" t="s">
        <v>668</v>
      </c>
      <c r="C206" t="s">
        <v>669</v>
      </c>
      <c r="D206" t="s">
        <v>219</v>
      </c>
      <c r="E206">
        <v>12</v>
      </c>
      <c r="F206">
        <f>INDEX([1]Règles!$I$17:$I$600,MATCH($B206,[1]Règles!$E$17:$E$600,0))</f>
        <v>5.421875</v>
      </c>
      <c r="G206">
        <f>INDEX([1]Règles!$F$17:$F$600,MATCH($B206,[1]Règles!$E$17:$E$600,0))</f>
        <v>32</v>
      </c>
      <c r="H206">
        <f>INDEX([1]Règles!$G$17:$G$600,MATCH($B206,[1]Règles!$E$17:$E$600,0))</f>
        <v>3</v>
      </c>
      <c r="I206">
        <f>INDEX([1]Règles!$H$17:$H$600,MATCH($B206,[1]Règles!$E$17:$E$600,0))</f>
        <v>1</v>
      </c>
      <c r="J206">
        <f t="shared" si="6"/>
        <v>0.45182291666666669</v>
      </c>
      <c r="K206">
        <f t="shared" si="7"/>
        <v>0.18443804034582131</v>
      </c>
    </row>
    <row r="207" spans="1:12" x14ac:dyDescent="0.25">
      <c r="A207" t="s">
        <v>26</v>
      </c>
      <c r="B207" t="s">
        <v>555</v>
      </c>
      <c r="C207" t="s">
        <v>556</v>
      </c>
      <c r="D207" t="s">
        <v>196</v>
      </c>
      <c r="E207">
        <v>1</v>
      </c>
      <c r="F207">
        <f>INDEX([1]Règles!$I$17:$I$600,MATCH($B207,[1]Règles!$E$17:$E$600,0))</f>
        <v>5</v>
      </c>
      <c r="G207">
        <f>INDEX([1]Règles!$F$17:$F$600,MATCH($B207,[1]Règles!$E$17:$E$600,0))</f>
        <v>7</v>
      </c>
      <c r="H207">
        <f>INDEX([1]Règles!$G$17:$G$600,MATCH($B207,[1]Règles!$E$17:$E$600,0))</f>
        <v>0</v>
      </c>
      <c r="I207">
        <f>INDEX([1]Règles!$H$17:$H$600,MATCH($B207,[1]Règles!$E$17:$E$600,0))</f>
        <v>1</v>
      </c>
      <c r="J207">
        <f t="shared" si="6"/>
        <v>5</v>
      </c>
      <c r="K207">
        <f t="shared" si="7"/>
        <v>0.2</v>
      </c>
    </row>
    <row r="208" spans="1:12" x14ac:dyDescent="0.25">
      <c r="A208" t="s">
        <v>26</v>
      </c>
      <c r="B208" t="s">
        <v>499</v>
      </c>
      <c r="C208" t="s">
        <v>279</v>
      </c>
      <c r="D208" t="s">
        <v>326</v>
      </c>
      <c r="E208">
        <v>1</v>
      </c>
      <c r="F208">
        <f>INDEX([1]Règles!$I$17:$I$600,MATCH($B208,[1]Règles!$E$17:$E$600,0))</f>
        <v>4</v>
      </c>
      <c r="G208">
        <f>INDEX([1]Règles!$F$17:$F$600,MATCH($B208,[1]Règles!$E$17:$E$600,0))</f>
        <v>2</v>
      </c>
      <c r="H208">
        <f>INDEX([1]Règles!$G$17:$G$600,MATCH($B208,[1]Règles!$E$17:$E$600,0))</f>
        <v>0</v>
      </c>
      <c r="I208" t="str">
        <f>INDEX([1]Règles!$H$17:$H$600,MATCH($B208,[1]Règles!$E$17:$E$600,0))</f>
        <v>(-1)</v>
      </c>
      <c r="J208">
        <f t="shared" si="6"/>
        <v>4</v>
      </c>
      <c r="K208" t="e">
        <f t="shared" si="7"/>
        <v>#VALUE!</v>
      </c>
    </row>
    <row r="209" spans="1:11" x14ac:dyDescent="0.25">
      <c r="A209" t="s">
        <v>26</v>
      </c>
      <c r="B209" t="s">
        <v>510</v>
      </c>
      <c r="C209" t="s">
        <v>645</v>
      </c>
      <c r="D209" t="s">
        <v>219</v>
      </c>
      <c r="E209">
        <v>1</v>
      </c>
      <c r="F209">
        <f>INDEX([1]Règles!$I$17:$I$600,MATCH($B209,[1]Règles!$E$17:$E$600,0))</f>
        <v>5</v>
      </c>
      <c r="G209">
        <f>INDEX([1]Règles!$F$17:$F$600,MATCH($B209,[1]Règles!$E$17:$E$600,0))</f>
        <v>7</v>
      </c>
      <c r="H209">
        <f>INDEX([1]Règles!$G$17:$G$600,MATCH($B209,[1]Règles!$E$17:$E$600,0))</f>
        <v>0</v>
      </c>
      <c r="I209">
        <f>INDEX([1]Règles!$H$17:$H$600,MATCH($B209,[1]Règles!$E$17:$E$600,0))</f>
        <v>0</v>
      </c>
      <c r="J209">
        <f t="shared" si="6"/>
        <v>5</v>
      </c>
      <c r="K209">
        <f t="shared" si="7"/>
        <v>0</v>
      </c>
    </row>
    <row r="210" spans="1:11" x14ac:dyDescent="0.25">
      <c r="A210" t="s">
        <v>26</v>
      </c>
      <c r="B210" t="s">
        <v>558</v>
      </c>
      <c r="C210" t="s">
        <v>559</v>
      </c>
      <c r="D210" t="s">
        <v>196</v>
      </c>
      <c r="E210">
        <v>3</v>
      </c>
      <c r="F210">
        <f>INDEX([1]Règles!$I$17:$I$600,MATCH($B210,[1]Règles!$E$17:$E$600,0))</f>
        <v>5</v>
      </c>
      <c r="G210">
        <f>INDEX([1]Règles!$F$17:$F$600,MATCH($B210,[1]Règles!$E$17:$E$600,0))</f>
        <v>7</v>
      </c>
      <c r="H210">
        <f>INDEX([1]Règles!$G$17:$G$600,MATCH($B210,[1]Règles!$E$17:$E$600,0))</f>
        <v>3</v>
      </c>
      <c r="I210">
        <f>INDEX([1]Règles!$H$17:$H$600,MATCH($B210,[1]Règles!$E$17:$E$600,0))</f>
        <v>0</v>
      </c>
      <c r="J210">
        <f t="shared" si="6"/>
        <v>1.6666666666666667</v>
      </c>
      <c r="K210">
        <f t="shared" si="7"/>
        <v>0</v>
      </c>
    </row>
    <row r="211" spans="1:11" x14ac:dyDescent="0.25">
      <c r="A211" t="s">
        <v>26</v>
      </c>
      <c r="B211" t="s">
        <v>648</v>
      </c>
      <c r="C211" t="s">
        <v>202</v>
      </c>
      <c r="D211" t="s">
        <v>219</v>
      </c>
      <c r="E211">
        <v>6</v>
      </c>
      <c r="F211" t="e">
        <f>INDEX([1]Règles!$I$17:$I$600,MATCH($B211,[1]Règles!$E$17:$E$600,0))</f>
        <v>#N/A</v>
      </c>
      <c r="G211" t="e">
        <f>INDEX([1]Règles!$F$17:$F$600,MATCH($B211,[1]Règles!$E$17:$E$600,0))</f>
        <v>#N/A</v>
      </c>
      <c r="H211" t="e">
        <f>INDEX([1]Règles!$G$17:$G$600,MATCH($B211,[1]Règles!$E$17:$E$600,0))</f>
        <v>#N/A</v>
      </c>
      <c r="I211" t="e">
        <f>INDEX([1]Règles!$H$17:$H$600,MATCH($B211,[1]Règles!$E$17:$E$600,0))</f>
        <v>#N/A</v>
      </c>
      <c r="J211" t="e">
        <f t="shared" si="6"/>
        <v>#N/A</v>
      </c>
      <c r="K211" t="e">
        <f t="shared" si="7"/>
        <v>#N/A</v>
      </c>
    </row>
    <row r="212" spans="1:11" x14ac:dyDescent="0.25">
      <c r="A212" t="s">
        <v>26</v>
      </c>
      <c r="B212" t="s">
        <v>676</v>
      </c>
      <c r="C212" t="s">
        <v>677</v>
      </c>
      <c r="D212" t="s">
        <v>193</v>
      </c>
      <c r="E212">
        <v>6</v>
      </c>
      <c r="F212">
        <f>INDEX([1]Règles!$I$17:$I$600,MATCH($B212,[1]Règles!$E$17:$E$600,0))</f>
        <v>5</v>
      </c>
      <c r="G212">
        <f>INDEX([1]Règles!$F$17:$F$600,MATCH($B212,[1]Règles!$E$17:$E$600,0))</f>
        <v>1</v>
      </c>
      <c r="H212">
        <f>INDEX([1]Règles!$G$17:$G$600,MATCH($B212,[1]Règles!$E$17:$E$600,0))</f>
        <v>0</v>
      </c>
      <c r="I212">
        <f>INDEX([1]Règles!$H$17:$H$600,MATCH($B212,[1]Règles!$E$17:$E$600,0))</f>
        <v>0</v>
      </c>
      <c r="J212">
        <f t="shared" si="6"/>
        <v>0.83333333333333337</v>
      </c>
      <c r="K212">
        <f t="shared" si="7"/>
        <v>0</v>
      </c>
    </row>
    <row r="213" spans="1:11" x14ac:dyDescent="0.25">
      <c r="A213" t="s">
        <v>26</v>
      </c>
      <c r="B213" t="s">
        <v>719</v>
      </c>
      <c r="C213" t="s">
        <v>703</v>
      </c>
      <c r="D213" t="s">
        <v>184</v>
      </c>
      <c r="E213">
        <v>6</v>
      </c>
      <c r="F213">
        <f>INDEX([1]Règles!$I$17:$I$600,MATCH($B213,[1]Règles!$E$17:$E$600,0))</f>
        <v>4.666666666666667</v>
      </c>
      <c r="G213">
        <f>INDEX([1]Règles!$F$17:$F$600,MATCH($B213,[1]Règles!$E$17:$E$600,0))</f>
        <v>1</v>
      </c>
      <c r="H213">
        <f>INDEX([1]Règles!$G$17:$G$600,MATCH($B213,[1]Règles!$E$17:$E$600,0))</f>
        <v>3</v>
      </c>
      <c r="I213">
        <f>INDEX([1]Règles!$H$17:$H$600,MATCH($B213,[1]Règles!$E$17:$E$600,0))</f>
        <v>0</v>
      </c>
      <c r="J213">
        <f t="shared" si="6"/>
        <v>0.77777777777777779</v>
      </c>
      <c r="K213">
        <f t="shared" si="7"/>
        <v>0</v>
      </c>
    </row>
    <row r="214" spans="1:11" x14ac:dyDescent="0.25">
      <c r="A214" t="s">
        <v>5</v>
      </c>
      <c r="B214" t="s">
        <v>489</v>
      </c>
      <c r="C214" t="s">
        <v>490</v>
      </c>
      <c r="D214" t="s">
        <v>326</v>
      </c>
      <c r="E214">
        <v>1</v>
      </c>
      <c r="F214">
        <f>INDEX([1]Règles!$I$17:$I$600,MATCH($B214,[1]Règles!$E$17:$E$600,0))</f>
        <v>5</v>
      </c>
      <c r="G214">
        <f>INDEX([1]Règles!$F$17:$F$600,MATCH($B214,[1]Règles!$E$17:$E$600,0))</f>
        <v>19</v>
      </c>
      <c r="H214">
        <f>INDEX([1]Règles!$G$17:$G$600,MATCH($B214,[1]Règles!$E$17:$E$600,0))</f>
        <v>5</v>
      </c>
      <c r="I214">
        <f>INDEX([1]Règles!$H$17:$H$600,MATCH($B214,[1]Règles!$E$17:$E$600,0))</f>
        <v>4</v>
      </c>
      <c r="J214">
        <f t="shared" si="6"/>
        <v>5</v>
      </c>
      <c r="K214">
        <f t="shared" si="7"/>
        <v>0.8</v>
      </c>
    </row>
    <row r="215" spans="1:11" x14ac:dyDescent="0.25">
      <c r="A215" t="s">
        <v>26</v>
      </c>
      <c r="B215" t="s">
        <v>740</v>
      </c>
      <c r="C215" t="s">
        <v>741</v>
      </c>
      <c r="D215" t="s">
        <v>181</v>
      </c>
      <c r="E215">
        <v>7</v>
      </c>
      <c r="F215">
        <f>INDEX([1]Règles!$I$17:$I$600,MATCH($B215,[1]Règles!$E$17:$E$600,0))</f>
        <v>5</v>
      </c>
      <c r="G215">
        <f>INDEX([1]Règles!$F$17:$F$600,MATCH($B215,[1]Règles!$E$17:$E$600,0))</f>
        <v>1</v>
      </c>
      <c r="H215">
        <f>INDEX([1]Règles!$G$17:$G$600,MATCH($B215,[1]Règles!$E$17:$E$600,0))</f>
        <v>3</v>
      </c>
      <c r="I215">
        <f>INDEX([1]Règles!$H$17:$H$600,MATCH($B215,[1]Règles!$E$17:$E$600,0))</f>
        <v>0</v>
      </c>
      <c r="J215">
        <f t="shared" si="6"/>
        <v>0.7142857142857143</v>
      </c>
      <c r="K215">
        <f t="shared" si="7"/>
        <v>0</v>
      </c>
    </row>
    <row r="216" spans="1:11" x14ac:dyDescent="0.25">
      <c r="A216" t="s">
        <v>26</v>
      </c>
      <c r="B216" t="s">
        <v>532</v>
      </c>
      <c r="C216" t="s">
        <v>533</v>
      </c>
      <c r="D216" t="s">
        <v>187</v>
      </c>
      <c r="E216">
        <v>8</v>
      </c>
      <c r="F216">
        <f>INDEX([1]Règles!$I$17:$I$600,MATCH($B216,[1]Règles!$E$17:$E$600,0))</f>
        <v>5</v>
      </c>
      <c r="G216">
        <f>INDEX([1]Règles!$F$17:$F$600,MATCH($B216,[1]Règles!$E$17:$E$600,0))</f>
        <v>6</v>
      </c>
      <c r="H216">
        <f>INDEX([1]Règles!$G$17:$G$600,MATCH($B216,[1]Règles!$E$17:$E$600,0))</f>
        <v>2</v>
      </c>
      <c r="I216">
        <f>INDEX([1]Règles!$H$17:$H$600,MATCH($B216,[1]Règles!$E$17:$E$600,0))</f>
        <v>1</v>
      </c>
      <c r="J216">
        <f t="shared" si="6"/>
        <v>0.625</v>
      </c>
      <c r="K216">
        <f t="shared" si="7"/>
        <v>0.2</v>
      </c>
    </row>
    <row r="217" spans="1:11" x14ac:dyDescent="0.25">
      <c r="A217" t="s">
        <v>5</v>
      </c>
      <c r="B217" t="s">
        <v>549</v>
      </c>
      <c r="C217" t="s">
        <v>550</v>
      </c>
      <c r="D217" t="s">
        <v>196</v>
      </c>
      <c r="E217">
        <v>7</v>
      </c>
      <c r="F217" t="e">
        <f>INDEX([1]Règles!$I$17:$I$600,MATCH($B217,[1]Règles!$E$17:$E$600,0))</f>
        <v>#N/A</v>
      </c>
      <c r="G217" t="e">
        <f>INDEX([1]Règles!$F$17:$F$600,MATCH($B217,[1]Règles!$E$17:$E$600,0))</f>
        <v>#N/A</v>
      </c>
      <c r="H217" t="e">
        <f>INDEX([1]Règles!$G$17:$G$600,MATCH($B217,[1]Règles!$E$17:$E$600,0))</f>
        <v>#N/A</v>
      </c>
      <c r="I217" t="e">
        <f>INDEX([1]Règles!$H$17:$H$600,MATCH($B217,[1]Règles!$E$17:$E$600,0))</f>
        <v>#N/A</v>
      </c>
      <c r="J217" t="e">
        <f t="shared" si="6"/>
        <v>#N/A</v>
      </c>
      <c r="K217" t="e">
        <f t="shared" si="7"/>
        <v>#N/A</v>
      </c>
    </row>
    <row r="218" spans="1:11" x14ac:dyDescent="0.25">
      <c r="A218" t="s">
        <v>5</v>
      </c>
      <c r="B218" t="s">
        <v>801</v>
      </c>
      <c r="C218" t="s">
        <v>802</v>
      </c>
      <c r="D218" t="s">
        <v>173</v>
      </c>
      <c r="E218">
        <v>8</v>
      </c>
      <c r="F218">
        <f>INDEX([1]Règles!$I$17:$I$600,MATCH($B218,[1]Règles!$E$17:$E$600,0))</f>
        <v>4.333333333333333</v>
      </c>
      <c r="G218">
        <f>INDEX([1]Règles!$F$17:$F$600,MATCH($B218,[1]Règles!$E$17:$E$600,0))</f>
        <v>1</v>
      </c>
      <c r="H218">
        <f>INDEX([1]Règles!$G$17:$G$600,MATCH($B218,[1]Règles!$E$17:$E$600,0))</f>
        <v>13</v>
      </c>
      <c r="I218">
        <f>INDEX([1]Règles!$H$17:$H$600,MATCH($B218,[1]Règles!$E$17:$E$600,0))</f>
        <v>1</v>
      </c>
      <c r="J218">
        <f t="shared" si="6"/>
        <v>0.54166666666666663</v>
      </c>
      <c r="K218">
        <f t="shared" si="7"/>
        <v>0.23076923076923078</v>
      </c>
    </row>
    <row r="219" spans="1:11" x14ac:dyDescent="0.25">
      <c r="A219" t="s">
        <v>5</v>
      </c>
      <c r="B219" t="s">
        <v>815</v>
      </c>
      <c r="C219" t="s">
        <v>816</v>
      </c>
      <c r="D219" t="s">
        <v>179</v>
      </c>
      <c r="E219">
        <v>8</v>
      </c>
      <c r="F219">
        <f>INDEX([1]Règles!$I$17:$I$600,MATCH($B219,[1]Règles!$E$17:$E$600,0))</f>
        <v>5</v>
      </c>
      <c r="G219">
        <f>INDEX([1]Règles!$F$17:$F$600,MATCH($B219,[1]Règles!$E$17:$E$600,0))</f>
        <v>2</v>
      </c>
      <c r="H219">
        <f>INDEX([1]Règles!$G$17:$G$600,MATCH($B219,[1]Règles!$E$17:$E$600,0))</f>
        <v>4</v>
      </c>
      <c r="I219">
        <f>INDEX([1]Règles!$H$17:$H$600,MATCH($B219,[1]Règles!$E$17:$E$600,0))</f>
        <v>0</v>
      </c>
      <c r="J219">
        <f t="shared" si="6"/>
        <v>0.625</v>
      </c>
      <c r="K219">
        <f t="shared" si="7"/>
        <v>0</v>
      </c>
    </row>
    <row r="220" spans="1:11" x14ac:dyDescent="0.25">
      <c r="A220" t="s">
        <v>5</v>
      </c>
      <c r="B220" t="s">
        <v>878</v>
      </c>
      <c r="C220" t="s">
        <v>879</v>
      </c>
      <c r="D220" t="s">
        <v>229</v>
      </c>
      <c r="E220">
        <v>9</v>
      </c>
      <c r="F220">
        <f>INDEX([1]Règles!$I$17:$I$600,MATCH($B220,[1]Règles!$E$17:$E$600,0))</f>
        <v>4.8</v>
      </c>
      <c r="G220">
        <f>INDEX([1]Règles!$F$17:$F$600,MATCH($B220,[1]Règles!$E$17:$E$600,0))</f>
        <v>3</v>
      </c>
      <c r="H220">
        <f>INDEX([1]Règles!$G$17:$G$600,MATCH($B220,[1]Règles!$E$17:$E$600,0))</f>
        <v>12</v>
      </c>
      <c r="I220">
        <f>INDEX([1]Règles!$H$17:$H$600,MATCH($B220,[1]Règles!$E$17:$E$600,0))</f>
        <v>2</v>
      </c>
      <c r="J220">
        <f t="shared" si="6"/>
        <v>0.53333333333333333</v>
      </c>
      <c r="K220">
        <f t="shared" si="7"/>
        <v>0.41666666666666669</v>
      </c>
    </row>
    <row r="221" spans="1:11" x14ac:dyDescent="0.25">
      <c r="A221" t="s">
        <v>5</v>
      </c>
      <c r="B221" t="s">
        <v>368</v>
      </c>
      <c r="C221" t="s">
        <v>369</v>
      </c>
      <c r="D221" t="s">
        <v>184</v>
      </c>
      <c r="E221">
        <v>10</v>
      </c>
      <c r="F221">
        <f>INDEX([1]Règles!$I$17:$I$600,MATCH($B221,[1]Règles!$E$17:$E$600,0))</f>
        <v>4.75</v>
      </c>
      <c r="G221">
        <f>INDEX([1]Règles!$F$17:$F$600,MATCH($B221,[1]Règles!$E$17:$E$600,0))</f>
        <v>4</v>
      </c>
      <c r="H221">
        <f>INDEX([1]Règles!$G$17:$G$600,MATCH($B221,[1]Règles!$E$17:$E$600,0))</f>
        <v>17</v>
      </c>
      <c r="I221">
        <f>INDEX([1]Règles!$H$17:$H$600,MATCH($B221,[1]Règles!$E$17:$E$600,0))</f>
        <v>1</v>
      </c>
      <c r="J221">
        <f t="shared" si="6"/>
        <v>0.47499999999999998</v>
      </c>
      <c r="K221">
        <f t="shared" si="7"/>
        <v>0.21052631578947367</v>
      </c>
    </row>
    <row r="222" spans="1:11" x14ac:dyDescent="0.25">
      <c r="A222" t="s">
        <v>5</v>
      </c>
      <c r="B222" t="s">
        <v>493</v>
      </c>
      <c r="C222" t="s">
        <v>494</v>
      </c>
      <c r="D222" t="s">
        <v>326</v>
      </c>
      <c r="E222">
        <v>16</v>
      </c>
      <c r="F222">
        <f>INDEX([1]Règles!$I$17:$I$600,MATCH($B222,[1]Règles!$E$17:$E$600,0))</f>
        <v>4.9000000000000004</v>
      </c>
      <c r="G222">
        <f>INDEX([1]Règles!$F$17:$F$600,MATCH($B222,[1]Règles!$E$17:$E$600,0))</f>
        <v>10</v>
      </c>
      <c r="H222">
        <f>INDEX([1]Règles!$G$17:$G$600,MATCH($B222,[1]Règles!$E$17:$E$600,0))</f>
        <v>6</v>
      </c>
      <c r="I222">
        <f>INDEX([1]Règles!$H$17:$H$600,MATCH($B222,[1]Règles!$E$17:$E$600,0))</f>
        <v>4</v>
      </c>
      <c r="J222">
        <f t="shared" si="6"/>
        <v>0.30625000000000002</v>
      </c>
      <c r="K222">
        <f t="shared" si="7"/>
        <v>0.81632653061224481</v>
      </c>
    </row>
    <row r="223" spans="1:11" x14ac:dyDescent="0.25">
      <c r="A223" t="s">
        <v>11</v>
      </c>
      <c r="B223" t="s">
        <v>875</v>
      </c>
      <c r="C223" t="s">
        <v>346</v>
      </c>
      <c r="D223" t="s">
        <v>206</v>
      </c>
      <c r="E223">
        <v>1</v>
      </c>
      <c r="F223">
        <f>INDEX([1]Règles!$I$17:$I$600,MATCH($B223,[1]Règles!$E$17:$E$600,0))</f>
        <v>4.5</v>
      </c>
      <c r="G223">
        <f>INDEX([1]Règles!$F$17:$F$600,MATCH($B223,[1]Règles!$E$17:$E$600,0))</f>
        <v>3</v>
      </c>
      <c r="H223">
        <f>INDEX([1]Règles!$G$17:$G$600,MATCH($B223,[1]Règles!$E$17:$E$600,0))</f>
        <v>4</v>
      </c>
      <c r="I223">
        <f>INDEX([1]Règles!$H$17:$H$600,MATCH($B223,[1]Règles!$E$17:$E$600,0))</f>
        <v>0</v>
      </c>
      <c r="J223">
        <f t="shared" si="6"/>
        <v>4.5</v>
      </c>
      <c r="K223">
        <f t="shared" si="7"/>
        <v>0</v>
      </c>
    </row>
    <row r="224" spans="1:11" x14ac:dyDescent="0.25">
      <c r="A224" t="s">
        <v>11</v>
      </c>
      <c r="B224" t="s">
        <v>520</v>
      </c>
      <c r="C224" t="s">
        <v>521</v>
      </c>
      <c r="D224" t="s">
        <v>326</v>
      </c>
      <c r="E224">
        <v>4</v>
      </c>
      <c r="F224">
        <f>INDEX([1]Règles!$I$17:$I$600,MATCH($B224,[1]Règles!$E$17:$E$600,0))</f>
        <v>5</v>
      </c>
      <c r="G224">
        <f>INDEX([1]Règles!$F$17:$F$600,MATCH($B224,[1]Règles!$E$17:$E$600,0))</f>
        <v>2</v>
      </c>
      <c r="H224">
        <f>INDEX([1]Règles!$G$17:$G$600,MATCH($B224,[1]Règles!$E$17:$E$600,0))</f>
        <v>2</v>
      </c>
      <c r="I224">
        <f>INDEX([1]Règles!$H$17:$H$600,MATCH($B224,[1]Règles!$E$17:$E$600,0))</f>
        <v>0</v>
      </c>
      <c r="J224">
        <f t="shared" si="6"/>
        <v>1.25</v>
      </c>
      <c r="K224">
        <f t="shared" si="7"/>
        <v>0</v>
      </c>
    </row>
    <row r="225" spans="1:12" x14ac:dyDescent="0.25">
      <c r="A225" t="s">
        <v>11</v>
      </c>
      <c r="B225" t="s">
        <v>724</v>
      </c>
      <c r="C225" t="s">
        <v>579</v>
      </c>
      <c r="D225" t="s">
        <v>184</v>
      </c>
      <c r="E225">
        <v>8</v>
      </c>
      <c r="F225">
        <f>INDEX([1]Règles!$I$17:$I$600,MATCH($B225,[1]Règles!$E$17:$E$600,0))</f>
        <v>5</v>
      </c>
      <c r="G225">
        <f>INDEX([1]Règles!$F$17:$F$600,MATCH($B225,[1]Règles!$E$17:$E$600,0))</f>
        <v>1</v>
      </c>
      <c r="H225">
        <f>INDEX([1]Règles!$G$17:$G$600,MATCH($B225,[1]Règles!$E$17:$E$600,0))</f>
        <v>0</v>
      </c>
      <c r="I225">
        <f>INDEX([1]Règles!$H$17:$H$600,MATCH($B225,[1]Règles!$E$17:$E$600,0))</f>
        <v>0</v>
      </c>
      <c r="J225">
        <f t="shared" si="6"/>
        <v>0.625</v>
      </c>
      <c r="K225">
        <f t="shared" si="7"/>
        <v>0</v>
      </c>
    </row>
    <row r="226" spans="1:12" x14ac:dyDescent="0.25">
      <c r="A226" t="s">
        <v>11</v>
      </c>
      <c r="B226" t="s">
        <v>778</v>
      </c>
      <c r="C226" t="s">
        <v>343</v>
      </c>
      <c r="D226" t="s">
        <v>328</v>
      </c>
      <c r="E226">
        <v>8</v>
      </c>
      <c r="F226">
        <f>INDEX([1]Règles!$I$17:$I$600,MATCH($B226,[1]Règles!$E$17:$E$600,0))</f>
        <v>5</v>
      </c>
      <c r="G226">
        <f>INDEX([1]Règles!$F$17:$F$600,MATCH($B226,[1]Règles!$E$17:$E$600,0))</f>
        <v>3</v>
      </c>
      <c r="H226">
        <f>INDEX([1]Règles!$G$17:$G$600,MATCH($B226,[1]Règles!$E$17:$E$600,0))</f>
        <v>0</v>
      </c>
      <c r="I226">
        <f>INDEX([1]Règles!$H$17:$H$600,MATCH($B226,[1]Règles!$E$17:$E$600,0))</f>
        <v>0</v>
      </c>
      <c r="J226">
        <f t="shared" si="6"/>
        <v>0.625</v>
      </c>
      <c r="K226">
        <f t="shared" si="7"/>
        <v>0</v>
      </c>
    </row>
    <row r="227" spans="1:12" x14ac:dyDescent="0.25">
      <c r="A227" t="s">
        <v>5</v>
      </c>
      <c r="B227" t="s">
        <v>453</v>
      </c>
      <c r="C227" t="s">
        <v>216</v>
      </c>
      <c r="D227" t="s">
        <v>196</v>
      </c>
      <c r="E227">
        <v>19</v>
      </c>
      <c r="F227">
        <f>INDEX([1]Règles!$I$17:$I$600,MATCH($B227,[1]Règles!$E$17:$E$600,0))</f>
        <v>4.4545454545454541</v>
      </c>
      <c r="G227">
        <f>INDEX([1]Règles!$F$17:$F$600,MATCH($B227,[1]Règles!$E$17:$E$600,0))</f>
        <v>11</v>
      </c>
      <c r="H227">
        <f>INDEX([1]Règles!$G$17:$G$600,MATCH($B227,[1]Règles!$E$17:$E$600,0))</f>
        <v>0</v>
      </c>
      <c r="I227">
        <f>INDEX([1]Règles!$H$17:$H$600,MATCH($B227,[1]Règles!$E$17:$E$600,0))</f>
        <v>4</v>
      </c>
      <c r="J227">
        <f t="shared" si="6"/>
        <v>0.23444976076555021</v>
      </c>
      <c r="K227">
        <f t="shared" si="7"/>
        <v>0.8979591836734695</v>
      </c>
      <c r="L227">
        <v>1</v>
      </c>
    </row>
    <row r="228" spans="1:12" x14ac:dyDescent="0.25">
      <c r="A228" t="s">
        <v>11</v>
      </c>
      <c r="B228" t="s">
        <v>709</v>
      </c>
      <c r="C228" t="s">
        <v>710</v>
      </c>
      <c r="D228" t="s">
        <v>199</v>
      </c>
      <c r="E228">
        <v>10</v>
      </c>
      <c r="F228">
        <f>INDEX([1]Règles!$I$17:$I$600,MATCH($B228,[1]Règles!$E$17:$E$600,0))</f>
        <v>5.2727272727272725</v>
      </c>
      <c r="G228">
        <f>INDEX([1]Règles!$F$17:$F$600,MATCH($B228,[1]Règles!$E$17:$E$600,0))</f>
        <v>10</v>
      </c>
      <c r="H228">
        <f>INDEX([1]Règles!$G$17:$G$600,MATCH($B228,[1]Règles!$E$17:$E$600,0))</f>
        <v>10</v>
      </c>
      <c r="I228">
        <f>INDEX([1]Règles!$H$17:$H$600,MATCH($B228,[1]Règles!$E$17:$E$600,0))</f>
        <v>2</v>
      </c>
      <c r="J228">
        <f t="shared" si="6"/>
        <v>0.52727272727272723</v>
      </c>
      <c r="K228">
        <f t="shared" si="7"/>
        <v>0.37931034482758624</v>
      </c>
    </row>
    <row r="229" spans="1:12" x14ac:dyDescent="0.25">
      <c r="A229" t="s">
        <v>11</v>
      </c>
      <c r="B229" t="s">
        <v>946</v>
      </c>
      <c r="C229" t="s">
        <v>336</v>
      </c>
      <c r="D229" t="s">
        <v>212</v>
      </c>
      <c r="E229">
        <v>11</v>
      </c>
      <c r="F229">
        <f>INDEX([1]Règles!$I$17:$I$600,MATCH($B229,[1]Règles!$E$17:$E$600,0))</f>
        <v>5</v>
      </c>
      <c r="G229">
        <f>INDEX([1]Règles!$F$17:$F$600,MATCH($B229,[1]Règles!$E$17:$E$600,0))</f>
        <v>1</v>
      </c>
      <c r="H229">
        <f>INDEX([1]Règles!$G$17:$G$600,MATCH($B229,[1]Règles!$E$17:$E$600,0))</f>
        <v>0</v>
      </c>
      <c r="I229">
        <f>INDEX([1]Règles!$H$17:$H$600,MATCH($B229,[1]Règles!$E$17:$E$600,0))</f>
        <v>0</v>
      </c>
      <c r="J229">
        <f t="shared" si="6"/>
        <v>0.45454545454545453</v>
      </c>
      <c r="K229">
        <f t="shared" si="7"/>
        <v>0</v>
      </c>
    </row>
    <row r="230" spans="1:12" x14ac:dyDescent="0.25">
      <c r="A230" t="s">
        <v>11</v>
      </c>
      <c r="B230" t="s">
        <v>510</v>
      </c>
      <c r="C230" t="s">
        <v>511</v>
      </c>
      <c r="D230" t="s">
        <v>326</v>
      </c>
      <c r="E230">
        <v>12</v>
      </c>
      <c r="F230">
        <f>INDEX([1]Règles!$I$17:$I$600,MATCH($B230,[1]Règles!$E$17:$E$600,0))</f>
        <v>5</v>
      </c>
      <c r="G230">
        <f>INDEX([1]Règles!$F$17:$F$600,MATCH($B230,[1]Règles!$E$17:$E$600,0))</f>
        <v>7</v>
      </c>
      <c r="H230">
        <f>INDEX([1]Règles!$G$17:$G$600,MATCH($B230,[1]Règles!$E$17:$E$600,0))</f>
        <v>0</v>
      </c>
      <c r="I230">
        <f>INDEX([1]Règles!$H$17:$H$600,MATCH($B230,[1]Règles!$E$17:$E$600,0))</f>
        <v>0</v>
      </c>
      <c r="J230">
        <f t="shared" si="6"/>
        <v>0.41666666666666669</v>
      </c>
      <c r="K230">
        <f t="shared" si="7"/>
        <v>0</v>
      </c>
    </row>
    <row r="231" spans="1:12" x14ac:dyDescent="0.25">
      <c r="A231" t="s">
        <v>11</v>
      </c>
      <c r="B231" t="s">
        <v>870</v>
      </c>
      <c r="C231" t="s">
        <v>871</v>
      </c>
      <c r="D231" t="s">
        <v>206</v>
      </c>
      <c r="E231">
        <v>12</v>
      </c>
      <c r="F231">
        <f>INDEX([1]Règles!$I$17:$I$600,MATCH($B231,[1]Règles!$E$17:$E$600,0))</f>
        <v>5</v>
      </c>
      <c r="G231">
        <f>INDEX([1]Règles!$F$17:$F$600,MATCH($B231,[1]Règles!$E$17:$E$600,0))</f>
        <v>9</v>
      </c>
      <c r="H231">
        <f>INDEX([1]Règles!$G$17:$G$600,MATCH($B231,[1]Règles!$E$17:$E$600,0))</f>
        <v>5</v>
      </c>
      <c r="I231">
        <f>INDEX([1]Règles!$H$17:$H$600,MATCH($B231,[1]Règles!$E$17:$E$600,0))</f>
        <v>1</v>
      </c>
      <c r="J231">
        <f t="shared" si="6"/>
        <v>0.41666666666666669</v>
      </c>
      <c r="K231">
        <f t="shared" si="7"/>
        <v>0.2</v>
      </c>
    </row>
    <row r="232" spans="1:12" x14ac:dyDescent="0.25">
      <c r="A232" t="s">
        <v>11</v>
      </c>
      <c r="B232" t="s">
        <v>884</v>
      </c>
      <c r="C232" t="s">
        <v>408</v>
      </c>
      <c r="D232" t="s">
        <v>229</v>
      </c>
      <c r="E232">
        <v>12</v>
      </c>
      <c r="F232">
        <f>INDEX([1]Règles!$I$17:$I$600,MATCH($B232,[1]Règles!$E$17:$E$600,0))</f>
        <v>5</v>
      </c>
      <c r="G232">
        <f>INDEX([1]Règles!$F$17:$F$600,MATCH($B232,[1]Règles!$E$17:$E$600,0))</f>
        <v>0</v>
      </c>
      <c r="H232">
        <f>INDEX([1]Règles!$G$17:$G$600,MATCH($B232,[1]Règles!$E$17:$E$600,0))</f>
        <v>5</v>
      </c>
      <c r="I232">
        <f>INDEX([1]Règles!$H$17:$H$600,MATCH($B232,[1]Règles!$E$17:$E$600,0))</f>
        <v>0</v>
      </c>
      <c r="J232">
        <f t="shared" si="6"/>
        <v>0.41666666666666669</v>
      </c>
      <c r="K232">
        <f t="shared" si="7"/>
        <v>0</v>
      </c>
    </row>
    <row r="233" spans="1:12" x14ac:dyDescent="0.25">
      <c r="A233" t="s">
        <v>11</v>
      </c>
      <c r="B233" t="s">
        <v>443</v>
      </c>
      <c r="C233" t="s">
        <v>343</v>
      </c>
      <c r="D233" t="s">
        <v>181</v>
      </c>
      <c r="E233">
        <v>14</v>
      </c>
      <c r="F233">
        <f>INDEX([1]Règles!$I$17:$I$600,MATCH($B233,[1]Règles!$E$17:$E$600,0))</f>
        <v>5</v>
      </c>
      <c r="G233">
        <f>INDEX([1]Règles!$F$17:$F$600,MATCH($B233,[1]Règles!$E$17:$E$600,0))</f>
        <v>13</v>
      </c>
      <c r="H233">
        <f>INDEX([1]Règles!$G$17:$G$600,MATCH($B233,[1]Règles!$E$17:$E$600,0))</f>
        <v>13</v>
      </c>
      <c r="I233">
        <f>INDEX([1]Règles!$H$17:$H$600,MATCH($B233,[1]Règles!$E$17:$E$600,0))</f>
        <v>3</v>
      </c>
      <c r="J233">
        <f t="shared" si="6"/>
        <v>0.35714285714285715</v>
      </c>
      <c r="K233">
        <f t="shared" si="7"/>
        <v>0.6</v>
      </c>
    </row>
    <row r="234" spans="1:12" x14ac:dyDescent="0.25">
      <c r="A234" t="s">
        <v>11</v>
      </c>
      <c r="B234" t="s">
        <v>704</v>
      </c>
      <c r="C234" t="s">
        <v>705</v>
      </c>
      <c r="D234" t="s">
        <v>199</v>
      </c>
      <c r="E234">
        <v>14</v>
      </c>
      <c r="F234">
        <f>INDEX([1]Règles!$I$17:$I$600,MATCH($B234,[1]Règles!$E$17:$E$600,0))</f>
        <v>5</v>
      </c>
      <c r="G234">
        <f>INDEX([1]Règles!$F$17:$F$600,MATCH($B234,[1]Règles!$E$17:$E$600,0))</f>
        <v>5</v>
      </c>
      <c r="H234">
        <f>INDEX([1]Règles!$G$17:$G$600,MATCH($B234,[1]Règles!$E$17:$E$600,0))</f>
        <v>5</v>
      </c>
      <c r="I234">
        <f>INDEX([1]Règles!$H$17:$H$600,MATCH($B234,[1]Règles!$E$17:$E$600,0))</f>
        <v>0</v>
      </c>
      <c r="J234">
        <f t="shared" si="6"/>
        <v>0.35714285714285715</v>
      </c>
      <c r="K234">
        <f t="shared" si="7"/>
        <v>0</v>
      </c>
    </row>
    <row r="235" spans="1:12" x14ac:dyDescent="0.25">
      <c r="A235" t="s">
        <v>26</v>
      </c>
      <c r="B235" t="s">
        <v>115</v>
      </c>
      <c r="D235" t="s">
        <v>176</v>
      </c>
      <c r="E235">
        <v>10</v>
      </c>
      <c r="F235">
        <f>INDEX([1]Règles!$I$17:$I$600,MATCH($B235,[1]Règles!$E$17:$E$600,0))</f>
        <v>5.4285714285714288</v>
      </c>
      <c r="G235">
        <f>INDEX([1]Règles!$F$17:$F$600,MATCH($B235,[1]Règles!$E$17:$E$600,0))</f>
        <v>35</v>
      </c>
      <c r="H235">
        <f>INDEX([1]Règles!$G$17:$G$600,MATCH($B235,[1]Règles!$E$17:$E$600,0))</f>
        <v>1</v>
      </c>
      <c r="I235">
        <f>INDEX([1]Règles!$H$17:$H$600,MATCH($B235,[1]Règles!$E$17:$E$600,0))</f>
        <v>1</v>
      </c>
      <c r="J235">
        <f t="shared" si="6"/>
        <v>0.54285714285714293</v>
      </c>
      <c r="K235">
        <f t="shared" si="7"/>
        <v>0.18421052631578946</v>
      </c>
      <c r="L235">
        <v>1</v>
      </c>
    </row>
    <row r="236" spans="1:12" x14ac:dyDescent="0.25">
      <c r="A236" t="s">
        <v>26</v>
      </c>
      <c r="B236" t="s">
        <v>339</v>
      </c>
      <c r="C236" t="s">
        <v>340</v>
      </c>
      <c r="D236" t="s">
        <v>184</v>
      </c>
      <c r="E236">
        <v>10</v>
      </c>
      <c r="F236">
        <f>INDEX([1]Règles!$I$17:$I$600,MATCH($B236,[1]Règles!$E$17:$E$600,0))</f>
        <v>5.546875</v>
      </c>
      <c r="G236">
        <f>INDEX([1]Règles!$F$17:$F$600,MATCH($B236,[1]Règles!$E$17:$E$600,0))</f>
        <v>32</v>
      </c>
      <c r="H236">
        <f>INDEX([1]Règles!$G$17:$G$600,MATCH($B236,[1]Règles!$E$17:$E$600,0))</f>
        <v>0</v>
      </c>
      <c r="I236">
        <f>INDEX([1]Règles!$H$17:$H$600,MATCH($B236,[1]Règles!$E$17:$E$600,0))</f>
        <v>1</v>
      </c>
      <c r="J236">
        <f t="shared" si="6"/>
        <v>0.5546875</v>
      </c>
      <c r="K236">
        <f t="shared" si="7"/>
        <v>0.18028169014084508</v>
      </c>
      <c r="L236">
        <v>1</v>
      </c>
    </row>
    <row r="237" spans="1:12" x14ac:dyDescent="0.25">
      <c r="A237" t="s">
        <v>26</v>
      </c>
      <c r="B237" t="s">
        <v>928</v>
      </c>
      <c r="C237" t="s">
        <v>929</v>
      </c>
      <c r="D237" t="s">
        <v>212</v>
      </c>
      <c r="E237">
        <v>12</v>
      </c>
      <c r="F237">
        <f>INDEX([1]Règles!$I$17:$I$600,MATCH($B237,[1]Règles!$E$17:$E$600,0))</f>
        <v>4.6923076923076925</v>
      </c>
      <c r="G237">
        <f>INDEX([1]Règles!$F$17:$F$600,MATCH($B237,[1]Règles!$E$17:$E$600,0))</f>
        <v>13</v>
      </c>
      <c r="H237">
        <f>INDEX([1]Règles!$G$17:$G$600,MATCH($B237,[1]Règles!$E$17:$E$600,0))</f>
        <v>0</v>
      </c>
      <c r="I237">
        <f>INDEX([1]Règles!$H$17:$H$600,MATCH($B237,[1]Règles!$E$17:$E$600,0))</f>
        <v>1</v>
      </c>
      <c r="J237">
        <f t="shared" si="6"/>
        <v>0.39102564102564102</v>
      </c>
      <c r="K237">
        <f t="shared" si="7"/>
        <v>0.21311475409836064</v>
      </c>
    </row>
    <row r="238" spans="1:12" x14ac:dyDescent="0.25">
      <c r="A238" t="s">
        <v>11</v>
      </c>
      <c r="B238" t="s">
        <v>213</v>
      </c>
      <c r="C238" t="s">
        <v>214</v>
      </c>
      <c r="D238" t="s">
        <v>193</v>
      </c>
      <c r="E238">
        <v>17</v>
      </c>
      <c r="F238">
        <f>INDEX([1]Règles!$I$17:$I$600,MATCH($B238,[1]Règles!$E$17:$E$600,0))</f>
        <v>5.625</v>
      </c>
      <c r="G238">
        <f>INDEX([1]Règles!$F$17:$F$600,MATCH($B238,[1]Règles!$E$17:$E$600,0))</f>
        <v>24</v>
      </c>
      <c r="H238">
        <f>INDEX([1]Règles!$G$17:$G$600,MATCH($B238,[1]Règles!$E$17:$E$600,0))</f>
        <v>5</v>
      </c>
      <c r="I238">
        <f>INDEX([1]Règles!$H$17:$H$600,MATCH($B238,[1]Règles!$E$17:$E$600,0))</f>
        <v>1</v>
      </c>
      <c r="J238">
        <f t="shared" si="6"/>
        <v>0.33088235294117646</v>
      </c>
      <c r="K238">
        <f t="shared" si="7"/>
        <v>0.17777777777777778</v>
      </c>
    </row>
    <row r="239" spans="1:12" x14ac:dyDescent="0.25">
      <c r="A239" t="s">
        <v>11</v>
      </c>
      <c r="B239" t="s">
        <v>348</v>
      </c>
      <c r="C239" t="s">
        <v>349</v>
      </c>
      <c r="D239" t="s">
        <v>184</v>
      </c>
      <c r="E239">
        <v>12</v>
      </c>
      <c r="F239">
        <f>INDEX([1]Règles!$I$17:$I$600,MATCH($B239,[1]Règles!$E$17:$E$600,0))</f>
        <v>5.8142857142857141</v>
      </c>
      <c r="G239">
        <f>INDEX([1]Règles!$F$17:$F$600,MATCH($B239,[1]Règles!$E$17:$E$600,0))</f>
        <v>35</v>
      </c>
      <c r="H239">
        <f>INDEX([1]Règles!$G$17:$G$600,MATCH($B239,[1]Règles!$E$17:$E$600,0))</f>
        <v>0</v>
      </c>
      <c r="I239">
        <f>INDEX([1]Règles!$H$17:$H$600,MATCH($B239,[1]Règles!$E$17:$E$600,0))</f>
        <v>1</v>
      </c>
      <c r="J239">
        <f t="shared" si="6"/>
        <v>0.48452380952380952</v>
      </c>
      <c r="K239">
        <f t="shared" si="7"/>
        <v>0.171990171990172</v>
      </c>
      <c r="L239">
        <v>1</v>
      </c>
    </row>
    <row r="240" spans="1:12" x14ac:dyDescent="0.25">
      <c r="A240" t="s">
        <v>11</v>
      </c>
      <c r="B240" t="s">
        <v>990</v>
      </c>
      <c r="C240" t="s">
        <v>991</v>
      </c>
      <c r="D240" t="s">
        <v>209</v>
      </c>
      <c r="E240">
        <v>9</v>
      </c>
      <c r="F240">
        <f>INDEX([1]Règles!$I$17:$I$600,MATCH($B240,[1]Règles!$E$17:$E$600,0))</f>
        <v>4.9722222222222223</v>
      </c>
      <c r="G240">
        <f>INDEX([1]Règles!$F$17:$F$600,MATCH($B240,[1]Règles!$E$17:$E$600,0))</f>
        <v>18</v>
      </c>
      <c r="H240">
        <f>INDEX([1]Règles!$G$17:$G$600,MATCH($B240,[1]Règles!$E$17:$E$600,0))</f>
        <v>3</v>
      </c>
      <c r="I240">
        <f>INDEX([1]Règles!$H$17:$H$600,MATCH($B240,[1]Règles!$E$17:$E$600,0))</f>
        <v>0</v>
      </c>
      <c r="J240">
        <f t="shared" si="6"/>
        <v>0.55246913580246915</v>
      </c>
      <c r="K240">
        <f t="shared" si="7"/>
        <v>0</v>
      </c>
      <c r="L240">
        <v>1</v>
      </c>
    </row>
    <row r="241" spans="1:12" x14ac:dyDescent="0.25">
      <c r="A241" t="s">
        <v>20</v>
      </c>
      <c r="B241" t="s">
        <v>587</v>
      </c>
      <c r="C241" t="s">
        <v>202</v>
      </c>
      <c r="D241" t="s">
        <v>190</v>
      </c>
      <c r="E241">
        <v>3</v>
      </c>
      <c r="F241">
        <f>INDEX([1]Règles!$I$17:$I$600,MATCH($B241,[1]Règles!$E$17:$E$600,0))</f>
        <v>5.5</v>
      </c>
      <c r="G241">
        <f>INDEX([1]Règles!$F$17:$F$600,MATCH($B241,[1]Règles!$E$17:$E$600,0))</f>
        <v>23</v>
      </c>
      <c r="H241">
        <f>INDEX([1]Règles!$G$17:$G$600,MATCH($B241,[1]Règles!$E$17:$E$600,0))</f>
        <v>0</v>
      </c>
      <c r="I241">
        <f>INDEX([1]Règles!$H$17:$H$600,MATCH($B241,[1]Règles!$E$17:$E$600,0))</f>
        <v>0</v>
      </c>
      <c r="J241">
        <f t="shared" si="6"/>
        <v>1.8333333333333333</v>
      </c>
      <c r="K241">
        <f t="shared" si="7"/>
        <v>0</v>
      </c>
    </row>
    <row r="242" spans="1:12" x14ac:dyDescent="0.25">
      <c r="A242" t="s">
        <v>11</v>
      </c>
      <c r="B242" t="s">
        <v>542</v>
      </c>
      <c r="C242" t="s">
        <v>543</v>
      </c>
      <c r="D242" t="s">
        <v>187</v>
      </c>
      <c r="E242">
        <v>6</v>
      </c>
      <c r="F242">
        <f>INDEX([1]Règles!$I$17:$I$600,MATCH($B242,[1]Règles!$E$17:$E$600,0))</f>
        <v>5.4242424242424239</v>
      </c>
      <c r="G242">
        <f>INDEX([1]Règles!$F$17:$F$600,MATCH($B242,[1]Règles!$E$17:$E$600,0))</f>
        <v>31</v>
      </c>
      <c r="H242">
        <f>INDEX([1]Règles!$G$17:$G$600,MATCH($B242,[1]Règles!$E$17:$E$600,0))</f>
        <v>3</v>
      </c>
      <c r="I242">
        <f>INDEX([1]Règles!$H$17:$H$600,MATCH($B242,[1]Règles!$E$17:$E$600,0))</f>
        <v>0</v>
      </c>
      <c r="J242">
        <f t="shared" si="6"/>
        <v>0.90404040404040398</v>
      </c>
      <c r="K242">
        <f t="shared" si="7"/>
        <v>0</v>
      </c>
      <c r="L242">
        <v>1</v>
      </c>
    </row>
    <row r="243" spans="1:12" x14ac:dyDescent="0.25">
      <c r="A243" t="s">
        <v>11</v>
      </c>
      <c r="B243" t="s">
        <v>700</v>
      </c>
      <c r="C243" t="s">
        <v>701</v>
      </c>
      <c r="D243" t="s">
        <v>199</v>
      </c>
      <c r="E243">
        <v>8</v>
      </c>
      <c r="F243">
        <f>INDEX([1]Règles!$I$17:$I$600,MATCH($B243,[1]Règles!$E$17:$E$600,0))</f>
        <v>5.7413793103448274</v>
      </c>
      <c r="G243">
        <f>INDEX([1]Règles!$F$17:$F$600,MATCH($B243,[1]Règles!$E$17:$E$600,0))</f>
        <v>29</v>
      </c>
      <c r="H243">
        <f>INDEX([1]Règles!$G$17:$G$600,MATCH($B243,[1]Règles!$E$17:$E$600,0))</f>
        <v>3</v>
      </c>
      <c r="I243">
        <f>INDEX([1]Règles!$H$17:$H$600,MATCH($B243,[1]Règles!$E$17:$E$600,0))</f>
        <v>0</v>
      </c>
      <c r="J243">
        <f t="shared" si="6"/>
        <v>0.71767241379310343</v>
      </c>
      <c r="K243">
        <f t="shared" si="7"/>
        <v>0</v>
      </c>
    </row>
    <row r="244" spans="1:12" x14ac:dyDescent="0.25">
      <c r="A244" t="s">
        <v>26</v>
      </c>
      <c r="B244" t="s">
        <v>583</v>
      </c>
      <c r="C244" t="s">
        <v>584</v>
      </c>
      <c r="D244" t="s">
        <v>190</v>
      </c>
      <c r="E244">
        <v>7</v>
      </c>
      <c r="F244">
        <f>INDEX([1]Règles!$I$17:$I$600,MATCH($B244,[1]Règles!$E$17:$E$600,0))</f>
        <v>4.8793103448275863</v>
      </c>
      <c r="G244">
        <f>INDEX([1]Règles!$F$17:$F$600,MATCH($B244,[1]Règles!$E$17:$E$600,0))</f>
        <v>30</v>
      </c>
      <c r="H244">
        <f>INDEX([1]Règles!$G$17:$G$600,MATCH($B244,[1]Règles!$E$17:$E$600,0))</f>
        <v>0</v>
      </c>
      <c r="I244">
        <f>INDEX([1]Règles!$H$17:$H$600,MATCH($B244,[1]Règles!$E$17:$E$600,0))</f>
        <v>0</v>
      </c>
      <c r="J244">
        <f t="shared" si="6"/>
        <v>0.69704433497536944</v>
      </c>
      <c r="K244">
        <f t="shared" si="7"/>
        <v>0</v>
      </c>
    </row>
    <row r="245" spans="1:12" x14ac:dyDescent="0.25">
      <c r="A245" t="s">
        <v>26</v>
      </c>
      <c r="B245" t="s">
        <v>247</v>
      </c>
      <c r="C245" t="s">
        <v>202</v>
      </c>
      <c r="D245" t="s">
        <v>181</v>
      </c>
      <c r="E245">
        <v>8</v>
      </c>
      <c r="F245">
        <f>INDEX([1]Règles!$I$17:$I$600,MATCH($B245,[1]Règles!$E$17:$E$600,0))</f>
        <v>5.1515151515151514</v>
      </c>
      <c r="G245">
        <f>INDEX([1]Règles!$F$17:$F$600,MATCH($B245,[1]Règles!$E$17:$E$600,0))</f>
        <v>33</v>
      </c>
      <c r="H245">
        <f>INDEX([1]Règles!$G$17:$G$600,MATCH($B245,[1]Règles!$E$17:$E$600,0))</f>
        <v>0</v>
      </c>
      <c r="I245">
        <f>INDEX([1]Règles!$H$17:$H$600,MATCH($B245,[1]Règles!$E$17:$E$600,0))</f>
        <v>0</v>
      </c>
      <c r="J245">
        <f t="shared" si="6"/>
        <v>0.64393939393939392</v>
      </c>
      <c r="K245">
        <f t="shared" si="7"/>
        <v>0</v>
      </c>
    </row>
    <row r="246" spans="1:12" x14ac:dyDescent="0.25">
      <c r="A246" t="s">
        <v>11</v>
      </c>
      <c r="B246" t="s">
        <v>707</v>
      </c>
      <c r="C246" t="s">
        <v>498</v>
      </c>
      <c r="D246" t="s">
        <v>199</v>
      </c>
      <c r="E246">
        <v>11</v>
      </c>
      <c r="F246">
        <f>INDEX([1]Règles!$I$17:$I$600,MATCH($B246,[1]Règles!$E$17:$E$600,0))</f>
        <v>4.9545454545454541</v>
      </c>
      <c r="G246">
        <f>INDEX([1]Règles!$F$17:$F$600,MATCH($B246,[1]Règles!$E$17:$E$600,0))</f>
        <v>9</v>
      </c>
      <c r="H246">
        <f>INDEX([1]Règles!$G$17:$G$600,MATCH($B246,[1]Règles!$E$17:$E$600,0))</f>
        <v>8</v>
      </c>
      <c r="I246">
        <f>INDEX([1]Règles!$H$17:$H$600,MATCH($B246,[1]Règles!$E$17:$E$600,0))</f>
        <v>1</v>
      </c>
      <c r="J246">
        <f t="shared" si="6"/>
        <v>0.45041322314049581</v>
      </c>
      <c r="K246">
        <f t="shared" si="7"/>
        <v>0.20183486238532111</v>
      </c>
    </row>
    <row r="247" spans="1:12" x14ac:dyDescent="0.25">
      <c r="A247" t="s">
        <v>26</v>
      </c>
      <c r="B247" t="s">
        <v>551</v>
      </c>
      <c r="C247" t="s">
        <v>552</v>
      </c>
      <c r="D247" t="s">
        <v>196</v>
      </c>
      <c r="E247">
        <v>8</v>
      </c>
      <c r="F247">
        <f>INDEX([1]Règles!$I$17:$I$600,MATCH($B247,[1]Règles!$E$17:$E$600,0))</f>
        <v>4.7758620689655169</v>
      </c>
      <c r="G247">
        <f>INDEX([1]Règles!$F$17:$F$600,MATCH($B247,[1]Règles!$E$17:$E$600,0))</f>
        <v>29</v>
      </c>
      <c r="H247">
        <f>INDEX([1]Règles!$G$17:$G$600,MATCH($B247,[1]Règles!$E$17:$E$600,0))</f>
        <v>1</v>
      </c>
      <c r="I247">
        <f>INDEX([1]Règles!$H$17:$H$600,MATCH($B247,[1]Règles!$E$17:$E$600,0))</f>
        <v>0</v>
      </c>
      <c r="J247">
        <f t="shared" si="6"/>
        <v>0.59698275862068961</v>
      </c>
      <c r="K247">
        <f t="shared" si="7"/>
        <v>0</v>
      </c>
    </row>
    <row r="248" spans="1:12" x14ac:dyDescent="0.25">
      <c r="A248" t="s">
        <v>26</v>
      </c>
      <c r="B248" t="s">
        <v>432</v>
      </c>
      <c r="C248" t="s">
        <v>433</v>
      </c>
      <c r="D248" t="s">
        <v>181</v>
      </c>
      <c r="E248">
        <v>9</v>
      </c>
      <c r="F248">
        <f>INDEX([1]Règles!$I$17:$I$600,MATCH($B248,[1]Règles!$E$17:$E$600,0))</f>
        <v>5.0757575757575761</v>
      </c>
      <c r="G248">
        <f>INDEX([1]Règles!$F$17:$F$600,MATCH($B248,[1]Règles!$E$17:$E$600,0))</f>
        <v>33</v>
      </c>
      <c r="H248">
        <f>INDEX([1]Règles!$G$17:$G$600,MATCH($B248,[1]Règles!$E$17:$E$600,0))</f>
        <v>0</v>
      </c>
      <c r="I248">
        <f>INDEX([1]Règles!$H$17:$H$600,MATCH($B248,[1]Règles!$E$17:$E$600,0))</f>
        <v>0</v>
      </c>
      <c r="J248">
        <f t="shared" si="6"/>
        <v>0.56397306397306401</v>
      </c>
      <c r="K248">
        <f t="shared" si="7"/>
        <v>0</v>
      </c>
      <c r="L248">
        <v>1</v>
      </c>
    </row>
    <row r="249" spans="1:12" x14ac:dyDescent="0.25">
      <c r="A249" t="s">
        <v>11</v>
      </c>
      <c r="B249" t="s">
        <v>776</v>
      </c>
      <c r="C249" t="s">
        <v>777</v>
      </c>
      <c r="D249" t="s">
        <v>328</v>
      </c>
      <c r="E249">
        <v>15</v>
      </c>
      <c r="F249">
        <f>INDEX([1]Règles!$I$17:$I$600,MATCH($B249,[1]Règles!$E$17:$E$600,0))</f>
        <v>4.9772727272727275</v>
      </c>
      <c r="G249">
        <f>INDEX([1]Règles!$F$17:$F$600,MATCH($B249,[1]Règles!$E$17:$E$600,0))</f>
        <v>19</v>
      </c>
      <c r="H249">
        <f>INDEX([1]Règles!$G$17:$G$600,MATCH($B249,[1]Règles!$E$17:$E$600,0))</f>
        <v>11</v>
      </c>
      <c r="I249">
        <f>INDEX([1]Règles!$H$17:$H$600,MATCH($B249,[1]Règles!$E$17:$E$600,0))</f>
        <v>5</v>
      </c>
      <c r="J249">
        <f t="shared" si="6"/>
        <v>0.33181818181818185</v>
      </c>
      <c r="K249">
        <f t="shared" si="7"/>
        <v>1.004566210045662</v>
      </c>
    </row>
    <row r="250" spans="1:12" x14ac:dyDescent="0.25">
      <c r="A250" t="s">
        <v>11</v>
      </c>
      <c r="B250" t="s">
        <v>702</v>
      </c>
      <c r="C250" t="s">
        <v>703</v>
      </c>
      <c r="D250" t="s">
        <v>199</v>
      </c>
      <c r="E250">
        <v>8</v>
      </c>
      <c r="F250">
        <f>INDEX([1]Règles!$I$17:$I$600,MATCH($B250,[1]Règles!$E$17:$E$600,0))</f>
        <v>4.9736842105263159</v>
      </c>
      <c r="G250">
        <f>INDEX([1]Règles!$F$17:$F$600,MATCH($B250,[1]Règles!$E$17:$E$600,0))</f>
        <v>19</v>
      </c>
      <c r="H250">
        <f>INDEX([1]Règles!$G$17:$G$600,MATCH($B250,[1]Règles!$E$17:$E$600,0))</f>
        <v>4</v>
      </c>
      <c r="I250">
        <f>INDEX([1]Règles!$H$17:$H$600,MATCH($B250,[1]Règles!$E$17:$E$600,0))</f>
        <v>1</v>
      </c>
      <c r="J250">
        <f t="shared" si="6"/>
        <v>0.62171052631578949</v>
      </c>
      <c r="K250">
        <f t="shared" si="7"/>
        <v>0.20105820105820105</v>
      </c>
    </row>
    <row r="251" spans="1:12" x14ac:dyDescent="0.25">
      <c r="A251" t="s">
        <v>26</v>
      </c>
      <c r="B251" t="s">
        <v>296</v>
      </c>
      <c r="C251" t="s">
        <v>297</v>
      </c>
      <c r="D251" t="s">
        <v>173</v>
      </c>
      <c r="E251">
        <v>9</v>
      </c>
      <c r="F251">
        <f>INDEX([1]Règles!$I$17:$I$600,MATCH($B251,[1]Règles!$E$17:$E$600,0))</f>
        <v>5.0555555555555554</v>
      </c>
      <c r="G251">
        <f>INDEX([1]Règles!$F$17:$F$600,MATCH($B251,[1]Règles!$E$17:$E$600,0))</f>
        <v>26</v>
      </c>
      <c r="H251">
        <f>INDEX([1]Règles!$G$17:$G$600,MATCH($B251,[1]Règles!$E$17:$E$600,0))</f>
        <v>3</v>
      </c>
      <c r="I251">
        <f>INDEX([1]Règles!$H$17:$H$600,MATCH($B251,[1]Règles!$E$17:$E$600,0))</f>
        <v>0</v>
      </c>
      <c r="J251">
        <f t="shared" si="6"/>
        <v>0.56172839506172834</v>
      </c>
      <c r="K251">
        <f t="shared" si="7"/>
        <v>0</v>
      </c>
    </row>
    <row r="252" spans="1:12" x14ac:dyDescent="0.25">
      <c r="A252" t="s">
        <v>26</v>
      </c>
      <c r="B252" t="s">
        <v>898</v>
      </c>
      <c r="C252" t="s">
        <v>373</v>
      </c>
      <c r="D252" t="s">
        <v>313</v>
      </c>
      <c r="E252">
        <v>9</v>
      </c>
      <c r="F252">
        <f>INDEX([1]Règles!$I$17:$I$600,MATCH($B252,[1]Règles!$E$17:$E$600,0))</f>
        <v>4.9038461538461542</v>
      </c>
      <c r="G252">
        <f>INDEX([1]Règles!$F$17:$F$600,MATCH($B252,[1]Règles!$E$17:$E$600,0))</f>
        <v>26</v>
      </c>
      <c r="H252">
        <f>INDEX([1]Règles!$G$17:$G$600,MATCH($B252,[1]Règles!$E$17:$E$600,0))</f>
        <v>0</v>
      </c>
      <c r="I252">
        <f>INDEX([1]Règles!$H$17:$H$600,MATCH($B252,[1]Règles!$E$17:$E$600,0))</f>
        <v>0</v>
      </c>
      <c r="J252">
        <f t="shared" si="6"/>
        <v>0.54487179487179493</v>
      </c>
      <c r="K252">
        <f t="shared" si="7"/>
        <v>0</v>
      </c>
    </row>
    <row r="253" spans="1:12" x14ac:dyDescent="0.25">
      <c r="A253" t="s">
        <v>20</v>
      </c>
      <c r="B253" t="s">
        <v>466</v>
      </c>
      <c r="C253" t="s">
        <v>467</v>
      </c>
      <c r="D253" t="s">
        <v>232</v>
      </c>
      <c r="E253">
        <v>14</v>
      </c>
      <c r="F253">
        <f>INDEX([1]Règles!$I$17:$I$600,MATCH($B253,[1]Règles!$E$17:$E$600,0))</f>
        <v>4.9375</v>
      </c>
      <c r="G253">
        <f>INDEX([1]Règles!$F$17:$F$600,MATCH($B253,[1]Règles!$E$17:$E$600,0))</f>
        <v>8</v>
      </c>
      <c r="H253">
        <f>INDEX([1]Règles!$G$17:$G$600,MATCH($B253,[1]Règles!$E$17:$E$600,0))</f>
        <v>1</v>
      </c>
      <c r="I253">
        <f>INDEX([1]Règles!$H$17:$H$600,MATCH($B253,[1]Règles!$E$17:$E$600,0))</f>
        <v>0</v>
      </c>
      <c r="J253">
        <f t="shared" si="6"/>
        <v>0.35267857142857145</v>
      </c>
      <c r="K253">
        <f t="shared" si="7"/>
        <v>0</v>
      </c>
    </row>
    <row r="254" spans="1:12" x14ac:dyDescent="0.25">
      <c r="A254" t="s">
        <v>26</v>
      </c>
      <c r="B254" t="s">
        <v>972</v>
      </c>
      <c r="C254" t="s">
        <v>973</v>
      </c>
      <c r="D254" t="s">
        <v>209</v>
      </c>
      <c r="E254">
        <v>9</v>
      </c>
      <c r="F254">
        <f>INDEX([1]Règles!$I$17:$I$600,MATCH($B254,[1]Règles!$E$17:$E$600,0))</f>
        <v>4.8</v>
      </c>
      <c r="G254">
        <f>INDEX([1]Règles!$F$17:$F$600,MATCH($B254,[1]Règles!$E$17:$E$600,0))</f>
        <v>25</v>
      </c>
      <c r="H254">
        <f>INDEX([1]Règles!$G$17:$G$600,MATCH($B254,[1]Règles!$E$17:$E$600,0))</f>
        <v>2</v>
      </c>
      <c r="I254">
        <f>INDEX([1]Règles!$H$17:$H$600,MATCH($B254,[1]Règles!$E$17:$E$600,0))</f>
        <v>0</v>
      </c>
      <c r="J254">
        <f t="shared" si="6"/>
        <v>0.53333333333333333</v>
      </c>
      <c r="K254">
        <f t="shared" si="7"/>
        <v>0</v>
      </c>
    </row>
    <row r="255" spans="1:12" x14ac:dyDescent="0.25">
      <c r="A255" t="s">
        <v>11</v>
      </c>
      <c r="B255" t="s">
        <v>772</v>
      </c>
      <c r="C255" t="s">
        <v>773</v>
      </c>
      <c r="D255" t="s">
        <v>328</v>
      </c>
      <c r="E255">
        <v>10</v>
      </c>
      <c r="F255">
        <f>INDEX([1]Règles!$I$17:$I$600,MATCH($B255,[1]Règles!$E$17:$E$600,0))</f>
        <v>5.14</v>
      </c>
      <c r="G255">
        <f>INDEX([1]Règles!$F$17:$F$600,MATCH($B255,[1]Règles!$E$17:$E$600,0))</f>
        <v>25</v>
      </c>
      <c r="H255">
        <f>INDEX([1]Règles!$G$17:$G$600,MATCH($B255,[1]Règles!$E$17:$E$600,0))</f>
        <v>2</v>
      </c>
      <c r="I255">
        <f>INDEX([1]Règles!$H$17:$H$600,MATCH($B255,[1]Règles!$E$17:$E$600,0))</f>
        <v>0</v>
      </c>
      <c r="J255">
        <f t="shared" si="6"/>
        <v>0.51400000000000001</v>
      </c>
      <c r="K255">
        <f t="shared" si="7"/>
        <v>0</v>
      </c>
      <c r="L255">
        <v>1</v>
      </c>
    </row>
    <row r="256" spans="1:12" x14ac:dyDescent="0.25">
      <c r="A256" t="s">
        <v>5</v>
      </c>
      <c r="B256" t="s">
        <v>400</v>
      </c>
      <c r="C256" t="s">
        <v>401</v>
      </c>
      <c r="D256" t="s">
        <v>386</v>
      </c>
      <c r="E256">
        <v>15</v>
      </c>
      <c r="F256">
        <f>INDEX([1]Règles!$I$17:$I$600,MATCH($B256,[1]Règles!$E$17:$E$600,0))</f>
        <v>4.9736842105263159</v>
      </c>
      <c r="G256">
        <f>INDEX([1]Règles!$F$17:$F$600,MATCH($B256,[1]Règles!$E$17:$E$600,0))</f>
        <v>18</v>
      </c>
      <c r="H256">
        <f>INDEX([1]Règles!$G$17:$G$600,MATCH($B256,[1]Règles!$E$17:$E$600,0))</f>
        <v>12</v>
      </c>
      <c r="I256">
        <f>INDEX([1]Règles!$H$17:$H$600,MATCH($B256,[1]Règles!$E$17:$E$600,0))</f>
        <v>2</v>
      </c>
      <c r="J256">
        <f t="shared" si="6"/>
        <v>0.33157894736842108</v>
      </c>
      <c r="K256">
        <f t="shared" si="7"/>
        <v>0.40211640211640209</v>
      </c>
    </row>
    <row r="257" spans="1:12" x14ac:dyDescent="0.25">
      <c r="A257" t="s">
        <v>26</v>
      </c>
      <c r="B257" t="s">
        <v>319</v>
      </c>
      <c r="C257" t="s">
        <v>299</v>
      </c>
      <c r="D257" t="s">
        <v>173</v>
      </c>
      <c r="E257">
        <v>10</v>
      </c>
      <c r="F257">
        <f>INDEX([1]Règles!$I$17:$I$600,MATCH($B257,[1]Règles!$E$17:$E$600,0))</f>
        <v>5.1216216216216219</v>
      </c>
      <c r="G257">
        <f>INDEX([1]Règles!$F$17:$F$600,MATCH($B257,[1]Règles!$E$17:$E$600,0))</f>
        <v>37</v>
      </c>
      <c r="H257">
        <f>INDEX([1]Règles!$G$17:$G$600,MATCH($B257,[1]Règles!$E$17:$E$600,0))</f>
        <v>0</v>
      </c>
      <c r="I257">
        <f>INDEX([1]Règles!$H$17:$H$600,MATCH($B257,[1]Règles!$E$17:$E$600,0))</f>
        <v>0</v>
      </c>
      <c r="J257">
        <f t="shared" si="6"/>
        <v>0.51216216216216215</v>
      </c>
      <c r="K257">
        <f t="shared" si="7"/>
        <v>0</v>
      </c>
      <c r="L257">
        <v>1</v>
      </c>
    </row>
    <row r="258" spans="1:12" x14ac:dyDescent="0.25">
      <c r="A258" t="s">
        <v>26</v>
      </c>
      <c r="B258" t="s">
        <v>462</v>
      </c>
      <c r="C258" t="s">
        <v>216</v>
      </c>
      <c r="D258" t="s">
        <v>173</v>
      </c>
      <c r="E258">
        <v>10</v>
      </c>
      <c r="F258">
        <f>INDEX([1]Règles!$I$17:$I$600,MATCH($B258,[1]Règles!$E$17:$E$600,0))</f>
        <v>5</v>
      </c>
      <c r="G258">
        <f>INDEX([1]Règles!$F$17:$F$600,MATCH($B258,[1]Règles!$E$17:$E$600,0))</f>
        <v>23</v>
      </c>
      <c r="H258">
        <f>INDEX([1]Règles!$G$17:$G$600,MATCH($B258,[1]Règles!$E$17:$E$600,0))</f>
        <v>8</v>
      </c>
      <c r="I258">
        <f>INDEX([1]Règles!$H$17:$H$600,MATCH($B258,[1]Règles!$E$17:$E$600,0))</f>
        <v>0</v>
      </c>
      <c r="J258">
        <f t="shared" ref="J258:J321" si="8">F258/E258</f>
        <v>0.5</v>
      </c>
      <c r="K258">
        <f t="shared" ref="K258:K321" si="9">I258/F258</f>
        <v>0</v>
      </c>
    </row>
    <row r="259" spans="1:12" x14ac:dyDescent="0.25">
      <c r="A259" t="s">
        <v>26</v>
      </c>
      <c r="B259" t="s">
        <v>526</v>
      </c>
      <c r="C259" t="s">
        <v>221</v>
      </c>
      <c r="D259" t="s">
        <v>187</v>
      </c>
      <c r="E259">
        <v>16</v>
      </c>
      <c r="F259">
        <f>INDEX([1]Règles!$I$17:$I$600,MATCH($B259,[1]Règles!$E$17:$E$600,0))</f>
        <v>4.833333333333333</v>
      </c>
      <c r="G259">
        <f>INDEX([1]Règles!$F$17:$F$600,MATCH($B259,[1]Règles!$E$17:$E$600,0))</f>
        <v>11</v>
      </c>
      <c r="H259">
        <f>INDEX([1]Règles!$G$17:$G$600,MATCH($B259,[1]Règles!$E$17:$E$600,0))</f>
        <v>2</v>
      </c>
      <c r="I259" t="str">
        <f>INDEX([1]Règles!$H$17:$H$600,MATCH($B259,[1]Règles!$E$17:$E$600,0))</f>
        <v>(-1)</v>
      </c>
      <c r="J259">
        <f t="shared" si="8"/>
        <v>0.30208333333333331</v>
      </c>
      <c r="K259" t="e">
        <f t="shared" si="9"/>
        <v>#VALUE!</v>
      </c>
    </row>
    <row r="260" spans="1:12" x14ac:dyDescent="0.25">
      <c r="A260" t="s">
        <v>26</v>
      </c>
      <c r="B260" t="s">
        <v>713</v>
      </c>
      <c r="C260" t="s">
        <v>714</v>
      </c>
      <c r="D260" t="s">
        <v>184</v>
      </c>
      <c r="E260">
        <v>9</v>
      </c>
      <c r="F260">
        <f>INDEX([1]Règles!$I$17:$I$600,MATCH($B260,[1]Règles!$E$17:$E$600,0))</f>
        <v>4.8461538461538458</v>
      </c>
      <c r="G260">
        <f>INDEX([1]Règles!$F$17:$F$600,MATCH($B260,[1]Règles!$E$17:$E$600,0))</f>
        <v>13</v>
      </c>
      <c r="H260">
        <f>INDEX([1]Règles!$G$17:$G$600,MATCH($B260,[1]Règles!$E$17:$E$600,0))</f>
        <v>0</v>
      </c>
      <c r="I260">
        <f>INDEX([1]Règles!$H$17:$H$600,MATCH($B260,[1]Règles!$E$17:$E$600,0))</f>
        <v>0</v>
      </c>
      <c r="J260">
        <f t="shared" si="8"/>
        <v>0.53846153846153844</v>
      </c>
      <c r="K260">
        <f t="shared" si="9"/>
        <v>0</v>
      </c>
    </row>
    <row r="261" spans="1:12" x14ac:dyDescent="0.25">
      <c r="A261" t="s">
        <v>26</v>
      </c>
      <c r="B261" t="s">
        <v>925</v>
      </c>
      <c r="C261" t="s">
        <v>343</v>
      </c>
      <c r="D261" t="s">
        <v>212</v>
      </c>
      <c r="E261">
        <v>10</v>
      </c>
      <c r="F261">
        <f>INDEX([1]Règles!$I$17:$I$600,MATCH($B261,[1]Règles!$E$17:$E$600,0))</f>
        <v>4.8499999999999996</v>
      </c>
      <c r="G261">
        <f>INDEX([1]Règles!$F$17:$F$600,MATCH($B261,[1]Règles!$E$17:$E$600,0))</f>
        <v>29</v>
      </c>
      <c r="H261">
        <f>INDEX([1]Règles!$G$17:$G$600,MATCH($B261,[1]Règles!$E$17:$E$600,0))</f>
        <v>2</v>
      </c>
      <c r="I261">
        <f>INDEX([1]Règles!$H$17:$H$600,MATCH($B261,[1]Règles!$E$17:$E$600,0))</f>
        <v>0</v>
      </c>
      <c r="J261">
        <f t="shared" si="8"/>
        <v>0.48499999999999999</v>
      </c>
      <c r="K261">
        <f t="shared" si="9"/>
        <v>0</v>
      </c>
    </row>
    <row r="262" spans="1:12" x14ac:dyDescent="0.25">
      <c r="A262" t="s">
        <v>26</v>
      </c>
      <c r="B262" t="s">
        <v>960</v>
      </c>
      <c r="C262" t="s">
        <v>754</v>
      </c>
      <c r="D262" t="s">
        <v>386</v>
      </c>
      <c r="E262">
        <v>11</v>
      </c>
      <c r="F262">
        <f>INDEX([1]Règles!$I$17:$I$600,MATCH($B262,[1]Règles!$E$17:$E$600,0))</f>
        <v>5.05</v>
      </c>
      <c r="G262">
        <f>INDEX([1]Règles!$F$17:$F$600,MATCH($B262,[1]Règles!$E$17:$E$600,0))</f>
        <v>30</v>
      </c>
      <c r="H262">
        <f>INDEX([1]Règles!$G$17:$G$600,MATCH($B262,[1]Règles!$E$17:$E$600,0))</f>
        <v>1</v>
      </c>
      <c r="I262">
        <f>INDEX([1]Règles!$H$17:$H$600,MATCH($B262,[1]Règles!$E$17:$E$600,0))</f>
        <v>0</v>
      </c>
      <c r="J262">
        <f t="shared" si="8"/>
        <v>0.45909090909090905</v>
      </c>
      <c r="K262">
        <f t="shared" si="9"/>
        <v>0</v>
      </c>
    </row>
    <row r="263" spans="1:12" x14ac:dyDescent="0.25">
      <c r="A263" t="s">
        <v>26</v>
      </c>
      <c r="B263" t="s">
        <v>460</v>
      </c>
      <c r="C263" t="s">
        <v>461</v>
      </c>
      <c r="D263" t="s">
        <v>179</v>
      </c>
      <c r="E263">
        <v>11</v>
      </c>
      <c r="F263">
        <f>INDEX([1]Règles!$I$17:$I$600,MATCH($B263,[1]Règles!$E$17:$E$600,0))</f>
        <v>5.03125</v>
      </c>
      <c r="G263">
        <f>INDEX([1]Règles!$F$17:$F$600,MATCH($B263,[1]Règles!$E$17:$E$600,0))</f>
        <v>32</v>
      </c>
      <c r="H263">
        <f>INDEX([1]Règles!$G$17:$G$600,MATCH($B263,[1]Règles!$E$17:$E$600,0))</f>
        <v>1</v>
      </c>
      <c r="I263">
        <f>INDEX([1]Règles!$H$17:$H$600,MATCH($B263,[1]Règles!$E$17:$E$600,0))</f>
        <v>0</v>
      </c>
      <c r="J263">
        <f t="shared" si="8"/>
        <v>0.45738636363636365</v>
      </c>
      <c r="K263">
        <f t="shared" si="9"/>
        <v>0</v>
      </c>
    </row>
    <row r="264" spans="1:12" x14ac:dyDescent="0.25">
      <c r="A264" t="s">
        <v>5</v>
      </c>
      <c r="B264" t="s">
        <v>783</v>
      </c>
      <c r="C264" t="s">
        <v>784</v>
      </c>
      <c r="D264" t="s">
        <v>176</v>
      </c>
      <c r="E264">
        <v>15</v>
      </c>
      <c r="F264">
        <f>INDEX([1]Règles!$I$17:$I$600,MATCH($B264,[1]Règles!$E$17:$E$600,0))</f>
        <v>4.9000000000000004</v>
      </c>
      <c r="G264">
        <f>INDEX([1]Règles!$F$17:$F$600,MATCH($B264,[1]Règles!$E$17:$E$600,0))</f>
        <v>9</v>
      </c>
      <c r="H264">
        <f>INDEX([1]Règles!$G$17:$G$600,MATCH($B264,[1]Règles!$E$17:$E$600,0))</f>
        <v>20</v>
      </c>
      <c r="I264">
        <f>INDEX([1]Règles!$H$17:$H$600,MATCH($B264,[1]Règles!$E$17:$E$600,0))</f>
        <v>4</v>
      </c>
      <c r="J264">
        <f t="shared" si="8"/>
        <v>0.32666666666666672</v>
      </c>
      <c r="K264">
        <f t="shared" si="9"/>
        <v>0.81632653061224481</v>
      </c>
    </row>
    <row r="265" spans="1:12" x14ac:dyDescent="0.25">
      <c r="A265" t="s">
        <v>26</v>
      </c>
      <c r="B265" t="s">
        <v>606</v>
      </c>
      <c r="C265" t="s">
        <v>202</v>
      </c>
      <c r="D265" t="s">
        <v>232</v>
      </c>
      <c r="E265">
        <v>9</v>
      </c>
      <c r="F265">
        <f>INDEX([1]Règles!$I$17:$I$600,MATCH($B265,[1]Règles!$E$17:$E$600,0))</f>
        <v>4.9705882352941178</v>
      </c>
      <c r="G265">
        <f>INDEX([1]Règles!$F$17:$F$600,MATCH($B265,[1]Règles!$E$17:$E$600,0))</f>
        <v>16</v>
      </c>
      <c r="H265">
        <f>INDEX([1]Règles!$G$17:$G$600,MATCH($B265,[1]Règles!$E$17:$E$600,0))</f>
        <v>5</v>
      </c>
      <c r="I265">
        <f>INDEX([1]Règles!$H$17:$H$600,MATCH($B265,[1]Règles!$E$17:$E$600,0))</f>
        <v>0</v>
      </c>
      <c r="J265">
        <f t="shared" si="8"/>
        <v>0.55228758169934644</v>
      </c>
      <c r="K265">
        <f t="shared" si="9"/>
        <v>0</v>
      </c>
    </row>
    <row r="266" spans="1:12" x14ac:dyDescent="0.25">
      <c r="A266" t="s">
        <v>20</v>
      </c>
      <c r="B266" t="s">
        <v>347</v>
      </c>
      <c r="C266" t="s">
        <v>273</v>
      </c>
      <c r="D266" t="s">
        <v>196</v>
      </c>
      <c r="E266">
        <v>12</v>
      </c>
      <c r="F266">
        <f>INDEX([1]Règles!$I$17:$I$600,MATCH($B266,[1]Règles!$E$17:$E$600,0))</f>
        <v>5.4736842105263159</v>
      </c>
      <c r="G266">
        <f>INDEX([1]Règles!$F$17:$F$600,MATCH($B266,[1]Règles!$E$17:$E$600,0))</f>
        <v>38</v>
      </c>
      <c r="H266">
        <f>INDEX([1]Règles!$G$17:$G$600,MATCH($B266,[1]Règles!$E$17:$E$600,0))</f>
        <v>0</v>
      </c>
      <c r="I266">
        <f>INDEX([1]Règles!$H$17:$H$600,MATCH($B266,[1]Règles!$E$17:$E$600,0))</f>
        <v>0</v>
      </c>
      <c r="J266">
        <f t="shared" si="8"/>
        <v>0.45614035087719301</v>
      </c>
      <c r="K266">
        <f t="shared" si="9"/>
        <v>0</v>
      </c>
      <c r="L266">
        <v>1</v>
      </c>
    </row>
    <row r="267" spans="1:12" x14ac:dyDescent="0.25">
      <c r="A267" t="s">
        <v>11</v>
      </c>
      <c r="B267" t="s">
        <v>950</v>
      </c>
      <c r="C267" t="s">
        <v>951</v>
      </c>
      <c r="D267" t="s">
        <v>212</v>
      </c>
      <c r="E267">
        <v>12</v>
      </c>
      <c r="F267">
        <f>INDEX([1]Règles!$I$17:$I$600,MATCH($B267,[1]Règles!$E$17:$E$600,0))</f>
        <v>5.3571428571428568</v>
      </c>
      <c r="G267">
        <f>INDEX([1]Règles!$F$17:$F$600,MATCH($B267,[1]Règles!$E$17:$E$600,0))</f>
        <v>7</v>
      </c>
      <c r="H267">
        <f>INDEX([1]Règles!$G$17:$G$600,MATCH($B267,[1]Règles!$E$17:$E$600,0))</f>
        <v>10</v>
      </c>
      <c r="I267">
        <f>INDEX([1]Règles!$H$17:$H$600,MATCH($B267,[1]Règles!$E$17:$E$600,0))</f>
        <v>1</v>
      </c>
      <c r="J267">
        <f t="shared" si="8"/>
        <v>0.4464285714285714</v>
      </c>
      <c r="K267">
        <f t="shared" si="9"/>
        <v>0.18666666666666668</v>
      </c>
    </row>
    <row r="268" spans="1:12" x14ac:dyDescent="0.25">
      <c r="A268" t="s">
        <v>26</v>
      </c>
      <c r="B268" t="s">
        <v>646</v>
      </c>
      <c r="C268" t="s">
        <v>647</v>
      </c>
      <c r="D268" t="s">
        <v>219</v>
      </c>
      <c r="E268">
        <v>12</v>
      </c>
      <c r="F268">
        <f>INDEX([1]Règles!$I$17:$I$600,MATCH($B268,[1]Règles!$E$17:$E$600,0))</f>
        <v>5.2592592592592595</v>
      </c>
      <c r="G268">
        <f>INDEX([1]Règles!$F$17:$F$600,MATCH($B268,[1]Règles!$E$17:$E$600,0))</f>
        <v>27</v>
      </c>
      <c r="H268">
        <f>INDEX([1]Règles!$G$17:$G$600,MATCH($B268,[1]Règles!$E$17:$E$600,0))</f>
        <v>0</v>
      </c>
      <c r="I268">
        <f>INDEX([1]Règles!$H$17:$H$600,MATCH($B268,[1]Règles!$E$17:$E$600,0))</f>
        <v>0</v>
      </c>
      <c r="J268">
        <f t="shared" si="8"/>
        <v>0.43827160493827161</v>
      </c>
      <c r="K268">
        <f t="shared" si="9"/>
        <v>0</v>
      </c>
      <c r="L268">
        <v>1</v>
      </c>
    </row>
    <row r="269" spans="1:12" x14ac:dyDescent="0.25">
      <c r="A269" t="s">
        <v>26</v>
      </c>
      <c r="B269" t="s">
        <v>294</v>
      </c>
      <c r="C269" t="s">
        <v>295</v>
      </c>
      <c r="D269" t="s">
        <v>176</v>
      </c>
      <c r="E269">
        <v>12</v>
      </c>
      <c r="F269">
        <f>INDEX([1]Règles!$I$17:$I$600,MATCH($B269,[1]Règles!$E$17:$E$600,0))</f>
        <v>5.25</v>
      </c>
      <c r="G269">
        <f>INDEX([1]Règles!$F$17:$F$600,MATCH($B269,[1]Règles!$E$17:$E$600,0))</f>
        <v>23</v>
      </c>
      <c r="H269">
        <f>INDEX([1]Règles!$G$17:$G$600,MATCH($B269,[1]Règles!$E$17:$E$600,0))</f>
        <v>2</v>
      </c>
      <c r="I269">
        <f>INDEX([1]Règles!$H$17:$H$600,MATCH($B269,[1]Règles!$E$17:$E$600,0))</f>
        <v>0</v>
      </c>
      <c r="J269">
        <f t="shared" si="8"/>
        <v>0.4375</v>
      </c>
      <c r="K269">
        <f t="shared" si="9"/>
        <v>0</v>
      </c>
      <c r="L269">
        <v>1</v>
      </c>
    </row>
    <row r="270" spans="1:12" x14ac:dyDescent="0.25">
      <c r="A270" t="s">
        <v>26</v>
      </c>
      <c r="B270" t="s">
        <v>617</v>
      </c>
      <c r="C270" t="s">
        <v>231</v>
      </c>
      <c r="D270" t="s">
        <v>232</v>
      </c>
      <c r="E270">
        <v>11</v>
      </c>
      <c r="F270">
        <f>INDEX([1]Règles!$I$17:$I$600,MATCH($B270,[1]Règles!$E$17:$E$600,0))</f>
        <v>4.7857142857142856</v>
      </c>
      <c r="G270">
        <f>INDEX([1]Règles!$F$17:$F$600,MATCH($B270,[1]Règles!$E$17:$E$600,0))</f>
        <v>35</v>
      </c>
      <c r="H270">
        <f>INDEX([1]Règles!$G$17:$G$600,MATCH($B270,[1]Règles!$E$17:$E$600,0))</f>
        <v>0</v>
      </c>
      <c r="I270">
        <f>INDEX([1]Règles!$H$17:$H$600,MATCH($B270,[1]Règles!$E$17:$E$600,0))</f>
        <v>0</v>
      </c>
      <c r="J270">
        <f t="shared" si="8"/>
        <v>0.43506493506493504</v>
      </c>
      <c r="K270">
        <f t="shared" si="9"/>
        <v>0</v>
      </c>
    </row>
    <row r="271" spans="1:12" x14ac:dyDescent="0.25">
      <c r="A271" t="s">
        <v>26</v>
      </c>
      <c r="B271" t="s">
        <v>1013</v>
      </c>
      <c r="D271" t="s">
        <v>184</v>
      </c>
      <c r="E271">
        <v>9</v>
      </c>
      <c r="F271">
        <f>INDEX([1]Règles!$I$17:$I$600,MATCH($B271,[1]Règles!$E$17:$E$600,0))</f>
        <v>4.9642857142857144</v>
      </c>
      <c r="G271">
        <f>INDEX([1]Règles!$F$17:$F$600,MATCH($B271,[1]Règles!$E$17:$E$600,0))</f>
        <v>14</v>
      </c>
      <c r="H271">
        <f>INDEX([1]Règles!$G$17:$G$600,MATCH($B271,[1]Règles!$E$17:$E$600,0))</f>
        <v>3</v>
      </c>
      <c r="I271">
        <f>INDEX([1]Règles!$H$17:$H$600,MATCH($B271,[1]Règles!$E$17:$E$600,0))</f>
        <v>1</v>
      </c>
      <c r="J271">
        <f t="shared" si="8"/>
        <v>0.55158730158730163</v>
      </c>
      <c r="K271">
        <f t="shared" si="9"/>
        <v>0.20143884892086331</v>
      </c>
    </row>
    <row r="272" spans="1:12" x14ac:dyDescent="0.25">
      <c r="A272" t="s">
        <v>11</v>
      </c>
      <c r="B272" t="s">
        <v>667</v>
      </c>
      <c r="C272" t="s">
        <v>536</v>
      </c>
      <c r="D272" t="s">
        <v>219</v>
      </c>
      <c r="E272">
        <v>11</v>
      </c>
      <c r="F272" t="e">
        <f>INDEX([1]Règles!$I$17:$I$600,MATCH($B272,[1]Règles!$E$17:$E$600,0))</f>
        <v>#N/A</v>
      </c>
      <c r="G272" t="e">
        <f>INDEX([1]Règles!$F$17:$F$600,MATCH($B272,[1]Règles!$E$17:$E$600,0))</f>
        <v>#N/A</v>
      </c>
      <c r="H272" t="e">
        <f>INDEX([1]Règles!$G$17:$G$600,MATCH($B272,[1]Règles!$E$17:$E$600,0))</f>
        <v>#N/A</v>
      </c>
      <c r="I272" t="e">
        <f>INDEX([1]Règles!$H$17:$H$600,MATCH($B272,[1]Règles!$E$17:$E$600,0))</f>
        <v>#N/A</v>
      </c>
      <c r="J272" t="e">
        <f t="shared" si="8"/>
        <v>#N/A</v>
      </c>
      <c r="K272" t="e">
        <f t="shared" si="9"/>
        <v>#N/A</v>
      </c>
    </row>
    <row r="273" spans="1:12" x14ac:dyDescent="0.25">
      <c r="A273" t="s">
        <v>26</v>
      </c>
      <c r="B273" t="s">
        <v>715</v>
      </c>
      <c r="C273" t="s">
        <v>716</v>
      </c>
      <c r="D273" t="s">
        <v>184</v>
      </c>
      <c r="E273">
        <v>8</v>
      </c>
      <c r="F273">
        <f>INDEX([1]Règles!$I$17:$I$600,MATCH($B273,[1]Règles!$E$17:$E$600,0))</f>
        <v>4.9523809523809526</v>
      </c>
      <c r="G273">
        <f>INDEX([1]Règles!$F$17:$F$600,MATCH($B273,[1]Règles!$E$17:$E$600,0))</f>
        <v>20</v>
      </c>
      <c r="H273">
        <f>INDEX([1]Règles!$G$17:$G$600,MATCH($B273,[1]Règles!$E$17:$E$600,0))</f>
        <v>1</v>
      </c>
      <c r="I273">
        <f>INDEX([1]Règles!$H$17:$H$600,MATCH($B273,[1]Règles!$E$17:$E$600,0))</f>
        <v>2</v>
      </c>
      <c r="J273">
        <f t="shared" si="8"/>
        <v>0.61904761904761907</v>
      </c>
      <c r="K273">
        <f t="shared" si="9"/>
        <v>0.40384615384615385</v>
      </c>
    </row>
    <row r="274" spans="1:12" x14ac:dyDescent="0.25">
      <c r="A274" t="s">
        <v>11</v>
      </c>
      <c r="B274" t="s">
        <v>715</v>
      </c>
      <c r="C274" t="s">
        <v>705</v>
      </c>
      <c r="D274" t="s">
        <v>173</v>
      </c>
      <c r="E274">
        <v>3</v>
      </c>
      <c r="F274">
        <f>INDEX([1]Règles!$I$17:$I$600,MATCH($B274,[1]Règles!$E$17:$E$600,0))</f>
        <v>4.9523809523809526</v>
      </c>
      <c r="G274">
        <f>INDEX([1]Règles!$F$17:$F$600,MATCH($B274,[1]Règles!$E$17:$E$600,0))</f>
        <v>20</v>
      </c>
      <c r="H274">
        <f>INDEX([1]Règles!$G$17:$G$600,MATCH($B274,[1]Règles!$E$17:$E$600,0))</f>
        <v>1</v>
      </c>
      <c r="I274">
        <f>INDEX([1]Règles!$H$17:$H$600,MATCH($B274,[1]Règles!$E$17:$E$600,0))</f>
        <v>2</v>
      </c>
      <c r="J274">
        <f t="shared" si="8"/>
        <v>1.6507936507936509</v>
      </c>
      <c r="K274">
        <f t="shared" si="9"/>
        <v>0.40384615384615385</v>
      </c>
    </row>
    <row r="275" spans="1:12" x14ac:dyDescent="0.25">
      <c r="A275" t="s">
        <v>26</v>
      </c>
      <c r="B275" t="s">
        <v>824</v>
      </c>
      <c r="D275" t="s">
        <v>179</v>
      </c>
      <c r="E275">
        <v>14</v>
      </c>
      <c r="F275" t="e">
        <f>INDEX([1]Règles!$I$17:$I$600,MATCH($B275,[1]Règles!$E$17:$E$600,0))</f>
        <v>#N/A</v>
      </c>
      <c r="G275" t="e">
        <f>INDEX([1]Règles!$F$17:$F$600,MATCH($B275,[1]Règles!$E$17:$E$600,0))</f>
        <v>#N/A</v>
      </c>
      <c r="H275" t="e">
        <f>INDEX([1]Règles!$G$17:$G$600,MATCH($B275,[1]Règles!$E$17:$E$600,0))</f>
        <v>#N/A</v>
      </c>
      <c r="I275" t="e">
        <f>INDEX([1]Règles!$H$17:$H$600,MATCH($B275,[1]Règles!$E$17:$E$600,0))</f>
        <v>#N/A</v>
      </c>
      <c r="J275" t="e">
        <f t="shared" si="8"/>
        <v>#N/A</v>
      </c>
      <c r="K275" t="e">
        <f t="shared" si="9"/>
        <v>#N/A</v>
      </c>
    </row>
    <row r="276" spans="1:12" x14ac:dyDescent="0.25">
      <c r="A276" t="s">
        <v>20</v>
      </c>
      <c r="B276" t="s">
        <v>863</v>
      </c>
      <c r="C276" t="s">
        <v>864</v>
      </c>
      <c r="D276" t="s">
        <v>206</v>
      </c>
      <c r="E276">
        <v>13</v>
      </c>
      <c r="F276">
        <f>INDEX([1]Règles!$I$17:$I$600,MATCH($B276,[1]Règles!$E$17:$E$600,0))</f>
        <v>5.166666666666667</v>
      </c>
      <c r="G276">
        <f>INDEX([1]Règles!$F$17:$F$600,MATCH($B276,[1]Règles!$E$17:$E$600,0))</f>
        <v>30</v>
      </c>
      <c r="H276">
        <f>INDEX([1]Règles!$G$17:$G$600,MATCH($B276,[1]Règles!$E$17:$E$600,0))</f>
        <v>0</v>
      </c>
      <c r="I276">
        <f>INDEX([1]Règles!$H$17:$H$600,MATCH($B276,[1]Règles!$E$17:$E$600,0))</f>
        <v>0</v>
      </c>
      <c r="J276">
        <f t="shared" si="8"/>
        <v>0.39743589743589747</v>
      </c>
      <c r="K276">
        <f t="shared" si="9"/>
        <v>0</v>
      </c>
    </row>
    <row r="277" spans="1:12" x14ac:dyDescent="0.25">
      <c r="A277" t="s">
        <v>11</v>
      </c>
      <c r="B277" t="s">
        <v>540</v>
      </c>
      <c r="C277" t="s">
        <v>541</v>
      </c>
      <c r="D277" t="s">
        <v>187</v>
      </c>
      <c r="E277">
        <v>9</v>
      </c>
      <c r="F277">
        <f>INDEX([1]Règles!$I$17:$I$600,MATCH($B277,[1]Règles!$E$17:$E$600,0))</f>
        <v>4.875</v>
      </c>
      <c r="G277">
        <f>INDEX([1]Règles!$F$17:$F$600,MATCH($B277,[1]Règles!$E$17:$E$600,0))</f>
        <v>3</v>
      </c>
      <c r="H277">
        <f>INDEX([1]Règles!$G$17:$G$600,MATCH($B277,[1]Règles!$E$17:$E$600,0))</f>
        <v>10</v>
      </c>
      <c r="I277">
        <f>INDEX([1]Règles!$H$17:$H$600,MATCH($B277,[1]Règles!$E$17:$E$600,0))</f>
        <v>0</v>
      </c>
      <c r="J277">
        <f t="shared" si="8"/>
        <v>0.54166666666666663</v>
      </c>
      <c r="K277">
        <f t="shared" si="9"/>
        <v>0</v>
      </c>
    </row>
    <row r="278" spans="1:12" x14ac:dyDescent="0.25">
      <c r="A278" t="s">
        <v>26</v>
      </c>
      <c r="B278" t="s">
        <v>789</v>
      </c>
      <c r="C278" t="s">
        <v>790</v>
      </c>
      <c r="D278" t="s">
        <v>176</v>
      </c>
      <c r="E278">
        <v>13</v>
      </c>
      <c r="F278">
        <f>INDEX([1]Règles!$I$17:$I$600,MATCH($B278,[1]Règles!$E$17:$E$600,0))</f>
        <v>5.0185185185185182</v>
      </c>
      <c r="G278">
        <f>INDEX([1]Règles!$F$17:$F$600,MATCH($B278,[1]Règles!$E$17:$E$600,0))</f>
        <v>27</v>
      </c>
      <c r="H278">
        <f>INDEX([1]Règles!$G$17:$G$600,MATCH($B278,[1]Règles!$E$17:$E$600,0))</f>
        <v>0</v>
      </c>
      <c r="I278">
        <f>INDEX([1]Règles!$H$17:$H$600,MATCH($B278,[1]Règles!$E$17:$E$600,0))</f>
        <v>0</v>
      </c>
      <c r="J278">
        <f t="shared" si="8"/>
        <v>0.38603988603988604</v>
      </c>
      <c r="K278">
        <f t="shared" si="9"/>
        <v>0</v>
      </c>
    </row>
    <row r="279" spans="1:12" x14ac:dyDescent="0.25">
      <c r="A279" t="s">
        <v>11</v>
      </c>
      <c r="B279" t="s">
        <v>449</v>
      </c>
      <c r="C279" t="s">
        <v>422</v>
      </c>
      <c r="D279" t="s">
        <v>176</v>
      </c>
      <c r="E279">
        <v>13</v>
      </c>
      <c r="F279">
        <f>INDEX([1]Règles!$I$17:$I$600,MATCH($B279,[1]Règles!$E$17:$E$600,0))</f>
        <v>5</v>
      </c>
      <c r="G279">
        <f>INDEX([1]Règles!$F$17:$F$600,MATCH($B279,[1]Règles!$E$17:$E$600,0))</f>
        <v>3</v>
      </c>
      <c r="H279">
        <f>INDEX([1]Règles!$G$17:$G$600,MATCH($B279,[1]Règles!$E$17:$E$600,0))</f>
        <v>11</v>
      </c>
      <c r="I279">
        <f>INDEX([1]Règles!$H$17:$H$600,MATCH($B279,[1]Règles!$E$17:$E$600,0))</f>
        <v>2</v>
      </c>
      <c r="J279">
        <f t="shared" si="8"/>
        <v>0.38461538461538464</v>
      </c>
      <c r="K279">
        <f t="shared" si="9"/>
        <v>0.4</v>
      </c>
    </row>
    <row r="280" spans="1:12" x14ac:dyDescent="0.25">
      <c r="A280" t="s">
        <v>11</v>
      </c>
      <c r="B280" t="s">
        <v>590</v>
      </c>
      <c r="C280" t="s">
        <v>302</v>
      </c>
      <c r="D280" t="s">
        <v>190</v>
      </c>
      <c r="E280">
        <v>8</v>
      </c>
      <c r="F280">
        <f>INDEX([1]Règles!$I$17:$I$600,MATCH($B280,[1]Règles!$E$17:$E$600,0))</f>
        <v>4.95</v>
      </c>
      <c r="G280">
        <f>INDEX([1]Règles!$F$17:$F$600,MATCH($B280,[1]Règles!$E$17:$E$600,0))</f>
        <v>19</v>
      </c>
      <c r="H280">
        <f>INDEX([1]Règles!$G$17:$G$600,MATCH($B280,[1]Règles!$E$17:$E$600,0))</f>
        <v>10</v>
      </c>
      <c r="I280">
        <f>INDEX([1]Règles!$H$17:$H$600,MATCH($B280,[1]Règles!$E$17:$E$600,0))</f>
        <v>4</v>
      </c>
      <c r="J280">
        <f t="shared" si="8"/>
        <v>0.61875000000000002</v>
      </c>
      <c r="K280">
        <f t="shared" si="9"/>
        <v>0.80808080808080807</v>
      </c>
    </row>
    <row r="281" spans="1:12" x14ac:dyDescent="0.25">
      <c r="A281" t="s">
        <v>20</v>
      </c>
      <c r="B281" t="s">
        <v>465</v>
      </c>
      <c r="C281" t="s">
        <v>202</v>
      </c>
      <c r="D281" t="s">
        <v>199</v>
      </c>
      <c r="E281">
        <v>15</v>
      </c>
      <c r="F281">
        <f>INDEX([1]Règles!$I$17:$I$600,MATCH($B281,[1]Règles!$E$17:$E$600,0))</f>
        <v>5.7763157894736841</v>
      </c>
      <c r="G281">
        <f>INDEX([1]Règles!$F$17:$F$600,MATCH($B281,[1]Règles!$E$17:$E$600,0))</f>
        <v>38</v>
      </c>
      <c r="H281">
        <f>INDEX([1]Règles!$G$17:$G$600,MATCH($B281,[1]Règles!$E$17:$E$600,0))</f>
        <v>0</v>
      </c>
      <c r="I281">
        <f>INDEX([1]Règles!$H$17:$H$600,MATCH($B281,[1]Règles!$E$17:$E$600,0))</f>
        <v>0</v>
      </c>
      <c r="J281">
        <f t="shared" si="8"/>
        <v>0.38508771929824559</v>
      </c>
      <c r="K281">
        <f t="shared" si="9"/>
        <v>0</v>
      </c>
      <c r="L281">
        <v>1</v>
      </c>
    </row>
    <row r="282" spans="1:12" x14ac:dyDescent="0.25">
      <c r="A282" t="s">
        <v>26</v>
      </c>
      <c r="B282" t="s">
        <v>825</v>
      </c>
      <c r="C282" t="s">
        <v>597</v>
      </c>
      <c r="D282" t="s">
        <v>179</v>
      </c>
      <c r="E282">
        <v>13</v>
      </c>
      <c r="F282">
        <f>INDEX([1]Règles!$I$17:$I$600,MATCH($B282,[1]Règles!$E$17:$E$600,0))</f>
        <v>4.958333333333333</v>
      </c>
      <c r="G282">
        <f>INDEX([1]Règles!$F$17:$F$600,MATCH($B282,[1]Règles!$E$17:$E$600,0))</f>
        <v>24</v>
      </c>
      <c r="H282">
        <f>INDEX([1]Règles!$G$17:$G$600,MATCH($B282,[1]Règles!$E$17:$E$600,0))</f>
        <v>0</v>
      </c>
      <c r="I282">
        <f>INDEX([1]Règles!$H$17:$H$600,MATCH($B282,[1]Règles!$E$17:$E$600,0))</f>
        <v>0</v>
      </c>
      <c r="J282">
        <f t="shared" si="8"/>
        <v>0.38141025641025639</v>
      </c>
      <c r="K282">
        <f t="shared" si="9"/>
        <v>0</v>
      </c>
    </row>
    <row r="283" spans="1:12" x14ac:dyDescent="0.25">
      <c r="A283" t="s">
        <v>5</v>
      </c>
      <c r="B283" t="s">
        <v>820</v>
      </c>
      <c r="C283" t="s">
        <v>821</v>
      </c>
      <c r="D283" t="s">
        <v>179</v>
      </c>
      <c r="E283">
        <v>10</v>
      </c>
      <c r="F283">
        <f>INDEX([1]Règles!$I$17:$I$600,MATCH($B283,[1]Règles!$E$17:$E$600,0))</f>
        <v>4.833333333333333</v>
      </c>
      <c r="G283">
        <f>INDEX([1]Règles!$F$17:$F$600,MATCH($B283,[1]Règles!$E$17:$E$600,0))</f>
        <v>6</v>
      </c>
      <c r="H283">
        <f>INDEX([1]Règles!$G$17:$G$600,MATCH($B283,[1]Règles!$E$17:$E$600,0))</f>
        <v>7</v>
      </c>
      <c r="I283">
        <f>INDEX([1]Règles!$H$17:$H$600,MATCH($B283,[1]Règles!$E$17:$E$600,0))</f>
        <v>1</v>
      </c>
      <c r="J283">
        <f t="shared" si="8"/>
        <v>0.48333333333333328</v>
      </c>
      <c r="K283">
        <f t="shared" si="9"/>
        <v>0.20689655172413796</v>
      </c>
    </row>
    <row r="284" spans="1:12" x14ac:dyDescent="0.25">
      <c r="A284" t="s">
        <v>5</v>
      </c>
      <c r="B284" t="s">
        <v>424</v>
      </c>
      <c r="C284" t="s">
        <v>425</v>
      </c>
      <c r="D284" t="s">
        <v>386</v>
      </c>
      <c r="E284">
        <v>27</v>
      </c>
      <c r="F284">
        <f>INDEX([1]Règles!$I$17:$I$600,MATCH($B284,[1]Règles!$E$17:$E$600,0))</f>
        <v>4.9000000000000004</v>
      </c>
      <c r="G284">
        <f>INDEX([1]Règles!$F$17:$F$600,MATCH($B284,[1]Règles!$E$17:$E$600,0))</f>
        <v>20</v>
      </c>
      <c r="H284">
        <f>INDEX([1]Règles!$G$17:$G$600,MATCH($B284,[1]Règles!$E$17:$E$600,0))</f>
        <v>6</v>
      </c>
      <c r="I284">
        <f>INDEX([1]Règles!$H$17:$H$600,MATCH($B284,[1]Règles!$E$17:$E$600,0))</f>
        <v>8</v>
      </c>
      <c r="J284">
        <f t="shared" si="8"/>
        <v>0.18148148148148149</v>
      </c>
      <c r="K284">
        <f t="shared" si="9"/>
        <v>1.6326530612244896</v>
      </c>
    </row>
    <row r="285" spans="1:12" x14ac:dyDescent="0.25">
      <c r="A285" t="s">
        <v>20</v>
      </c>
      <c r="B285" t="s">
        <v>272</v>
      </c>
      <c r="C285" t="s">
        <v>381</v>
      </c>
      <c r="D285" t="s">
        <v>219</v>
      </c>
      <c r="E285">
        <v>15</v>
      </c>
      <c r="F285">
        <f>INDEX([1]Règles!$I$17:$I$600,MATCH($B285,[1]Règles!$E$17:$E$600,0))</f>
        <v>5.703125</v>
      </c>
      <c r="G285">
        <f>INDEX([1]Règles!$F$17:$F$600,MATCH($B285,[1]Règles!$E$17:$E$600,0))</f>
        <v>32</v>
      </c>
      <c r="H285">
        <f>INDEX([1]Règles!$G$17:$G$600,MATCH($B285,[1]Règles!$E$17:$E$600,0))</f>
        <v>0</v>
      </c>
      <c r="I285">
        <f>INDEX([1]Règles!$H$17:$H$600,MATCH($B285,[1]Règles!$E$17:$E$600,0))</f>
        <v>0</v>
      </c>
      <c r="J285">
        <f t="shared" si="8"/>
        <v>0.38020833333333331</v>
      </c>
      <c r="K285">
        <f t="shared" si="9"/>
        <v>0</v>
      </c>
    </row>
    <row r="286" spans="1:12" x14ac:dyDescent="0.25">
      <c r="A286" t="s">
        <v>11</v>
      </c>
      <c r="B286" t="s">
        <v>937</v>
      </c>
      <c r="C286" t="s">
        <v>938</v>
      </c>
      <c r="D286" t="s">
        <v>212</v>
      </c>
      <c r="E286">
        <v>10</v>
      </c>
      <c r="F286">
        <f>INDEX([1]Règles!$I$17:$I$600,MATCH($B286,[1]Règles!$E$17:$E$600,0))</f>
        <v>4.8571428571428568</v>
      </c>
      <c r="G286">
        <f>INDEX([1]Règles!$F$17:$F$600,MATCH($B286,[1]Règles!$E$17:$E$600,0))</f>
        <v>6</v>
      </c>
      <c r="H286">
        <f>INDEX([1]Règles!$G$17:$G$600,MATCH($B286,[1]Règles!$E$17:$E$600,0))</f>
        <v>3</v>
      </c>
      <c r="I286">
        <f>INDEX([1]Règles!$H$17:$H$600,MATCH($B286,[1]Règles!$E$17:$E$600,0))</f>
        <v>0</v>
      </c>
      <c r="J286">
        <f t="shared" si="8"/>
        <v>0.48571428571428565</v>
      </c>
      <c r="K286">
        <f t="shared" si="9"/>
        <v>0</v>
      </c>
    </row>
    <row r="287" spans="1:12" x14ac:dyDescent="0.25">
      <c r="A287" t="s">
        <v>11</v>
      </c>
      <c r="B287" t="s">
        <v>769</v>
      </c>
      <c r="C287" t="s">
        <v>654</v>
      </c>
      <c r="D287" t="s">
        <v>328</v>
      </c>
      <c r="E287">
        <v>1</v>
      </c>
      <c r="F287">
        <f>INDEX([1]Règles!$I$17:$I$600,MATCH($B287,[1]Règles!$E$17:$E$600,0))</f>
        <v>4.9000000000000004</v>
      </c>
      <c r="G287">
        <f>INDEX([1]Règles!$F$17:$F$600,MATCH($B287,[1]Règles!$E$17:$E$600,0))</f>
        <v>15</v>
      </c>
      <c r="H287">
        <f>INDEX([1]Règles!$G$17:$G$600,MATCH($B287,[1]Règles!$E$17:$E$600,0))</f>
        <v>4</v>
      </c>
      <c r="I287">
        <f>INDEX([1]Règles!$H$17:$H$600,MATCH($B287,[1]Règles!$E$17:$E$600,0))</f>
        <v>1</v>
      </c>
      <c r="J287">
        <f t="shared" si="8"/>
        <v>4.9000000000000004</v>
      </c>
      <c r="K287">
        <f t="shared" si="9"/>
        <v>0.2040816326530612</v>
      </c>
    </row>
    <row r="288" spans="1:12" x14ac:dyDescent="0.25">
      <c r="A288" t="s">
        <v>5</v>
      </c>
      <c r="B288" t="s">
        <v>430</v>
      </c>
      <c r="C288" t="s">
        <v>431</v>
      </c>
      <c r="D288" t="s">
        <v>386</v>
      </c>
      <c r="E288">
        <v>12</v>
      </c>
      <c r="F288">
        <f>INDEX([1]Règles!$I$17:$I$600,MATCH($B288,[1]Règles!$E$17:$E$600,0))</f>
        <v>4.8947368421052628</v>
      </c>
      <c r="G288">
        <f>INDEX([1]Règles!$F$17:$F$600,MATCH($B288,[1]Règles!$E$17:$E$600,0))</f>
        <v>18</v>
      </c>
      <c r="H288">
        <f>INDEX([1]Règles!$G$17:$G$600,MATCH($B288,[1]Règles!$E$17:$E$600,0))</f>
        <v>10</v>
      </c>
      <c r="I288">
        <f>INDEX([1]Règles!$H$17:$H$600,MATCH($B288,[1]Règles!$E$17:$E$600,0))</f>
        <v>5</v>
      </c>
      <c r="J288">
        <f t="shared" si="8"/>
        <v>0.40789473684210525</v>
      </c>
      <c r="K288">
        <f t="shared" si="9"/>
        <v>1.021505376344086</v>
      </c>
    </row>
    <row r="289" spans="1:12" x14ac:dyDescent="0.25">
      <c r="A289" t="s">
        <v>11</v>
      </c>
      <c r="B289" t="s">
        <v>632</v>
      </c>
      <c r="C289" t="s">
        <v>633</v>
      </c>
      <c r="D289" t="s">
        <v>232</v>
      </c>
      <c r="E289">
        <v>13</v>
      </c>
      <c r="F289">
        <f>INDEX([1]Règles!$I$17:$I$600,MATCH($B289,[1]Règles!$E$17:$E$600,0))</f>
        <v>4.9259259259259256</v>
      </c>
      <c r="G289">
        <f>INDEX([1]Règles!$F$17:$F$600,MATCH($B289,[1]Règles!$E$17:$E$600,0))</f>
        <v>27</v>
      </c>
      <c r="H289">
        <f>INDEX([1]Règles!$G$17:$G$600,MATCH($B289,[1]Règles!$E$17:$E$600,0))</f>
        <v>4</v>
      </c>
      <c r="I289">
        <f>INDEX([1]Règles!$H$17:$H$600,MATCH($B289,[1]Règles!$E$17:$E$600,0))</f>
        <v>0</v>
      </c>
      <c r="J289">
        <f t="shared" si="8"/>
        <v>0.37891737891737887</v>
      </c>
      <c r="K289">
        <f t="shared" si="9"/>
        <v>0</v>
      </c>
    </row>
    <row r="290" spans="1:12" x14ac:dyDescent="0.25">
      <c r="A290" t="s">
        <v>26</v>
      </c>
      <c r="B290" t="s">
        <v>685</v>
      </c>
      <c r="C290" t="s">
        <v>490</v>
      </c>
      <c r="D290" t="s">
        <v>199</v>
      </c>
      <c r="E290">
        <v>10</v>
      </c>
      <c r="F290">
        <f>INDEX([1]Règles!$I$17:$I$600,MATCH($B290,[1]Règles!$E$17:$E$600,0))</f>
        <v>4.8947368421052628</v>
      </c>
      <c r="G290">
        <f>INDEX([1]Règles!$F$17:$F$600,MATCH($B290,[1]Règles!$E$17:$E$600,0))</f>
        <v>19</v>
      </c>
      <c r="H290">
        <f>INDEX([1]Règles!$G$17:$G$600,MATCH($B290,[1]Règles!$E$17:$E$600,0))</f>
        <v>1</v>
      </c>
      <c r="I290">
        <f>INDEX([1]Règles!$H$17:$H$600,MATCH($B290,[1]Règles!$E$17:$E$600,0))</f>
        <v>2</v>
      </c>
      <c r="J290">
        <f t="shared" si="8"/>
        <v>0.48947368421052628</v>
      </c>
      <c r="K290">
        <f t="shared" si="9"/>
        <v>0.40860215053763443</v>
      </c>
    </row>
    <row r="291" spans="1:12" x14ac:dyDescent="0.25">
      <c r="A291" t="s">
        <v>11</v>
      </c>
      <c r="B291" t="s">
        <v>360</v>
      </c>
      <c r="C291" t="s">
        <v>269</v>
      </c>
      <c r="D291" t="s">
        <v>328</v>
      </c>
      <c r="E291">
        <v>12</v>
      </c>
      <c r="F291">
        <f>INDEX([1]Règles!$I$17:$I$600,MATCH($B291,[1]Règles!$E$17:$E$600,0))</f>
        <v>4.884615384615385</v>
      </c>
      <c r="G291">
        <f>INDEX([1]Règles!$F$17:$F$600,MATCH($B291,[1]Règles!$E$17:$E$600,0))</f>
        <v>13</v>
      </c>
      <c r="H291">
        <f>INDEX([1]Règles!$G$17:$G$600,MATCH($B291,[1]Règles!$E$17:$E$600,0))</f>
        <v>6</v>
      </c>
      <c r="I291" t="str">
        <f>INDEX([1]Règles!$H$17:$H$600,MATCH($B291,[1]Règles!$E$17:$E$600,0))</f>
        <v>(-1)</v>
      </c>
      <c r="J291">
        <f t="shared" si="8"/>
        <v>0.4070512820512821</v>
      </c>
      <c r="K291" t="e">
        <f t="shared" si="9"/>
        <v>#VALUE!</v>
      </c>
    </row>
    <row r="292" spans="1:12" x14ac:dyDescent="0.25">
      <c r="A292" t="s">
        <v>26</v>
      </c>
      <c r="B292" t="s">
        <v>714</v>
      </c>
      <c r="C292" t="s">
        <v>761</v>
      </c>
      <c r="D292" t="s">
        <v>328</v>
      </c>
      <c r="E292">
        <v>7</v>
      </c>
      <c r="F292" t="e">
        <f>INDEX([1]Règles!$I$17:$I$600,MATCH($B292,[1]Règles!$E$17:$E$600,0))</f>
        <v>#N/A</v>
      </c>
      <c r="G292" t="e">
        <f>INDEX([1]Règles!$F$17:$F$600,MATCH($B292,[1]Règles!$E$17:$E$600,0))</f>
        <v>#N/A</v>
      </c>
      <c r="H292" t="e">
        <f>INDEX([1]Règles!$G$17:$G$600,MATCH($B292,[1]Règles!$E$17:$E$600,0))</f>
        <v>#N/A</v>
      </c>
      <c r="I292" t="e">
        <f>INDEX([1]Règles!$H$17:$H$600,MATCH($B292,[1]Règles!$E$17:$E$600,0))</f>
        <v>#N/A</v>
      </c>
      <c r="J292" t="e">
        <f t="shared" si="8"/>
        <v>#N/A</v>
      </c>
      <c r="K292" t="e">
        <f t="shared" si="9"/>
        <v>#N/A</v>
      </c>
    </row>
    <row r="293" spans="1:12" x14ac:dyDescent="0.25">
      <c r="A293" t="s">
        <v>26</v>
      </c>
      <c r="B293" t="s">
        <v>529</v>
      </c>
      <c r="C293" t="s">
        <v>267</v>
      </c>
      <c r="D293" t="s">
        <v>187</v>
      </c>
      <c r="E293">
        <v>14</v>
      </c>
      <c r="F293">
        <f>INDEX([1]Règles!$I$17:$I$600,MATCH($B293,[1]Règles!$E$17:$E$600,0))</f>
        <v>5.2794117647058822</v>
      </c>
      <c r="G293">
        <f>INDEX([1]Règles!$F$17:$F$600,MATCH($B293,[1]Règles!$E$17:$E$600,0))</f>
        <v>33</v>
      </c>
      <c r="H293">
        <f>INDEX([1]Règles!$G$17:$G$600,MATCH($B293,[1]Règles!$E$17:$E$600,0))</f>
        <v>1</v>
      </c>
      <c r="I293">
        <f>INDEX([1]Règles!$H$17:$H$600,MATCH($B293,[1]Règles!$E$17:$E$600,0))</f>
        <v>0</v>
      </c>
      <c r="J293">
        <f t="shared" si="8"/>
        <v>0.37710084033613445</v>
      </c>
      <c r="K293">
        <f t="shared" si="9"/>
        <v>0</v>
      </c>
    </row>
    <row r="294" spans="1:12" x14ac:dyDescent="0.25">
      <c r="A294" t="s">
        <v>11</v>
      </c>
      <c r="B294" t="s">
        <v>1022</v>
      </c>
      <c r="C294" t="s">
        <v>537</v>
      </c>
      <c r="D294" t="s">
        <v>187</v>
      </c>
      <c r="E294">
        <v>13</v>
      </c>
      <c r="F294">
        <f>INDEX([1]Règles!$I$17:$I$600,MATCH($B294,[1]Règles!$E$17:$E$600,0))</f>
        <v>4.8181818181818183</v>
      </c>
      <c r="G294">
        <f>INDEX([1]Règles!$F$17:$F$600,MATCH($B294,[1]Règles!$E$17:$E$600,0))</f>
        <v>11</v>
      </c>
      <c r="H294">
        <f>INDEX([1]Règles!$G$17:$G$600,MATCH($B294,[1]Règles!$E$17:$E$600,0))</f>
        <v>5</v>
      </c>
      <c r="I294">
        <f>INDEX([1]Règles!$H$17:$H$600,MATCH($B294,[1]Règles!$E$17:$E$600,0))</f>
        <v>0</v>
      </c>
      <c r="J294">
        <f t="shared" si="8"/>
        <v>0.37062937062937062</v>
      </c>
      <c r="K294">
        <f t="shared" si="9"/>
        <v>0</v>
      </c>
    </row>
    <row r="295" spans="1:12" x14ac:dyDescent="0.25">
      <c r="A295" t="s">
        <v>5</v>
      </c>
      <c r="B295" t="s">
        <v>640</v>
      </c>
      <c r="C295" t="s">
        <v>641</v>
      </c>
      <c r="D295" t="s">
        <v>219</v>
      </c>
      <c r="E295">
        <v>12</v>
      </c>
      <c r="F295">
        <f>INDEX([1]Règles!$I$17:$I$600,MATCH($B295,[1]Règles!$E$17:$E$600,0))</f>
        <v>4.5714285714285712</v>
      </c>
      <c r="G295">
        <f>INDEX([1]Règles!$F$17:$F$600,MATCH($B295,[1]Règles!$E$17:$E$600,0))</f>
        <v>28</v>
      </c>
      <c r="H295">
        <f>INDEX([1]Règles!$G$17:$G$600,MATCH($B295,[1]Règles!$E$17:$E$600,0))</f>
        <v>5</v>
      </c>
      <c r="I295">
        <f>INDEX([1]Règles!$H$17:$H$600,MATCH($B295,[1]Règles!$E$17:$E$600,0))</f>
        <v>4</v>
      </c>
      <c r="J295">
        <f t="shared" si="8"/>
        <v>0.38095238095238093</v>
      </c>
      <c r="K295">
        <f t="shared" si="9"/>
        <v>0.875</v>
      </c>
    </row>
    <row r="296" spans="1:12" x14ac:dyDescent="0.25">
      <c r="A296" t="s">
        <v>26</v>
      </c>
      <c r="B296" t="s">
        <v>686</v>
      </c>
      <c r="C296" t="s">
        <v>687</v>
      </c>
      <c r="D296" t="s">
        <v>199</v>
      </c>
      <c r="E296">
        <v>14</v>
      </c>
      <c r="F296">
        <f>INDEX([1]Règles!$I$17:$I$600,MATCH($B296,[1]Règles!$E$17:$E$600,0))</f>
        <v>5.2692307692307692</v>
      </c>
      <c r="G296">
        <f>INDEX([1]Règles!$F$17:$F$600,MATCH($B296,[1]Règles!$E$17:$E$600,0))</f>
        <v>25</v>
      </c>
      <c r="H296">
        <f>INDEX([1]Règles!$G$17:$G$600,MATCH($B296,[1]Règles!$E$17:$E$600,0))</f>
        <v>0</v>
      </c>
      <c r="I296">
        <f>INDEX([1]Règles!$H$17:$H$600,MATCH($B296,[1]Règles!$E$17:$E$600,0))</f>
        <v>0</v>
      </c>
      <c r="J296">
        <f t="shared" si="8"/>
        <v>0.37637362637362637</v>
      </c>
      <c r="K296">
        <f t="shared" si="9"/>
        <v>0</v>
      </c>
    </row>
    <row r="297" spans="1:12" x14ac:dyDescent="0.25">
      <c r="A297" t="s">
        <v>11</v>
      </c>
      <c r="B297" t="s">
        <v>944</v>
      </c>
      <c r="C297" t="s">
        <v>945</v>
      </c>
      <c r="D297" t="s">
        <v>212</v>
      </c>
      <c r="E297">
        <v>7</v>
      </c>
      <c r="F297">
        <f>INDEX([1]Règles!$I$17:$I$600,MATCH($B297,[1]Règles!$E$17:$E$600,0))</f>
        <v>4.8</v>
      </c>
      <c r="G297">
        <f>INDEX([1]Règles!$F$17:$F$600,MATCH($B297,[1]Règles!$E$17:$E$600,0))</f>
        <v>10</v>
      </c>
      <c r="H297">
        <f>INDEX([1]Règles!$G$17:$G$600,MATCH($B297,[1]Règles!$E$17:$E$600,0))</f>
        <v>9</v>
      </c>
      <c r="I297">
        <f>INDEX([1]Règles!$H$17:$H$600,MATCH($B297,[1]Règles!$E$17:$E$600,0))</f>
        <v>2</v>
      </c>
      <c r="J297">
        <f t="shared" si="8"/>
        <v>0.68571428571428572</v>
      </c>
      <c r="K297">
        <f t="shared" si="9"/>
        <v>0.41666666666666669</v>
      </c>
    </row>
    <row r="298" spans="1:12" x14ac:dyDescent="0.25">
      <c r="A298" t="s">
        <v>11</v>
      </c>
      <c r="B298" t="s">
        <v>1018</v>
      </c>
      <c r="C298" t="s">
        <v>940</v>
      </c>
      <c r="D298" t="s">
        <v>212</v>
      </c>
      <c r="E298">
        <v>14</v>
      </c>
      <c r="F298">
        <f>INDEX([1]Règles!$I$17:$I$600,MATCH($B298,[1]Règles!$E$17:$E$600,0))</f>
        <v>5.078125</v>
      </c>
      <c r="G298">
        <f>INDEX([1]Règles!$F$17:$F$600,MATCH($B298,[1]Règles!$E$17:$E$600,0))</f>
        <v>32</v>
      </c>
      <c r="H298">
        <f>INDEX([1]Règles!$G$17:$G$600,MATCH($B298,[1]Règles!$E$17:$E$600,0))</f>
        <v>1</v>
      </c>
      <c r="I298">
        <f>INDEX([1]Règles!$H$17:$H$600,MATCH($B298,[1]Règles!$E$17:$E$600,0))</f>
        <v>0</v>
      </c>
      <c r="J298">
        <f t="shared" si="8"/>
        <v>0.3627232142857143</v>
      </c>
      <c r="K298">
        <f t="shared" si="9"/>
        <v>0</v>
      </c>
      <c r="L298">
        <v>1</v>
      </c>
    </row>
    <row r="299" spans="1:12" x14ac:dyDescent="0.25">
      <c r="A299" t="s">
        <v>26</v>
      </c>
      <c r="B299" t="s">
        <v>674</v>
      </c>
      <c r="C299" t="s">
        <v>675</v>
      </c>
      <c r="D299" t="s">
        <v>193</v>
      </c>
      <c r="E299">
        <v>19</v>
      </c>
      <c r="F299">
        <f>INDEX([1]Règles!$I$17:$I$600,MATCH($B299,[1]Règles!$E$17:$E$600,0))</f>
        <v>4.8</v>
      </c>
      <c r="G299">
        <f>INDEX([1]Règles!$F$17:$F$600,MATCH($B299,[1]Règles!$E$17:$E$600,0))</f>
        <v>9</v>
      </c>
      <c r="H299">
        <f>INDEX([1]Règles!$G$17:$G$600,MATCH($B299,[1]Règles!$E$17:$E$600,0))</f>
        <v>2</v>
      </c>
      <c r="I299">
        <f>INDEX([1]Règles!$H$17:$H$600,MATCH($B299,[1]Règles!$E$17:$E$600,0))</f>
        <v>0</v>
      </c>
      <c r="J299">
        <f t="shared" si="8"/>
        <v>0.25263157894736843</v>
      </c>
      <c r="K299">
        <f t="shared" si="9"/>
        <v>0</v>
      </c>
    </row>
    <row r="300" spans="1:12" x14ac:dyDescent="0.25">
      <c r="A300" t="s">
        <v>11</v>
      </c>
      <c r="B300" t="s">
        <v>634</v>
      </c>
      <c r="C300" t="s">
        <v>635</v>
      </c>
      <c r="D300" t="s">
        <v>232</v>
      </c>
      <c r="E300">
        <v>14</v>
      </c>
      <c r="F300">
        <f>INDEX([1]Règles!$I$17:$I$600,MATCH($B300,[1]Règles!$E$17:$E$600,0))</f>
        <v>5.0384615384615383</v>
      </c>
      <c r="G300">
        <f>INDEX([1]Règles!$F$17:$F$600,MATCH($B300,[1]Règles!$E$17:$E$600,0))</f>
        <v>25</v>
      </c>
      <c r="H300">
        <f>INDEX([1]Règles!$G$17:$G$600,MATCH($B300,[1]Règles!$E$17:$E$600,0))</f>
        <v>4</v>
      </c>
      <c r="I300">
        <f>INDEX([1]Règles!$H$17:$H$600,MATCH($B300,[1]Règles!$E$17:$E$600,0))</f>
        <v>0</v>
      </c>
      <c r="J300">
        <f t="shared" si="8"/>
        <v>0.35989010989010989</v>
      </c>
      <c r="K300">
        <f t="shared" si="9"/>
        <v>0</v>
      </c>
    </row>
    <row r="301" spans="1:12" x14ac:dyDescent="0.25">
      <c r="A301" t="s">
        <v>26</v>
      </c>
      <c r="B301" t="s">
        <v>956</v>
      </c>
      <c r="C301" t="s">
        <v>957</v>
      </c>
      <c r="D301" t="s">
        <v>386</v>
      </c>
      <c r="E301">
        <v>15</v>
      </c>
      <c r="F301">
        <f>INDEX([1]Règles!$I$17:$I$600,MATCH($B301,[1]Règles!$E$17:$E$600,0))</f>
        <v>4.8666666666666663</v>
      </c>
      <c r="G301">
        <f>INDEX([1]Règles!$F$17:$F$600,MATCH($B301,[1]Règles!$E$17:$E$600,0))</f>
        <v>15</v>
      </c>
      <c r="H301">
        <f>INDEX([1]Règles!$G$17:$G$600,MATCH($B301,[1]Règles!$E$17:$E$600,0))</f>
        <v>0</v>
      </c>
      <c r="I301">
        <f>INDEX([1]Règles!$H$17:$H$600,MATCH($B301,[1]Règles!$E$17:$E$600,0))</f>
        <v>0</v>
      </c>
      <c r="J301">
        <f t="shared" si="8"/>
        <v>0.32444444444444442</v>
      </c>
      <c r="K301">
        <f t="shared" si="9"/>
        <v>0</v>
      </c>
    </row>
    <row r="302" spans="1:12" x14ac:dyDescent="0.25">
      <c r="A302" t="s">
        <v>5</v>
      </c>
      <c r="B302" t="s">
        <v>670</v>
      </c>
      <c r="C302" t="s">
        <v>671</v>
      </c>
      <c r="D302" t="s">
        <v>193</v>
      </c>
      <c r="E302">
        <v>8</v>
      </c>
      <c r="F302">
        <f>INDEX([1]Règles!$I$17:$I$600,MATCH($B302,[1]Règles!$E$17:$E$600,0))</f>
        <v>4.7857142857142856</v>
      </c>
      <c r="G302">
        <f>INDEX([1]Règles!$F$17:$F$600,MATCH($B302,[1]Règles!$E$17:$E$600,0))</f>
        <v>7</v>
      </c>
      <c r="H302">
        <f>INDEX([1]Règles!$G$17:$G$600,MATCH($B302,[1]Règles!$E$17:$E$600,0))</f>
        <v>8</v>
      </c>
      <c r="I302">
        <f>INDEX([1]Règles!$H$17:$H$600,MATCH($B302,[1]Règles!$E$17:$E$600,0))</f>
        <v>2</v>
      </c>
      <c r="J302">
        <f t="shared" si="8"/>
        <v>0.5982142857142857</v>
      </c>
      <c r="K302">
        <f t="shared" si="9"/>
        <v>0.41791044776119401</v>
      </c>
    </row>
    <row r="303" spans="1:12" x14ac:dyDescent="0.25">
      <c r="A303" t="s">
        <v>11</v>
      </c>
      <c r="B303" t="s">
        <v>594</v>
      </c>
      <c r="C303" t="s">
        <v>595</v>
      </c>
      <c r="D303" t="s">
        <v>190</v>
      </c>
      <c r="E303">
        <v>9</v>
      </c>
      <c r="F303">
        <f>INDEX([1]Règles!$I$17:$I$600,MATCH($B303,[1]Règles!$E$17:$E$600,0))</f>
        <v>4.791666666666667</v>
      </c>
      <c r="G303">
        <f>INDEX([1]Règles!$F$17:$F$600,MATCH($B303,[1]Règles!$E$17:$E$600,0))</f>
        <v>10</v>
      </c>
      <c r="H303">
        <f>INDEX([1]Règles!$G$17:$G$600,MATCH($B303,[1]Règles!$E$17:$E$600,0))</f>
        <v>5</v>
      </c>
      <c r="I303">
        <f>INDEX([1]Règles!$H$17:$H$600,MATCH($B303,[1]Règles!$E$17:$E$600,0))</f>
        <v>0</v>
      </c>
      <c r="J303">
        <f t="shared" si="8"/>
        <v>0.53240740740740744</v>
      </c>
      <c r="K303">
        <f t="shared" si="9"/>
        <v>0</v>
      </c>
    </row>
    <row r="304" spans="1:12" x14ac:dyDescent="0.25">
      <c r="A304" t="s">
        <v>26</v>
      </c>
      <c r="B304" t="s">
        <v>249</v>
      </c>
      <c r="C304" t="s">
        <v>205</v>
      </c>
      <c r="D304" t="s">
        <v>206</v>
      </c>
      <c r="E304">
        <v>7</v>
      </c>
      <c r="F304" t="e">
        <f>INDEX([1]Règles!$I$17:$I$600,MATCH($B304,[1]Règles!$E$17:$E$600,0))</f>
        <v>#N/A</v>
      </c>
      <c r="G304" t="e">
        <f>INDEX([1]Règles!$F$17:$F$600,MATCH($B304,[1]Règles!$E$17:$E$600,0))</f>
        <v>#N/A</v>
      </c>
      <c r="H304" t="e">
        <f>INDEX([1]Règles!$G$17:$G$600,MATCH($B304,[1]Règles!$E$17:$E$600,0))</f>
        <v>#N/A</v>
      </c>
      <c r="I304" t="e">
        <f>INDEX([1]Règles!$H$17:$H$600,MATCH($B304,[1]Règles!$E$17:$E$600,0))</f>
        <v>#N/A</v>
      </c>
      <c r="J304" t="e">
        <f t="shared" si="8"/>
        <v>#N/A</v>
      </c>
      <c r="K304" t="e">
        <f t="shared" si="9"/>
        <v>#N/A</v>
      </c>
    </row>
    <row r="305" spans="1:12" x14ac:dyDescent="0.25">
      <c r="A305" t="s">
        <v>26</v>
      </c>
      <c r="B305" t="s">
        <v>357</v>
      </c>
      <c r="C305" t="s">
        <v>343</v>
      </c>
      <c r="D305" t="s">
        <v>328</v>
      </c>
      <c r="E305">
        <v>10</v>
      </c>
      <c r="F305" t="e">
        <f>INDEX([1]Règles!$I$17:$I$600,MATCH($B305,[1]Règles!$E$17:$E$600,0))</f>
        <v>#N/A</v>
      </c>
      <c r="G305" t="e">
        <f>INDEX([1]Règles!$F$17:$F$600,MATCH($B305,[1]Règles!$E$17:$E$600,0))</f>
        <v>#N/A</v>
      </c>
      <c r="H305" t="e">
        <f>INDEX([1]Règles!$G$17:$G$600,MATCH($B305,[1]Règles!$E$17:$E$600,0))</f>
        <v>#N/A</v>
      </c>
      <c r="I305" t="e">
        <f>INDEX([1]Règles!$H$17:$H$600,MATCH($B305,[1]Règles!$E$17:$E$600,0))</f>
        <v>#N/A</v>
      </c>
      <c r="J305" t="e">
        <f t="shared" si="8"/>
        <v>#N/A</v>
      </c>
      <c r="K305" t="e">
        <f t="shared" si="9"/>
        <v>#N/A</v>
      </c>
    </row>
    <row r="306" spans="1:12" x14ac:dyDescent="0.25">
      <c r="A306" t="s">
        <v>11</v>
      </c>
      <c r="B306" t="s">
        <v>838</v>
      </c>
      <c r="C306" t="s">
        <v>422</v>
      </c>
      <c r="D306" t="s">
        <v>179</v>
      </c>
      <c r="E306">
        <v>14</v>
      </c>
      <c r="F306">
        <f>INDEX([1]Règles!$I$17:$I$600,MATCH($B306,[1]Règles!$E$17:$E$600,0))</f>
        <v>5</v>
      </c>
      <c r="G306">
        <f>INDEX([1]Règles!$F$17:$F$600,MATCH($B306,[1]Règles!$E$17:$E$600,0))</f>
        <v>23</v>
      </c>
      <c r="H306">
        <f>INDEX([1]Règles!$G$17:$G$600,MATCH($B306,[1]Règles!$E$17:$E$600,0))</f>
        <v>11</v>
      </c>
      <c r="I306">
        <f>INDEX([1]Règles!$H$17:$H$600,MATCH($B306,[1]Règles!$E$17:$E$600,0))</f>
        <v>0</v>
      </c>
      <c r="J306">
        <f t="shared" si="8"/>
        <v>0.35714285714285715</v>
      </c>
      <c r="K306">
        <f t="shared" si="9"/>
        <v>0</v>
      </c>
    </row>
    <row r="307" spans="1:12" x14ac:dyDescent="0.25">
      <c r="A307" t="s">
        <v>26</v>
      </c>
      <c r="B307" t="s">
        <v>298</v>
      </c>
      <c r="C307" t="s">
        <v>293</v>
      </c>
      <c r="D307" t="s">
        <v>187</v>
      </c>
      <c r="E307">
        <v>14</v>
      </c>
      <c r="F307">
        <f>INDEX([1]Règles!$I$17:$I$600,MATCH($B307,[1]Règles!$E$17:$E$600,0))</f>
        <v>5</v>
      </c>
      <c r="G307">
        <f>INDEX([1]Règles!$F$17:$F$600,MATCH($B307,[1]Règles!$E$17:$E$600,0))</f>
        <v>23</v>
      </c>
      <c r="H307">
        <f>INDEX([1]Règles!$G$17:$G$600,MATCH($B307,[1]Règles!$E$17:$E$600,0))</f>
        <v>2</v>
      </c>
      <c r="I307">
        <f>INDEX([1]Règles!$H$17:$H$600,MATCH($B307,[1]Règles!$E$17:$E$600,0))</f>
        <v>0</v>
      </c>
      <c r="J307">
        <f t="shared" si="8"/>
        <v>0.35714285714285715</v>
      </c>
      <c r="K307">
        <f t="shared" si="9"/>
        <v>0</v>
      </c>
    </row>
    <row r="308" spans="1:12" x14ac:dyDescent="0.25">
      <c r="A308" t="s">
        <v>11</v>
      </c>
      <c r="B308" t="s">
        <v>391</v>
      </c>
      <c r="C308" t="s">
        <v>231</v>
      </c>
      <c r="D308" t="s">
        <v>176</v>
      </c>
      <c r="E308">
        <v>16</v>
      </c>
      <c r="F308">
        <f>INDEX([1]Règles!$I$17:$I$600,MATCH($B308,[1]Règles!$E$17:$E$600,0))</f>
        <v>5.6607142857142856</v>
      </c>
      <c r="G308">
        <f>INDEX([1]Règles!$F$17:$F$600,MATCH($B308,[1]Règles!$E$17:$E$600,0))</f>
        <v>28</v>
      </c>
      <c r="H308">
        <f>INDEX([1]Règles!$G$17:$G$600,MATCH($B308,[1]Règles!$E$17:$E$600,0))</f>
        <v>0</v>
      </c>
      <c r="I308">
        <f>INDEX([1]Règles!$H$17:$H$600,MATCH($B308,[1]Règles!$E$17:$E$600,0))</f>
        <v>0</v>
      </c>
      <c r="J308">
        <f t="shared" si="8"/>
        <v>0.35379464285714285</v>
      </c>
      <c r="K308">
        <f t="shared" si="9"/>
        <v>0</v>
      </c>
      <c r="L308">
        <v>1</v>
      </c>
    </row>
    <row r="309" spans="1:12" x14ac:dyDescent="0.25">
      <c r="A309" t="s">
        <v>26</v>
      </c>
      <c r="B309" t="s">
        <v>608</v>
      </c>
      <c r="C309" t="s">
        <v>609</v>
      </c>
      <c r="D309" t="s">
        <v>232</v>
      </c>
      <c r="E309">
        <v>8</v>
      </c>
      <c r="F309" t="e">
        <f>INDEX([1]Règles!$I$17:$I$600,MATCH($B309,[1]Règles!$E$17:$E$600,0))</f>
        <v>#N/A</v>
      </c>
      <c r="G309" t="e">
        <f>INDEX([1]Règles!$F$17:$F$600,MATCH($B309,[1]Règles!$E$17:$E$600,0))</f>
        <v>#N/A</v>
      </c>
      <c r="H309" t="e">
        <f>INDEX([1]Règles!$G$17:$G$600,MATCH($B309,[1]Règles!$E$17:$E$600,0))</f>
        <v>#N/A</v>
      </c>
      <c r="I309" t="e">
        <f>INDEX([1]Règles!$H$17:$H$600,MATCH($B309,[1]Règles!$E$17:$E$600,0))</f>
        <v>#N/A</v>
      </c>
      <c r="J309" t="e">
        <f t="shared" si="8"/>
        <v>#N/A</v>
      </c>
      <c r="K309" t="e">
        <f t="shared" si="9"/>
        <v>#N/A</v>
      </c>
    </row>
    <row r="310" spans="1:12" x14ac:dyDescent="0.25">
      <c r="A310" t="s">
        <v>20</v>
      </c>
      <c r="B310" t="s">
        <v>505</v>
      </c>
      <c r="C310" t="s">
        <v>506</v>
      </c>
      <c r="D310" t="s">
        <v>326</v>
      </c>
      <c r="E310">
        <v>16</v>
      </c>
      <c r="F310">
        <f>INDEX([1]Règles!$I$17:$I$600,MATCH($B310,[1]Règles!$E$17:$E$600,0))</f>
        <v>5.5428571428571427</v>
      </c>
      <c r="G310">
        <f>INDEX([1]Règles!$F$17:$F$600,MATCH($B310,[1]Règles!$E$17:$E$600,0))</f>
        <v>35</v>
      </c>
      <c r="H310">
        <f>INDEX([1]Règles!$G$17:$G$600,MATCH($B310,[1]Règles!$E$17:$E$600,0))</f>
        <v>0</v>
      </c>
      <c r="I310">
        <f>INDEX([1]Règles!$H$17:$H$600,MATCH($B310,[1]Règles!$E$17:$E$600,0))</f>
        <v>0</v>
      </c>
      <c r="J310">
        <f t="shared" si="8"/>
        <v>0.34642857142857142</v>
      </c>
      <c r="K310">
        <f t="shared" si="9"/>
        <v>0</v>
      </c>
    </row>
    <row r="311" spans="1:12" x14ac:dyDescent="0.25">
      <c r="A311" t="s">
        <v>26</v>
      </c>
      <c r="B311" t="s">
        <v>689</v>
      </c>
      <c r="D311" t="s">
        <v>199</v>
      </c>
      <c r="E311">
        <v>8</v>
      </c>
      <c r="F311">
        <f>INDEX([1]Règles!$I$17:$I$600,MATCH($B311,[1]Règles!$E$17:$E$600,0))</f>
        <v>4.8571428571428568</v>
      </c>
      <c r="G311">
        <f>INDEX([1]Règles!$F$17:$F$600,MATCH($B311,[1]Règles!$E$17:$E$600,0))</f>
        <v>7</v>
      </c>
      <c r="H311">
        <f>INDEX([1]Règles!$G$17:$G$600,MATCH($B311,[1]Règles!$E$17:$E$600,0))</f>
        <v>2</v>
      </c>
      <c r="I311">
        <f>INDEX([1]Règles!$H$17:$H$600,MATCH($B311,[1]Règles!$E$17:$E$600,0))</f>
        <v>0</v>
      </c>
      <c r="J311">
        <f t="shared" si="8"/>
        <v>0.6071428571428571</v>
      </c>
      <c r="K311">
        <f t="shared" si="9"/>
        <v>0</v>
      </c>
    </row>
    <row r="312" spans="1:12" x14ac:dyDescent="0.25">
      <c r="A312" t="s">
        <v>5</v>
      </c>
      <c r="B312" t="s">
        <v>919</v>
      </c>
      <c r="C312" t="s">
        <v>920</v>
      </c>
      <c r="D312" t="s">
        <v>212</v>
      </c>
      <c r="E312">
        <v>10</v>
      </c>
      <c r="F312">
        <f>INDEX([1]Règles!$I$17:$I$600,MATCH($B312,[1]Règles!$E$17:$E$600,0))</f>
        <v>4.6875</v>
      </c>
      <c r="G312">
        <f>INDEX([1]Règles!$F$17:$F$600,MATCH($B312,[1]Règles!$E$17:$E$600,0))</f>
        <v>8</v>
      </c>
      <c r="H312">
        <f>INDEX([1]Règles!$G$17:$G$600,MATCH($B312,[1]Règles!$E$17:$E$600,0))</f>
        <v>18</v>
      </c>
      <c r="I312">
        <f>INDEX([1]Règles!$H$17:$H$600,MATCH($B312,[1]Règles!$E$17:$E$600,0))</f>
        <v>3</v>
      </c>
      <c r="J312">
        <f t="shared" si="8"/>
        <v>0.46875</v>
      </c>
      <c r="K312">
        <f t="shared" si="9"/>
        <v>0.64</v>
      </c>
    </row>
    <row r="313" spans="1:12" x14ac:dyDescent="0.25">
      <c r="A313" t="s">
        <v>5</v>
      </c>
      <c r="B313" t="s">
        <v>333</v>
      </c>
      <c r="C313" t="s">
        <v>334</v>
      </c>
      <c r="D313" t="s">
        <v>187</v>
      </c>
      <c r="E313">
        <v>10</v>
      </c>
      <c r="F313">
        <f>INDEX([1]Règles!$I$17:$I$600,MATCH($B313,[1]Règles!$E$17:$E$600,0))</f>
        <v>4.75</v>
      </c>
      <c r="G313">
        <f>INDEX([1]Règles!$F$17:$F$600,MATCH($B313,[1]Règles!$E$17:$E$600,0))</f>
        <v>4</v>
      </c>
      <c r="H313">
        <f>INDEX([1]Règles!$G$17:$G$600,MATCH($B313,[1]Règles!$E$17:$E$600,0))</f>
        <v>7</v>
      </c>
      <c r="I313">
        <f>INDEX([1]Règles!$H$17:$H$600,MATCH($B313,[1]Règles!$E$17:$E$600,0))</f>
        <v>1</v>
      </c>
      <c r="J313">
        <f t="shared" si="8"/>
        <v>0.47499999999999998</v>
      </c>
      <c r="K313">
        <f t="shared" si="9"/>
        <v>0.21052631578947367</v>
      </c>
    </row>
    <row r="314" spans="1:12" x14ac:dyDescent="0.25">
      <c r="A314" t="s">
        <v>5</v>
      </c>
      <c r="B314" t="s">
        <v>331</v>
      </c>
      <c r="C314" t="s">
        <v>332</v>
      </c>
      <c r="D314" t="s">
        <v>196</v>
      </c>
      <c r="E314">
        <v>13</v>
      </c>
      <c r="F314" t="e">
        <f>INDEX([1]Règles!$I$17:$I$600,MATCH($B314,[1]Règles!$E$17:$E$600,0))</f>
        <v>#N/A</v>
      </c>
      <c r="G314" t="e">
        <f>INDEX([1]Règles!$F$17:$F$600,MATCH($B314,[1]Règles!$E$17:$E$600,0))</f>
        <v>#N/A</v>
      </c>
      <c r="H314" t="e">
        <f>INDEX([1]Règles!$G$17:$G$600,MATCH($B314,[1]Règles!$E$17:$E$600,0))</f>
        <v>#N/A</v>
      </c>
      <c r="I314" t="e">
        <f>INDEX([1]Règles!$H$17:$H$600,MATCH($B314,[1]Règles!$E$17:$E$600,0))</f>
        <v>#N/A</v>
      </c>
      <c r="J314" t="e">
        <f t="shared" si="8"/>
        <v>#N/A</v>
      </c>
      <c r="K314" t="e">
        <f t="shared" si="9"/>
        <v>#N/A</v>
      </c>
    </row>
    <row r="315" spans="1:12" x14ac:dyDescent="0.25">
      <c r="A315" t="s">
        <v>26</v>
      </c>
      <c r="B315" t="s">
        <v>370</v>
      </c>
      <c r="C315" t="s">
        <v>371</v>
      </c>
      <c r="D315" t="s">
        <v>184</v>
      </c>
      <c r="E315">
        <v>14</v>
      </c>
      <c r="F315">
        <f>INDEX([1]Règles!$I$17:$I$600,MATCH($B315,[1]Règles!$E$17:$E$600,0))</f>
        <v>4.84</v>
      </c>
      <c r="G315">
        <f>INDEX([1]Règles!$F$17:$F$600,MATCH($B315,[1]Règles!$E$17:$E$600,0))</f>
        <v>25</v>
      </c>
      <c r="H315">
        <f>INDEX([1]Règles!$G$17:$G$600,MATCH($B315,[1]Règles!$E$17:$E$600,0))</f>
        <v>2</v>
      </c>
      <c r="I315">
        <f>INDEX([1]Règles!$H$17:$H$600,MATCH($B315,[1]Règles!$E$17:$E$600,0))</f>
        <v>0</v>
      </c>
      <c r="J315">
        <f t="shared" si="8"/>
        <v>0.3457142857142857</v>
      </c>
      <c r="K315">
        <f t="shared" si="9"/>
        <v>0</v>
      </c>
    </row>
    <row r="316" spans="1:12" x14ac:dyDescent="0.25">
      <c r="A316" t="s">
        <v>26</v>
      </c>
      <c r="B316" t="s">
        <v>335</v>
      </c>
      <c r="C316" t="s">
        <v>336</v>
      </c>
      <c r="D316" t="s">
        <v>196</v>
      </c>
      <c r="E316">
        <v>12</v>
      </c>
      <c r="F316">
        <f>INDEX([1]Règles!$I$17:$I$600,MATCH($B316,[1]Règles!$E$17:$E$600,0))</f>
        <v>4.833333333333333</v>
      </c>
      <c r="G316">
        <f>INDEX([1]Règles!$F$17:$F$600,MATCH($B316,[1]Règles!$E$17:$E$600,0))</f>
        <v>15</v>
      </c>
      <c r="H316">
        <f>INDEX([1]Règles!$G$17:$G$600,MATCH($B316,[1]Règles!$E$17:$E$600,0))</f>
        <v>1</v>
      </c>
      <c r="I316">
        <f>INDEX([1]Règles!$H$17:$H$600,MATCH($B316,[1]Règles!$E$17:$E$600,0))</f>
        <v>2</v>
      </c>
      <c r="J316">
        <f t="shared" si="8"/>
        <v>0.40277777777777773</v>
      </c>
      <c r="K316">
        <f t="shared" si="9"/>
        <v>0.41379310344827591</v>
      </c>
    </row>
    <row r="317" spans="1:12" x14ac:dyDescent="0.25">
      <c r="A317" t="s">
        <v>20</v>
      </c>
      <c r="B317" t="s">
        <v>274</v>
      </c>
      <c r="C317" t="s">
        <v>275</v>
      </c>
      <c r="D317" t="s">
        <v>176</v>
      </c>
      <c r="E317">
        <v>18</v>
      </c>
      <c r="F317">
        <f>INDEX([1]Règles!$I$17:$I$600,MATCH($B317,[1]Règles!$E$17:$E$600,0))</f>
        <v>5.7837837837837842</v>
      </c>
      <c r="G317">
        <f>INDEX([1]Règles!$F$17:$F$600,MATCH($B317,[1]Règles!$E$17:$E$600,0))</f>
        <v>37</v>
      </c>
      <c r="H317">
        <f>INDEX([1]Règles!$G$17:$G$600,MATCH($B317,[1]Règles!$E$17:$E$600,0))</f>
        <v>0</v>
      </c>
      <c r="I317">
        <f>INDEX([1]Règles!$H$17:$H$600,MATCH($B317,[1]Règles!$E$17:$E$600,0))</f>
        <v>0</v>
      </c>
      <c r="J317">
        <f t="shared" si="8"/>
        <v>0.32132132132132135</v>
      </c>
      <c r="K317">
        <f t="shared" si="9"/>
        <v>0</v>
      </c>
      <c r="L317">
        <v>1</v>
      </c>
    </row>
    <row r="318" spans="1:12" x14ac:dyDescent="0.25">
      <c r="A318" t="s">
        <v>26</v>
      </c>
      <c r="B318" t="s">
        <v>613</v>
      </c>
      <c r="C318" t="s">
        <v>614</v>
      </c>
      <c r="D318" t="s">
        <v>232</v>
      </c>
      <c r="E318">
        <v>7</v>
      </c>
      <c r="F318">
        <f>INDEX([1]Règles!$I$17:$I$600,MATCH($B318,[1]Règles!$E$17:$E$600,0))</f>
        <v>4.8235294117647056</v>
      </c>
      <c r="G318">
        <f>INDEX([1]Règles!$F$17:$F$600,MATCH($B318,[1]Règles!$E$17:$E$600,0))</f>
        <v>17</v>
      </c>
      <c r="H318">
        <f>INDEX([1]Règles!$G$17:$G$600,MATCH($B318,[1]Règles!$E$17:$E$600,0))</f>
        <v>1</v>
      </c>
      <c r="I318" t="str">
        <f>INDEX([1]Règles!$H$17:$H$600,MATCH($B318,[1]Règles!$E$17:$E$600,0))</f>
        <v>1 / (-1)</v>
      </c>
      <c r="J318">
        <f t="shared" si="8"/>
        <v>0.68907563025210083</v>
      </c>
      <c r="K318" t="e">
        <f t="shared" si="9"/>
        <v>#VALUE!</v>
      </c>
    </row>
    <row r="319" spans="1:12" x14ac:dyDescent="0.25">
      <c r="A319" t="s">
        <v>11</v>
      </c>
      <c r="B319" t="s">
        <v>248</v>
      </c>
      <c r="C319" t="s">
        <v>228</v>
      </c>
      <c r="D319" t="s">
        <v>229</v>
      </c>
      <c r="E319">
        <v>18</v>
      </c>
      <c r="F319">
        <f>INDEX([1]Règles!$I$17:$I$600,MATCH($B319,[1]Règles!$E$17:$E$600,0))</f>
        <v>5.64</v>
      </c>
      <c r="G319">
        <f>INDEX([1]Règles!$F$17:$F$600,MATCH($B319,[1]Règles!$E$17:$E$600,0))</f>
        <v>24</v>
      </c>
      <c r="H319">
        <f>INDEX([1]Règles!$G$17:$G$600,MATCH($B319,[1]Règles!$E$17:$E$600,0))</f>
        <v>1</v>
      </c>
      <c r="I319">
        <f>INDEX([1]Règles!$H$17:$H$600,MATCH($B319,[1]Règles!$E$17:$E$600,0))</f>
        <v>0</v>
      </c>
      <c r="J319">
        <f t="shared" si="8"/>
        <v>0.3133333333333333</v>
      </c>
      <c r="K319">
        <f t="shared" si="9"/>
        <v>0</v>
      </c>
      <c r="L319">
        <v>1</v>
      </c>
    </row>
    <row r="320" spans="1:12" x14ac:dyDescent="0.25">
      <c r="A320" t="s">
        <v>11</v>
      </c>
      <c r="B320" t="s">
        <v>468</v>
      </c>
      <c r="C320" t="s">
        <v>469</v>
      </c>
      <c r="D320" t="s">
        <v>206</v>
      </c>
      <c r="E320">
        <v>16</v>
      </c>
      <c r="F320">
        <f>INDEX([1]Règles!$I$17:$I$600,MATCH($B320,[1]Règles!$E$17:$E$600,0))</f>
        <v>4.7142857142857144</v>
      </c>
      <c r="G320">
        <f>INDEX([1]Règles!$F$17:$F$600,MATCH($B320,[1]Règles!$E$17:$E$600,0))</f>
        <v>13</v>
      </c>
      <c r="H320">
        <f>INDEX([1]Règles!$G$17:$G$600,MATCH($B320,[1]Règles!$E$17:$E$600,0))</f>
        <v>14</v>
      </c>
      <c r="I320">
        <f>INDEX([1]Règles!$H$17:$H$600,MATCH($B320,[1]Règles!$E$17:$E$600,0))</f>
        <v>5</v>
      </c>
      <c r="J320">
        <f t="shared" si="8"/>
        <v>0.29464285714285715</v>
      </c>
      <c r="K320">
        <f t="shared" si="9"/>
        <v>1.0606060606060606</v>
      </c>
    </row>
    <row r="321" spans="1:12" x14ac:dyDescent="0.25">
      <c r="A321" t="s">
        <v>26</v>
      </c>
      <c r="B321" t="s">
        <v>1024</v>
      </c>
      <c r="D321" t="s">
        <v>326</v>
      </c>
      <c r="E321">
        <v>11</v>
      </c>
      <c r="F321" t="e">
        <f>INDEX([1]Règles!$I$17:$I$600,MATCH($B321,[1]Règles!$E$17:$E$600,0))</f>
        <v>#N/A</v>
      </c>
      <c r="G321" t="e">
        <f>INDEX([1]Règles!$F$17:$F$600,MATCH($B321,[1]Règles!$E$17:$E$600,0))</f>
        <v>#N/A</v>
      </c>
      <c r="H321" t="e">
        <f>INDEX([1]Règles!$G$17:$G$600,MATCH($B321,[1]Règles!$E$17:$E$600,0))</f>
        <v>#N/A</v>
      </c>
      <c r="I321" t="e">
        <f>INDEX([1]Règles!$H$17:$H$600,MATCH($B321,[1]Règles!$E$17:$E$600,0))</f>
        <v>#N/A</v>
      </c>
      <c r="J321" t="e">
        <f t="shared" si="8"/>
        <v>#N/A</v>
      </c>
      <c r="K321" t="e">
        <f t="shared" si="9"/>
        <v>#N/A</v>
      </c>
    </row>
    <row r="322" spans="1:12" x14ac:dyDescent="0.25">
      <c r="A322" t="s">
        <v>20</v>
      </c>
      <c r="B322" t="s">
        <v>270</v>
      </c>
      <c r="C322" t="s">
        <v>271</v>
      </c>
      <c r="D322" t="s">
        <v>181</v>
      </c>
      <c r="E322">
        <v>19</v>
      </c>
      <c r="F322">
        <f>INDEX([1]Règles!$I$17:$I$600,MATCH($B322,[1]Règles!$E$17:$E$600,0))</f>
        <v>5.5789473684210522</v>
      </c>
      <c r="G322">
        <f>INDEX([1]Règles!$F$17:$F$600,MATCH($B322,[1]Règles!$E$17:$E$600,0))</f>
        <v>38</v>
      </c>
      <c r="H322">
        <f>INDEX([1]Règles!$G$17:$G$600,MATCH($B322,[1]Règles!$E$17:$E$600,0))</f>
        <v>0</v>
      </c>
      <c r="I322">
        <f>INDEX([1]Règles!$H$17:$H$600,MATCH($B322,[1]Règles!$E$17:$E$600,0))</f>
        <v>0</v>
      </c>
      <c r="J322">
        <f t="shared" ref="J322:J385" si="10">F322/E322</f>
        <v>0.2936288088642659</v>
      </c>
      <c r="K322">
        <f t="shared" ref="K322:K385" si="11">I322/F322</f>
        <v>0</v>
      </c>
    </row>
    <row r="323" spans="1:12" x14ac:dyDescent="0.25">
      <c r="A323" t="s">
        <v>20</v>
      </c>
      <c r="B323" t="s">
        <v>303</v>
      </c>
      <c r="C323" t="s">
        <v>304</v>
      </c>
      <c r="D323" t="s">
        <v>173</v>
      </c>
      <c r="E323">
        <v>20</v>
      </c>
      <c r="F323">
        <f>INDEX([1]Règles!$I$17:$I$600,MATCH($B323,[1]Règles!$E$17:$E$600,0))</f>
        <v>5.6724137931034484</v>
      </c>
      <c r="G323">
        <f>INDEX([1]Règles!$F$17:$F$600,MATCH($B323,[1]Règles!$E$17:$E$600,0))</f>
        <v>29</v>
      </c>
      <c r="H323">
        <f>INDEX([1]Règles!$G$17:$G$600,MATCH($B323,[1]Règles!$E$17:$E$600,0))</f>
        <v>0</v>
      </c>
      <c r="I323">
        <f>INDEX([1]Règles!$H$17:$H$600,MATCH($B323,[1]Règles!$E$17:$E$600,0))</f>
        <v>0</v>
      </c>
      <c r="J323">
        <f t="shared" si="10"/>
        <v>0.2836206896551724</v>
      </c>
      <c r="K323">
        <f t="shared" si="11"/>
        <v>0</v>
      </c>
      <c r="L323">
        <v>1</v>
      </c>
    </row>
    <row r="324" spans="1:12" x14ac:dyDescent="0.25">
      <c r="A324" t="s">
        <v>26</v>
      </c>
      <c r="B324" t="s">
        <v>987</v>
      </c>
      <c r="C324" t="s">
        <v>679</v>
      </c>
      <c r="D324" t="s">
        <v>209</v>
      </c>
      <c r="E324">
        <v>8</v>
      </c>
      <c r="F324">
        <f>INDEX([1]Règles!$I$17:$I$600,MATCH($B324,[1]Règles!$E$17:$E$600,0))</f>
        <v>4.7142857142857144</v>
      </c>
      <c r="G324">
        <f>INDEX([1]Règles!$F$17:$F$600,MATCH($B324,[1]Règles!$E$17:$E$600,0))</f>
        <v>13</v>
      </c>
      <c r="H324">
        <f>INDEX([1]Règles!$G$17:$G$600,MATCH($B324,[1]Règles!$E$17:$E$600,0))</f>
        <v>2</v>
      </c>
      <c r="I324">
        <f>INDEX([1]Règles!$H$17:$H$600,MATCH($B324,[1]Règles!$E$17:$E$600,0))</f>
        <v>0</v>
      </c>
      <c r="J324">
        <f t="shared" si="10"/>
        <v>0.5892857142857143</v>
      </c>
      <c r="K324">
        <f t="shared" si="11"/>
        <v>0</v>
      </c>
    </row>
    <row r="325" spans="1:12" x14ac:dyDescent="0.25">
      <c r="A325" t="s">
        <v>5</v>
      </c>
      <c r="B325" t="s">
        <v>642</v>
      </c>
      <c r="C325" t="s">
        <v>643</v>
      </c>
      <c r="D325" t="s">
        <v>219</v>
      </c>
      <c r="E325">
        <v>5</v>
      </c>
      <c r="F325" t="e">
        <f>INDEX([1]Règles!$I$17:$I$600,MATCH($B325,[1]Règles!$E$17:$E$600,0))</f>
        <v>#N/A</v>
      </c>
      <c r="G325" t="e">
        <f>INDEX([1]Règles!$F$17:$F$600,MATCH($B325,[1]Règles!$E$17:$E$600,0))</f>
        <v>#N/A</v>
      </c>
      <c r="H325" t="e">
        <f>INDEX([1]Règles!$G$17:$G$600,MATCH($B325,[1]Règles!$E$17:$E$600,0))</f>
        <v>#N/A</v>
      </c>
      <c r="I325" t="e">
        <f>INDEX([1]Règles!$H$17:$H$600,MATCH($B325,[1]Règles!$E$17:$E$600,0))</f>
        <v>#N/A</v>
      </c>
      <c r="J325" t="e">
        <f t="shared" si="10"/>
        <v>#N/A</v>
      </c>
      <c r="K325" t="e">
        <f t="shared" si="11"/>
        <v>#N/A</v>
      </c>
    </row>
    <row r="326" spans="1:12" x14ac:dyDescent="0.25">
      <c r="A326" t="s">
        <v>26</v>
      </c>
      <c r="B326" t="s">
        <v>978</v>
      </c>
      <c r="C326" t="s">
        <v>979</v>
      </c>
      <c r="D326" t="s">
        <v>209</v>
      </c>
      <c r="E326">
        <v>8</v>
      </c>
      <c r="F326">
        <f>INDEX([1]Règles!$I$17:$I$600,MATCH($B326,[1]Règles!$E$17:$E$600,0))</f>
        <v>4.8125</v>
      </c>
      <c r="G326">
        <f>INDEX([1]Règles!$F$17:$F$600,MATCH($B326,[1]Règles!$E$17:$E$600,0))</f>
        <v>15</v>
      </c>
      <c r="H326">
        <f>INDEX([1]Règles!$G$17:$G$600,MATCH($B326,[1]Règles!$E$17:$E$600,0))</f>
        <v>6</v>
      </c>
      <c r="I326">
        <f>INDEX([1]Règles!$H$17:$H$600,MATCH($B326,[1]Règles!$E$17:$E$600,0))</f>
        <v>1</v>
      </c>
      <c r="J326">
        <f t="shared" si="10"/>
        <v>0.6015625</v>
      </c>
      <c r="K326">
        <f t="shared" si="11"/>
        <v>0.20779220779220781</v>
      </c>
    </row>
    <row r="327" spans="1:12" x14ac:dyDescent="0.25">
      <c r="A327" t="s">
        <v>11</v>
      </c>
      <c r="B327" t="s">
        <v>1015</v>
      </c>
      <c r="C327" t="s">
        <v>967</v>
      </c>
      <c r="D327" t="s">
        <v>386</v>
      </c>
      <c r="E327">
        <v>10</v>
      </c>
      <c r="F327">
        <f>INDEX([1]Règles!$I$17:$I$600,MATCH($B327,[1]Règles!$E$17:$E$600,0))</f>
        <v>4.583333333333333</v>
      </c>
      <c r="G327">
        <f>INDEX([1]Règles!$F$17:$F$600,MATCH($B327,[1]Règles!$E$17:$E$600,0))</f>
        <v>12</v>
      </c>
      <c r="H327">
        <f>INDEX([1]Règles!$G$17:$G$600,MATCH($B327,[1]Règles!$E$17:$E$600,0))</f>
        <v>8</v>
      </c>
      <c r="I327">
        <f>INDEX([1]Règles!$H$17:$H$600,MATCH($B327,[1]Règles!$E$17:$E$600,0))</f>
        <v>0</v>
      </c>
      <c r="J327">
        <f t="shared" si="10"/>
        <v>0.45833333333333331</v>
      </c>
      <c r="K327">
        <f t="shared" si="11"/>
        <v>0</v>
      </c>
    </row>
    <row r="328" spans="1:12" x14ac:dyDescent="0.25">
      <c r="A328" t="s">
        <v>11</v>
      </c>
      <c r="B328" t="s">
        <v>746</v>
      </c>
      <c r="C328" t="s">
        <v>747</v>
      </c>
      <c r="D328" t="s">
        <v>181</v>
      </c>
      <c r="E328">
        <v>7</v>
      </c>
      <c r="F328">
        <f>INDEX([1]Règles!$I$17:$I$600,MATCH($B328,[1]Règles!$E$17:$E$600,0))</f>
        <v>4.666666666666667</v>
      </c>
      <c r="G328">
        <f>INDEX([1]Règles!$F$17:$F$600,MATCH($B328,[1]Règles!$E$17:$E$600,0))</f>
        <v>3</v>
      </c>
      <c r="H328">
        <f>INDEX([1]Règles!$G$17:$G$600,MATCH($B328,[1]Règles!$E$17:$E$600,0))</f>
        <v>6</v>
      </c>
      <c r="I328">
        <f>INDEX([1]Règles!$H$17:$H$600,MATCH($B328,[1]Règles!$E$17:$E$600,0))</f>
        <v>1</v>
      </c>
      <c r="J328">
        <f t="shared" si="10"/>
        <v>0.66666666666666674</v>
      </c>
      <c r="K328">
        <f t="shared" si="11"/>
        <v>0.21428571428571427</v>
      </c>
    </row>
    <row r="329" spans="1:12" x14ac:dyDescent="0.25">
      <c r="A329" t="s">
        <v>26</v>
      </c>
      <c r="B329" t="s">
        <v>372</v>
      </c>
      <c r="C329" t="s">
        <v>373</v>
      </c>
      <c r="D329" t="s">
        <v>193</v>
      </c>
      <c r="E329">
        <v>11</v>
      </c>
      <c r="F329">
        <f>INDEX([1]Règles!$I$17:$I$600,MATCH($B329,[1]Règles!$E$17:$E$600,0))</f>
        <v>4.8125</v>
      </c>
      <c r="G329">
        <f>INDEX([1]Règles!$F$17:$F$600,MATCH($B329,[1]Règles!$E$17:$E$600,0))</f>
        <v>16</v>
      </c>
      <c r="H329">
        <f>INDEX([1]Règles!$G$17:$G$600,MATCH($B329,[1]Règles!$E$17:$E$600,0))</f>
        <v>1</v>
      </c>
      <c r="I329">
        <f>INDEX([1]Règles!$H$17:$H$600,MATCH($B329,[1]Règles!$E$17:$E$600,0))</f>
        <v>0</v>
      </c>
      <c r="J329">
        <f t="shared" si="10"/>
        <v>0.4375</v>
      </c>
      <c r="K329">
        <f t="shared" si="11"/>
        <v>0</v>
      </c>
    </row>
    <row r="330" spans="1:12" x14ac:dyDescent="0.25">
      <c r="A330" t="s">
        <v>26</v>
      </c>
      <c r="B330" t="s">
        <v>855</v>
      </c>
      <c r="C330" t="s">
        <v>399</v>
      </c>
      <c r="D330" t="s">
        <v>206</v>
      </c>
      <c r="E330">
        <v>16</v>
      </c>
      <c r="F330">
        <f>INDEX([1]Règles!$I$17:$I$600,MATCH($B330,[1]Règles!$E$17:$E$600,0))</f>
        <v>5.333333333333333</v>
      </c>
      <c r="G330">
        <f>INDEX([1]Règles!$F$17:$F$600,MATCH($B330,[1]Règles!$E$17:$E$600,0))</f>
        <v>12</v>
      </c>
      <c r="H330">
        <f>INDEX([1]Règles!$G$17:$G$600,MATCH($B330,[1]Règles!$E$17:$E$600,0))</f>
        <v>2</v>
      </c>
      <c r="I330">
        <f>INDEX([1]Règles!$H$17:$H$600,MATCH($B330,[1]Règles!$E$17:$E$600,0))</f>
        <v>0</v>
      </c>
      <c r="J330">
        <f t="shared" si="10"/>
        <v>0.33333333333333331</v>
      </c>
      <c r="K330">
        <f t="shared" si="11"/>
        <v>0</v>
      </c>
    </row>
    <row r="331" spans="1:12" x14ac:dyDescent="0.25">
      <c r="A331" t="s">
        <v>26</v>
      </c>
      <c r="B331" t="s">
        <v>891</v>
      </c>
      <c r="C331" t="s">
        <v>892</v>
      </c>
      <c r="D331" t="s">
        <v>313</v>
      </c>
      <c r="E331">
        <v>7</v>
      </c>
      <c r="F331" t="e">
        <f>INDEX([1]Règles!$I$17:$I$600,MATCH($B331,[1]Règles!$E$17:$E$600,0))</f>
        <v>#N/A</v>
      </c>
      <c r="G331" t="e">
        <f>INDEX([1]Règles!$F$17:$F$600,MATCH($B331,[1]Règles!$E$17:$E$600,0))</f>
        <v>#N/A</v>
      </c>
      <c r="H331" t="e">
        <f>INDEX([1]Règles!$G$17:$G$600,MATCH($B331,[1]Règles!$E$17:$E$600,0))</f>
        <v>#N/A</v>
      </c>
      <c r="I331" t="e">
        <f>INDEX([1]Règles!$H$17:$H$600,MATCH($B331,[1]Règles!$E$17:$E$600,0))</f>
        <v>#N/A</v>
      </c>
      <c r="J331" t="e">
        <f t="shared" si="10"/>
        <v>#N/A</v>
      </c>
      <c r="K331" t="e">
        <f t="shared" si="11"/>
        <v>#N/A</v>
      </c>
    </row>
    <row r="332" spans="1:12" x14ac:dyDescent="0.25">
      <c r="A332" t="s">
        <v>11</v>
      </c>
      <c r="B332" t="s">
        <v>265</v>
      </c>
      <c r="C332" t="s">
        <v>522</v>
      </c>
      <c r="D332" t="s">
        <v>326</v>
      </c>
      <c r="E332">
        <v>10</v>
      </c>
      <c r="F332">
        <f>INDEX([1]Règles!$I$17:$I$600,MATCH($B332,[1]Règles!$E$17:$E$600,0))</f>
        <v>4.8125</v>
      </c>
      <c r="G332">
        <f>INDEX([1]Règles!$F$17:$F$600,MATCH($B332,[1]Règles!$E$17:$E$600,0))</f>
        <v>15</v>
      </c>
      <c r="H332">
        <f>INDEX([1]Règles!$G$17:$G$600,MATCH($B332,[1]Règles!$E$17:$E$600,0))</f>
        <v>10</v>
      </c>
      <c r="I332" t="str">
        <f>INDEX([1]Règles!$H$17:$H$600,MATCH($B332,[1]Règles!$E$17:$E$600,0))</f>
        <v>(-1)</v>
      </c>
      <c r="J332">
        <f t="shared" si="10"/>
        <v>0.48125000000000001</v>
      </c>
      <c r="K332" t="e">
        <f t="shared" si="11"/>
        <v>#VALUE!</v>
      </c>
    </row>
    <row r="333" spans="1:12" x14ac:dyDescent="0.25">
      <c r="A333" t="s">
        <v>26</v>
      </c>
      <c r="B333" t="s">
        <v>930</v>
      </c>
      <c r="C333" t="s">
        <v>931</v>
      </c>
      <c r="D333" t="s">
        <v>212</v>
      </c>
      <c r="E333">
        <v>6</v>
      </c>
      <c r="F333">
        <f>INDEX([1]Règles!$I$17:$I$600,MATCH($B333,[1]Règles!$E$17:$E$600,0))</f>
        <v>4.5</v>
      </c>
      <c r="G333">
        <f>INDEX([1]Règles!$F$17:$F$600,MATCH($B333,[1]Règles!$E$17:$E$600,0))</f>
        <v>13</v>
      </c>
      <c r="H333">
        <f>INDEX([1]Règles!$G$17:$G$600,MATCH($B333,[1]Règles!$E$17:$E$600,0))</f>
        <v>10</v>
      </c>
      <c r="I333">
        <f>INDEX([1]Règles!$H$17:$H$600,MATCH($B333,[1]Règles!$E$17:$E$600,0))</f>
        <v>0</v>
      </c>
      <c r="J333">
        <f t="shared" si="10"/>
        <v>0.75</v>
      </c>
      <c r="K333">
        <f t="shared" si="11"/>
        <v>0</v>
      </c>
    </row>
    <row r="334" spans="1:12" x14ac:dyDescent="0.25">
      <c r="A334" t="s">
        <v>5</v>
      </c>
      <c r="B334" t="s">
        <v>1023</v>
      </c>
      <c r="C334" t="s">
        <v>254</v>
      </c>
      <c r="D334" t="s">
        <v>313</v>
      </c>
      <c r="E334">
        <v>12</v>
      </c>
      <c r="F334">
        <f>INDEX([1]Règles!$I$17:$I$600,MATCH($B334,[1]Règles!$E$17:$E$600,0))</f>
        <v>4.6818181818181817</v>
      </c>
      <c r="G334">
        <f>INDEX([1]Règles!$F$17:$F$600,MATCH($B334,[1]Règles!$E$17:$E$600,0))</f>
        <v>22</v>
      </c>
      <c r="H334">
        <f>INDEX([1]Règles!$G$17:$G$600,MATCH($B334,[1]Règles!$E$17:$E$600,0))</f>
        <v>6</v>
      </c>
      <c r="I334">
        <f>INDEX([1]Règles!$H$17:$H$600,MATCH($B334,[1]Règles!$E$17:$E$600,0))</f>
        <v>7</v>
      </c>
      <c r="J334">
        <f t="shared" si="10"/>
        <v>0.39015151515151514</v>
      </c>
      <c r="K334">
        <f t="shared" si="11"/>
        <v>1.4951456310679612</v>
      </c>
    </row>
    <row r="335" spans="1:12" x14ac:dyDescent="0.25">
      <c r="A335" t="s">
        <v>11</v>
      </c>
      <c r="B335" t="s">
        <v>873</v>
      </c>
      <c r="C335" t="s">
        <v>874</v>
      </c>
      <c r="D335" t="s">
        <v>206</v>
      </c>
      <c r="E335">
        <v>15</v>
      </c>
      <c r="F335">
        <f>INDEX([1]Règles!$I$17:$I$600,MATCH($B335,[1]Règles!$E$17:$E$600,0))</f>
        <v>4.8095238095238093</v>
      </c>
      <c r="G335">
        <f>INDEX([1]Règles!$F$17:$F$600,MATCH($B335,[1]Règles!$E$17:$E$600,0))</f>
        <v>20</v>
      </c>
      <c r="H335">
        <f>INDEX([1]Règles!$G$17:$G$600,MATCH($B335,[1]Règles!$E$17:$E$600,0))</f>
        <v>10</v>
      </c>
      <c r="I335">
        <f>INDEX([1]Règles!$H$17:$H$600,MATCH($B335,[1]Règles!$E$17:$E$600,0))</f>
        <v>1</v>
      </c>
      <c r="J335">
        <f t="shared" si="10"/>
        <v>0.32063492063492061</v>
      </c>
      <c r="K335">
        <f t="shared" si="11"/>
        <v>0.20792079207920794</v>
      </c>
    </row>
    <row r="336" spans="1:12" x14ac:dyDescent="0.25">
      <c r="A336" t="s">
        <v>26</v>
      </c>
      <c r="B336" t="s">
        <v>610</v>
      </c>
      <c r="C336" t="s">
        <v>340</v>
      </c>
      <c r="D336" t="s">
        <v>232</v>
      </c>
      <c r="E336">
        <v>11</v>
      </c>
      <c r="F336" t="e">
        <f>INDEX([1]Règles!$I$17:$I$600,MATCH($B336,[1]Règles!$E$17:$E$600,0))</f>
        <v>#N/A</v>
      </c>
      <c r="G336" t="e">
        <f>INDEX([1]Règles!$F$17:$F$600,MATCH($B336,[1]Règles!$E$17:$E$600,0))</f>
        <v>#N/A</v>
      </c>
      <c r="H336" t="e">
        <f>INDEX([1]Règles!$G$17:$G$600,MATCH($B336,[1]Règles!$E$17:$E$600,0))</f>
        <v>#N/A</v>
      </c>
      <c r="I336" t="e">
        <f>INDEX([1]Règles!$H$17:$H$600,MATCH($B336,[1]Règles!$E$17:$E$600,0))</f>
        <v>#N/A</v>
      </c>
      <c r="J336" t="e">
        <f t="shared" si="10"/>
        <v>#N/A</v>
      </c>
      <c r="K336" t="e">
        <f t="shared" si="11"/>
        <v>#N/A</v>
      </c>
    </row>
    <row r="337" spans="1:11" x14ac:dyDescent="0.25">
      <c r="A337" t="s">
        <v>26</v>
      </c>
      <c r="B337" t="s">
        <v>504</v>
      </c>
      <c r="C337" t="s">
        <v>375</v>
      </c>
      <c r="D337" t="s">
        <v>326</v>
      </c>
      <c r="E337">
        <v>18</v>
      </c>
      <c r="F337">
        <f>INDEX([1]Règles!$I$17:$I$600,MATCH($B337,[1]Règles!$E$17:$E$600,0))</f>
        <v>4.96</v>
      </c>
      <c r="G337">
        <f>INDEX([1]Règles!$F$17:$F$600,MATCH($B337,[1]Règles!$E$17:$E$600,0))</f>
        <v>25</v>
      </c>
      <c r="H337">
        <f>INDEX([1]Règles!$G$17:$G$600,MATCH($B337,[1]Règles!$E$17:$E$600,0))</f>
        <v>0</v>
      </c>
      <c r="I337">
        <f>INDEX([1]Règles!$H$17:$H$600,MATCH($B337,[1]Règles!$E$17:$E$600,0))</f>
        <v>0</v>
      </c>
      <c r="J337">
        <f t="shared" si="10"/>
        <v>0.27555555555555555</v>
      </c>
      <c r="K337">
        <f t="shared" si="11"/>
        <v>0</v>
      </c>
    </row>
    <row r="338" spans="1:11" x14ac:dyDescent="0.25">
      <c r="A338" t="s">
        <v>5</v>
      </c>
      <c r="B338" t="s">
        <v>604</v>
      </c>
      <c r="C338" t="s">
        <v>605</v>
      </c>
      <c r="D338" t="s">
        <v>232</v>
      </c>
      <c r="E338">
        <v>10</v>
      </c>
      <c r="F338">
        <f>INDEX([1]Règles!$I$17:$I$600,MATCH($B338,[1]Règles!$E$17:$E$600,0))</f>
        <v>4.625</v>
      </c>
      <c r="G338">
        <f>INDEX([1]Règles!$F$17:$F$600,MATCH($B338,[1]Règles!$E$17:$E$600,0))</f>
        <v>8</v>
      </c>
      <c r="H338">
        <f>INDEX([1]Règles!$G$17:$G$600,MATCH($B338,[1]Règles!$E$17:$E$600,0))</f>
        <v>6</v>
      </c>
      <c r="I338">
        <f>INDEX([1]Règles!$H$17:$H$600,MATCH($B338,[1]Règles!$E$17:$E$600,0))</f>
        <v>2</v>
      </c>
      <c r="J338">
        <f t="shared" si="10"/>
        <v>0.46250000000000002</v>
      </c>
      <c r="K338">
        <f t="shared" si="11"/>
        <v>0.43243243243243246</v>
      </c>
    </row>
    <row r="339" spans="1:11" x14ac:dyDescent="0.25">
      <c r="A339" t="s">
        <v>20</v>
      </c>
      <c r="B339" t="s">
        <v>301</v>
      </c>
      <c r="C339" t="s">
        <v>302</v>
      </c>
      <c r="D339" t="s">
        <v>187</v>
      </c>
      <c r="E339">
        <v>20</v>
      </c>
      <c r="F339">
        <f>INDEX([1]Règles!$I$17:$I$600,MATCH($B339,[1]Règles!$E$17:$E$600,0))</f>
        <v>5.0476190476190474</v>
      </c>
      <c r="G339">
        <f>INDEX([1]Règles!$F$17:$F$600,MATCH($B339,[1]Règles!$E$17:$E$600,0))</f>
        <v>21</v>
      </c>
      <c r="H339">
        <f>INDEX([1]Règles!$G$17:$G$600,MATCH($B339,[1]Règles!$E$17:$E$600,0))</f>
        <v>0</v>
      </c>
      <c r="I339" t="str">
        <f>INDEX([1]Règles!$H$17:$H$600,MATCH($B339,[1]Règles!$E$17:$E$600,0))</f>
        <v>(-1)</v>
      </c>
      <c r="J339">
        <f t="shared" si="10"/>
        <v>0.25238095238095237</v>
      </c>
      <c r="K339" t="e">
        <f t="shared" si="11"/>
        <v>#VALUE!</v>
      </c>
    </row>
    <row r="340" spans="1:11" x14ac:dyDescent="0.25">
      <c r="A340" t="s">
        <v>20</v>
      </c>
      <c r="B340" t="s">
        <v>210</v>
      </c>
      <c r="C340" t="s">
        <v>211</v>
      </c>
      <c r="D340" t="s">
        <v>212</v>
      </c>
      <c r="E340">
        <v>20</v>
      </c>
      <c r="F340">
        <f>INDEX([1]Règles!$I$17:$I$600,MATCH($B340,[1]Règles!$E$17:$E$600,0))</f>
        <v>5.4078947368421053</v>
      </c>
      <c r="G340">
        <f>INDEX([1]Règles!$F$17:$F$600,MATCH($B340,[1]Règles!$E$17:$E$600,0))</f>
        <v>38</v>
      </c>
      <c r="H340">
        <f>INDEX([1]Règles!$G$17:$G$600,MATCH($B340,[1]Règles!$E$17:$E$600,0))</f>
        <v>0</v>
      </c>
      <c r="I340">
        <f>INDEX([1]Règles!$H$17:$H$600,MATCH($B340,[1]Règles!$E$17:$E$600,0))</f>
        <v>0</v>
      </c>
      <c r="J340">
        <f t="shared" si="10"/>
        <v>0.27039473684210524</v>
      </c>
      <c r="K340">
        <f t="shared" si="11"/>
        <v>0</v>
      </c>
    </row>
    <row r="341" spans="1:11" x14ac:dyDescent="0.25">
      <c r="A341" t="s">
        <v>11</v>
      </c>
      <c r="B341" t="s">
        <v>949</v>
      </c>
      <c r="C341" t="s">
        <v>346</v>
      </c>
      <c r="D341" t="s">
        <v>212</v>
      </c>
      <c r="E341">
        <v>11</v>
      </c>
      <c r="F341">
        <f>INDEX([1]Règles!$I$17:$I$600,MATCH($B341,[1]Règles!$E$17:$E$600,0))</f>
        <v>4.8</v>
      </c>
      <c r="G341">
        <f>INDEX([1]Règles!$F$17:$F$600,MATCH($B341,[1]Règles!$E$17:$E$600,0))</f>
        <v>20</v>
      </c>
      <c r="H341">
        <f>INDEX([1]Règles!$G$17:$G$600,MATCH($B341,[1]Règles!$E$17:$E$600,0))</f>
        <v>3</v>
      </c>
      <c r="I341">
        <f>INDEX([1]Règles!$H$17:$H$600,MATCH($B341,[1]Règles!$E$17:$E$600,0))</f>
        <v>0</v>
      </c>
      <c r="J341">
        <f t="shared" si="10"/>
        <v>0.43636363636363634</v>
      </c>
      <c r="K341">
        <f t="shared" si="11"/>
        <v>0</v>
      </c>
    </row>
    <row r="342" spans="1:11" x14ac:dyDescent="0.25">
      <c r="A342" t="s">
        <v>26</v>
      </c>
      <c r="B342" t="s">
        <v>727</v>
      </c>
      <c r="C342" t="s">
        <v>369</v>
      </c>
      <c r="D342" t="s">
        <v>313</v>
      </c>
      <c r="E342">
        <v>8</v>
      </c>
      <c r="F342">
        <f>INDEX([1]Règles!$I$17:$I$600,MATCH($B342,[1]Règles!$E$17:$E$600,0))</f>
        <v>4.7692307692307692</v>
      </c>
      <c r="G342">
        <f>INDEX([1]Règles!$F$17:$F$600,MATCH($B342,[1]Règles!$E$17:$E$600,0))</f>
        <v>10</v>
      </c>
      <c r="H342">
        <f>INDEX([1]Règles!$G$17:$G$600,MATCH($B342,[1]Règles!$E$17:$E$600,0))</f>
        <v>3</v>
      </c>
      <c r="I342">
        <f>INDEX([1]Règles!$H$17:$H$600,MATCH($B342,[1]Règles!$E$17:$E$600,0))</f>
        <v>0</v>
      </c>
      <c r="J342">
        <f t="shared" si="10"/>
        <v>0.59615384615384615</v>
      </c>
      <c r="K342">
        <f t="shared" si="11"/>
        <v>0</v>
      </c>
    </row>
    <row r="343" spans="1:11" x14ac:dyDescent="0.25">
      <c r="A343" t="s">
        <v>26</v>
      </c>
      <c r="B343" t="s">
        <v>760</v>
      </c>
      <c r="C343" t="s">
        <v>631</v>
      </c>
      <c r="D343" t="s">
        <v>328</v>
      </c>
      <c r="E343">
        <v>13</v>
      </c>
      <c r="F343">
        <f>INDEX([1]Règles!$I$17:$I$600,MATCH($B343,[1]Règles!$E$17:$E$600,0))</f>
        <v>4.78125</v>
      </c>
      <c r="G343">
        <f>INDEX([1]Règles!$F$17:$F$600,MATCH($B343,[1]Règles!$E$17:$E$600,0))</f>
        <v>15</v>
      </c>
      <c r="H343">
        <f>INDEX([1]Règles!$G$17:$G$600,MATCH($B343,[1]Règles!$E$17:$E$600,0))</f>
        <v>2</v>
      </c>
      <c r="I343">
        <f>INDEX([1]Règles!$H$17:$H$600,MATCH($B343,[1]Règles!$E$17:$E$600,0))</f>
        <v>0</v>
      </c>
      <c r="J343">
        <f t="shared" si="10"/>
        <v>0.36778846153846156</v>
      </c>
      <c r="K343">
        <f t="shared" si="11"/>
        <v>0</v>
      </c>
    </row>
    <row r="344" spans="1:11" x14ac:dyDescent="0.25">
      <c r="A344" t="s">
        <v>26</v>
      </c>
      <c r="B344" t="s">
        <v>983</v>
      </c>
      <c r="C344" t="s">
        <v>984</v>
      </c>
      <c r="D344" t="s">
        <v>209</v>
      </c>
      <c r="E344">
        <v>3</v>
      </c>
      <c r="F344">
        <f>INDEX([1]Règles!$I$17:$I$600,MATCH($B344,[1]Règles!$E$17:$E$600,0))</f>
        <v>4.7352941176470589</v>
      </c>
      <c r="G344">
        <f>INDEX([1]Règles!$F$17:$F$600,MATCH($B344,[1]Règles!$E$17:$E$600,0))</f>
        <v>17</v>
      </c>
      <c r="H344">
        <f>INDEX([1]Règles!$G$17:$G$600,MATCH($B344,[1]Règles!$E$17:$E$600,0))</f>
        <v>4</v>
      </c>
      <c r="I344">
        <f>INDEX([1]Règles!$H$17:$H$600,MATCH($B344,[1]Règles!$E$17:$E$600,0))</f>
        <v>0</v>
      </c>
      <c r="J344">
        <f t="shared" si="10"/>
        <v>1.5784313725490196</v>
      </c>
      <c r="K344">
        <f t="shared" si="11"/>
        <v>0</v>
      </c>
    </row>
    <row r="345" spans="1:11" x14ac:dyDescent="0.25">
      <c r="A345" t="s">
        <v>11</v>
      </c>
      <c r="B345" t="s">
        <v>727</v>
      </c>
      <c r="C345" t="s">
        <v>728</v>
      </c>
      <c r="D345" t="s">
        <v>184</v>
      </c>
      <c r="E345">
        <v>12</v>
      </c>
      <c r="F345">
        <f>INDEX([1]Règles!$I$17:$I$600,MATCH($B345,[1]Règles!$E$17:$E$600,0))</f>
        <v>4.7692307692307692</v>
      </c>
      <c r="G345">
        <f>INDEX([1]Règles!$F$17:$F$600,MATCH($B345,[1]Règles!$E$17:$E$600,0))</f>
        <v>10</v>
      </c>
      <c r="H345">
        <f>INDEX([1]Règles!$G$17:$G$600,MATCH($B345,[1]Règles!$E$17:$E$600,0))</f>
        <v>3</v>
      </c>
      <c r="I345">
        <f>INDEX([1]Règles!$H$17:$H$600,MATCH($B345,[1]Règles!$E$17:$E$600,0))</f>
        <v>0</v>
      </c>
      <c r="J345">
        <f t="shared" si="10"/>
        <v>0.39743589743589741</v>
      </c>
      <c r="K345">
        <f t="shared" si="11"/>
        <v>0</v>
      </c>
    </row>
    <row r="346" spans="1:11" x14ac:dyDescent="0.25">
      <c r="A346" t="s">
        <v>26</v>
      </c>
      <c r="B346" t="s">
        <v>899</v>
      </c>
      <c r="C346" t="s">
        <v>900</v>
      </c>
      <c r="D346" t="s">
        <v>313</v>
      </c>
      <c r="E346">
        <v>10</v>
      </c>
      <c r="F346" t="e">
        <f>INDEX([1]Règles!$I$17:$I$600,MATCH($B346,[1]Règles!$E$17:$E$600,0))</f>
        <v>#N/A</v>
      </c>
      <c r="G346" t="e">
        <f>INDEX([1]Règles!$F$17:$F$600,MATCH($B346,[1]Règles!$E$17:$E$600,0))</f>
        <v>#N/A</v>
      </c>
      <c r="H346" t="e">
        <f>INDEX([1]Règles!$G$17:$G$600,MATCH($B346,[1]Règles!$E$17:$E$600,0))</f>
        <v>#N/A</v>
      </c>
      <c r="I346" t="e">
        <f>INDEX([1]Règles!$H$17:$H$600,MATCH($B346,[1]Règles!$E$17:$E$600,0))</f>
        <v>#N/A</v>
      </c>
      <c r="J346" t="e">
        <f t="shared" si="10"/>
        <v>#N/A</v>
      </c>
      <c r="K346" t="e">
        <f t="shared" si="11"/>
        <v>#N/A</v>
      </c>
    </row>
    <row r="347" spans="1:11" x14ac:dyDescent="0.25">
      <c r="A347" t="s">
        <v>26</v>
      </c>
      <c r="B347" t="s">
        <v>203</v>
      </c>
      <c r="C347" t="s">
        <v>204</v>
      </c>
      <c r="D347" t="s">
        <v>196</v>
      </c>
      <c r="E347">
        <v>12</v>
      </c>
      <c r="F347">
        <f>INDEX([1]Règles!$I$17:$I$600,MATCH($B347,[1]Règles!$E$17:$E$600,0))</f>
        <v>4.5909090909090908</v>
      </c>
      <c r="G347">
        <f>INDEX([1]Règles!$F$17:$F$600,MATCH($B347,[1]Règles!$E$17:$E$600,0))</f>
        <v>11</v>
      </c>
      <c r="H347">
        <f>INDEX([1]Règles!$G$17:$G$600,MATCH($B347,[1]Règles!$E$17:$E$600,0))</f>
        <v>1</v>
      </c>
      <c r="I347" t="str">
        <f>INDEX([1]Règles!$H$17:$H$600,MATCH($B347,[1]Règles!$E$17:$E$600,0))</f>
        <v>(-1)</v>
      </c>
      <c r="J347">
        <f t="shared" si="10"/>
        <v>0.38257575757575757</v>
      </c>
      <c r="K347" t="e">
        <f t="shared" si="11"/>
        <v>#VALUE!</v>
      </c>
    </row>
    <row r="348" spans="1:11" x14ac:dyDescent="0.25">
      <c r="A348" t="s">
        <v>26</v>
      </c>
      <c r="B348" t="s">
        <v>300</v>
      </c>
      <c r="C348" t="s">
        <v>254</v>
      </c>
      <c r="D348" t="s">
        <v>193</v>
      </c>
      <c r="E348">
        <v>11</v>
      </c>
      <c r="F348">
        <f>INDEX([1]Règles!$I$17:$I$600,MATCH($B348,[1]Règles!$E$17:$E$600,0))</f>
        <v>4.71875</v>
      </c>
      <c r="G348">
        <f>INDEX([1]Règles!$F$17:$F$600,MATCH($B348,[1]Règles!$E$17:$E$600,0))</f>
        <v>15</v>
      </c>
      <c r="H348">
        <f>INDEX([1]Règles!$G$17:$G$600,MATCH($B348,[1]Règles!$E$17:$E$600,0))</f>
        <v>4</v>
      </c>
      <c r="I348">
        <f>INDEX([1]Règles!$H$17:$H$600,MATCH($B348,[1]Règles!$E$17:$E$600,0))</f>
        <v>0</v>
      </c>
      <c r="J348">
        <f t="shared" si="10"/>
        <v>0.42897727272727271</v>
      </c>
      <c r="K348">
        <f t="shared" si="11"/>
        <v>0</v>
      </c>
    </row>
    <row r="349" spans="1:11" x14ac:dyDescent="0.25">
      <c r="A349" t="s">
        <v>26</v>
      </c>
      <c r="B349" t="s">
        <v>857</v>
      </c>
      <c r="C349" t="s">
        <v>858</v>
      </c>
      <c r="D349" t="s">
        <v>206</v>
      </c>
      <c r="E349">
        <v>8</v>
      </c>
      <c r="F349">
        <f>INDEX([1]Règles!$I$17:$I$600,MATCH($B349,[1]Règles!$E$17:$E$600,0))</f>
        <v>4.7105263157894735</v>
      </c>
      <c r="G349">
        <f>INDEX([1]Règles!$F$17:$F$600,MATCH($B349,[1]Règles!$E$17:$E$600,0))</f>
        <v>19</v>
      </c>
      <c r="H349">
        <f>INDEX([1]Règles!$G$17:$G$600,MATCH($B349,[1]Règles!$E$17:$E$600,0))</f>
        <v>2</v>
      </c>
      <c r="I349">
        <f>INDEX([1]Règles!$H$17:$H$600,MATCH($B349,[1]Règles!$E$17:$E$600,0))</f>
        <v>1</v>
      </c>
      <c r="J349">
        <f t="shared" si="10"/>
        <v>0.58881578947368418</v>
      </c>
      <c r="K349">
        <f t="shared" si="11"/>
        <v>0.21229050279329609</v>
      </c>
    </row>
    <row r="350" spans="1:11" x14ac:dyDescent="0.25">
      <c r="A350" t="s">
        <v>26</v>
      </c>
      <c r="B350" t="s">
        <v>575</v>
      </c>
      <c r="C350" t="s">
        <v>576</v>
      </c>
      <c r="D350" t="s">
        <v>190</v>
      </c>
      <c r="E350">
        <v>9</v>
      </c>
      <c r="F350">
        <f>INDEX([1]Règles!$I$17:$I$600,MATCH($B350,[1]Règles!$E$17:$E$600,0))</f>
        <v>4.5</v>
      </c>
      <c r="G350">
        <f>INDEX([1]Règles!$F$17:$F$600,MATCH($B350,[1]Règles!$E$17:$E$600,0))</f>
        <v>7</v>
      </c>
      <c r="H350">
        <f>INDEX([1]Règles!$G$17:$G$600,MATCH($B350,[1]Règles!$E$17:$E$600,0))</f>
        <v>1</v>
      </c>
      <c r="I350">
        <f>INDEX([1]Règles!$H$17:$H$600,MATCH($B350,[1]Règles!$E$17:$E$600,0))</f>
        <v>0</v>
      </c>
      <c r="J350">
        <f t="shared" si="10"/>
        <v>0.5</v>
      </c>
      <c r="K350">
        <f t="shared" si="11"/>
        <v>0</v>
      </c>
    </row>
    <row r="351" spans="1:11" x14ac:dyDescent="0.25">
      <c r="A351" t="s">
        <v>5</v>
      </c>
      <c r="B351" t="s">
        <v>672</v>
      </c>
      <c r="C351" t="s">
        <v>673</v>
      </c>
      <c r="D351" t="s">
        <v>193</v>
      </c>
      <c r="E351">
        <v>10</v>
      </c>
      <c r="F351">
        <f>INDEX([1]Règles!$I$17:$I$600,MATCH($B351,[1]Règles!$E$17:$E$600,0))</f>
        <v>4.583333333333333</v>
      </c>
      <c r="G351">
        <f>INDEX([1]Règles!$F$17:$F$600,MATCH($B351,[1]Règles!$E$17:$E$600,0))</f>
        <v>6</v>
      </c>
      <c r="H351">
        <f>INDEX([1]Règles!$G$17:$G$600,MATCH($B351,[1]Règles!$E$17:$E$600,0))</f>
        <v>9</v>
      </c>
      <c r="I351">
        <f>INDEX([1]Règles!$H$17:$H$600,MATCH($B351,[1]Règles!$E$17:$E$600,0))</f>
        <v>0</v>
      </c>
      <c r="J351">
        <f t="shared" si="10"/>
        <v>0.45833333333333331</v>
      </c>
      <c r="K351">
        <f t="shared" si="11"/>
        <v>0</v>
      </c>
    </row>
    <row r="352" spans="1:11" x14ac:dyDescent="0.25">
      <c r="A352" t="s">
        <v>11</v>
      </c>
      <c r="B352" t="s">
        <v>770</v>
      </c>
      <c r="C352" t="s">
        <v>771</v>
      </c>
      <c r="D352" t="s">
        <v>328</v>
      </c>
      <c r="E352">
        <v>3</v>
      </c>
      <c r="F352">
        <f>INDEX([1]Règles!$I$17:$I$600,MATCH($B352,[1]Règles!$E$17:$E$600,0))</f>
        <v>4.6470588235294121</v>
      </c>
      <c r="G352">
        <f>INDEX([1]Règles!$F$17:$F$600,MATCH($B352,[1]Règles!$E$17:$E$600,0))</f>
        <v>15</v>
      </c>
      <c r="H352">
        <f>INDEX([1]Règles!$G$17:$G$600,MATCH($B352,[1]Règles!$E$17:$E$600,0))</f>
        <v>7</v>
      </c>
      <c r="I352">
        <f>INDEX([1]Règles!$H$17:$H$600,MATCH($B352,[1]Règles!$E$17:$E$600,0))</f>
        <v>1</v>
      </c>
      <c r="J352">
        <f t="shared" si="10"/>
        <v>1.5490196078431373</v>
      </c>
      <c r="K352">
        <f t="shared" si="11"/>
        <v>0.2151898734177215</v>
      </c>
    </row>
    <row r="353" spans="1:11" x14ac:dyDescent="0.25">
      <c r="A353" t="s">
        <v>5</v>
      </c>
      <c r="B353" t="s">
        <v>1027</v>
      </c>
      <c r="C353" t="s">
        <v>752</v>
      </c>
      <c r="D353" t="s">
        <v>328</v>
      </c>
      <c r="E353">
        <v>9</v>
      </c>
      <c r="F353">
        <f>INDEX([1]Règles!$I$17:$I$600,MATCH($B353,[1]Règles!$E$17:$E$600,0))</f>
        <v>4.5999999999999996</v>
      </c>
      <c r="G353">
        <f>INDEX([1]Règles!$F$17:$F$600,MATCH($B353,[1]Règles!$E$17:$E$600,0))</f>
        <v>14</v>
      </c>
      <c r="H353">
        <f>INDEX([1]Règles!$G$17:$G$600,MATCH($B353,[1]Règles!$E$17:$E$600,0))</f>
        <v>7</v>
      </c>
      <c r="I353">
        <f>INDEX([1]Règles!$H$17:$H$600,MATCH($B353,[1]Règles!$E$17:$E$600,0))</f>
        <v>4</v>
      </c>
      <c r="J353">
        <f t="shared" si="10"/>
        <v>0.51111111111111107</v>
      </c>
      <c r="K353">
        <f t="shared" si="11"/>
        <v>0.86956521739130443</v>
      </c>
    </row>
    <row r="354" spans="1:11" x14ac:dyDescent="0.25">
      <c r="A354" t="s">
        <v>26</v>
      </c>
      <c r="B354" t="s">
        <v>651</v>
      </c>
      <c r="C354" t="s">
        <v>652</v>
      </c>
      <c r="D354" t="s">
        <v>219</v>
      </c>
      <c r="E354">
        <v>8</v>
      </c>
      <c r="F354" t="e">
        <f>INDEX([1]Règles!$I$17:$I$600,MATCH($B354,[1]Règles!$E$17:$E$600,0))</f>
        <v>#N/A</v>
      </c>
      <c r="G354" t="e">
        <f>INDEX([1]Règles!$F$17:$F$600,MATCH($B354,[1]Règles!$E$17:$E$600,0))</f>
        <v>#N/A</v>
      </c>
      <c r="H354" t="e">
        <f>INDEX([1]Règles!$G$17:$G$600,MATCH($B354,[1]Règles!$E$17:$E$600,0))</f>
        <v>#N/A</v>
      </c>
      <c r="I354" t="e">
        <f>INDEX([1]Règles!$H$17:$H$600,MATCH($B354,[1]Règles!$E$17:$E$600,0))</f>
        <v>#N/A</v>
      </c>
      <c r="J354" t="e">
        <f t="shared" si="10"/>
        <v>#N/A</v>
      </c>
      <c r="K354" t="e">
        <f t="shared" si="11"/>
        <v>#N/A</v>
      </c>
    </row>
    <row r="355" spans="1:11" x14ac:dyDescent="0.25">
      <c r="A355" t="s">
        <v>26</v>
      </c>
      <c r="B355" t="s">
        <v>659</v>
      </c>
      <c r="C355" t="s">
        <v>660</v>
      </c>
      <c r="D355" t="s">
        <v>219</v>
      </c>
      <c r="E355">
        <v>7</v>
      </c>
      <c r="F355">
        <f>INDEX([1]Règles!$I$17:$I$600,MATCH($B355,[1]Règles!$E$17:$E$600,0))</f>
        <v>4.5625</v>
      </c>
      <c r="G355">
        <f>INDEX([1]Règles!$F$17:$F$600,MATCH($B355,[1]Règles!$E$17:$E$600,0))</f>
        <v>14</v>
      </c>
      <c r="H355">
        <f>INDEX([1]Règles!$G$17:$G$600,MATCH($B355,[1]Règles!$E$17:$E$600,0))</f>
        <v>4</v>
      </c>
      <c r="I355">
        <f>INDEX([1]Règles!$H$17:$H$600,MATCH($B355,[1]Règles!$E$17:$E$600,0))</f>
        <v>2</v>
      </c>
      <c r="J355">
        <f t="shared" si="10"/>
        <v>0.6517857142857143</v>
      </c>
      <c r="K355">
        <f t="shared" si="11"/>
        <v>0.43835616438356162</v>
      </c>
    </row>
    <row r="356" spans="1:11" x14ac:dyDescent="0.25">
      <c r="A356" t="s">
        <v>26</v>
      </c>
      <c r="B356" t="s">
        <v>985</v>
      </c>
      <c r="C356" t="s">
        <v>986</v>
      </c>
      <c r="D356" t="s">
        <v>209</v>
      </c>
      <c r="E356">
        <v>8</v>
      </c>
      <c r="F356">
        <f>INDEX([1]Règles!$I$17:$I$600,MATCH($B356,[1]Règles!$E$17:$E$600,0))</f>
        <v>4.5</v>
      </c>
      <c r="G356">
        <f>INDEX([1]Règles!$F$17:$F$600,MATCH($B356,[1]Règles!$E$17:$E$600,0))</f>
        <v>13</v>
      </c>
      <c r="H356">
        <f>INDEX([1]Règles!$G$17:$G$600,MATCH($B356,[1]Règles!$E$17:$E$600,0))</f>
        <v>0</v>
      </c>
      <c r="I356">
        <f>INDEX([1]Règles!$H$17:$H$600,MATCH($B356,[1]Règles!$E$17:$E$600,0))</f>
        <v>0</v>
      </c>
      <c r="J356">
        <f t="shared" si="10"/>
        <v>0.5625</v>
      </c>
      <c r="K356">
        <f t="shared" si="11"/>
        <v>0</v>
      </c>
    </row>
    <row r="357" spans="1:11" x14ac:dyDescent="0.25">
      <c r="A357" t="s">
        <v>11</v>
      </c>
      <c r="B357" t="s">
        <v>663</v>
      </c>
      <c r="C357" t="s">
        <v>664</v>
      </c>
      <c r="D357" t="s">
        <v>219</v>
      </c>
      <c r="E357">
        <v>1</v>
      </c>
      <c r="F357" t="e">
        <f>INDEX([1]Règles!$I$17:$I$600,MATCH($B357,[1]Règles!$E$17:$E$600,0))</f>
        <v>#N/A</v>
      </c>
      <c r="G357" t="e">
        <f>INDEX([1]Règles!$F$17:$F$600,MATCH($B357,[1]Règles!$E$17:$E$600,0))</f>
        <v>#N/A</v>
      </c>
      <c r="H357" t="e">
        <f>INDEX([1]Règles!$G$17:$G$600,MATCH($B357,[1]Règles!$E$17:$E$600,0))</f>
        <v>#N/A</v>
      </c>
      <c r="I357" t="e">
        <f>INDEX([1]Règles!$H$17:$H$600,MATCH($B357,[1]Règles!$E$17:$E$600,0))</f>
        <v>#N/A</v>
      </c>
      <c r="J357" t="e">
        <f t="shared" si="10"/>
        <v>#N/A</v>
      </c>
      <c r="K357" t="e">
        <f t="shared" si="11"/>
        <v>#N/A</v>
      </c>
    </row>
    <row r="358" spans="1:11" x14ac:dyDescent="0.25">
      <c r="A358" t="s">
        <v>26</v>
      </c>
      <c r="B358" t="s">
        <v>80</v>
      </c>
      <c r="D358" t="s">
        <v>229</v>
      </c>
      <c r="E358">
        <v>23</v>
      </c>
      <c r="F358">
        <f>INDEX([1]Règles!$I$17:$I$600,MATCH($B358,[1]Règles!$E$17:$E$600,0))</f>
        <v>5.7307692307692308</v>
      </c>
      <c r="G358">
        <f>INDEX([1]Règles!$F$17:$F$600,MATCH($B358,[1]Règles!$E$17:$E$600,0))</f>
        <v>26</v>
      </c>
      <c r="H358">
        <f>INDEX([1]Règles!$G$17:$G$600,MATCH($B358,[1]Règles!$E$17:$E$600,0))</f>
        <v>0</v>
      </c>
      <c r="I358">
        <f>INDEX([1]Règles!$H$17:$H$600,MATCH($B358,[1]Règles!$E$17:$E$600,0))</f>
        <v>0</v>
      </c>
      <c r="J358">
        <f t="shared" si="10"/>
        <v>0.24916387959866221</v>
      </c>
      <c r="K358">
        <f t="shared" si="11"/>
        <v>0</v>
      </c>
    </row>
    <row r="359" spans="1:11" x14ac:dyDescent="0.25">
      <c r="A359" t="s">
        <v>5</v>
      </c>
      <c r="B359" t="s">
        <v>1025</v>
      </c>
      <c r="C359" t="s">
        <v>804</v>
      </c>
      <c r="D359" t="s">
        <v>173</v>
      </c>
      <c r="E359">
        <v>10</v>
      </c>
      <c r="F359">
        <f>INDEX([1]Règles!$I$17:$I$600,MATCH($B359,[1]Règles!$E$17:$E$600,0))</f>
        <v>4.5</v>
      </c>
      <c r="G359">
        <f>INDEX([1]Règles!$F$17:$F$600,MATCH($B359,[1]Règles!$E$17:$E$600,0))</f>
        <v>2</v>
      </c>
      <c r="H359">
        <f>INDEX([1]Règles!$G$17:$G$600,MATCH($B359,[1]Règles!$E$17:$E$600,0))</f>
        <v>7</v>
      </c>
      <c r="I359">
        <f>INDEX([1]Règles!$H$17:$H$600,MATCH($B359,[1]Règles!$E$17:$E$600,0))</f>
        <v>1</v>
      </c>
      <c r="J359">
        <f t="shared" si="10"/>
        <v>0.45</v>
      </c>
      <c r="K359">
        <f t="shared" si="11"/>
        <v>0.22222222222222221</v>
      </c>
    </row>
    <row r="360" spans="1:11" x14ac:dyDescent="0.25">
      <c r="A360" t="s">
        <v>26</v>
      </c>
      <c r="B360" t="s">
        <v>497</v>
      </c>
      <c r="C360" t="s">
        <v>498</v>
      </c>
      <c r="D360" t="s">
        <v>326</v>
      </c>
      <c r="E360">
        <v>7</v>
      </c>
      <c r="F360">
        <f>INDEX([1]Règles!$I$17:$I$600,MATCH($B360,[1]Règles!$E$17:$E$600,0))</f>
        <v>4.666666666666667</v>
      </c>
      <c r="G360">
        <f>INDEX([1]Règles!$F$17:$F$600,MATCH($B360,[1]Règles!$E$17:$E$600,0))</f>
        <v>10</v>
      </c>
      <c r="H360">
        <f>INDEX([1]Règles!$G$17:$G$600,MATCH($B360,[1]Règles!$E$17:$E$600,0))</f>
        <v>4</v>
      </c>
      <c r="I360">
        <f>INDEX([1]Règles!$H$17:$H$600,MATCH($B360,[1]Règles!$E$17:$E$600,0))</f>
        <v>0</v>
      </c>
      <c r="J360">
        <f t="shared" si="10"/>
        <v>0.66666666666666674</v>
      </c>
      <c r="K360">
        <f t="shared" si="11"/>
        <v>0</v>
      </c>
    </row>
    <row r="361" spans="1:11" x14ac:dyDescent="0.25">
      <c r="A361" t="s">
        <v>26</v>
      </c>
      <c r="B361" t="s">
        <v>615</v>
      </c>
      <c r="C361" t="s">
        <v>616</v>
      </c>
      <c r="D361" t="s">
        <v>232</v>
      </c>
      <c r="E361">
        <v>7</v>
      </c>
      <c r="F361">
        <f>INDEX([1]Règles!$I$17:$I$600,MATCH($B361,[1]Règles!$E$17:$E$600,0))</f>
        <v>4.4444444444444446</v>
      </c>
      <c r="G361">
        <f>INDEX([1]Règles!$F$17:$F$600,MATCH($B361,[1]Règles!$E$17:$E$600,0))</f>
        <v>8</v>
      </c>
      <c r="H361">
        <f>INDEX([1]Règles!$G$17:$G$600,MATCH($B361,[1]Règles!$E$17:$E$600,0))</f>
        <v>1</v>
      </c>
      <c r="I361">
        <f>INDEX([1]Règles!$H$17:$H$600,MATCH($B361,[1]Règles!$E$17:$E$600,0))</f>
        <v>0</v>
      </c>
      <c r="J361">
        <f t="shared" si="10"/>
        <v>0.634920634920635</v>
      </c>
      <c r="K361">
        <f t="shared" si="11"/>
        <v>0</v>
      </c>
    </row>
    <row r="362" spans="1:11" x14ac:dyDescent="0.25">
      <c r="A362" t="s">
        <v>11</v>
      </c>
      <c r="B362" t="s">
        <v>908</v>
      </c>
      <c r="C362" t="s">
        <v>317</v>
      </c>
      <c r="D362" t="s">
        <v>313</v>
      </c>
      <c r="E362">
        <v>8</v>
      </c>
      <c r="F362">
        <f>INDEX([1]Règles!$I$17:$I$600,MATCH($B362,[1]Règles!$E$17:$E$600,0))</f>
        <v>4.5555555555555554</v>
      </c>
      <c r="G362">
        <f>INDEX([1]Règles!$F$17:$F$600,MATCH($B362,[1]Règles!$E$17:$E$600,0))</f>
        <v>18</v>
      </c>
      <c r="H362">
        <f>INDEX([1]Règles!$G$17:$G$600,MATCH($B362,[1]Règles!$E$17:$E$600,0))</f>
        <v>3</v>
      </c>
      <c r="I362">
        <f>INDEX([1]Règles!$H$17:$H$600,MATCH($B362,[1]Règles!$E$17:$E$600,0))</f>
        <v>1</v>
      </c>
      <c r="J362">
        <f t="shared" si="10"/>
        <v>0.56944444444444442</v>
      </c>
      <c r="K362">
        <f t="shared" si="11"/>
        <v>0.21951219512195122</v>
      </c>
    </row>
    <row r="363" spans="1:11" x14ac:dyDescent="0.25">
      <c r="A363" t="s">
        <v>26</v>
      </c>
      <c r="B363" t="s">
        <v>690</v>
      </c>
      <c r="C363" t="s">
        <v>411</v>
      </c>
      <c r="D363" t="s">
        <v>199</v>
      </c>
      <c r="E363">
        <v>10</v>
      </c>
      <c r="F363">
        <f>INDEX([1]Règles!$I$17:$I$600,MATCH($B363,[1]Règles!$E$17:$E$600,0))</f>
        <v>4.5</v>
      </c>
      <c r="G363">
        <f>INDEX([1]Règles!$F$17:$F$600,MATCH($B363,[1]Règles!$E$17:$E$600,0))</f>
        <v>5</v>
      </c>
      <c r="H363">
        <f>INDEX([1]Règles!$G$17:$G$600,MATCH($B363,[1]Règles!$E$17:$E$600,0))</f>
        <v>3</v>
      </c>
      <c r="I363">
        <f>INDEX([1]Règles!$H$17:$H$600,MATCH($B363,[1]Règles!$E$17:$E$600,0))</f>
        <v>0</v>
      </c>
      <c r="J363">
        <f t="shared" si="10"/>
        <v>0.45</v>
      </c>
      <c r="K363">
        <f t="shared" si="11"/>
        <v>0</v>
      </c>
    </row>
    <row r="364" spans="1:11" x14ac:dyDescent="0.25">
      <c r="A364" t="s">
        <v>11</v>
      </c>
      <c r="B364" t="s">
        <v>591</v>
      </c>
      <c r="C364" t="s">
        <v>385</v>
      </c>
      <c r="D364" t="s">
        <v>190</v>
      </c>
      <c r="E364">
        <v>7</v>
      </c>
      <c r="F364">
        <f>INDEX([1]Règles!$I$17:$I$600,MATCH($B364,[1]Règles!$E$17:$E$600,0))</f>
        <v>4.55</v>
      </c>
      <c r="G364">
        <f>INDEX([1]Règles!$F$17:$F$600,MATCH($B364,[1]Règles!$E$17:$E$600,0))</f>
        <v>8</v>
      </c>
      <c r="H364">
        <f>INDEX([1]Règles!$G$17:$G$600,MATCH($B364,[1]Règles!$E$17:$E$600,0))</f>
        <v>10</v>
      </c>
      <c r="I364">
        <f>INDEX([1]Règles!$H$17:$H$600,MATCH($B364,[1]Règles!$E$17:$E$600,0))</f>
        <v>0</v>
      </c>
      <c r="J364">
        <f t="shared" si="10"/>
        <v>0.65</v>
      </c>
      <c r="K364">
        <f t="shared" si="11"/>
        <v>0</v>
      </c>
    </row>
    <row r="365" spans="1:11" x14ac:dyDescent="0.25">
      <c r="A365" t="s">
        <v>5</v>
      </c>
      <c r="B365" t="s">
        <v>849</v>
      </c>
      <c r="C365" t="s">
        <v>373</v>
      </c>
      <c r="D365" t="s">
        <v>206</v>
      </c>
      <c r="E365">
        <v>3</v>
      </c>
      <c r="F365">
        <f>INDEX([1]Règles!$I$17:$I$600,MATCH($B365,[1]Règles!$E$17:$E$600,0))</f>
        <v>4.5</v>
      </c>
      <c r="G365">
        <f>INDEX([1]Règles!$F$17:$F$600,MATCH($B365,[1]Règles!$E$17:$E$600,0))</f>
        <v>1</v>
      </c>
      <c r="H365">
        <f>INDEX([1]Règles!$G$17:$G$600,MATCH($B365,[1]Règles!$E$17:$E$600,0))</f>
        <v>4</v>
      </c>
      <c r="I365">
        <f>INDEX([1]Règles!$H$17:$H$600,MATCH($B365,[1]Règles!$E$17:$E$600,0))</f>
        <v>0</v>
      </c>
      <c r="J365">
        <f t="shared" si="10"/>
        <v>1.5</v>
      </c>
      <c r="K365">
        <f t="shared" si="11"/>
        <v>0</v>
      </c>
    </row>
    <row r="366" spans="1:11" x14ac:dyDescent="0.25">
      <c r="A366" t="s">
        <v>5</v>
      </c>
      <c r="B366" t="s">
        <v>485</v>
      </c>
      <c r="D366" t="s">
        <v>326</v>
      </c>
      <c r="E366">
        <v>5</v>
      </c>
      <c r="F366">
        <f>INDEX([1]Règles!$I$17:$I$600,MATCH($B366,[1]Règles!$E$17:$E$600,0))</f>
        <v>4.25</v>
      </c>
      <c r="G366">
        <f>INDEX([1]Règles!$F$17:$F$600,MATCH($B366,[1]Règles!$E$17:$E$600,0))</f>
        <v>7</v>
      </c>
      <c r="H366">
        <f>INDEX([1]Règles!$G$17:$G$600,MATCH($B366,[1]Règles!$E$17:$E$600,0))</f>
        <v>2</v>
      </c>
      <c r="I366">
        <f>INDEX([1]Règles!$H$17:$H$600,MATCH($B366,[1]Règles!$E$17:$E$600,0))</f>
        <v>0</v>
      </c>
      <c r="J366">
        <f t="shared" si="10"/>
        <v>0.85</v>
      </c>
      <c r="K366">
        <f t="shared" si="11"/>
        <v>0</v>
      </c>
    </row>
    <row r="367" spans="1:11" x14ac:dyDescent="0.25">
      <c r="A367" t="s">
        <v>5</v>
      </c>
      <c r="B367" t="s">
        <v>888</v>
      </c>
      <c r="C367" t="s">
        <v>889</v>
      </c>
      <c r="D367" t="s">
        <v>313</v>
      </c>
      <c r="E367">
        <v>9</v>
      </c>
      <c r="F367">
        <f>INDEX([1]Règles!$I$17:$I$600,MATCH($B367,[1]Règles!$E$17:$E$600,0))</f>
        <v>4.5</v>
      </c>
      <c r="G367">
        <f>INDEX([1]Règles!$F$17:$F$600,MATCH($B367,[1]Règles!$E$17:$E$600,0))</f>
        <v>3</v>
      </c>
      <c r="H367">
        <f>INDEX([1]Règles!$G$17:$G$600,MATCH($B367,[1]Règles!$E$17:$E$600,0))</f>
        <v>14</v>
      </c>
      <c r="I367">
        <f>INDEX([1]Règles!$H$17:$H$600,MATCH($B367,[1]Règles!$E$17:$E$600,0))</f>
        <v>2</v>
      </c>
      <c r="J367">
        <f t="shared" si="10"/>
        <v>0.5</v>
      </c>
      <c r="K367">
        <f t="shared" si="11"/>
        <v>0.44444444444444442</v>
      </c>
    </row>
    <row r="368" spans="1:11" x14ac:dyDescent="0.25">
      <c r="A368" t="s">
        <v>5</v>
      </c>
      <c r="B368" t="s">
        <v>921</v>
      </c>
      <c r="C368" t="s">
        <v>922</v>
      </c>
      <c r="D368" t="s">
        <v>212</v>
      </c>
      <c r="E368">
        <v>10</v>
      </c>
      <c r="F368">
        <f>INDEX([1]Règles!$I$17:$I$600,MATCH($B368,[1]Règles!$E$17:$E$600,0))</f>
        <v>4.5</v>
      </c>
      <c r="G368">
        <f>INDEX([1]Règles!$F$17:$F$600,MATCH($B368,[1]Règles!$E$17:$E$600,0))</f>
        <v>3</v>
      </c>
      <c r="H368">
        <f>INDEX([1]Règles!$G$17:$G$600,MATCH($B368,[1]Règles!$E$17:$E$600,0))</f>
        <v>9</v>
      </c>
      <c r="I368">
        <f>INDEX([1]Règles!$H$17:$H$600,MATCH($B368,[1]Règles!$E$17:$E$600,0))</f>
        <v>0</v>
      </c>
      <c r="J368">
        <f t="shared" si="10"/>
        <v>0.45</v>
      </c>
      <c r="K368">
        <f t="shared" si="11"/>
        <v>0</v>
      </c>
    </row>
    <row r="369" spans="1:12" x14ac:dyDescent="0.25">
      <c r="A369" t="s">
        <v>5</v>
      </c>
      <c r="B369" t="s">
        <v>599</v>
      </c>
      <c r="C369" t="s">
        <v>600</v>
      </c>
      <c r="D369" t="s">
        <v>232</v>
      </c>
      <c r="E369">
        <v>11</v>
      </c>
      <c r="F369">
        <f>INDEX([1]Règles!$I$17:$I$600,MATCH($B369,[1]Règles!$E$17:$E$600,0))</f>
        <v>4.5</v>
      </c>
      <c r="G369">
        <f>INDEX([1]Règles!$F$17:$F$600,MATCH($B369,[1]Règles!$E$17:$E$600,0))</f>
        <v>2</v>
      </c>
      <c r="H369">
        <f>INDEX([1]Règles!$G$17:$G$600,MATCH($B369,[1]Règles!$E$17:$E$600,0))</f>
        <v>5</v>
      </c>
      <c r="I369">
        <f>INDEX([1]Règles!$H$17:$H$600,MATCH($B369,[1]Règles!$E$17:$E$600,0))</f>
        <v>0</v>
      </c>
      <c r="J369">
        <f t="shared" si="10"/>
        <v>0.40909090909090912</v>
      </c>
      <c r="K369">
        <f t="shared" si="11"/>
        <v>0</v>
      </c>
    </row>
    <row r="370" spans="1:12" x14ac:dyDescent="0.25">
      <c r="A370" t="s">
        <v>26</v>
      </c>
      <c r="B370" t="s">
        <v>655</v>
      </c>
      <c r="C370" t="s">
        <v>656</v>
      </c>
      <c r="D370" t="s">
        <v>219</v>
      </c>
      <c r="E370">
        <v>13</v>
      </c>
      <c r="F370" t="e">
        <f>INDEX([1]Règles!$I$17:$I$600,MATCH($B370,[1]Règles!$E$17:$E$600,0))</f>
        <v>#N/A</v>
      </c>
      <c r="G370" t="e">
        <f>INDEX([1]Règles!$F$17:$F$600,MATCH($B370,[1]Règles!$E$17:$E$600,0))</f>
        <v>#N/A</v>
      </c>
      <c r="H370" t="e">
        <f>INDEX([1]Règles!$G$17:$G$600,MATCH($B370,[1]Règles!$E$17:$E$600,0))</f>
        <v>#N/A</v>
      </c>
      <c r="I370" t="e">
        <f>INDEX([1]Règles!$H$17:$H$600,MATCH($B370,[1]Règles!$E$17:$E$600,0))</f>
        <v>#N/A</v>
      </c>
      <c r="J370" t="e">
        <f t="shared" si="10"/>
        <v>#N/A</v>
      </c>
      <c r="K370" t="e">
        <f t="shared" si="11"/>
        <v>#N/A</v>
      </c>
    </row>
    <row r="371" spans="1:12" x14ac:dyDescent="0.25">
      <c r="A371" t="s">
        <v>26</v>
      </c>
      <c r="B371" t="s">
        <v>402</v>
      </c>
      <c r="C371" t="s">
        <v>403</v>
      </c>
      <c r="D371" t="s">
        <v>176</v>
      </c>
      <c r="E371">
        <v>23</v>
      </c>
      <c r="F371">
        <f>INDEX([1]Règles!$I$17:$I$600,MATCH($B371,[1]Règles!$E$17:$E$600,0))</f>
        <v>5.6</v>
      </c>
      <c r="G371">
        <f>INDEX([1]Règles!$F$17:$F$600,MATCH($B371,[1]Règles!$E$17:$E$600,0))</f>
        <v>25</v>
      </c>
      <c r="H371">
        <f>INDEX([1]Règles!$G$17:$G$600,MATCH($B371,[1]Règles!$E$17:$E$600,0))</f>
        <v>2</v>
      </c>
      <c r="I371">
        <f>INDEX([1]Règles!$H$17:$H$600,MATCH($B371,[1]Règles!$E$17:$E$600,0))</f>
        <v>0</v>
      </c>
      <c r="J371">
        <f t="shared" si="10"/>
        <v>0.2434782608695652</v>
      </c>
      <c r="K371">
        <f t="shared" si="11"/>
        <v>0</v>
      </c>
    </row>
    <row r="372" spans="1:12" x14ac:dyDescent="0.25">
      <c r="A372" t="s">
        <v>26</v>
      </c>
      <c r="B372" t="s">
        <v>839</v>
      </c>
      <c r="C372" t="s">
        <v>754</v>
      </c>
      <c r="D372" t="s">
        <v>206</v>
      </c>
      <c r="E372">
        <v>7</v>
      </c>
      <c r="F372">
        <f>INDEX([1]Règles!$I$17:$I$600,MATCH($B372,[1]Règles!$E$17:$E$600,0))</f>
        <v>4.5333333333333332</v>
      </c>
      <c r="G372">
        <f>INDEX([1]Règles!$F$17:$F$600,MATCH($B372,[1]Règles!$E$17:$E$600,0))</f>
        <v>15</v>
      </c>
      <c r="H372">
        <f>INDEX([1]Règles!$G$17:$G$600,MATCH($B372,[1]Règles!$E$17:$E$600,0))</f>
        <v>5</v>
      </c>
      <c r="I372">
        <f>INDEX([1]Règles!$H$17:$H$600,MATCH($B372,[1]Règles!$E$17:$E$600,0))</f>
        <v>0</v>
      </c>
      <c r="J372">
        <f t="shared" si="10"/>
        <v>0.64761904761904765</v>
      </c>
      <c r="K372">
        <f t="shared" si="11"/>
        <v>0</v>
      </c>
    </row>
    <row r="373" spans="1:12" x14ac:dyDescent="0.25">
      <c r="A373" t="s">
        <v>11</v>
      </c>
      <c r="B373" t="s">
        <v>839</v>
      </c>
      <c r="C373" t="s">
        <v>840</v>
      </c>
      <c r="D373" t="s">
        <v>179</v>
      </c>
      <c r="E373">
        <v>6</v>
      </c>
      <c r="F373">
        <f>INDEX([1]Règles!$I$17:$I$600,MATCH($B373,[1]Règles!$E$17:$E$600,0))</f>
        <v>4.5333333333333332</v>
      </c>
      <c r="G373">
        <f>INDEX([1]Règles!$F$17:$F$600,MATCH($B373,[1]Règles!$E$17:$E$600,0))</f>
        <v>15</v>
      </c>
      <c r="H373">
        <f>INDEX([1]Règles!$G$17:$G$600,MATCH($B373,[1]Règles!$E$17:$E$600,0))</f>
        <v>5</v>
      </c>
      <c r="I373">
        <f>INDEX([1]Règles!$H$17:$H$600,MATCH($B373,[1]Règles!$E$17:$E$600,0))</f>
        <v>0</v>
      </c>
      <c r="J373">
        <f t="shared" si="10"/>
        <v>0.75555555555555554</v>
      </c>
      <c r="K373">
        <f t="shared" si="11"/>
        <v>0</v>
      </c>
    </row>
    <row r="374" spans="1:12" x14ac:dyDescent="0.25">
      <c r="A374" t="s">
        <v>26</v>
      </c>
      <c r="B374" t="s">
        <v>582</v>
      </c>
      <c r="C374" t="s">
        <v>302</v>
      </c>
      <c r="D374" t="s">
        <v>190</v>
      </c>
      <c r="E374">
        <v>12</v>
      </c>
      <c r="F374">
        <f>INDEX([1]Règles!$I$17:$I$600,MATCH($B374,[1]Règles!$E$17:$E$600,0))</f>
        <v>4.5238095238095237</v>
      </c>
      <c r="G374">
        <f>INDEX([1]Règles!$F$17:$F$600,MATCH($B374,[1]Règles!$E$17:$E$600,0))</f>
        <v>20</v>
      </c>
      <c r="H374">
        <f>INDEX([1]Règles!$G$17:$G$600,MATCH($B374,[1]Règles!$E$17:$E$600,0))</f>
        <v>5</v>
      </c>
      <c r="I374">
        <f>INDEX([1]Règles!$H$17:$H$600,MATCH($B374,[1]Règles!$E$17:$E$600,0))</f>
        <v>0</v>
      </c>
      <c r="J374">
        <f t="shared" si="10"/>
        <v>0.37698412698412698</v>
      </c>
      <c r="K374">
        <f t="shared" si="11"/>
        <v>0</v>
      </c>
    </row>
    <row r="375" spans="1:12" x14ac:dyDescent="0.25">
      <c r="A375" t="s">
        <v>5</v>
      </c>
      <c r="B375" t="s">
        <v>570</v>
      </c>
      <c r="C375" t="s">
        <v>571</v>
      </c>
      <c r="D375" t="s">
        <v>190</v>
      </c>
      <c r="E375">
        <v>10</v>
      </c>
      <c r="F375">
        <f>INDEX([1]Règles!$I$17:$I$600,MATCH($B375,[1]Règles!$E$17:$E$600,0))</f>
        <v>4.5</v>
      </c>
      <c r="G375">
        <f>INDEX([1]Règles!$F$17:$F$600,MATCH($B375,[1]Règles!$E$17:$E$600,0))</f>
        <v>19</v>
      </c>
      <c r="H375">
        <f>INDEX([1]Règles!$G$17:$G$600,MATCH($B375,[1]Règles!$E$17:$E$600,0))</f>
        <v>8</v>
      </c>
      <c r="I375">
        <f>INDEX([1]Règles!$H$17:$H$600,MATCH($B375,[1]Règles!$E$17:$E$600,0))</f>
        <v>5</v>
      </c>
      <c r="J375">
        <f t="shared" si="10"/>
        <v>0.45</v>
      </c>
      <c r="K375">
        <f t="shared" si="11"/>
        <v>1.1111111111111112</v>
      </c>
    </row>
    <row r="376" spans="1:12" x14ac:dyDescent="0.25">
      <c r="A376" t="s">
        <v>26</v>
      </c>
      <c r="B376" t="s">
        <v>577</v>
      </c>
      <c r="C376" t="s">
        <v>302</v>
      </c>
      <c r="D376" t="s">
        <v>190</v>
      </c>
      <c r="E376">
        <v>8</v>
      </c>
      <c r="F376" t="e">
        <f>INDEX([1]Règles!$I$17:$I$600,MATCH($B376,[1]Règles!$E$17:$E$600,0))</f>
        <v>#N/A</v>
      </c>
      <c r="G376" t="e">
        <f>INDEX([1]Règles!$F$17:$F$600,MATCH($B376,[1]Règles!$E$17:$E$600,0))</f>
        <v>#N/A</v>
      </c>
      <c r="H376" t="e">
        <f>INDEX([1]Règles!$G$17:$G$600,MATCH($B376,[1]Règles!$E$17:$E$600,0))</f>
        <v>#N/A</v>
      </c>
      <c r="I376" t="e">
        <f>INDEX([1]Règles!$H$17:$H$600,MATCH($B376,[1]Règles!$E$17:$E$600,0))</f>
        <v>#N/A</v>
      </c>
      <c r="J376" t="e">
        <f t="shared" si="10"/>
        <v>#N/A</v>
      </c>
      <c r="K376" t="e">
        <f t="shared" si="11"/>
        <v>#N/A</v>
      </c>
    </row>
    <row r="377" spans="1:12" x14ac:dyDescent="0.25">
      <c r="A377" t="s">
        <v>5</v>
      </c>
      <c r="B377" t="s">
        <v>491</v>
      </c>
      <c r="C377" t="s">
        <v>492</v>
      </c>
      <c r="D377" t="s">
        <v>326</v>
      </c>
      <c r="E377">
        <v>10</v>
      </c>
      <c r="F377">
        <f>INDEX([1]Règles!$I$17:$I$600,MATCH($B377,[1]Règles!$E$17:$E$600,0))</f>
        <v>4.5</v>
      </c>
      <c r="G377">
        <f>INDEX([1]Règles!$F$17:$F$600,MATCH($B377,[1]Règles!$E$17:$E$600,0))</f>
        <v>6</v>
      </c>
      <c r="H377">
        <f>INDEX([1]Règles!$G$17:$G$600,MATCH($B377,[1]Règles!$E$17:$E$600,0))</f>
        <v>9</v>
      </c>
      <c r="I377">
        <f>INDEX([1]Règles!$H$17:$H$600,MATCH($B377,[1]Règles!$E$17:$E$600,0))</f>
        <v>0</v>
      </c>
      <c r="J377">
        <f t="shared" si="10"/>
        <v>0.45</v>
      </c>
      <c r="K377">
        <f t="shared" si="11"/>
        <v>0</v>
      </c>
    </row>
    <row r="378" spans="1:12" x14ac:dyDescent="0.25">
      <c r="A378" t="s">
        <v>5</v>
      </c>
      <c r="B378" t="s">
        <v>324</v>
      </c>
      <c r="C378" t="s">
        <v>325</v>
      </c>
      <c r="D378" t="s">
        <v>326</v>
      </c>
      <c r="E378">
        <v>14</v>
      </c>
      <c r="F378">
        <f>INDEX([1]Règles!$I$17:$I$600,MATCH($B378,[1]Règles!$E$17:$E$600,0))</f>
        <v>4.4642857142857144</v>
      </c>
      <c r="G378">
        <f>INDEX([1]Règles!$F$17:$F$600,MATCH($B378,[1]Règles!$E$17:$E$600,0))</f>
        <v>14</v>
      </c>
      <c r="H378">
        <f>INDEX([1]Règles!$G$17:$G$600,MATCH($B378,[1]Règles!$E$17:$E$600,0))</f>
        <v>5</v>
      </c>
      <c r="I378">
        <f>INDEX([1]Règles!$H$17:$H$600,MATCH($B378,[1]Règles!$E$17:$E$600,0))</f>
        <v>3</v>
      </c>
      <c r="J378">
        <f t="shared" si="10"/>
        <v>0.31887755102040816</v>
      </c>
      <c r="K378">
        <f t="shared" si="11"/>
        <v>0.67199999999999993</v>
      </c>
    </row>
    <row r="379" spans="1:12" x14ac:dyDescent="0.25">
      <c r="A379" t="s">
        <v>20</v>
      </c>
      <c r="B379" t="s">
        <v>345</v>
      </c>
      <c r="C379" t="s">
        <v>346</v>
      </c>
      <c r="D379" t="s">
        <v>193</v>
      </c>
      <c r="E379">
        <v>24</v>
      </c>
      <c r="F379">
        <f>INDEX([1]Règles!$I$17:$I$600,MATCH($B379,[1]Règles!$E$17:$E$600,0))</f>
        <v>5.6578947368421053</v>
      </c>
      <c r="G379">
        <f>INDEX([1]Règles!$F$17:$F$600,MATCH($B379,[1]Règles!$E$17:$E$600,0))</f>
        <v>38</v>
      </c>
      <c r="H379">
        <f>INDEX([1]Règles!$G$17:$G$600,MATCH($B379,[1]Règles!$E$17:$E$600,0))</f>
        <v>0</v>
      </c>
      <c r="I379">
        <f>INDEX([1]Règles!$H$17:$H$600,MATCH($B379,[1]Règles!$E$17:$E$600,0))</f>
        <v>0</v>
      </c>
      <c r="J379">
        <f t="shared" si="10"/>
        <v>0.23574561403508773</v>
      </c>
      <c r="K379">
        <f t="shared" si="11"/>
        <v>0</v>
      </c>
      <c r="L379">
        <v>1</v>
      </c>
    </row>
    <row r="380" spans="1:12" x14ac:dyDescent="0.25">
      <c r="A380" t="s">
        <v>26</v>
      </c>
      <c r="B380" t="s">
        <v>759</v>
      </c>
      <c r="C380" t="s">
        <v>231</v>
      </c>
      <c r="D380" t="s">
        <v>328</v>
      </c>
      <c r="E380">
        <v>9</v>
      </c>
      <c r="F380">
        <f>INDEX([1]Règles!$I$17:$I$600,MATCH($B380,[1]Règles!$E$17:$E$600,0))</f>
        <v>4.4249999999999998</v>
      </c>
      <c r="G380">
        <f>INDEX([1]Règles!$F$17:$F$600,MATCH($B380,[1]Règles!$E$17:$E$600,0))</f>
        <v>20</v>
      </c>
      <c r="H380">
        <f>INDEX([1]Règles!$G$17:$G$600,MATCH($B380,[1]Règles!$E$17:$E$600,0))</f>
        <v>1</v>
      </c>
      <c r="I380">
        <f>INDEX([1]Règles!$H$17:$H$600,MATCH($B380,[1]Règles!$E$17:$E$600,0))</f>
        <v>0</v>
      </c>
      <c r="J380">
        <f t="shared" si="10"/>
        <v>0.49166666666666664</v>
      </c>
      <c r="K380">
        <f t="shared" si="11"/>
        <v>0</v>
      </c>
    </row>
    <row r="381" spans="1:12" x14ac:dyDescent="0.25">
      <c r="A381" t="s">
        <v>26</v>
      </c>
      <c r="B381" t="s">
        <v>859</v>
      </c>
      <c r="C381" t="s">
        <v>860</v>
      </c>
      <c r="D381" t="s">
        <v>206</v>
      </c>
      <c r="E381">
        <v>8</v>
      </c>
      <c r="F381">
        <f>INDEX([1]Règles!$I$17:$I$600,MATCH($B381,[1]Règles!$E$17:$E$600,0))</f>
        <v>4.75</v>
      </c>
      <c r="G381">
        <f>INDEX([1]Règles!$F$17:$F$600,MATCH($B381,[1]Règles!$E$17:$E$600,0))</f>
        <v>12</v>
      </c>
      <c r="H381">
        <f>INDEX([1]Règles!$G$17:$G$600,MATCH($B381,[1]Règles!$E$17:$E$600,0))</f>
        <v>9</v>
      </c>
      <c r="I381">
        <f>INDEX([1]Règles!$H$17:$H$600,MATCH($B381,[1]Règles!$E$17:$E$600,0))</f>
        <v>0</v>
      </c>
      <c r="J381">
        <f t="shared" si="10"/>
        <v>0.59375</v>
      </c>
      <c r="K381">
        <f t="shared" si="11"/>
        <v>0</v>
      </c>
    </row>
    <row r="382" spans="1:12" x14ac:dyDescent="0.25">
      <c r="A382" t="s">
        <v>26</v>
      </c>
      <c r="B382" t="s">
        <v>607</v>
      </c>
      <c r="C382" t="s">
        <v>349</v>
      </c>
      <c r="D382" t="s">
        <v>232</v>
      </c>
      <c r="E382">
        <v>8</v>
      </c>
      <c r="F382">
        <f>INDEX([1]Règles!$I$17:$I$600,MATCH($B382,[1]Règles!$E$17:$E$600,0))</f>
        <v>4.4642857142857144</v>
      </c>
      <c r="G382">
        <f>INDEX([1]Règles!$F$17:$F$600,MATCH($B382,[1]Règles!$E$17:$E$600,0))</f>
        <v>12</v>
      </c>
      <c r="H382">
        <f>INDEX([1]Règles!$G$17:$G$600,MATCH($B382,[1]Règles!$E$17:$E$600,0))</f>
        <v>2</v>
      </c>
      <c r="I382">
        <f>INDEX([1]Règles!$H$17:$H$600,MATCH($B382,[1]Règles!$E$17:$E$600,0))</f>
        <v>0</v>
      </c>
      <c r="J382">
        <f t="shared" si="10"/>
        <v>0.5580357142857143</v>
      </c>
      <c r="K382">
        <f t="shared" si="11"/>
        <v>0</v>
      </c>
    </row>
    <row r="383" spans="1:12" x14ac:dyDescent="0.25">
      <c r="A383" t="s">
        <v>26</v>
      </c>
      <c r="B383" t="s">
        <v>897</v>
      </c>
      <c r="C383" t="s">
        <v>544</v>
      </c>
      <c r="D383" t="s">
        <v>313</v>
      </c>
      <c r="E383">
        <v>8</v>
      </c>
      <c r="F383">
        <f>INDEX([1]Règles!$I$17:$I$600,MATCH($B383,[1]Règles!$E$17:$E$600,0))</f>
        <v>4.2727272727272725</v>
      </c>
      <c r="G383">
        <f>INDEX([1]Règles!$F$17:$F$600,MATCH($B383,[1]Règles!$E$17:$E$600,0))</f>
        <v>11</v>
      </c>
      <c r="H383">
        <f>INDEX([1]Règles!$G$17:$G$600,MATCH($B383,[1]Règles!$E$17:$E$600,0))</f>
        <v>0</v>
      </c>
      <c r="I383" t="str">
        <f>INDEX([1]Règles!$H$17:$H$600,MATCH($B383,[1]Règles!$E$17:$E$600,0))</f>
        <v>(-1)</v>
      </c>
      <c r="J383">
        <f t="shared" si="10"/>
        <v>0.53409090909090906</v>
      </c>
      <c r="K383" t="e">
        <f t="shared" si="11"/>
        <v>#VALUE!</v>
      </c>
    </row>
    <row r="384" spans="1:12" x14ac:dyDescent="0.25">
      <c r="A384" t="s">
        <v>26</v>
      </c>
      <c r="B384" t="s">
        <v>926</v>
      </c>
      <c r="C384" t="s">
        <v>927</v>
      </c>
      <c r="D384" t="s">
        <v>212</v>
      </c>
      <c r="E384">
        <v>2</v>
      </c>
      <c r="F384">
        <f>INDEX([1]Règles!$I$17:$I$600,MATCH($B384,[1]Règles!$E$17:$E$600,0))</f>
        <v>4.4615384615384617</v>
      </c>
      <c r="G384">
        <f>INDEX([1]Règles!$F$17:$F$600,MATCH($B384,[1]Règles!$E$17:$E$600,0))</f>
        <v>13</v>
      </c>
      <c r="H384">
        <f>INDEX([1]Règles!$G$17:$G$600,MATCH($B384,[1]Règles!$E$17:$E$600,0))</f>
        <v>2</v>
      </c>
      <c r="I384" t="str">
        <f>INDEX([1]Règles!$H$17:$H$600,MATCH($B384,[1]Règles!$E$17:$E$600,0))</f>
        <v>(-1)</v>
      </c>
      <c r="J384">
        <f t="shared" si="10"/>
        <v>2.2307692307692308</v>
      </c>
      <c r="K384" t="e">
        <f t="shared" si="11"/>
        <v>#VALUE!</v>
      </c>
    </row>
    <row r="385" spans="1:11" x14ac:dyDescent="0.25">
      <c r="A385" t="s">
        <v>5</v>
      </c>
      <c r="B385" t="s">
        <v>852</v>
      </c>
      <c r="C385" t="s">
        <v>221</v>
      </c>
      <c r="D385" t="s">
        <v>206</v>
      </c>
      <c r="E385">
        <v>8</v>
      </c>
      <c r="F385">
        <f>INDEX([1]Règles!$I$17:$I$600,MATCH($B385,[1]Règles!$E$17:$E$600,0))</f>
        <v>3.8333333333333335</v>
      </c>
      <c r="G385">
        <f>INDEX([1]Règles!$F$17:$F$600,MATCH($B385,[1]Règles!$E$17:$E$600,0))</f>
        <v>3</v>
      </c>
      <c r="H385">
        <f>INDEX([1]Règles!$G$17:$G$600,MATCH($B385,[1]Règles!$E$17:$E$600,0))</f>
        <v>6</v>
      </c>
      <c r="I385">
        <f>INDEX([1]Règles!$H$17:$H$600,MATCH($B385,[1]Règles!$E$17:$E$600,0))</f>
        <v>0</v>
      </c>
      <c r="J385">
        <f t="shared" si="10"/>
        <v>0.47916666666666669</v>
      </c>
      <c r="K385">
        <f t="shared" si="11"/>
        <v>0</v>
      </c>
    </row>
    <row r="386" spans="1:11" x14ac:dyDescent="0.25">
      <c r="A386" t="s">
        <v>5</v>
      </c>
      <c r="B386" t="s">
        <v>568</v>
      </c>
      <c r="C386" t="s">
        <v>267</v>
      </c>
      <c r="D386" t="s">
        <v>190</v>
      </c>
      <c r="E386">
        <v>12</v>
      </c>
      <c r="F386">
        <f>INDEX([1]Règles!$I$17:$I$600,MATCH($B386,[1]Règles!$E$17:$E$600,0))</f>
        <v>4.2142857142857144</v>
      </c>
      <c r="G386">
        <f>INDEX([1]Règles!$F$17:$F$600,MATCH($B386,[1]Règles!$E$17:$E$600,0))</f>
        <v>7</v>
      </c>
      <c r="H386">
        <f>INDEX([1]Règles!$G$17:$G$600,MATCH($B386,[1]Règles!$E$17:$E$600,0))</f>
        <v>4</v>
      </c>
      <c r="I386">
        <f>INDEX([1]Règles!$H$17:$H$600,MATCH($B386,[1]Règles!$E$17:$E$600,0))</f>
        <v>0</v>
      </c>
      <c r="J386">
        <f t="shared" ref="J386:J449" si="12">F386/E386</f>
        <v>0.35119047619047622</v>
      </c>
      <c r="K386">
        <f t="shared" ref="K386:K449" si="13">I386/F386</f>
        <v>0</v>
      </c>
    </row>
    <row r="387" spans="1:11" x14ac:dyDescent="0.25">
      <c r="A387" t="s">
        <v>26</v>
      </c>
      <c r="B387" t="s">
        <v>580</v>
      </c>
      <c r="C387" t="s">
        <v>581</v>
      </c>
      <c r="D387" t="s">
        <v>190</v>
      </c>
      <c r="E387">
        <v>6</v>
      </c>
      <c r="F387">
        <f>INDEX([1]Règles!$I$17:$I$600,MATCH($B387,[1]Règles!$E$17:$E$600,0))</f>
        <v>4.75</v>
      </c>
      <c r="G387">
        <f>INDEX([1]Règles!$F$17:$F$600,MATCH($B387,[1]Règles!$E$17:$E$600,0))</f>
        <v>10</v>
      </c>
      <c r="H387">
        <f>INDEX([1]Règles!$G$17:$G$600,MATCH($B387,[1]Règles!$E$17:$E$600,0))</f>
        <v>1</v>
      </c>
      <c r="I387">
        <f>INDEX([1]Règles!$H$17:$H$600,MATCH($B387,[1]Règles!$E$17:$E$600,0))</f>
        <v>0</v>
      </c>
      <c r="J387">
        <f t="shared" si="12"/>
        <v>0.79166666666666663</v>
      </c>
      <c r="K387">
        <f t="shared" si="13"/>
        <v>0</v>
      </c>
    </row>
    <row r="388" spans="1:11" x14ac:dyDescent="0.25">
      <c r="A388" t="s">
        <v>5</v>
      </c>
      <c r="B388" t="s">
        <v>683</v>
      </c>
      <c r="C388" t="s">
        <v>544</v>
      </c>
      <c r="D388" t="s">
        <v>199</v>
      </c>
      <c r="E388">
        <v>9</v>
      </c>
      <c r="F388">
        <f>INDEX([1]Règles!$I$17:$I$600,MATCH($B388,[1]Règles!$E$17:$E$600,0))</f>
        <v>4.125</v>
      </c>
      <c r="G388">
        <f>INDEX([1]Règles!$F$17:$F$600,MATCH($B388,[1]Règles!$E$17:$E$600,0))</f>
        <v>4</v>
      </c>
      <c r="H388">
        <f>INDEX([1]Règles!$G$17:$G$600,MATCH($B388,[1]Règles!$E$17:$E$600,0))</f>
        <v>11</v>
      </c>
      <c r="I388">
        <f>INDEX([1]Règles!$H$17:$H$600,MATCH($B388,[1]Règles!$E$17:$E$600,0))</f>
        <v>3</v>
      </c>
      <c r="J388">
        <f t="shared" si="12"/>
        <v>0.45833333333333331</v>
      </c>
      <c r="K388">
        <f t="shared" si="13"/>
        <v>0.72727272727272729</v>
      </c>
    </row>
    <row r="389" spans="1:11" x14ac:dyDescent="0.25">
      <c r="A389" t="s">
        <v>5</v>
      </c>
      <c r="B389" t="s">
        <v>917</v>
      </c>
      <c r="C389" t="s">
        <v>918</v>
      </c>
      <c r="D389" t="s">
        <v>212</v>
      </c>
      <c r="E389">
        <v>11</v>
      </c>
      <c r="F389">
        <f>INDEX([1]Règles!$I$17:$I$600,MATCH($B389,[1]Règles!$E$17:$E$600,0))</f>
        <v>4.2777777777777777</v>
      </c>
      <c r="G389">
        <f>INDEX([1]Règles!$F$17:$F$600,MATCH($B389,[1]Règles!$E$17:$E$600,0))</f>
        <v>9</v>
      </c>
      <c r="H389">
        <f>INDEX([1]Règles!$G$17:$G$600,MATCH($B389,[1]Règles!$E$17:$E$600,0))</f>
        <v>10</v>
      </c>
      <c r="I389">
        <f>INDEX([1]Règles!$H$17:$H$600,MATCH($B389,[1]Règles!$E$17:$E$600,0))</f>
        <v>0</v>
      </c>
      <c r="J389">
        <f t="shared" si="12"/>
        <v>0.3888888888888889</v>
      </c>
      <c r="K389">
        <f t="shared" si="13"/>
        <v>0</v>
      </c>
    </row>
    <row r="390" spans="1:11" x14ac:dyDescent="0.25">
      <c r="A390" t="s">
        <v>26</v>
      </c>
      <c r="B390" t="s">
        <v>624</v>
      </c>
      <c r="C390" t="s">
        <v>788</v>
      </c>
      <c r="D390" t="s">
        <v>176</v>
      </c>
      <c r="E390">
        <v>1</v>
      </c>
      <c r="F390">
        <f>INDEX([1]Règles!$I$17:$I$600,MATCH($B390,[1]Règles!$E$17:$E$600,0))</f>
        <v>4</v>
      </c>
      <c r="G390">
        <f>INDEX([1]Règles!$F$17:$F$600,MATCH($B390,[1]Règles!$E$17:$E$600,0))</f>
        <v>1</v>
      </c>
      <c r="H390">
        <f>INDEX([1]Règles!$G$17:$G$600,MATCH($B390,[1]Règles!$E$17:$E$600,0))</f>
        <v>4</v>
      </c>
      <c r="I390">
        <f>INDEX([1]Règles!$H$17:$H$600,MATCH($B390,[1]Règles!$E$17:$E$600,0))</f>
        <v>0</v>
      </c>
      <c r="J390">
        <f t="shared" si="12"/>
        <v>4</v>
      </c>
      <c r="K390">
        <f t="shared" si="13"/>
        <v>0</v>
      </c>
    </row>
    <row r="391" spans="1:11" x14ac:dyDescent="0.25">
      <c r="A391" t="s">
        <v>26</v>
      </c>
      <c r="B391" t="s">
        <v>805</v>
      </c>
      <c r="C391" t="s">
        <v>797</v>
      </c>
      <c r="D391" t="s">
        <v>173</v>
      </c>
      <c r="E391">
        <v>5</v>
      </c>
      <c r="F391">
        <f>INDEX([1]Règles!$I$17:$I$600,MATCH($B391,[1]Règles!$E$17:$E$600,0))</f>
        <v>4</v>
      </c>
      <c r="G391">
        <f>INDEX([1]Règles!$F$17:$F$600,MATCH($B391,[1]Règles!$E$17:$E$600,0))</f>
        <v>1</v>
      </c>
      <c r="H391">
        <f>INDEX([1]Règles!$G$17:$G$600,MATCH($B391,[1]Règles!$E$17:$E$600,0))</f>
        <v>0</v>
      </c>
      <c r="I391">
        <f>INDEX([1]Règles!$H$17:$H$600,MATCH($B391,[1]Règles!$E$17:$E$600,0))</f>
        <v>0</v>
      </c>
      <c r="J391">
        <f t="shared" si="12"/>
        <v>0.8</v>
      </c>
      <c r="K391">
        <f t="shared" si="13"/>
        <v>0</v>
      </c>
    </row>
    <row r="392" spans="1:11" x14ac:dyDescent="0.25">
      <c r="A392" t="s">
        <v>11</v>
      </c>
      <c r="B392" t="s">
        <v>564</v>
      </c>
      <c r="C392" t="s">
        <v>186</v>
      </c>
      <c r="D392" t="s">
        <v>196</v>
      </c>
      <c r="E392">
        <v>1</v>
      </c>
      <c r="F392">
        <f>INDEX([1]Règles!$I$17:$I$600,MATCH($B392,[1]Règles!$E$17:$E$600,0))</f>
        <v>4.75</v>
      </c>
      <c r="G392">
        <f>INDEX([1]Règles!$F$17:$F$600,MATCH($B392,[1]Règles!$E$17:$E$600,0))</f>
        <v>6</v>
      </c>
      <c r="H392">
        <f>INDEX([1]Règles!$G$17:$G$600,MATCH($B392,[1]Règles!$E$17:$E$600,0))</f>
        <v>19</v>
      </c>
      <c r="I392">
        <f>INDEX([1]Règles!$H$17:$H$600,MATCH($B392,[1]Règles!$E$17:$E$600,0))</f>
        <v>1</v>
      </c>
      <c r="J392">
        <f t="shared" si="12"/>
        <v>4.75</v>
      </c>
      <c r="K392">
        <f t="shared" si="13"/>
        <v>0.21052631578947367</v>
      </c>
    </row>
    <row r="393" spans="1:11" x14ac:dyDescent="0.25">
      <c r="A393" t="s">
        <v>11</v>
      </c>
      <c r="B393" t="s">
        <v>592</v>
      </c>
      <c r="C393" t="s">
        <v>730</v>
      </c>
      <c r="D393" t="s">
        <v>184</v>
      </c>
      <c r="E393">
        <v>3</v>
      </c>
      <c r="F393">
        <f>INDEX([1]Règles!$I$17:$I$600,MATCH($B393,[1]Règles!$E$17:$E$600,0))</f>
        <v>3.3333333333333335</v>
      </c>
      <c r="G393">
        <f>INDEX([1]Règles!$F$17:$F$600,MATCH($B393,[1]Règles!$E$17:$E$600,0))</f>
        <v>2</v>
      </c>
      <c r="H393">
        <f>INDEX([1]Règles!$G$17:$G$600,MATCH($B393,[1]Règles!$E$17:$E$600,0))</f>
        <v>2</v>
      </c>
      <c r="I393">
        <f>INDEX([1]Règles!$H$17:$H$600,MATCH($B393,[1]Règles!$E$17:$E$600,0))</f>
        <v>0</v>
      </c>
      <c r="J393">
        <f t="shared" si="12"/>
        <v>1.1111111111111112</v>
      </c>
      <c r="K393">
        <f t="shared" si="13"/>
        <v>0</v>
      </c>
    </row>
    <row r="394" spans="1:11" x14ac:dyDescent="0.25">
      <c r="A394" t="s">
        <v>11</v>
      </c>
      <c r="B394" t="s">
        <v>744</v>
      </c>
      <c r="C394" t="s">
        <v>745</v>
      </c>
      <c r="D394" t="s">
        <v>181</v>
      </c>
      <c r="E394">
        <v>3</v>
      </c>
      <c r="F394">
        <f>INDEX([1]Règles!$I$17:$I$600,MATCH($B394,[1]Règles!$E$17:$E$600,0))</f>
        <v>4.5555555555555554</v>
      </c>
      <c r="G394">
        <f>INDEX([1]Règles!$F$17:$F$600,MATCH($B394,[1]Règles!$E$17:$E$600,0))</f>
        <v>8</v>
      </c>
      <c r="H394">
        <f>INDEX([1]Règles!$G$17:$G$600,MATCH($B394,[1]Règles!$E$17:$E$600,0))</f>
        <v>7</v>
      </c>
      <c r="I394">
        <f>INDEX([1]Règles!$H$17:$H$600,MATCH($B394,[1]Règles!$E$17:$E$600,0))</f>
        <v>1</v>
      </c>
      <c r="J394">
        <f t="shared" si="12"/>
        <v>1.5185185185185184</v>
      </c>
      <c r="K394">
        <f t="shared" si="13"/>
        <v>0.21951219512195122</v>
      </c>
    </row>
    <row r="395" spans="1:11" x14ac:dyDescent="0.25">
      <c r="A395" t="s">
        <v>11</v>
      </c>
      <c r="B395" t="s">
        <v>992</v>
      </c>
      <c r="C395" t="s">
        <v>699</v>
      </c>
      <c r="D395" t="s">
        <v>209</v>
      </c>
      <c r="E395">
        <v>6</v>
      </c>
      <c r="F395">
        <f>INDEX([1]Règles!$I$17:$I$600,MATCH($B395,[1]Règles!$E$17:$E$600,0))</f>
        <v>4.8</v>
      </c>
      <c r="G395">
        <f>INDEX([1]Règles!$F$17:$F$600,MATCH($B395,[1]Règles!$E$17:$E$600,0))</f>
        <v>10</v>
      </c>
      <c r="H395">
        <f>INDEX([1]Règles!$G$17:$G$600,MATCH($B395,[1]Règles!$E$17:$E$600,0))</f>
        <v>1</v>
      </c>
      <c r="I395">
        <f>INDEX([1]Règles!$H$17:$H$600,MATCH($B395,[1]Règles!$E$17:$E$600,0))</f>
        <v>0</v>
      </c>
      <c r="J395">
        <f t="shared" si="12"/>
        <v>0.79999999999999993</v>
      </c>
      <c r="K395">
        <f t="shared" si="13"/>
        <v>0</v>
      </c>
    </row>
    <row r="396" spans="1:11" x14ac:dyDescent="0.25">
      <c r="A396" t="s">
        <v>11</v>
      </c>
      <c r="B396" t="s">
        <v>592</v>
      </c>
      <c r="C396" t="s">
        <v>593</v>
      </c>
      <c r="D396" t="s">
        <v>190</v>
      </c>
      <c r="E396">
        <v>7</v>
      </c>
      <c r="F396">
        <f>INDEX([1]Règles!$I$17:$I$600,MATCH($B396,[1]Règles!$E$17:$E$600,0))</f>
        <v>3.3333333333333335</v>
      </c>
      <c r="G396">
        <f>INDEX([1]Règles!$F$17:$F$600,MATCH($B396,[1]Règles!$E$17:$E$600,0))</f>
        <v>2</v>
      </c>
      <c r="H396">
        <f>INDEX([1]Règles!$G$17:$G$600,MATCH($B396,[1]Règles!$E$17:$E$600,0))</f>
        <v>2</v>
      </c>
      <c r="I396">
        <f>INDEX([1]Règles!$H$17:$H$600,MATCH($B396,[1]Règles!$E$17:$E$600,0))</f>
        <v>0</v>
      </c>
      <c r="J396">
        <f t="shared" si="12"/>
        <v>0.47619047619047622</v>
      </c>
      <c r="K396">
        <f t="shared" si="13"/>
        <v>0</v>
      </c>
    </row>
    <row r="397" spans="1:11" x14ac:dyDescent="0.25">
      <c r="A397" t="s">
        <v>11</v>
      </c>
      <c r="B397" t="s">
        <v>781</v>
      </c>
      <c r="C397" t="s">
        <v>782</v>
      </c>
      <c r="D397" t="s">
        <v>328</v>
      </c>
      <c r="E397">
        <v>7</v>
      </c>
      <c r="F397">
        <f>INDEX([1]Règles!$I$17:$I$600,MATCH($B397,[1]Règles!$E$17:$E$600,0))</f>
        <v>4</v>
      </c>
      <c r="G397">
        <f>INDEX([1]Règles!$F$17:$F$600,MATCH($B397,[1]Règles!$E$17:$E$600,0))</f>
        <v>1</v>
      </c>
      <c r="H397">
        <f>INDEX([1]Règles!$G$17:$G$600,MATCH($B397,[1]Règles!$E$17:$E$600,0))</f>
        <v>4</v>
      </c>
      <c r="I397">
        <f>INDEX([1]Règles!$H$17:$H$600,MATCH($B397,[1]Règles!$E$17:$E$600,0))</f>
        <v>0</v>
      </c>
      <c r="J397">
        <f t="shared" si="12"/>
        <v>0.5714285714285714</v>
      </c>
      <c r="K397">
        <f t="shared" si="13"/>
        <v>0</v>
      </c>
    </row>
    <row r="398" spans="1:11" x14ac:dyDescent="0.25">
      <c r="A398" t="s">
        <v>11</v>
      </c>
      <c r="B398" t="s">
        <v>565</v>
      </c>
      <c r="C398" t="s">
        <v>566</v>
      </c>
      <c r="D398" t="s">
        <v>196</v>
      </c>
      <c r="E398">
        <v>9</v>
      </c>
      <c r="F398">
        <f>INDEX([1]Règles!$I$17:$I$600,MATCH($B398,[1]Règles!$E$17:$E$600,0))</f>
        <v>4</v>
      </c>
      <c r="G398">
        <f>INDEX([1]Règles!$F$17:$F$600,MATCH($B398,[1]Règles!$E$17:$E$600,0))</f>
        <v>1</v>
      </c>
      <c r="H398">
        <f>INDEX([1]Règles!$G$17:$G$600,MATCH($B398,[1]Règles!$E$17:$E$600,0))</f>
        <v>1</v>
      </c>
      <c r="I398">
        <f>INDEX([1]Règles!$H$17:$H$600,MATCH($B398,[1]Règles!$E$17:$E$600,0))</f>
        <v>0</v>
      </c>
      <c r="J398">
        <f t="shared" si="12"/>
        <v>0.44444444444444442</v>
      </c>
      <c r="K398">
        <f t="shared" si="13"/>
        <v>0</v>
      </c>
    </row>
    <row r="399" spans="1:11" x14ac:dyDescent="0.25">
      <c r="A399" t="s">
        <v>11</v>
      </c>
      <c r="B399" t="s">
        <v>624</v>
      </c>
      <c r="C399" t="s">
        <v>625</v>
      </c>
      <c r="D399" t="s">
        <v>232</v>
      </c>
      <c r="E399">
        <v>10</v>
      </c>
      <c r="F399">
        <f>INDEX([1]Règles!$I$17:$I$600,MATCH($B399,[1]Règles!$E$17:$E$600,0))</f>
        <v>4</v>
      </c>
      <c r="G399">
        <f>INDEX([1]Règles!$F$17:$F$600,MATCH($B399,[1]Règles!$E$17:$E$600,0))</f>
        <v>1</v>
      </c>
      <c r="H399">
        <f>INDEX([1]Règles!$G$17:$G$600,MATCH($B399,[1]Règles!$E$17:$E$600,0))</f>
        <v>4</v>
      </c>
      <c r="I399">
        <f>INDEX([1]Règles!$H$17:$H$600,MATCH($B399,[1]Règles!$E$17:$E$600,0))</f>
        <v>0</v>
      </c>
      <c r="J399">
        <f t="shared" si="12"/>
        <v>0.4</v>
      </c>
      <c r="K399">
        <f t="shared" si="13"/>
        <v>0</v>
      </c>
    </row>
    <row r="400" spans="1:11" x14ac:dyDescent="0.25">
      <c r="A400" t="s">
        <v>11</v>
      </c>
      <c r="B400" t="s">
        <v>624</v>
      </c>
      <c r="C400" t="s">
        <v>697</v>
      </c>
      <c r="D400" t="s">
        <v>199</v>
      </c>
      <c r="E400">
        <v>15</v>
      </c>
      <c r="F400">
        <f>INDEX([1]Règles!$I$17:$I$600,MATCH($B400,[1]Règles!$E$17:$E$600,0))</f>
        <v>4</v>
      </c>
      <c r="G400">
        <f>INDEX([1]Règles!$F$17:$F$600,MATCH($B400,[1]Règles!$E$17:$E$600,0))</f>
        <v>1</v>
      </c>
      <c r="H400">
        <f>INDEX([1]Règles!$G$17:$G$600,MATCH($B400,[1]Règles!$E$17:$E$600,0))</f>
        <v>4</v>
      </c>
      <c r="I400">
        <f>INDEX([1]Règles!$H$17:$H$600,MATCH($B400,[1]Règles!$E$17:$E$600,0))</f>
        <v>0</v>
      </c>
      <c r="J400">
        <f t="shared" si="12"/>
        <v>0.26666666666666666</v>
      </c>
      <c r="K400">
        <f t="shared" si="13"/>
        <v>0</v>
      </c>
    </row>
    <row r="401" spans="1:11" x14ac:dyDescent="0.25">
      <c r="A401" t="s">
        <v>26</v>
      </c>
      <c r="B401" t="s">
        <v>592</v>
      </c>
      <c r="C401" t="s">
        <v>198</v>
      </c>
      <c r="D401" t="s">
        <v>199</v>
      </c>
      <c r="E401">
        <v>11</v>
      </c>
      <c r="F401">
        <f>INDEX([1]Règles!$I$17:$I$600,MATCH($B401,[1]Règles!$E$17:$E$600,0))</f>
        <v>3.3333333333333335</v>
      </c>
      <c r="G401">
        <f>INDEX([1]Règles!$F$17:$F$600,MATCH($B401,[1]Règles!$E$17:$E$600,0))</f>
        <v>2</v>
      </c>
      <c r="H401">
        <f>INDEX([1]Règles!$G$17:$G$600,MATCH($B401,[1]Règles!$E$17:$E$600,0))</f>
        <v>2</v>
      </c>
      <c r="I401">
        <f>INDEX([1]Règles!$H$17:$H$600,MATCH($B401,[1]Règles!$E$17:$E$600,0))</f>
        <v>0</v>
      </c>
      <c r="J401">
        <f t="shared" si="12"/>
        <v>0.30303030303030304</v>
      </c>
      <c r="K401">
        <f t="shared" si="13"/>
        <v>0</v>
      </c>
    </row>
    <row r="402" spans="1:11" x14ac:dyDescent="0.25">
      <c r="A402" t="s">
        <v>5</v>
      </c>
      <c r="B402" t="s">
        <v>750</v>
      </c>
      <c r="C402" t="s">
        <v>751</v>
      </c>
      <c r="D402" t="s">
        <v>328</v>
      </c>
      <c r="E402">
        <v>1</v>
      </c>
      <c r="F402">
        <f>INDEX([1]Règles!$I$17:$I$600,MATCH($B402,[1]Règles!$E$17:$E$600,0))</f>
        <v>4</v>
      </c>
      <c r="G402">
        <f>INDEX([1]Règles!$F$17:$F$600,MATCH($B402,[1]Règles!$E$17:$E$600,0))</f>
        <v>2</v>
      </c>
      <c r="H402">
        <f>INDEX([1]Règles!$G$17:$G$600,MATCH($B402,[1]Règles!$E$17:$E$600,0))</f>
        <v>10</v>
      </c>
      <c r="I402">
        <f>INDEX([1]Règles!$H$17:$H$600,MATCH($B402,[1]Règles!$E$17:$E$600,0))</f>
        <v>0</v>
      </c>
      <c r="J402">
        <f t="shared" si="12"/>
        <v>4</v>
      </c>
      <c r="K402">
        <f t="shared" si="13"/>
        <v>0</v>
      </c>
    </row>
    <row r="403" spans="1:11" x14ac:dyDescent="0.25">
      <c r="A403" t="s">
        <v>5</v>
      </c>
      <c r="B403" t="s">
        <v>755</v>
      </c>
      <c r="C403" t="s">
        <v>756</v>
      </c>
      <c r="D403" t="s">
        <v>328</v>
      </c>
      <c r="E403">
        <v>1</v>
      </c>
      <c r="F403">
        <f>INDEX([1]Règles!$I$17:$I$600,MATCH($B403,[1]Règles!$E$17:$E$600,0))</f>
        <v>4</v>
      </c>
      <c r="G403">
        <f>INDEX([1]Règles!$F$17:$F$600,MATCH($B403,[1]Règles!$E$17:$E$600,0))</f>
        <v>1</v>
      </c>
      <c r="H403">
        <f>INDEX([1]Règles!$G$17:$G$600,MATCH($B403,[1]Règles!$E$17:$E$600,0))</f>
        <v>4</v>
      </c>
      <c r="I403">
        <f>INDEX([1]Règles!$H$17:$H$600,MATCH($B403,[1]Règles!$E$17:$E$600,0))</f>
        <v>0</v>
      </c>
      <c r="J403">
        <f t="shared" si="12"/>
        <v>4</v>
      </c>
      <c r="K403">
        <f t="shared" si="13"/>
        <v>0</v>
      </c>
    </row>
    <row r="404" spans="1:11" x14ac:dyDescent="0.25">
      <c r="A404" t="s">
        <v>5</v>
      </c>
      <c r="B404" t="s">
        <v>744</v>
      </c>
      <c r="C404" t="s">
        <v>819</v>
      </c>
      <c r="D404" t="s">
        <v>179</v>
      </c>
      <c r="E404">
        <v>5</v>
      </c>
      <c r="F404">
        <f>INDEX([1]Règles!$I$17:$I$600,MATCH($B404,[1]Règles!$E$17:$E$600,0))</f>
        <v>4.5555555555555554</v>
      </c>
      <c r="G404">
        <f>INDEX([1]Règles!$F$17:$F$600,MATCH($B404,[1]Règles!$E$17:$E$600,0))</f>
        <v>8</v>
      </c>
      <c r="H404">
        <f>INDEX([1]Règles!$G$17:$G$600,MATCH($B404,[1]Règles!$E$17:$E$600,0))</f>
        <v>7</v>
      </c>
      <c r="I404">
        <f>INDEX([1]Règles!$H$17:$H$600,MATCH($B404,[1]Règles!$E$17:$E$600,0))</f>
        <v>1</v>
      </c>
      <c r="J404">
        <f t="shared" si="12"/>
        <v>0.91111111111111109</v>
      </c>
      <c r="K404">
        <f t="shared" si="13"/>
        <v>0.21951219512195122</v>
      </c>
    </row>
    <row r="405" spans="1:11" x14ac:dyDescent="0.25">
      <c r="A405" t="s">
        <v>5</v>
      </c>
      <c r="B405" t="s">
        <v>456</v>
      </c>
      <c r="C405" t="s">
        <v>371</v>
      </c>
      <c r="D405" t="s">
        <v>187</v>
      </c>
      <c r="E405">
        <v>15</v>
      </c>
      <c r="F405">
        <f>INDEX([1]Règles!$I$17:$I$600,MATCH($B405,[1]Règles!$E$17:$E$600,0))</f>
        <v>4.5555555555555554</v>
      </c>
      <c r="G405">
        <f>INDEX([1]Règles!$F$17:$F$600,MATCH($B405,[1]Règles!$E$17:$E$600,0))</f>
        <v>7</v>
      </c>
      <c r="H405">
        <f>INDEX([1]Règles!$G$17:$G$600,MATCH($B405,[1]Règles!$E$17:$E$600,0))</f>
        <v>7</v>
      </c>
      <c r="I405">
        <f>INDEX([1]Règles!$H$17:$H$600,MATCH($B405,[1]Règles!$E$17:$E$600,0))</f>
        <v>0</v>
      </c>
      <c r="J405">
        <f t="shared" si="12"/>
        <v>0.3037037037037037</v>
      </c>
      <c r="K405">
        <f t="shared" si="13"/>
        <v>0</v>
      </c>
    </row>
    <row r="406" spans="1:11" x14ac:dyDescent="0.25">
      <c r="A406" t="s">
        <v>5</v>
      </c>
      <c r="B406" t="s">
        <v>569</v>
      </c>
      <c r="C406" t="s">
        <v>283</v>
      </c>
      <c r="D406" t="s">
        <v>190</v>
      </c>
      <c r="E406">
        <v>16</v>
      </c>
      <c r="F406">
        <f>INDEX([1]Règles!$I$17:$I$600,MATCH($B406,[1]Règles!$E$17:$E$600,0))</f>
        <v>4.25</v>
      </c>
      <c r="G406">
        <f>INDEX([1]Règles!$F$17:$F$600,MATCH($B406,[1]Règles!$E$17:$E$600,0))</f>
        <v>3</v>
      </c>
      <c r="H406">
        <f>INDEX([1]Règles!$G$17:$G$600,MATCH($B406,[1]Règles!$E$17:$E$600,0))</f>
        <v>9</v>
      </c>
      <c r="I406">
        <f>INDEX([1]Règles!$H$17:$H$600,MATCH($B406,[1]Règles!$E$17:$E$600,0))</f>
        <v>1</v>
      </c>
      <c r="J406">
        <f t="shared" si="12"/>
        <v>0.265625</v>
      </c>
      <c r="K406">
        <f t="shared" si="13"/>
        <v>0.23529411764705882</v>
      </c>
    </row>
    <row r="407" spans="1:11" x14ac:dyDescent="0.25">
      <c r="A407" t="s">
        <v>26</v>
      </c>
      <c r="B407" t="s">
        <v>376</v>
      </c>
      <c r="C407" t="s">
        <v>377</v>
      </c>
      <c r="D407" t="s">
        <v>209</v>
      </c>
      <c r="E407">
        <v>9</v>
      </c>
      <c r="F407">
        <f>INDEX([1]Règles!$I$17:$I$600,MATCH($B407,[1]Règles!$E$17:$E$600,0))</f>
        <v>4.2941176470588234</v>
      </c>
      <c r="G407">
        <f>INDEX([1]Règles!$F$17:$F$600,MATCH($B407,[1]Règles!$E$17:$E$600,0))</f>
        <v>16</v>
      </c>
      <c r="H407">
        <f>INDEX([1]Règles!$G$17:$G$600,MATCH($B407,[1]Règles!$E$17:$E$600,0))</f>
        <v>0</v>
      </c>
      <c r="I407">
        <f>INDEX([1]Règles!$H$17:$H$600,MATCH($B407,[1]Règles!$E$17:$E$600,0))</f>
        <v>0</v>
      </c>
      <c r="J407">
        <f t="shared" si="12"/>
        <v>0.47712418300653592</v>
      </c>
      <c r="K407">
        <f t="shared" si="13"/>
        <v>0</v>
      </c>
    </row>
    <row r="408" spans="1:11" x14ac:dyDescent="0.25">
      <c r="A408" t="s">
        <v>26</v>
      </c>
      <c r="B408" t="s">
        <v>896</v>
      </c>
      <c r="C408" t="s">
        <v>765</v>
      </c>
      <c r="D408" t="s">
        <v>313</v>
      </c>
      <c r="E408">
        <v>8</v>
      </c>
      <c r="F408">
        <f>INDEX([1]Règles!$I$17:$I$600,MATCH($B408,[1]Règles!$E$17:$E$600,0))</f>
        <v>3.8571428571428572</v>
      </c>
      <c r="G408">
        <f>INDEX([1]Règles!$F$17:$F$600,MATCH($B408,[1]Règles!$E$17:$E$600,0))</f>
        <v>7</v>
      </c>
      <c r="H408">
        <f>INDEX([1]Règles!$G$17:$G$600,MATCH($B408,[1]Règles!$E$17:$E$600,0))</f>
        <v>2</v>
      </c>
      <c r="I408">
        <f>INDEX([1]Règles!$H$17:$H$600,MATCH($B408,[1]Règles!$E$17:$E$600,0))</f>
        <v>0</v>
      </c>
      <c r="J408">
        <f t="shared" si="12"/>
        <v>0.48214285714285715</v>
      </c>
      <c r="K408">
        <f t="shared" si="13"/>
        <v>0</v>
      </c>
    </row>
    <row r="409" spans="1:11" x14ac:dyDescent="0.25">
      <c r="A409" t="s">
        <v>20</v>
      </c>
      <c r="B409" t="s">
        <v>534</v>
      </c>
      <c r="C409" t="s">
        <v>535</v>
      </c>
      <c r="D409" t="s">
        <v>187</v>
      </c>
      <c r="E409">
        <v>6</v>
      </c>
      <c r="F409">
        <f>INDEX([1]Règles!$I$17:$I$600,MATCH($B409,[1]Règles!$E$17:$E$600,0))</f>
        <v>3.5</v>
      </c>
      <c r="G409">
        <f>INDEX([1]Règles!$F$17:$F$600,MATCH($B409,[1]Règles!$E$17:$E$600,0))</f>
        <v>1</v>
      </c>
      <c r="H409">
        <f>INDEX([1]Règles!$G$17:$G$600,MATCH($B409,[1]Règles!$E$17:$E$600,0))</f>
        <v>1</v>
      </c>
      <c r="I409" t="str">
        <f>INDEX([1]Règles!$H$17:$H$600,MATCH($B409,[1]Règles!$E$17:$E$600,0))</f>
        <v>(-1)</v>
      </c>
      <c r="J409">
        <f t="shared" si="12"/>
        <v>0.58333333333333337</v>
      </c>
      <c r="K409" t="e">
        <f t="shared" si="13"/>
        <v>#VALUE!</v>
      </c>
    </row>
    <row r="410" spans="1:11" x14ac:dyDescent="0.25">
      <c r="A410" t="s">
        <v>26</v>
      </c>
      <c r="B410" t="s">
        <v>980</v>
      </c>
      <c r="C410" t="s">
        <v>349</v>
      </c>
      <c r="D410" t="s">
        <v>209</v>
      </c>
      <c r="E410">
        <v>3</v>
      </c>
      <c r="F410">
        <f>INDEX([1]Règles!$I$17:$I$600,MATCH($B410,[1]Règles!$E$17:$E$600,0))</f>
        <v>4</v>
      </c>
      <c r="G410">
        <f>INDEX([1]Règles!$F$17:$F$600,MATCH($B410,[1]Règles!$E$17:$E$600,0))</f>
        <v>2</v>
      </c>
      <c r="H410">
        <f>INDEX([1]Règles!$G$17:$G$600,MATCH($B410,[1]Règles!$E$17:$E$600,0))</f>
        <v>1</v>
      </c>
      <c r="I410">
        <f>INDEX([1]Règles!$H$17:$H$600,MATCH($B410,[1]Règles!$E$17:$E$600,0))</f>
        <v>0</v>
      </c>
      <c r="J410">
        <f t="shared" si="12"/>
        <v>1.3333333333333333</v>
      </c>
      <c r="K410">
        <f t="shared" si="13"/>
        <v>0</v>
      </c>
    </row>
    <row r="411" spans="1:11" x14ac:dyDescent="0.25">
      <c r="A411" t="s">
        <v>26</v>
      </c>
      <c r="B411" t="s">
        <v>981</v>
      </c>
      <c r="C411" t="s">
        <v>982</v>
      </c>
      <c r="D411" t="s">
        <v>209</v>
      </c>
      <c r="E411">
        <v>14</v>
      </c>
      <c r="F411" t="e">
        <f>INDEX([1]Règles!$I$17:$I$600,MATCH($B411,[1]Règles!$E$17:$E$600,0))</f>
        <v>#N/A</v>
      </c>
      <c r="G411" t="e">
        <f>INDEX([1]Règles!$F$17:$F$600,MATCH($B411,[1]Règles!$E$17:$E$600,0))</f>
        <v>#N/A</v>
      </c>
      <c r="H411" t="e">
        <f>INDEX([1]Règles!$G$17:$G$600,MATCH($B411,[1]Règles!$E$17:$E$600,0))</f>
        <v>#N/A</v>
      </c>
      <c r="I411" t="e">
        <f>INDEX([1]Règles!$H$17:$H$600,MATCH($B411,[1]Règles!$E$17:$E$600,0))</f>
        <v>#N/A</v>
      </c>
      <c r="J411" t="e">
        <f t="shared" si="12"/>
        <v>#N/A</v>
      </c>
      <c r="K411" t="e">
        <f t="shared" si="13"/>
        <v>#N/A</v>
      </c>
    </row>
    <row r="412" spans="1:11" x14ac:dyDescent="0.25">
      <c r="A412" t="s">
        <v>26</v>
      </c>
      <c r="B412" t="s">
        <v>611</v>
      </c>
      <c r="C412" t="s">
        <v>612</v>
      </c>
      <c r="D412" t="s">
        <v>232</v>
      </c>
      <c r="E412">
        <v>8</v>
      </c>
      <c r="F412">
        <f>INDEX([1]Règles!$I$17:$I$600,MATCH($B412,[1]Règles!$E$17:$E$600,0))</f>
        <v>4.25</v>
      </c>
      <c r="G412">
        <f>INDEX([1]Règles!$F$17:$F$600,MATCH($B412,[1]Règles!$E$17:$E$600,0))</f>
        <v>12</v>
      </c>
      <c r="H412">
        <f>INDEX([1]Règles!$G$17:$G$600,MATCH($B412,[1]Règles!$E$17:$E$600,0))</f>
        <v>3</v>
      </c>
      <c r="I412">
        <f>INDEX([1]Règles!$H$17:$H$600,MATCH($B412,[1]Règles!$E$17:$E$600,0))</f>
        <v>0</v>
      </c>
      <c r="J412">
        <f t="shared" si="12"/>
        <v>0.53125</v>
      </c>
      <c r="K412">
        <f t="shared" si="13"/>
        <v>0</v>
      </c>
    </row>
    <row r="413" spans="1:11" x14ac:dyDescent="0.25">
      <c r="A413" t="s">
        <v>20</v>
      </c>
      <c r="B413" t="s">
        <v>881</v>
      </c>
      <c r="C413" t="s">
        <v>267</v>
      </c>
      <c r="D413" t="s">
        <v>229</v>
      </c>
      <c r="E413">
        <v>6</v>
      </c>
      <c r="F413">
        <f>INDEX([1]Règles!$I$17:$I$600,MATCH($B413,[1]Règles!$E$17:$E$600,0))</f>
        <v>4.75</v>
      </c>
      <c r="G413">
        <f>INDEX([1]Règles!$F$17:$F$600,MATCH($B413,[1]Règles!$E$17:$E$600,0))</f>
        <v>2</v>
      </c>
      <c r="H413">
        <f>INDEX([1]Règles!$G$17:$G$600,MATCH($B413,[1]Règles!$E$17:$E$600,0))</f>
        <v>1</v>
      </c>
      <c r="I413">
        <f>INDEX([1]Règles!$H$17:$H$600,MATCH($B413,[1]Règles!$E$17:$E$600,0))</f>
        <v>0</v>
      </c>
      <c r="J413">
        <f t="shared" si="12"/>
        <v>0.79166666666666663</v>
      </c>
      <c r="K413">
        <f t="shared" si="13"/>
        <v>0</v>
      </c>
    </row>
    <row r="414" spans="1:11" x14ac:dyDescent="0.25">
      <c r="A414" t="s">
        <v>26</v>
      </c>
      <c r="B414" t="s">
        <v>578</v>
      </c>
      <c r="C414" t="s">
        <v>579</v>
      </c>
      <c r="D414" t="s">
        <v>190</v>
      </c>
      <c r="E414">
        <v>8</v>
      </c>
      <c r="F414">
        <f>INDEX([1]Règles!$I$17:$I$600,MATCH($B414,[1]Règles!$E$17:$E$600,0))</f>
        <v>3</v>
      </c>
      <c r="G414">
        <f>INDEX([1]Règles!$F$17:$F$600,MATCH($B414,[1]Règles!$E$17:$E$600,0))</f>
        <v>1</v>
      </c>
      <c r="H414">
        <f>INDEX([1]Règles!$G$17:$G$600,MATCH($B414,[1]Règles!$E$17:$E$600,0))</f>
        <v>0</v>
      </c>
      <c r="I414">
        <f>INDEX([1]Règles!$H$17:$H$600,MATCH($B414,[1]Règles!$E$17:$E$600,0))</f>
        <v>0</v>
      </c>
      <c r="J414">
        <f t="shared" si="12"/>
        <v>0.375</v>
      </c>
      <c r="K414">
        <f t="shared" si="13"/>
        <v>0</v>
      </c>
    </row>
    <row r="415" spans="1:11" x14ac:dyDescent="0.25">
      <c r="A415" t="s">
        <v>26</v>
      </c>
      <c r="B415" t="s">
        <v>893</v>
      </c>
      <c r="C415" t="s">
        <v>325</v>
      </c>
      <c r="D415" t="s">
        <v>313</v>
      </c>
      <c r="E415">
        <v>11</v>
      </c>
      <c r="F415">
        <f>INDEX([1]Règles!$I$17:$I$600,MATCH($B415,[1]Règles!$E$17:$E$600,0))</f>
        <v>4</v>
      </c>
      <c r="G415">
        <f>INDEX([1]Règles!$F$17:$F$600,MATCH($B415,[1]Règles!$E$17:$E$600,0))</f>
        <v>3</v>
      </c>
      <c r="H415">
        <f>INDEX([1]Règles!$G$17:$G$600,MATCH($B415,[1]Règles!$E$17:$E$600,0))</f>
        <v>8</v>
      </c>
      <c r="I415">
        <f>INDEX([1]Règles!$H$17:$H$600,MATCH($B415,[1]Règles!$E$17:$E$600,0))</f>
        <v>0</v>
      </c>
      <c r="J415">
        <f t="shared" si="12"/>
        <v>0.36363636363636365</v>
      </c>
      <c r="K415">
        <f t="shared" si="13"/>
        <v>0</v>
      </c>
    </row>
    <row r="416" spans="1:11" x14ac:dyDescent="0.25">
      <c r="A416" t="s">
        <v>11</v>
      </c>
      <c r="B416" t="s">
        <v>1028</v>
      </c>
      <c r="C416" t="s">
        <v>444</v>
      </c>
      <c r="D416" t="s">
        <v>196</v>
      </c>
      <c r="E416">
        <v>5</v>
      </c>
      <c r="F416">
        <f>INDEX([1]Règles!$I$17:$I$600,MATCH($B416,[1]Règles!$E$17:$E$600,0))</f>
        <v>0</v>
      </c>
      <c r="G416">
        <f>INDEX([1]Règles!$F$17:$F$600,MATCH($B416,[1]Règles!$E$17:$E$600,0))</f>
        <v>0</v>
      </c>
      <c r="H416">
        <f>INDEX([1]Règles!$G$17:$G$600,MATCH($B416,[1]Règles!$E$17:$E$600,0))</f>
        <v>0</v>
      </c>
      <c r="I416">
        <f>INDEX([1]Règles!$H$17:$H$600,MATCH($B416,[1]Règles!$E$17:$E$600,0))</f>
        <v>0</v>
      </c>
      <c r="J416">
        <f t="shared" si="12"/>
        <v>0</v>
      </c>
      <c r="K416" t="e">
        <f t="shared" si="13"/>
        <v>#DIV/0!</v>
      </c>
    </row>
    <row r="417" spans="1:11" x14ac:dyDescent="0.25">
      <c r="A417" t="s">
        <v>26</v>
      </c>
      <c r="B417" t="s">
        <v>495</v>
      </c>
      <c r="C417" t="s">
        <v>343</v>
      </c>
      <c r="D417" t="s">
        <v>326</v>
      </c>
      <c r="E417">
        <v>3</v>
      </c>
      <c r="F417">
        <f>INDEX([1]Règles!$I$17:$I$600,MATCH($B417,[1]Règles!$E$17:$E$600,0))</f>
        <v>0</v>
      </c>
      <c r="G417">
        <f>INDEX([1]Règles!$F$17:$F$600,MATCH($B417,[1]Règles!$E$17:$E$600,0))</f>
        <v>0</v>
      </c>
      <c r="H417">
        <f>INDEX([1]Règles!$G$17:$G$600,MATCH($B417,[1]Règles!$E$17:$E$600,0))</f>
        <v>0</v>
      </c>
      <c r="I417">
        <f>INDEX([1]Règles!$H$17:$H$600,MATCH($B417,[1]Règles!$E$17:$E$600,0))</f>
        <v>0</v>
      </c>
      <c r="J417">
        <f t="shared" si="12"/>
        <v>0</v>
      </c>
      <c r="K417" t="e">
        <f t="shared" si="13"/>
        <v>#DIV/0!</v>
      </c>
    </row>
    <row r="418" spans="1:11" x14ac:dyDescent="0.25">
      <c r="A418" t="s">
        <v>26</v>
      </c>
      <c r="B418" t="s">
        <v>496</v>
      </c>
      <c r="D418" t="s">
        <v>326</v>
      </c>
      <c r="E418">
        <v>5</v>
      </c>
      <c r="F418">
        <f>INDEX([1]Règles!$I$17:$I$600,MATCH($B418,[1]Règles!$E$17:$E$600,0))</f>
        <v>0</v>
      </c>
      <c r="G418">
        <f>INDEX([1]Règles!$F$17:$F$600,MATCH($B418,[1]Règles!$E$17:$E$600,0))</f>
        <v>0</v>
      </c>
      <c r="H418">
        <f>INDEX([1]Règles!$G$17:$G$600,MATCH($B418,[1]Règles!$E$17:$E$600,0))</f>
        <v>0</v>
      </c>
      <c r="I418">
        <f>INDEX([1]Règles!$H$17:$H$600,MATCH($B418,[1]Règles!$E$17:$E$600,0))</f>
        <v>0</v>
      </c>
      <c r="J418">
        <f t="shared" si="12"/>
        <v>0</v>
      </c>
      <c r="K418" t="e">
        <f t="shared" si="13"/>
        <v>#DIV/0!</v>
      </c>
    </row>
    <row r="419" spans="1:11" x14ac:dyDescent="0.25">
      <c r="A419" t="s">
        <v>20</v>
      </c>
      <c r="B419" t="s">
        <v>509</v>
      </c>
      <c r="C419" t="s">
        <v>186</v>
      </c>
      <c r="D419" t="s">
        <v>326</v>
      </c>
      <c r="E419">
        <v>1</v>
      </c>
      <c r="F419">
        <f>INDEX([1]Règles!$I$17:$I$600,MATCH($B419,[1]Règles!$E$17:$E$600,0))</f>
        <v>0</v>
      </c>
      <c r="G419">
        <f>INDEX([1]Règles!$F$17:$F$600,MATCH($B419,[1]Règles!$E$17:$E$600,0))</f>
        <v>0</v>
      </c>
      <c r="H419">
        <f>INDEX([1]Règles!$G$17:$G$600,MATCH($B419,[1]Règles!$E$17:$E$600,0))</f>
        <v>0</v>
      </c>
      <c r="I419">
        <f>INDEX([1]Règles!$H$17:$H$600,MATCH($B419,[1]Règles!$E$17:$E$600,0))</f>
        <v>0</v>
      </c>
      <c r="J419">
        <f t="shared" si="12"/>
        <v>0</v>
      </c>
      <c r="K419" t="e">
        <f t="shared" si="13"/>
        <v>#DIV/0!</v>
      </c>
    </row>
    <row r="420" spans="1:11" x14ac:dyDescent="0.25">
      <c r="A420" t="s">
        <v>26</v>
      </c>
      <c r="B420" t="s">
        <v>530</v>
      </c>
      <c r="C420" t="s">
        <v>531</v>
      </c>
      <c r="D420" t="s">
        <v>187</v>
      </c>
      <c r="E420">
        <v>8</v>
      </c>
      <c r="F420">
        <f>INDEX([1]Règles!$I$17:$I$600,MATCH($B420,[1]Règles!$E$17:$E$600,0))</f>
        <v>0</v>
      </c>
      <c r="G420">
        <f>INDEX([1]Règles!$F$17:$F$600,MATCH($B420,[1]Règles!$E$17:$E$600,0))</f>
        <v>0</v>
      </c>
      <c r="H420">
        <f>INDEX([1]Règles!$G$17:$G$600,MATCH($B420,[1]Règles!$E$17:$E$600,0))</f>
        <v>0</v>
      </c>
      <c r="I420">
        <f>INDEX([1]Règles!$H$17:$H$600,MATCH($B420,[1]Règles!$E$17:$E$600,0))</f>
        <v>0</v>
      </c>
      <c r="J420">
        <f t="shared" si="12"/>
        <v>0</v>
      </c>
      <c r="K420" t="e">
        <f t="shared" si="13"/>
        <v>#DIV/0!</v>
      </c>
    </row>
    <row r="421" spans="1:11" x14ac:dyDescent="0.25">
      <c r="A421" t="s">
        <v>26</v>
      </c>
      <c r="B421" t="s">
        <v>557</v>
      </c>
      <c r="C421" t="s">
        <v>183</v>
      </c>
      <c r="D421" t="s">
        <v>196</v>
      </c>
      <c r="E421">
        <v>3</v>
      </c>
      <c r="F421">
        <f>INDEX([1]Règles!$I$17:$I$600,MATCH($B421,[1]Règles!$E$17:$E$600,0))</f>
        <v>0</v>
      </c>
      <c r="G421">
        <f>INDEX([1]Règles!$F$17:$F$600,MATCH($B421,[1]Règles!$E$17:$E$600,0))</f>
        <v>0</v>
      </c>
      <c r="H421">
        <f>INDEX([1]Règles!$G$17:$G$600,MATCH($B421,[1]Règles!$E$17:$E$600,0))</f>
        <v>0</v>
      </c>
      <c r="I421">
        <f>INDEX([1]Règles!$H$17:$H$600,MATCH($B421,[1]Règles!$E$17:$E$600,0))</f>
        <v>0</v>
      </c>
      <c r="J421">
        <f t="shared" si="12"/>
        <v>0</v>
      </c>
      <c r="K421" t="e">
        <f t="shared" si="13"/>
        <v>#DIV/0!</v>
      </c>
    </row>
    <row r="422" spans="1:11" x14ac:dyDescent="0.25">
      <c r="A422" t="s">
        <v>20</v>
      </c>
      <c r="B422" t="s">
        <v>560</v>
      </c>
      <c r="C422" t="s">
        <v>195</v>
      </c>
      <c r="D422" t="s">
        <v>196</v>
      </c>
      <c r="E422">
        <v>3</v>
      </c>
      <c r="F422">
        <f>INDEX([1]Règles!$I$17:$I$600,MATCH($B422,[1]Règles!$E$17:$E$600,0))</f>
        <v>0</v>
      </c>
      <c r="G422">
        <f>INDEX([1]Règles!$F$17:$F$600,MATCH($B422,[1]Règles!$E$17:$E$600,0))</f>
        <v>0</v>
      </c>
      <c r="H422">
        <f>INDEX([1]Règles!$G$17:$G$600,MATCH($B422,[1]Règles!$E$17:$E$600,0))</f>
        <v>0</v>
      </c>
      <c r="I422">
        <f>INDEX([1]Règles!$H$17:$H$600,MATCH($B422,[1]Règles!$E$17:$E$600,0))</f>
        <v>0</v>
      </c>
      <c r="J422">
        <f t="shared" si="12"/>
        <v>0</v>
      </c>
      <c r="K422" t="e">
        <f t="shared" si="13"/>
        <v>#DIV/0!</v>
      </c>
    </row>
    <row r="423" spans="1:11" x14ac:dyDescent="0.25">
      <c r="A423" t="s">
        <v>20</v>
      </c>
      <c r="B423" t="s">
        <v>561</v>
      </c>
      <c r="C423" t="s">
        <v>562</v>
      </c>
      <c r="D423" t="s">
        <v>196</v>
      </c>
      <c r="E423">
        <v>1</v>
      </c>
      <c r="F423">
        <f>INDEX([1]Règles!$I$17:$I$600,MATCH($B423,[1]Règles!$E$17:$E$600,0))</f>
        <v>0</v>
      </c>
      <c r="G423">
        <f>INDEX([1]Règles!$F$17:$F$600,MATCH($B423,[1]Règles!$E$17:$E$600,0))</f>
        <v>0</v>
      </c>
      <c r="H423">
        <f>INDEX([1]Règles!$G$17:$G$600,MATCH($B423,[1]Règles!$E$17:$E$600,0))</f>
        <v>0</v>
      </c>
      <c r="I423">
        <f>INDEX([1]Règles!$H$17:$H$600,MATCH($B423,[1]Règles!$E$17:$E$600,0))</f>
        <v>0</v>
      </c>
      <c r="J423">
        <f t="shared" si="12"/>
        <v>0</v>
      </c>
      <c r="K423" t="e">
        <f t="shared" si="13"/>
        <v>#DIV/0!</v>
      </c>
    </row>
    <row r="424" spans="1:11" x14ac:dyDescent="0.25">
      <c r="A424" t="s">
        <v>20</v>
      </c>
      <c r="B424" t="s">
        <v>585</v>
      </c>
      <c r="C424" t="s">
        <v>406</v>
      </c>
      <c r="D424" t="s">
        <v>190</v>
      </c>
      <c r="E424">
        <v>1</v>
      </c>
      <c r="F424">
        <f>INDEX([1]Règles!$I$17:$I$600,MATCH($B424,[1]Règles!$E$17:$E$600,0))</f>
        <v>0</v>
      </c>
      <c r="G424">
        <f>INDEX([1]Règles!$F$17:$F$600,MATCH($B424,[1]Règles!$E$17:$E$600,0))</f>
        <v>0</v>
      </c>
      <c r="H424">
        <f>INDEX([1]Règles!$G$17:$G$600,MATCH($B424,[1]Règles!$E$17:$E$600,0))</f>
        <v>0</v>
      </c>
      <c r="I424">
        <f>INDEX([1]Règles!$H$17:$H$600,MATCH($B424,[1]Règles!$E$17:$E$600,0))</f>
        <v>0</v>
      </c>
      <c r="J424">
        <f t="shared" si="12"/>
        <v>0</v>
      </c>
      <c r="K424" t="e">
        <f t="shared" si="13"/>
        <v>#DIV/0!</v>
      </c>
    </row>
    <row r="425" spans="1:11" x14ac:dyDescent="0.25">
      <c r="A425" t="s">
        <v>20</v>
      </c>
      <c r="B425" t="s">
        <v>618</v>
      </c>
      <c r="C425" t="s">
        <v>619</v>
      </c>
      <c r="D425" t="s">
        <v>232</v>
      </c>
      <c r="E425">
        <v>1</v>
      </c>
      <c r="F425">
        <f>INDEX([1]Règles!$I$17:$I$600,MATCH($B425,[1]Règles!$E$17:$E$600,0))</f>
        <v>0</v>
      </c>
      <c r="G425">
        <f>INDEX([1]Règles!$F$17:$F$600,MATCH($B425,[1]Règles!$E$17:$E$600,0))</f>
        <v>0</v>
      </c>
      <c r="H425">
        <f>INDEX([1]Règles!$G$17:$G$600,MATCH($B425,[1]Règles!$E$17:$E$600,0))</f>
        <v>0</v>
      </c>
      <c r="I425">
        <f>INDEX([1]Règles!$H$17:$H$600,MATCH($B425,[1]Règles!$E$17:$E$600,0))</f>
        <v>0</v>
      </c>
      <c r="J425">
        <f t="shared" si="12"/>
        <v>0</v>
      </c>
      <c r="K425" t="e">
        <f t="shared" si="13"/>
        <v>#DIV/0!</v>
      </c>
    </row>
    <row r="426" spans="1:11" x14ac:dyDescent="0.25">
      <c r="A426" t="s">
        <v>26</v>
      </c>
      <c r="B426" t="s">
        <v>649</v>
      </c>
      <c r="C426" t="s">
        <v>650</v>
      </c>
      <c r="D426" t="s">
        <v>219</v>
      </c>
      <c r="E426">
        <v>1</v>
      </c>
      <c r="F426" t="e">
        <f>INDEX([1]Règles!$I$17:$I$600,MATCH($B426,[1]Règles!$E$17:$E$600,0))</f>
        <v>#N/A</v>
      </c>
      <c r="G426" t="e">
        <f>INDEX([1]Règles!$F$17:$F$600,MATCH($B426,[1]Règles!$E$17:$E$600,0))</f>
        <v>#N/A</v>
      </c>
      <c r="H426" t="e">
        <f>INDEX([1]Règles!$G$17:$G$600,MATCH($B426,[1]Règles!$E$17:$E$600,0))</f>
        <v>#N/A</v>
      </c>
      <c r="I426" t="e">
        <f>INDEX([1]Règles!$H$17:$H$600,MATCH($B426,[1]Règles!$E$17:$E$600,0))</f>
        <v>#N/A</v>
      </c>
      <c r="J426" t="e">
        <f t="shared" si="12"/>
        <v>#N/A</v>
      </c>
      <c r="K426" t="e">
        <f t="shared" si="13"/>
        <v>#N/A</v>
      </c>
    </row>
    <row r="427" spans="1:11" x14ac:dyDescent="0.25">
      <c r="A427" t="s">
        <v>26</v>
      </c>
      <c r="B427" t="s">
        <v>657</v>
      </c>
      <c r="C427" t="s">
        <v>658</v>
      </c>
      <c r="D427" t="s">
        <v>219</v>
      </c>
      <c r="E427">
        <v>1</v>
      </c>
      <c r="F427" t="e">
        <f>INDEX([1]Règles!$I$17:$I$600,MATCH($B427,[1]Règles!$E$17:$E$600,0))</f>
        <v>#N/A</v>
      </c>
      <c r="G427" t="e">
        <f>INDEX([1]Règles!$F$17:$F$600,MATCH($B427,[1]Règles!$E$17:$E$600,0))</f>
        <v>#N/A</v>
      </c>
      <c r="H427" t="e">
        <f>INDEX([1]Règles!$G$17:$G$600,MATCH($B427,[1]Règles!$E$17:$E$600,0))</f>
        <v>#N/A</v>
      </c>
      <c r="I427" t="e">
        <f>INDEX([1]Règles!$H$17:$H$600,MATCH($B427,[1]Règles!$E$17:$E$600,0))</f>
        <v>#N/A</v>
      </c>
      <c r="J427" t="e">
        <f t="shared" si="12"/>
        <v>#N/A</v>
      </c>
      <c r="K427" t="e">
        <f t="shared" si="13"/>
        <v>#N/A</v>
      </c>
    </row>
    <row r="428" spans="1:11" x14ac:dyDescent="0.25">
      <c r="A428" t="s">
        <v>20</v>
      </c>
      <c r="B428" t="s">
        <v>678</v>
      </c>
      <c r="C428" t="s">
        <v>679</v>
      </c>
      <c r="D428" t="s">
        <v>193</v>
      </c>
      <c r="E428">
        <v>5</v>
      </c>
      <c r="F428">
        <f>INDEX([1]Règles!$I$17:$I$600,MATCH($B428,[1]Règles!$E$17:$E$600,0))</f>
        <v>0</v>
      </c>
      <c r="G428">
        <f>INDEX([1]Règles!$F$17:$F$600,MATCH($B428,[1]Règles!$E$17:$E$600,0))</f>
        <v>0</v>
      </c>
      <c r="H428">
        <f>INDEX([1]Règles!$G$17:$G$600,MATCH($B428,[1]Règles!$E$17:$E$600,0))</f>
        <v>0</v>
      </c>
      <c r="I428">
        <f>INDEX([1]Règles!$H$17:$H$600,MATCH($B428,[1]Règles!$E$17:$E$600,0))</f>
        <v>0</v>
      </c>
      <c r="J428">
        <f t="shared" si="12"/>
        <v>0</v>
      </c>
      <c r="K428" t="e">
        <f t="shared" si="13"/>
        <v>#DIV/0!</v>
      </c>
    </row>
    <row r="429" spans="1:11" x14ac:dyDescent="0.25">
      <c r="A429" t="s">
        <v>20</v>
      </c>
      <c r="B429" t="s">
        <v>691</v>
      </c>
      <c r="C429" t="s">
        <v>385</v>
      </c>
      <c r="D429" t="s">
        <v>199</v>
      </c>
      <c r="E429">
        <v>10</v>
      </c>
      <c r="F429">
        <f>INDEX([1]Règles!$I$17:$I$600,MATCH($B429,[1]Règles!$E$17:$E$600,0))</f>
        <v>0</v>
      </c>
      <c r="G429">
        <f>INDEX([1]Règles!$F$17:$F$600,MATCH($B429,[1]Règles!$E$17:$E$600,0))</f>
        <v>0</v>
      </c>
      <c r="H429">
        <f>INDEX([1]Règles!$G$17:$G$600,MATCH($B429,[1]Règles!$E$17:$E$600,0))</f>
        <v>1</v>
      </c>
      <c r="I429">
        <f>INDEX([1]Règles!$H$17:$H$600,MATCH($B429,[1]Règles!$E$17:$E$600,0))</f>
        <v>0</v>
      </c>
      <c r="J429">
        <f t="shared" si="12"/>
        <v>0</v>
      </c>
      <c r="K429" t="e">
        <f t="shared" si="13"/>
        <v>#DIV/0!</v>
      </c>
    </row>
    <row r="430" spans="1:11" x14ac:dyDescent="0.25">
      <c r="A430" t="s">
        <v>20</v>
      </c>
      <c r="B430" t="s">
        <v>692</v>
      </c>
      <c r="C430" t="s">
        <v>214</v>
      </c>
      <c r="D430" t="s">
        <v>199</v>
      </c>
      <c r="E430">
        <v>6</v>
      </c>
      <c r="F430">
        <f>INDEX([1]Règles!$I$17:$I$600,MATCH($B430,[1]Règles!$E$17:$E$600,0))</f>
        <v>0</v>
      </c>
      <c r="G430">
        <f>INDEX([1]Règles!$F$17:$F$600,MATCH($B430,[1]Règles!$E$17:$E$600,0))</f>
        <v>0</v>
      </c>
      <c r="H430">
        <f>INDEX([1]Règles!$G$17:$G$600,MATCH($B430,[1]Règles!$E$17:$E$600,0))</f>
        <v>0</v>
      </c>
      <c r="I430">
        <f>INDEX([1]Règles!$H$17:$H$600,MATCH($B430,[1]Règles!$E$17:$E$600,0))</f>
        <v>0</v>
      </c>
      <c r="J430">
        <f t="shared" si="12"/>
        <v>0</v>
      </c>
      <c r="K430" t="e">
        <f t="shared" si="13"/>
        <v>#DIV/0!</v>
      </c>
    </row>
    <row r="431" spans="1:11" x14ac:dyDescent="0.25">
      <c r="A431" t="s">
        <v>20</v>
      </c>
      <c r="B431" t="s">
        <v>720</v>
      </c>
      <c r="C431" t="s">
        <v>231</v>
      </c>
      <c r="D431" t="s">
        <v>184</v>
      </c>
      <c r="E431">
        <v>1</v>
      </c>
      <c r="F431">
        <f>INDEX([1]Règles!$I$17:$I$600,MATCH($B431,[1]Règles!$E$17:$E$600,0))</f>
        <v>0</v>
      </c>
      <c r="G431">
        <f>INDEX([1]Règles!$F$17:$F$600,MATCH($B431,[1]Règles!$E$17:$E$600,0))</f>
        <v>0</v>
      </c>
      <c r="H431">
        <f>INDEX([1]Règles!$G$17:$G$600,MATCH($B431,[1]Règles!$E$17:$E$600,0))</f>
        <v>0</v>
      </c>
      <c r="I431">
        <f>INDEX([1]Règles!$H$17:$H$600,MATCH($B431,[1]Règles!$E$17:$E$600,0))</f>
        <v>0</v>
      </c>
      <c r="J431">
        <f t="shared" si="12"/>
        <v>0</v>
      </c>
      <c r="K431" t="e">
        <f t="shared" si="13"/>
        <v>#DIV/0!</v>
      </c>
    </row>
    <row r="432" spans="1:11" x14ac:dyDescent="0.25">
      <c r="A432" t="s">
        <v>20</v>
      </c>
      <c r="B432" t="s">
        <v>721</v>
      </c>
      <c r="C432" t="s">
        <v>216</v>
      </c>
      <c r="D432" t="s">
        <v>184</v>
      </c>
      <c r="E432">
        <v>7</v>
      </c>
      <c r="F432">
        <f>INDEX([1]Règles!$I$17:$I$600,MATCH($B432,[1]Règles!$E$17:$E$600,0))</f>
        <v>0</v>
      </c>
      <c r="G432">
        <f>INDEX([1]Règles!$F$17:$F$600,MATCH($B432,[1]Règles!$E$17:$E$600,0))</f>
        <v>0</v>
      </c>
      <c r="H432">
        <f>INDEX([1]Règles!$G$17:$G$600,MATCH($B432,[1]Règles!$E$17:$E$600,0))</f>
        <v>0</v>
      </c>
      <c r="I432">
        <f>INDEX([1]Règles!$H$17:$H$600,MATCH($B432,[1]Règles!$E$17:$E$600,0))</f>
        <v>0</v>
      </c>
      <c r="J432">
        <f t="shared" si="12"/>
        <v>0</v>
      </c>
      <c r="K432" t="e">
        <f t="shared" si="13"/>
        <v>#DIV/0!</v>
      </c>
    </row>
    <row r="433" spans="1:11" x14ac:dyDescent="0.25">
      <c r="A433" t="s">
        <v>26</v>
      </c>
      <c r="B433" t="s">
        <v>140</v>
      </c>
      <c r="D433" t="s">
        <v>181</v>
      </c>
      <c r="E433">
        <v>10</v>
      </c>
      <c r="F433">
        <f>INDEX([1]Règles!$I$17:$I$600,MATCH($B433,[1]Règles!$E$17:$E$600,0))</f>
        <v>0</v>
      </c>
      <c r="G433">
        <f>INDEX([1]Règles!$F$17:$F$600,MATCH($B433,[1]Règles!$E$17:$E$600,0))</f>
        <v>0</v>
      </c>
      <c r="H433">
        <f>INDEX([1]Règles!$G$17:$G$600,MATCH($B433,[1]Règles!$E$17:$E$600,0))</f>
        <v>0</v>
      </c>
      <c r="I433">
        <f>INDEX([1]Règles!$H$17:$H$600,MATCH($B433,[1]Règles!$E$17:$E$600,0))</f>
        <v>0</v>
      </c>
      <c r="J433">
        <f t="shared" si="12"/>
        <v>0</v>
      </c>
      <c r="K433" t="e">
        <f t="shared" si="13"/>
        <v>#DIV/0!</v>
      </c>
    </row>
    <row r="434" spans="1:11" x14ac:dyDescent="0.25">
      <c r="A434" t="s">
        <v>20</v>
      </c>
      <c r="B434" t="s">
        <v>742</v>
      </c>
      <c r="C434" t="s">
        <v>433</v>
      </c>
      <c r="D434" t="s">
        <v>181</v>
      </c>
      <c r="E434">
        <v>5</v>
      </c>
      <c r="F434">
        <f>INDEX([1]Règles!$I$17:$I$600,MATCH($B434,[1]Règles!$E$17:$E$600,0))</f>
        <v>0</v>
      </c>
      <c r="G434">
        <f>INDEX([1]Règles!$F$17:$F$600,MATCH($B434,[1]Règles!$E$17:$E$600,0))</f>
        <v>0</v>
      </c>
      <c r="H434">
        <f>INDEX([1]Règles!$G$17:$G$600,MATCH($B434,[1]Règles!$E$17:$E$600,0))</f>
        <v>0</v>
      </c>
      <c r="I434">
        <f>INDEX([1]Règles!$H$17:$H$600,MATCH($B434,[1]Règles!$E$17:$E$600,0))</f>
        <v>0</v>
      </c>
      <c r="J434">
        <f t="shared" si="12"/>
        <v>0</v>
      </c>
      <c r="K434" t="e">
        <f t="shared" si="13"/>
        <v>#DIV/0!</v>
      </c>
    </row>
    <row r="435" spans="1:11" x14ac:dyDescent="0.25">
      <c r="A435" t="s">
        <v>26</v>
      </c>
      <c r="B435" t="s">
        <v>757</v>
      </c>
      <c r="C435" t="s">
        <v>758</v>
      </c>
      <c r="D435" t="s">
        <v>328</v>
      </c>
      <c r="E435">
        <v>3</v>
      </c>
      <c r="F435">
        <f>INDEX([1]Règles!$I$17:$I$600,MATCH($B435,[1]Règles!$E$17:$E$600,0))</f>
        <v>0</v>
      </c>
      <c r="G435">
        <f>INDEX([1]Règles!$F$17:$F$600,MATCH($B435,[1]Règles!$E$17:$E$600,0))</f>
        <v>0</v>
      </c>
      <c r="H435">
        <f>INDEX([1]Règles!$G$17:$G$600,MATCH($B435,[1]Règles!$E$17:$E$600,0))</f>
        <v>3</v>
      </c>
      <c r="I435">
        <f>INDEX([1]Règles!$H$17:$H$600,MATCH($B435,[1]Règles!$E$17:$E$600,0))</f>
        <v>0</v>
      </c>
      <c r="J435">
        <f t="shared" si="12"/>
        <v>0</v>
      </c>
      <c r="K435" t="e">
        <f t="shared" si="13"/>
        <v>#DIV/0!</v>
      </c>
    </row>
    <row r="436" spans="1:11" x14ac:dyDescent="0.25">
      <c r="A436" t="s">
        <v>26</v>
      </c>
      <c r="B436" t="s">
        <v>764</v>
      </c>
      <c r="C436" t="s">
        <v>765</v>
      </c>
      <c r="D436" t="s">
        <v>328</v>
      </c>
      <c r="E436">
        <v>1</v>
      </c>
      <c r="F436">
        <f>INDEX([1]Règles!$I$17:$I$600,MATCH($B436,[1]Règles!$E$17:$E$600,0))</f>
        <v>4.666666666666667</v>
      </c>
      <c r="G436">
        <f>INDEX([1]Règles!$F$17:$F$600,MATCH($B436,[1]Règles!$E$17:$E$600,0))</f>
        <v>9</v>
      </c>
      <c r="H436">
        <f>INDEX([1]Règles!$G$17:$G$600,MATCH($B436,[1]Règles!$E$17:$E$600,0))</f>
        <v>0</v>
      </c>
      <c r="I436">
        <f>INDEX([1]Règles!$H$17:$H$600,MATCH($B436,[1]Règles!$E$17:$E$600,0))</f>
        <v>0</v>
      </c>
      <c r="J436">
        <f t="shared" si="12"/>
        <v>4.666666666666667</v>
      </c>
      <c r="K436">
        <f t="shared" si="13"/>
        <v>0</v>
      </c>
    </row>
    <row r="437" spans="1:11" x14ac:dyDescent="0.25">
      <c r="A437" t="s">
        <v>20</v>
      </c>
      <c r="B437" t="s">
        <v>768</v>
      </c>
      <c r="C437" t="s">
        <v>254</v>
      </c>
      <c r="D437" t="s">
        <v>328</v>
      </c>
      <c r="E437">
        <v>3</v>
      </c>
      <c r="F437">
        <f>INDEX([1]Règles!$I$17:$I$600,MATCH($B437,[1]Règles!$E$17:$E$600,0))</f>
        <v>6</v>
      </c>
      <c r="G437">
        <f>INDEX([1]Règles!$F$17:$F$600,MATCH($B437,[1]Règles!$E$17:$E$600,0))</f>
        <v>1</v>
      </c>
      <c r="H437">
        <f>INDEX([1]Règles!$G$17:$G$600,MATCH($B437,[1]Règles!$E$17:$E$600,0))</f>
        <v>2</v>
      </c>
      <c r="I437">
        <f>INDEX([1]Règles!$H$17:$H$600,MATCH($B437,[1]Règles!$E$17:$E$600,0))</f>
        <v>0</v>
      </c>
      <c r="J437">
        <f t="shared" si="12"/>
        <v>2</v>
      </c>
      <c r="K437">
        <f t="shared" si="13"/>
        <v>0</v>
      </c>
    </row>
    <row r="438" spans="1:11" x14ac:dyDescent="0.25">
      <c r="A438" t="s">
        <v>20</v>
      </c>
      <c r="B438" t="s">
        <v>793</v>
      </c>
      <c r="C438" t="s">
        <v>794</v>
      </c>
      <c r="D438" t="s">
        <v>176</v>
      </c>
      <c r="E438">
        <v>1</v>
      </c>
      <c r="F438">
        <f>INDEX([1]Règles!$I$17:$I$600,MATCH($B438,[1]Règles!$E$17:$E$600,0))</f>
        <v>0</v>
      </c>
      <c r="G438">
        <f>INDEX([1]Règles!$F$17:$F$600,MATCH($B438,[1]Règles!$E$17:$E$600,0))</f>
        <v>0</v>
      </c>
      <c r="H438">
        <f>INDEX([1]Règles!$G$17:$G$600,MATCH($B438,[1]Règles!$E$17:$E$600,0))</f>
        <v>0</v>
      </c>
      <c r="I438">
        <f>INDEX([1]Règles!$H$17:$H$600,MATCH($B438,[1]Règles!$E$17:$E$600,0))</f>
        <v>0</v>
      </c>
      <c r="J438">
        <f t="shared" si="12"/>
        <v>0</v>
      </c>
      <c r="K438" t="e">
        <f t="shared" si="13"/>
        <v>#DIV/0!</v>
      </c>
    </row>
    <row r="439" spans="1:11" x14ac:dyDescent="0.25">
      <c r="A439" t="s">
        <v>20</v>
      </c>
      <c r="B439" t="s">
        <v>795</v>
      </c>
      <c r="C439" t="s">
        <v>796</v>
      </c>
      <c r="D439" t="s">
        <v>176</v>
      </c>
      <c r="E439">
        <v>9</v>
      </c>
      <c r="F439">
        <f>INDEX([1]Règles!$I$17:$I$600,MATCH($B439,[1]Règles!$E$17:$E$600,0))</f>
        <v>5</v>
      </c>
      <c r="G439">
        <f>INDEX([1]Règles!$F$17:$F$600,MATCH($B439,[1]Règles!$E$17:$E$600,0))</f>
        <v>1</v>
      </c>
      <c r="H439">
        <f>INDEX([1]Règles!$G$17:$G$600,MATCH($B439,[1]Règles!$E$17:$E$600,0))</f>
        <v>0</v>
      </c>
      <c r="I439">
        <f>INDEX([1]Règles!$H$17:$H$600,MATCH($B439,[1]Règles!$E$17:$E$600,0))</f>
        <v>0</v>
      </c>
      <c r="J439">
        <f t="shared" si="12"/>
        <v>0.55555555555555558</v>
      </c>
      <c r="K439">
        <f t="shared" si="13"/>
        <v>0</v>
      </c>
    </row>
    <row r="440" spans="1:11" x14ac:dyDescent="0.25">
      <c r="A440" t="s">
        <v>26</v>
      </c>
      <c r="B440" t="s">
        <v>808</v>
      </c>
      <c r="C440" t="s">
        <v>362</v>
      </c>
      <c r="D440" t="s">
        <v>173</v>
      </c>
      <c r="E440">
        <v>6</v>
      </c>
      <c r="F440">
        <f>INDEX([1]Règles!$I$17:$I$600,MATCH($B440,[1]Règles!$E$17:$E$600,0))</f>
        <v>0</v>
      </c>
      <c r="G440">
        <f>INDEX([1]Règles!$F$17:$F$600,MATCH($B440,[1]Règles!$E$17:$E$600,0))</f>
        <v>0</v>
      </c>
      <c r="H440">
        <f>INDEX([1]Règles!$G$17:$G$600,MATCH($B440,[1]Règles!$E$17:$E$600,0))</f>
        <v>0</v>
      </c>
      <c r="I440">
        <f>INDEX([1]Règles!$H$17:$H$600,MATCH($B440,[1]Règles!$E$17:$E$600,0))</f>
        <v>0</v>
      </c>
      <c r="J440">
        <f t="shared" si="12"/>
        <v>0</v>
      </c>
      <c r="K440" t="e">
        <f t="shared" si="13"/>
        <v>#DIV/0!</v>
      </c>
    </row>
    <row r="441" spans="1:11" x14ac:dyDescent="0.25">
      <c r="A441" t="s">
        <v>26</v>
      </c>
      <c r="B441" t="s">
        <v>822</v>
      </c>
      <c r="C441" t="s">
        <v>823</v>
      </c>
      <c r="D441" t="s">
        <v>179</v>
      </c>
      <c r="E441">
        <v>8</v>
      </c>
      <c r="F441">
        <f>INDEX([1]Règles!$I$17:$I$600,MATCH($B441,[1]Règles!$E$17:$E$600,0))</f>
        <v>4.75</v>
      </c>
      <c r="G441">
        <f>INDEX([1]Règles!$F$17:$F$600,MATCH($B441,[1]Règles!$E$17:$E$600,0))</f>
        <v>4</v>
      </c>
      <c r="H441">
        <f>INDEX([1]Règles!$G$17:$G$600,MATCH($B441,[1]Règles!$E$17:$E$600,0))</f>
        <v>1</v>
      </c>
      <c r="I441">
        <f>INDEX([1]Règles!$H$17:$H$600,MATCH($B441,[1]Règles!$E$17:$E$600,0))</f>
        <v>0</v>
      </c>
      <c r="J441">
        <f t="shared" si="12"/>
        <v>0.59375</v>
      </c>
      <c r="K441">
        <f t="shared" si="13"/>
        <v>0</v>
      </c>
    </row>
    <row r="442" spans="1:11" x14ac:dyDescent="0.25">
      <c r="A442" t="s">
        <v>20</v>
      </c>
      <c r="B442" t="s">
        <v>829</v>
      </c>
      <c r="C442" t="s">
        <v>830</v>
      </c>
      <c r="D442" t="s">
        <v>179</v>
      </c>
      <c r="E442">
        <v>1</v>
      </c>
      <c r="F442">
        <f>INDEX([1]Règles!$I$17:$I$600,MATCH($B442,[1]Règles!$E$17:$E$600,0))</f>
        <v>0</v>
      </c>
      <c r="G442">
        <f>INDEX([1]Règles!$F$17:$F$600,MATCH($B442,[1]Règles!$E$17:$E$600,0))</f>
        <v>0</v>
      </c>
      <c r="H442">
        <f>INDEX([1]Règles!$G$17:$G$600,MATCH($B442,[1]Règles!$E$17:$E$600,0))</f>
        <v>0</v>
      </c>
      <c r="I442">
        <f>INDEX([1]Règles!$H$17:$H$600,MATCH($B442,[1]Règles!$E$17:$E$600,0))</f>
        <v>0</v>
      </c>
      <c r="J442">
        <f t="shared" si="12"/>
        <v>0</v>
      </c>
      <c r="K442" t="e">
        <f t="shared" si="13"/>
        <v>#DIV/0!</v>
      </c>
    </row>
    <row r="443" spans="1:11" x14ac:dyDescent="0.25">
      <c r="A443" t="s">
        <v>26</v>
      </c>
      <c r="B443" t="s">
        <v>260</v>
      </c>
      <c r="C443" t="s">
        <v>261</v>
      </c>
      <c r="D443" t="s">
        <v>206</v>
      </c>
      <c r="E443">
        <v>1</v>
      </c>
      <c r="F443">
        <f>INDEX([1]Règles!$I$17:$I$600,MATCH($B443,[1]Règles!$E$17:$E$600,0))</f>
        <v>0</v>
      </c>
      <c r="G443">
        <f>INDEX([1]Règles!$F$17:$F$600,MATCH($B443,[1]Règles!$E$17:$E$600,0))</f>
        <v>0</v>
      </c>
      <c r="H443">
        <f>INDEX([1]Règles!$G$17:$G$600,MATCH($B443,[1]Règles!$E$17:$E$600,0))</f>
        <v>0</v>
      </c>
      <c r="I443">
        <f>INDEX([1]Règles!$H$17:$H$600,MATCH($B443,[1]Règles!$E$17:$E$600,0))</f>
        <v>0</v>
      </c>
      <c r="J443">
        <f t="shared" si="12"/>
        <v>0</v>
      </c>
      <c r="K443" t="e">
        <f t="shared" si="13"/>
        <v>#DIV/0!</v>
      </c>
    </row>
    <row r="444" spans="1:11" x14ac:dyDescent="0.25">
      <c r="A444" t="s">
        <v>20</v>
      </c>
      <c r="B444" t="s">
        <v>861</v>
      </c>
      <c r="C444" t="s">
        <v>411</v>
      </c>
      <c r="D444" t="s">
        <v>206</v>
      </c>
      <c r="E444">
        <v>1</v>
      </c>
      <c r="F444">
        <f>INDEX([1]Règles!$I$17:$I$600,MATCH($B444,[1]Règles!$E$17:$E$600,0))</f>
        <v>0</v>
      </c>
      <c r="G444">
        <f>INDEX([1]Règles!$F$17:$F$600,MATCH($B444,[1]Règles!$E$17:$E$600,0))</f>
        <v>0</v>
      </c>
      <c r="H444">
        <f>INDEX([1]Règles!$G$17:$G$600,MATCH($B444,[1]Règles!$E$17:$E$600,0))</f>
        <v>0</v>
      </c>
      <c r="I444">
        <f>INDEX([1]Règles!$H$17:$H$600,MATCH($B444,[1]Règles!$E$17:$E$600,0))</f>
        <v>0</v>
      </c>
      <c r="J444">
        <f t="shared" si="12"/>
        <v>0</v>
      </c>
      <c r="K444" t="e">
        <f t="shared" si="13"/>
        <v>#DIV/0!</v>
      </c>
    </row>
    <row r="445" spans="1:11" x14ac:dyDescent="0.25">
      <c r="A445" t="s">
        <v>20</v>
      </c>
      <c r="B445" t="s">
        <v>862</v>
      </c>
      <c r="C445" t="s">
        <v>488</v>
      </c>
      <c r="D445" t="s">
        <v>206</v>
      </c>
      <c r="E445">
        <v>10</v>
      </c>
      <c r="F445">
        <f>INDEX([1]Règles!$I$17:$I$600,MATCH($B445,[1]Règles!$E$17:$E$600,0))</f>
        <v>0</v>
      </c>
      <c r="G445">
        <f>INDEX([1]Règles!$F$17:$F$600,MATCH($B445,[1]Règles!$E$17:$E$600,0))</f>
        <v>0</v>
      </c>
      <c r="H445">
        <f>INDEX([1]Règles!$G$17:$G$600,MATCH($B445,[1]Règles!$E$17:$E$600,0))</f>
        <v>1</v>
      </c>
      <c r="I445">
        <f>INDEX([1]Règles!$H$17:$H$600,MATCH($B445,[1]Règles!$E$17:$E$600,0))</f>
        <v>0</v>
      </c>
      <c r="J445">
        <f t="shared" si="12"/>
        <v>0</v>
      </c>
      <c r="K445" t="e">
        <f t="shared" si="13"/>
        <v>#DIV/0!</v>
      </c>
    </row>
    <row r="446" spans="1:11" x14ac:dyDescent="0.25">
      <c r="A446" t="s">
        <v>20</v>
      </c>
      <c r="B446" t="s">
        <v>882</v>
      </c>
      <c r="C446" t="s">
        <v>883</v>
      </c>
      <c r="D446" t="s">
        <v>229</v>
      </c>
      <c r="E446">
        <v>1</v>
      </c>
      <c r="F446">
        <f>INDEX([1]Règles!$I$17:$I$600,MATCH($B446,[1]Règles!$E$17:$E$600,0))</f>
        <v>0</v>
      </c>
      <c r="G446">
        <f>INDEX([1]Règles!$F$17:$F$600,MATCH($B446,[1]Règles!$E$17:$E$600,0))</f>
        <v>0</v>
      </c>
      <c r="H446">
        <f>INDEX([1]Règles!$G$17:$G$600,MATCH($B446,[1]Règles!$E$17:$E$600,0))</f>
        <v>0</v>
      </c>
      <c r="I446">
        <f>INDEX([1]Règles!$H$17:$H$600,MATCH($B446,[1]Règles!$E$17:$E$600,0))</f>
        <v>0</v>
      </c>
      <c r="J446">
        <f t="shared" si="12"/>
        <v>0</v>
      </c>
      <c r="K446" t="e">
        <f t="shared" si="13"/>
        <v>#DIV/0!</v>
      </c>
    </row>
    <row r="447" spans="1:11" x14ac:dyDescent="0.25">
      <c r="A447" t="s">
        <v>26</v>
      </c>
      <c r="B447" t="s">
        <v>901</v>
      </c>
      <c r="C447" t="s">
        <v>281</v>
      </c>
      <c r="D447" t="s">
        <v>313</v>
      </c>
      <c r="E447">
        <v>11</v>
      </c>
      <c r="F447">
        <f>INDEX([1]Règles!$I$17:$I$600,MATCH($B447,[1]Règles!$E$17:$E$600,0))</f>
        <v>5</v>
      </c>
      <c r="G447">
        <f>INDEX([1]Règles!$F$17:$F$600,MATCH($B447,[1]Règles!$E$17:$E$600,0))</f>
        <v>8</v>
      </c>
      <c r="H447">
        <f>INDEX([1]Règles!$G$17:$G$600,MATCH($B447,[1]Règles!$E$17:$E$600,0))</f>
        <v>5</v>
      </c>
      <c r="I447">
        <f>INDEX([1]Règles!$H$17:$H$600,MATCH($B447,[1]Règles!$E$17:$E$600,0))</f>
        <v>0</v>
      </c>
      <c r="J447">
        <f t="shared" si="12"/>
        <v>0.45454545454545453</v>
      </c>
      <c r="K447">
        <f t="shared" si="13"/>
        <v>0</v>
      </c>
    </row>
    <row r="448" spans="1:11" x14ac:dyDescent="0.25">
      <c r="A448" t="s">
        <v>26</v>
      </c>
      <c r="B448" t="s">
        <v>537</v>
      </c>
      <c r="C448" t="s">
        <v>202</v>
      </c>
      <c r="D448" t="s">
        <v>212</v>
      </c>
      <c r="E448">
        <v>12</v>
      </c>
      <c r="F448">
        <f>INDEX([1]Règles!$I$17:$I$600,MATCH($B448,[1]Règles!$E$17:$E$600,0))</f>
        <v>0</v>
      </c>
      <c r="G448">
        <f>INDEX([1]Règles!$F$17:$F$600,MATCH($B448,[1]Règles!$E$17:$E$600,0))</f>
        <v>0</v>
      </c>
      <c r="H448">
        <f>INDEX([1]Règles!$G$17:$G$600,MATCH($B448,[1]Règles!$E$17:$E$600,0))</f>
        <v>0</v>
      </c>
      <c r="I448">
        <f>INDEX([1]Règles!$H$17:$H$600,MATCH($B448,[1]Règles!$E$17:$E$600,0))</f>
        <v>0</v>
      </c>
      <c r="J448">
        <f t="shared" si="12"/>
        <v>0</v>
      </c>
      <c r="K448" t="e">
        <f t="shared" si="13"/>
        <v>#DIV/0!</v>
      </c>
    </row>
    <row r="449" spans="1:11" x14ac:dyDescent="0.25">
      <c r="A449" t="s">
        <v>26</v>
      </c>
      <c r="B449" t="s">
        <v>932</v>
      </c>
      <c r="C449" t="s">
        <v>933</v>
      </c>
      <c r="D449" t="s">
        <v>212</v>
      </c>
      <c r="E449">
        <v>1</v>
      </c>
      <c r="F449">
        <f>INDEX([1]Règles!$I$17:$I$600,MATCH($B449,[1]Règles!$E$17:$E$600,0))</f>
        <v>0</v>
      </c>
      <c r="G449">
        <f>INDEX([1]Règles!$F$17:$F$600,MATCH($B449,[1]Règles!$E$17:$E$600,0))</f>
        <v>0</v>
      </c>
      <c r="H449">
        <f>INDEX([1]Règles!$G$17:$G$600,MATCH($B449,[1]Règles!$E$17:$E$600,0))</f>
        <v>0</v>
      </c>
      <c r="I449">
        <f>INDEX([1]Règles!$H$17:$H$600,MATCH($B449,[1]Règles!$E$17:$E$600,0))</f>
        <v>0</v>
      </c>
      <c r="J449">
        <f t="shared" si="12"/>
        <v>0</v>
      </c>
      <c r="K449" t="e">
        <f t="shared" si="13"/>
        <v>#DIV/0!</v>
      </c>
    </row>
    <row r="450" spans="1:11" x14ac:dyDescent="0.25">
      <c r="A450" t="s">
        <v>20</v>
      </c>
      <c r="B450" t="s">
        <v>934</v>
      </c>
      <c r="C450" t="s">
        <v>597</v>
      </c>
      <c r="D450" t="s">
        <v>212</v>
      </c>
      <c r="E450">
        <v>5</v>
      </c>
      <c r="F450">
        <f>INDEX([1]Règles!$I$17:$I$600,MATCH($B450,[1]Règles!$E$17:$E$600,0))</f>
        <v>0</v>
      </c>
      <c r="G450">
        <f>INDEX([1]Règles!$F$17:$F$600,MATCH($B450,[1]Règles!$E$17:$E$600,0))</f>
        <v>0</v>
      </c>
      <c r="H450">
        <f>INDEX([1]Règles!$G$17:$G$600,MATCH($B450,[1]Règles!$E$17:$E$600,0))</f>
        <v>0</v>
      </c>
      <c r="I450">
        <f>INDEX([1]Règles!$H$17:$H$600,MATCH($B450,[1]Règles!$E$17:$E$600,0))</f>
        <v>0</v>
      </c>
      <c r="J450">
        <f t="shared" ref="J450:J495" si="14">F450/E450</f>
        <v>0</v>
      </c>
      <c r="K450" t="e">
        <f t="shared" ref="K450:K495" si="15">I450/F450</f>
        <v>#DIV/0!</v>
      </c>
    </row>
    <row r="451" spans="1:11" x14ac:dyDescent="0.25">
      <c r="A451" t="s">
        <v>20</v>
      </c>
      <c r="B451" t="s">
        <v>961</v>
      </c>
      <c r="C451" t="s">
        <v>962</v>
      </c>
      <c r="D451" t="s">
        <v>386</v>
      </c>
      <c r="E451">
        <v>1</v>
      </c>
      <c r="F451">
        <f>INDEX([1]Règles!$I$17:$I$600,MATCH($B451,[1]Règles!$E$17:$E$600,0))</f>
        <v>0</v>
      </c>
      <c r="G451">
        <f>INDEX([1]Règles!$F$17:$F$600,MATCH($B451,[1]Règles!$E$17:$E$600,0))</f>
        <v>0</v>
      </c>
      <c r="H451">
        <f>INDEX([1]Règles!$G$17:$G$600,MATCH($B451,[1]Règles!$E$17:$E$600,0))</f>
        <v>0</v>
      </c>
      <c r="I451">
        <f>INDEX([1]Règles!$H$17:$H$600,MATCH($B451,[1]Règles!$E$17:$E$600,0))</f>
        <v>0</v>
      </c>
      <c r="J451">
        <f t="shared" si="14"/>
        <v>0</v>
      </c>
      <c r="K451" t="e">
        <f t="shared" si="15"/>
        <v>#DIV/0!</v>
      </c>
    </row>
    <row r="452" spans="1:11" x14ac:dyDescent="0.25">
      <c r="A452" t="s">
        <v>20</v>
      </c>
      <c r="B452" t="s">
        <v>963</v>
      </c>
      <c r="C452" t="s">
        <v>259</v>
      </c>
      <c r="D452" t="s">
        <v>386</v>
      </c>
      <c r="E452">
        <v>1</v>
      </c>
      <c r="F452">
        <f>INDEX([1]Règles!$I$17:$I$600,MATCH($B452,[1]Règles!$E$17:$E$600,0))</f>
        <v>0</v>
      </c>
      <c r="G452">
        <f>INDEX([1]Règles!$F$17:$F$600,MATCH($B452,[1]Règles!$E$17:$E$600,0))</f>
        <v>0</v>
      </c>
      <c r="H452">
        <f>INDEX([1]Règles!$G$17:$G$600,MATCH($B452,[1]Règles!$E$17:$E$600,0))</f>
        <v>0</v>
      </c>
      <c r="I452">
        <f>INDEX([1]Règles!$H$17:$H$600,MATCH($B452,[1]Règles!$E$17:$E$600,0))</f>
        <v>0</v>
      </c>
      <c r="J452">
        <f t="shared" si="14"/>
        <v>0</v>
      </c>
      <c r="K452" t="e">
        <f t="shared" si="15"/>
        <v>#DIV/0!</v>
      </c>
    </row>
    <row r="453" spans="1:11" x14ac:dyDescent="0.25">
      <c r="A453" t="s">
        <v>26</v>
      </c>
      <c r="B453" t="s">
        <v>974</v>
      </c>
      <c r="C453" t="s">
        <v>975</v>
      </c>
      <c r="D453" t="s">
        <v>209</v>
      </c>
      <c r="E453">
        <v>1</v>
      </c>
      <c r="F453">
        <f>INDEX([1]Règles!$I$17:$I$600,MATCH($B453,[1]Règles!$E$17:$E$600,0))</f>
        <v>0</v>
      </c>
      <c r="G453">
        <f>INDEX([1]Règles!$F$17:$F$600,MATCH($B453,[1]Règles!$E$17:$E$600,0))</f>
        <v>0</v>
      </c>
      <c r="H453">
        <f>INDEX([1]Règles!$G$17:$G$600,MATCH($B453,[1]Règles!$E$17:$E$600,0))</f>
        <v>0</v>
      </c>
      <c r="I453">
        <f>INDEX([1]Règles!$H$17:$H$600,MATCH($B453,[1]Règles!$E$17:$E$600,0))</f>
        <v>0</v>
      </c>
      <c r="J453">
        <f t="shared" si="14"/>
        <v>0</v>
      </c>
      <c r="K453" t="e">
        <f t="shared" si="15"/>
        <v>#DIV/0!</v>
      </c>
    </row>
    <row r="454" spans="1:11" x14ac:dyDescent="0.25">
      <c r="A454" t="s">
        <v>26</v>
      </c>
      <c r="B454" t="s">
        <v>976</v>
      </c>
      <c r="C454" t="s">
        <v>977</v>
      </c>
      <c r="D454" t="s">
        <v>209</v>
      </c>
      <c r="E454">
        <v>1</v>
      </c>
      <c r="F454">
        <f>INDEX([1]Règles!$I$17:$I$600,MATCH($B454,[1]Règles!$E$17:$E$600,0))</f>
        <v>0</v>
      </c>
      <c r="G454">
        <f>INDEX([1]Règles!$F$17:$F$600,MATCH($B454,[1]Règles!$E$17:$E$600,0))</f>
        <v>0</v>
      </c>
      <c r="H454">
        <f>INDEX([1]Règles!$G$17:$G$600,MATCH($B454,[1]Règles!$E$17:$E$600,0))</f>
        <v>0</v>
      </c>
      <c r="I454">
        <f>INDEX([1]Règles!$H$17:$H$600,MATCH($B454,[1]Règles!$E$17:$E$600,0))</f>
        <v>0</v>
      </c>
      <c r="J454">
        <f t="shared" si="14"/>
        <v>0</v>
      </c>
      <c r="K454" t="e">
        <f t="shared" si="15"/>
        <v>#DIV/0!</v>
      </c>
    </row>
    <row r="455" spans="1:11" x14ac:dyDescent="0.25">
      <c r="A455" t="s">
        <v>20</v>
      </c>
      <c r="B455" t="s">
        <v>989</v>
      </c>
      <c r="C455" t="s">
        <v>533</v>
      </c>
      <c r="D455" t="s">
        <v>209</v>
      </c>
      <c r="E455">
        <v>1</v>
      </c>
      <c r="F455">
        <f>INDEX([1]Règles!$I$17:$I$600,MATCH($B455,[1]Règles!$E$17:$E$600,0))</f>
        <v>0</v>
      </c>
      <c r="G455">
        <f>INDEX([1]Règles!$F$17:$F$600,MATCH($B455,[1]Règles!$E$17:$E$600,0))</f>
        <v>0</v>
      </c>
      <c r="H455">
        <f>INDEX([1]Règles!$G$17:$G$600,MATCH($B455,[1]Règles!$E$17:$E$600,0))</f>
        <v>0</v>
      </c>
      <c r="I455">
        <f>INDEX([1]Règles!$H$17:$H$600,MATCH($B455,[1]Règles!$E$17:$E$600,0))</f>
        <v>0</v>
      </c>
      <c r="J455">
        <f t="shared" si="14"/>
        <v>0</v>
      </c>
      <c r="K455" t="e">
        <f t="shared" si="15"/>
        <v>#DIV/0!</v>
      </c>
    </row>
    <row r="456" spans="1:11" x14ac:dyDescent="0.25">
      <c r="A456" t="s">
        <v>11</v>
      </c>
      <c r="B456" t="s">
        <v>518</v>
      </c>
      <c r="C456" t="s">
        <v>519</v>
      </c>
      <c r="D456" t="s">
        <v>326</v>
      </c>
      <c r="E456">
        <v>5</v>
      </c>
      <c r="F456">
        <f>INDEX([1]Règles!$I$17:$I$600,MATCH($B456,[1]Règles!$E$17:$E$600,0))</f>
        <v>0</v>
      </c>
      <c r="G456">
        <f>INDEX([1]Règles!$F$17:$F$600,MATCH($B456,[1]Règles!$E$17:$E$600,0))</f>
        <v>0</v>
      </c>
      <c r="H456">
        <f>INDEX([1]Règles!$G$17:$G$600,MATCH($B456,[1]Règles!$E$17:$E$600,0))</f>
        <v>0</v>
      </c>
      <c r="I456">
        <f>INDEX([1]Règles!$H$17:$H$600,MATCH($B456,[1]Règles!$E$17:$E$600,0))</f>
        <v>0</v>
      </c>
      <c r="J456">
        <f t="shared" si="14"/>
        <v>0</v>
      </c>
      <c r="K456" t="e">
        <f t="shared" si="15"/>
        <v>#DIV/0!</v>
      </c>
    </row>
    <row r="457" spans="1:11" x14ac:dyDescent="0.25">
      <c r="A457" t="s">
        <v>11</v>
      </c>
      <c r="B457" t="s">
        <v>538</v>
      </c>
      <c r="C457" t="s">
        <v>539</v>
      </c>
      <c r="D457" t="s">
        <v>187</v>
      </c>
      <c r="E457">
        <v>1</v>
      </c>
      <c r="F457">
        <f>INDEX([1]Règles!$I$17:$I$600,MATCH($B457,[1]Règles!$E$17:$E$600,0))</f>
        <v>0</v>
      </c>
      <c r="G457">
        <f>INDEX([1]Règles!$F$17:$F$600,MATCH($B457,[1]Règles!$E$17:$E$600,0))</f>
        <v>0</v>
      </c>
      <c r="H457">
        <f>INDEX([1]Règles!$G$17:$G$600,MATCH($B457,[1]Règles!$E$17:$E$600,0))</f>
        <v>2</v>
      </c>
      <c r="I457">
        <f>INDEX([1]Règles!$H$17:$H$600,MATCH($B457,[1]Règles!$E$17:$E$600,0))</f>
        <v>0</v>
      </c>
      <c r="J457">
        <f t="shared" si="14"/>
        <v>0</v>
      </c>
      <c r="K457" t="e">
        <f t="shared" si="15"/>
        <v>#DIV/0!</v>
      </c>
    </row>
    <row r="458" spans="1:11" x14ac:dyDescent="0.25">
      <c r="A458" t="s">
        <v>11</v>
      </c>
      <c r="B458" t="s">
        <v>563</v>
      </c>
      <c r="C458" t="s">
        <v>308</v>
      </c>
      <c r="D458" t="s">
        <v>196</v>
      </c>
      <c r="E458">
        <v>1</v>
      </c>
      <c r="F458">
        <f>INDEX([1]Règles!$I$17:$I$600,MATCH($B458,[1]Règles!$E$17:$E$600,0))</f>
        <v>0</v>
      </c>
      <c r="G458">
        <f>INDEX([1]Règles!$F$17:$F$600,MATCH($B458,[1]Règles!$E$17:$E$600,0))</f>
        <v>0</v>
      </c>
      <c r="H458">
        <f>INDEX([1]Règles!$G$17:$G$600,MATCH($B458,[1]Règles!$E$17:$E$600,0))</f>
        <v>0</v>
      </c>
      <c r="I458">
        <f>INDEX([1]Règles!$H$17:$H$600,MATCH($B458,[1]Règles!$E$17:$E$600,0))</f>
        <v>0</v>
      </c>
      <c r="J458">
        <f t="shared" si="14"/>
        <v>0</v>
      </c>
      <c r="K458" t="e">
        <f t="shared" si="15"/>
        <v>#DIV/0!</v>
      </c>
    </row>
    <row r="459" spans="1:11" x14ac:dyDescent="0.25">
      <c r="A459" t="s">
        <v>11</v>
      </c>
      <c r="B459" t="s">
        <v>588</v>
      </c>
      <c r="C459" t="s">
        <v>589</v>
      </c>
      <c r="D459" t="s">
        <v>190</v>
      </c>
      <c r="E459">
        <v>1</v>
      </c>
      <c r="F459">
        <f>INDEX([1]Règles!$I$17:$I$600,MATCH($B459,[1]Règles!$E$17:$E$600,0))</f>
        <v>0</v>
      </c>
      <c r="G459">
        <f>INDEX([1]Règles!$F$17:$F$600,MATCH($B459,[1]Règles!$E$17:$E$600,0))</f>
        <v>0</v>
      </c>
      <c r="H459">
        <f>INDEX([1]Règles!$G$17:$G$600,MATCH($B459,[1]Règles!$E$17:$E$600,0))</f>
        <v>2</v>
      </c>
      <c r="I459">
        <f>INDEX([1]Règles!$H$17:$H$600,MATCH($B459,[1]Règles!$E$17:$E$600,0))</f>
        <v>0</v>
      </c>
      <c r="J459">
        <f t="shared" si="14"/>
        <v>0</v>
      </c>
      <c r="K459" t="e">
        <f t="shared" si="15"/>
        <v>#DIV/0!</v>
      </c>
    </row>
    <row r="460" spans="1:11" x14ac:dyDescent="0.25">
      <c r="A460" t="s">
        <v>11</v>
      </c>
      <c r="B460" t="s">
        <v>623</v>
      </c>
      <c r="C460" t="s">
        <v>221</v>
      </c>
      <c r="D460" t="s">
        <v>232</v>
      </c>
      <c r="E460">
        <v>1</v>
      </c>
      <c r="F460">
        <f>INDEX([1]Règles!$I$17:$I$600,MATCH($B460,[1]Règles!$E$17:$E$600,0))</f>
        <v>0</v>
      </c>
      <c r="G460">
        <f>INDEX([1]Règles!$F$17:$F$600,MATCH($B460,[1]Règles!$E$17:$E$600,0))</f>
        <v>0</v>
      </c>
      <c r="H460">
        <f>INDEX([1]Règles!$G$17:$G$600,MATCH($B460,[1]Règles!$E$17:$E$600,0))</f>
        <v>2</v>
      </c>
      <c r="I460">
        <f>INDEX([1]Règles!$H$17:$H$600,MATCH($B460,[1]Règles!$E$17:$E$600,0))</f>
        <v>0</v>
      </c>
      <c r="J460">
        <f t="shared" si="14"/>
        <v>0</v>
      </c>
      <c r="K460" t="e">
        <f t="shared" si="15"/>
        <v>#DIV/0!</v>
      </c>
    </row>
    <row r="461" spans="1:11" x14ac:dyDescent="0.25">
      <c r="A461" t="s">
        <v>11</v>
      </c>
      <c r="B461" t="s">
        <v>706</v>
      </c>
      <c r="C461" t="s">
        <v>524</v>
      </c>
      <c r="D461" t="s">
        <v>199</v>
      </c>
      <c r="E461">
        <v>1</v>
      </c>
      <c r="F461">
        <f>INDEX([1]Règles!$I$17:$I$600,MATCH($B461,[1]Règles!$E$17:$E$600,0))</f>
        <v>0</v>
      </c>
      <c r="G461">
        <f>INDEX([1]Règles!$F$17:$F$600,MATCH($B461,[1]Règles!$E$17:$E$600,0))</f>
        <v>0</v>
      </c>
      <c r="H461">
        <f>INDEX([1]Règles!$G$17:$G$600,MATCH($B461,[1]Règles!$E$17:$E$600,0))</f>
        <v>0</v>
      </c>
      <c r="I461">
        <f>INDEX([1]Règles!$H$17:$H$600,MATCH($B461,[1]Règles!$E$17:$E$600,0))</f>
        <v>0</v>
      </c>
      <c r="J461">
        <f t="shared" si="14"/>
        <v>0</v>
      </c>
      <c r="K461" t="e">
        <f t="shared" si="15"/>
        <v>#DIV/0!</v>
      </c>
    </row>
    <row r="462" spans="1:11" x14ac:dyDescent="0.25">
      <c r="A462" t="s">
        <v>11</v>
      </c>
      <c r="B462" t="s">
        <v>722</v>
      </c>
      <c r="C462" t="s">
        <v>723</v>
      </c>
      <c r="D462" t="s">
        <v>184</v>
      </c>
      <c r="E462">
        <v>6</v>
      </c>
      <c r="F462">
        <f>INDEX([1]Règles!$I$17:$I$600,MATCH($B462,[1]Règles!$E$17:$E$600,0))</f>
        <v>0</v>
      </c>
      <c r="G462">
        <f>INDEX([1]Règles!$F$17:$F$600,MATCH($B462,[1]Règles!$E$17:$E$600,0))</f>
        <v>0</v>
      </c>
      <c r="H462">
        <f>INDEX([1]Règles!$G$17:$G$600,MATCH($B462,[1]Règles!$E$17:$E$600,0))</f>
        <v>4</v>
      </c>
      <c r="I462">
        <f>INDEX([1]Règles!$H$17:$H$600,MATCH($B462,[1]Règles!$E$17:$E$600,0))</f>
        <v>0</v>
      </c>
      <c r="J462">
        <f t="shared" si="14"/>
        <v>0</v>
      </c>
      <c r="K462" t="e">
        <f t="shared" si="15"/>
        <v>#DIV/0!</v>
      </c>
    </row>
    <row r="463" spans="1:11" x14ac:dyDescent="0.25">
      <c r="A463" t="s">
        <v>11</v>
      </c>
      <c r="B463" t="s">
        <v>743</v>
      </c>
      <c r="D463" t="s">
        <v>181</v>
      </c>
      <c r="E463">
        <v>5</v>
      </c>
      <c r="F463">
        <f>INDEX([1]Règles!$I$17:$I$600,MATCH($B463,[1]Règles!$E$17:$E$600,0))</f>
        <v>0</v>
      </c>
      <c r="G463">
        <f>INDEX([1]Règles!$F$17:$F$600,MATCH($B463,[1]Règles!$E$17:$E$600,0))</f>
        <v>0</v>
      </c>
      <c r="H463">
        <f>INDEX([1]Règles!$G$17:$G$600,MATCH($B463,[1]Règles!$E$17:$E$600,0))</f>
        <v>0</v>
      </c>
      <c r="I463">
        <f>INDEX([1]Règles!$H$17:$H$600,MATCH($B463,[1]Règles!$E$17:$E$600,0))</f>
        <v>0</v>
      </c>
      <c r="J463">
        <f t="shared" si="14"/>
        <v>0</v>
      </c>
      <c r="K463" t="e">
        <f t="shared" si="15"/>
        <v>#DIV/0!</v>
      </c>
    </row>
    <row r="464" spans="1:11" x14ac:dyDescent="0.25">
      <c r="A464" t="s">
        <v>11</v>
      </c>
      <c r="B464" t="s">
        <v>278</v>
      </c>
      <c r="C464" t="s">
        <v>279</v>
      </c>
      <c r="D464" t="s">
        <v>181</v>
      </c>
      <c r="E464">
        <v>1</v>
      </c>
      <c r="F464">
        <f>INDEX([1]Règles!$I$17:$I$600,MATCH($B464,[1]Règles!$E$17:$E$600,0))</f>
        <v>0</v>
      </c>
      <c r="G464">
        <f>INDEX([1]Règles!$F$17:$F$600,MATCH($B464,[1]Règles!$E$17:$E$600,0))</f>
        <v>0</v>
      </c>
      <c r="H464">
        <f>INDEX([1]Règles!$G$17:$G$600,MATCH($B464,[1]Règles!$E$17:$E$600,0))</f>
        <v>0</v>
      </c>
      <c r="I464">
        <f>INDEX([1]Règles!$H$17:$H$600,MATCH($B464,[1]Règles!$E$17:$E$600,0))</f>
        <v>0</v>
      </c>
      <c r="J464">
        <f t="shared" si="14"/>
        <v>0</v>
      </c>
      <c r="K464" t="e">
        <f t="shared" si="15"/>
        <v>#DIV/0!</v>
      </c>
    </row>
    <row r="465" spans="1:11" x14ac:dyDescent="0.25">
      <c r="A465" t="s">
        <v>11</v>
      </c>
      <c r="B465" t="s">
        <v>774</v>
      </c>
      <c r="C465" t="s">
        <v>775</v>
      </c>
      <c r="D465" t="s">
        <v>328</v>
      </c>
      <c r="E465">
        <v>3</v>
      </c>
      <c r="F465">
        <f>INDEX([1]Règles!$I$17:$I$600,MATCH($B465,[1]Règles!$E$17:$E$600,0))</f>
        <v>0</v>
      </c>
      <c r="G465">
        <f>INDEX([1]Règles!$F$17:$F$600,MATCH($B465,[1]Règles!$E$17:$E$600,0))</f>
        <v>0</v>
      </c>
      <c r="H465">
        <f>INDEX([1]Règles!$G$17:$G$600,MATCH($B465,[1]Règles!$E$17:$E$600,0))</f>
        <v>1</v>
      </c>
      <c r="I465">
        <f>INDEX([1]Règles!$H$17:$H$600,MATCH($B465,[1]Règles!$E$17:$E$600,0))</f>
        <v>0</v>
      </c>
      <c r="J465">
        <f t="shared" si="14"/>
        <v>0</v>
      </c>
      <c r="K465" t="e">
        <f t="shared" si="15"/>
        <v>#DIV/0!</v>
      </c>
    </row>
    <row r="466" spans="1:11" x14ac:dyDescent="0.25">
      <c r="A466" t="s">
        <v>11</v>
      </c>
      <c r="B466" t="s">
        <v>811</v>
      </c>
      <c r="C466" t="s">
        <v>336</v>
      </c>
      <c r="D466" t="s">
        <v>173</v>
      </c>
      <c r="E466">
        <v>9</v>
      </c>
      <c r="F466">
        <f>INDEX([1]Règles!$I$17:$I$600,MATCH($B466,[1]Règles!$E$17:$E$600,0))</f>
        <v>0</v>
      </c>
      <c r="G466">
        <f>INDEX([1]Règles!$F$17:$F$600,MATCH($B466,[1]Règles!$E$17:$E$600,0))</f>
        <v>0</v>
      </c>
      <c r="H466">
        <f>INDEX([1]Règles!$G$17:$G$600,MATCH($B466,[1]Règles!$E$17:$E$600,0))</f>
        <v>2</v>
      </c>
      <c r="I466">
        <f>INDEX([1]Règles!$H$17:$H$600,MATCH($B466,[1]Règles!$E$17:$E$600,0))</f>
        <v>0</v>
      </c>
      <c r="J466">
        <f t="shared" si="14"/>
        <v>0</v>
      </c>
      <c r="K466" t="e">
        <f t="shared" si="15"/>
        <v>#DIV/0!</v>
      </c>
    </row>
    <row r="467" spans="1:11" x14ac:dyDescent="0.25">
      <c r="A467" t="s">
        <v>11</v>
      </c>
      <c r="B467" t="s">
        <v>280</v>
      </c>
      <c r="C467" t="s">
        <v>281</v>
      </c>
      <c r="D467" t="s">
        <v>173</v>
      </c>
      <c r="E467">
        <v>1</v>
      </c>
      <c r="F467">
        <f>INDEX([1]Règles!$I$17:$I$600,MATCH($B467,[1]Règles!$E$17:$E$600,0))</f>
        <v>0</v>
      </c>
      <c r="G467">
        <f>INDEX([1]Règles!$F$17:$F$600,MATCH($B467,[1]Règles!$E$17:$E$600,0))</f>
        <v>0</v>
      </c>
      <c r="H467">
        <f>INDEX([1]Règles!$G$17:$G$600,MATCH($B467,[1]Règles!$E$17:$E$600,0))</f>
        <v>7</v>
      </c>
      <c r="I467">
        <f>INDEX([1]Règles!$H$17:$H$600,MATCH($B467,[1]Règles!$E$17:$E$600,0))</f>
        <v>0</v>
      </c>
      <c r="J467">
        <f t="shared" si="14"/>
        <v>0</v>
      </c>
      <c r="K467" t="e">
        <f t="shared" si="15"/>
        <v>#DIV/0!</v>
      </c>
    </row>
    <row r="468" spans="1:11" x14ac:dyDescent="0.25">
      <c r="A468" t="s">
        <v>11</v>
      </c>
      <c r="B468" t="s">
        <v>841</v>
      </c>
      <c r="C468" t="s">
        <v>842</v>
      </c>
      <c r="D468" t="s">
        <v>179</v>
      </c>
      <c r="E468">
        <v>1</v>
      </c>
      <c r="F468">
        <f>INDEX([1]Règles!$I$17:$I$600,MATCH($B468,[1]Règles!$E$17:$E$600,0))</f>
        <v>0</v>
      </c>
      <c r="G468">
        <f>INDEX([1]Règles!$F$17:$F$600,MATCH($B468,[1]Règles!$E$17:$E$600,0))</f>
        <v>0</v>
      </c>
      <c r="H468">
        <f>INDEX([1]Règles!$G$17:$G$600,MATCH($B468,[1]Règles!$E$17:$E$600,0))</f>
        <v>2</v>
      </c>
      <c r="I468">
        <f>INDEX([1]Règles!$H$17:$H$600,MATCH($B468,[1]Règles!$E$17:$E$600,0))</f>
        <v>0</v>
      </c>
      <c r="J468">
        <f t="shared" si="14"/>
        <v>0</v>
      </c>
      <c r="K468" t="e">
        <f t="shared" si="15"/>
        <v>#DIV/0!</v>
      </c>
    </row>
    <row r="469" spans="1:11" x14ac:dyDescent="0.25">
      <c r="A469" t="s">
        <v>11</v>
      </c>
      <c r="B469" t="s">
        <v>845</v>
      </c>
      <c r="C469" t="s">
        <v>544</v>
      </c>
      <c r="D469" t="s">
        <v>179</v>
      </c>
      <c r="E469">
        <v>1</v>
      </c>
      <c r="F469">
        <f>INDEX([1]Règles!$I$17:$I$600,MATCH($B469,[1]Règles!$E$17:$E$600,0))</f>
        <v>5.666666666666667</v>
      </c>
      <c r="G469">
        <f>INDEX([1]Règles!$F$17:$F$600,MATCH($B469,[1]Règles!$E$17:$E$600,0))</f>
        <v>3</v>
      </c>
      <c r="H469">
        <f>INDEX([1]Règles!$G$17:$G$600,MATCH($B469,[1]Règles!$E$17:$E$600,0))</f>
        <v>3</v>
      </c>
      <c r="I469">
        <f>INDEX([1]Règles!$H$17:$H$600,MATCH($B469,[1]Règles!$E$17:$E$600,0))</f>
        <v>0</v>
      </c>
      <c r="J469">
        <f t="shared" si="14"/>
        <v>5.666666666666667</v>
      </c>
      <c r="K469">
        <f t="shared" si="15"/>
        <v>0</v>
      </c>
    </row>
    <row r="470" spans="1:11" x14ac:dyDescent="0.25">
      <c r="A470" t="s">
        <v>11</v>
      </c>
      <c r="B470" t="s">
        <v>865</v>
      </c>
      <c r="C470" t="s">
        <v>401</v>
      </c>
      <c r="D470" t="s">
        <v>206</v>
      </c>
      <c r="E470">
        <v>1</v>
      </c>
      <c r="F470">
        <f>INDEX([1]Règles!$I$17:$I$600,MATCH($B470,[1]Règles!$E$17:$E$600,0))</f>
        <v>0</v>
      </c>
      <c r="G470">
        <f>INDEX([1]Règles!$F$17:$F$600,MATCH($B470,[1]Règles!$E$17:$E$600,0))</f>
        <v>0</v>
      </c>
      <c r="H470">
        <f>INDEX([1]Règles!$G$17:$G$600,MATCH($B470,[1]Règles!$E$17:$E$600,0))</f>
        <v>0</v>
      </c>
      <c r="I470">
        <f>INDEX([1]Règles!$H$17:$H$600,MATCH($B470,[1]Règles!$E$17:$E$600,0))</f>
        <v>0</v>
      </c>
      <c r="J470">
        <f t="shared" si="14"/>
        <v>0</v>
      </c>
      <c r="K470" t="e">
        <f t="shared" si="15"/>
        <v>#DIV/0!</v>
      </c>
    </row>
    <row r="471" spans="1:11" x14ac:dyDescent="0.25">
      <c r="A471" t="s">
        <v>11</v>
      </c>
      <c r="B471" t="s">
        <v>869</v>
      </c>
      <c r="C471" t="s">
        <v>705</v>
      </c>
      <c r="D471" t="s">
        <v>206</v>
      </c>
      <c r="E471">
        <v>1</v>
      </c>
      <c r="F471">
        <f>INDEX([1]Règles!$I$17:$I$600,MATCH($B471,[1]Règles!$E$17:$E$600,0))</f>
        <v>0</v>
      </c>
      <c r="G471">
        <f>INDEX([1]Règles!$F$17:$F$600,MATCH($B471,[1]Règles!$E$17:$E$600,0))</f>
        <v>0</v>
      </c>
      <c r="H471">
        <f>INDEX([1]Règles!$G$17:$G$600,MATCH($B471,[1]Règles!$E$17:$E$600,0))</f>
        <v>2</v>
      </c>
      <c r="I471">
        <f>INDEX([1]Règles!$H$17:$H$600,MATCH($B471,[1]Règles!$E$17:$E$600,0))</f>
        <v>0</v>
      </c>
      <c r="J471">
        <f t="shared" si="14"/>
        <v>0</v>
      </c>
      <c r="K471" t="e">
        <f t="shared" si="15"/>
        <v>#DIV/0!</v>
      </c>
    </row>
    <row r="472" spans="1:11" x14ac:dyDescent="0.25">
      <c r="A472" t="s">
        <v>11</v>
      </c>
      <c r="B472" t="s">
        <v>912</v>
      </c>
      <c r="C472" t="s">
        <v>214</v>
      </c>
      <c r="D472" t="s">
        <v>313</v>
      </c>
      <c r="E472">
        <v>6</v>
      </c>
      <c r="F472">
        <f>INDEX([1]Règles!$I$17:$I$600,MATCH($B472,[1]Règles!$E$17:$E$600,0))</f>
        <v>0</v>
      </c>
      <c r="G472">
        <f>INDEX([1]Règles!$F$17:$F$600,MATCH($B472,[1]Règles!$E$17:$E$600,0))</f>
        <v>0</v>
      </c>
      <c r="H472">
        <f>INDEX([1]Règles!$G$17:$G$600,MATCH($B472,[1]Règles!$E$17:$E$600,0))</f>
        <v>0</v>
      </c>
      <c r="I472">
        <f>INDEX([1]Règles!$H$17:$H$600,MATCH($B472,[1]Règles!$E$17:$E$600,0))</f>
        <v>0</v>
      </c>
      <c r="J472">
        <f t="shared" si="14"/>
        <v>0</v>
      </c>
      <c r="K472" t="e">
        <f t="shared" si="15"/>
        <v>#DIV/0!</v>
      </c>
    </row>
    <row r="473" spans="1:11" x14ac:dyDescent="0.25">
      <c r="A473" t="s">
        <v>11</v>
      </c>
      <c r="B473" t="s">
        <v>913</v>
      </c>
      <c r="C473" t="s">
        <v>914</v>
      </c>
      <c r="D473" t="s">
        <v>313</v>
      </c>
      <c r="E473">
        <v>1</v>
      </c>
      <c r="F473">
        <f>INDEX([1]Règles!$I$17:$I$600,MATCH($B473,[1]Règles!$E$17:$E$600,0))</f>
        <v>5</v>
      </c>
      <c r="G473">
        <f>INDEX([1]Règles!$F$17:$F$600,MATCH($B473,[1]Règles!$E$17:$E$600,0))</f>
        <v>1</v>
      </c>
      <c r="H473">
        <f>INDEX([1]Règles!$G$17:$G$600,MATCH($B473,[1]Règles!$E$17:$E$600,0))</f>
        <v>6</v>
      </c>
      <c r="I473">
        <f>INDEX([1]Règles!$H$17:$H$600,MATCH($B473,[1]Règles!$E$17:$E$600,0))</f>
        <v>0</v>
      </c>
      <c r="J473">
        <f t="shared" si="14"/>
        <v>5</v>
      </c>
      <c r="K473">
        <f t="shared" si="15"/>
        <v>0</v>
      </c>
    </row>
    <row r="474" spans="1:11" x14ac:dyDescent="0.25">
      <c r="A474" t="s">
        <v>11</v>
      </c>
      <c r="B474" t="s">
        <v>915</v>
      </c>
      <c r="C474" t="s">
        <v>916</v>
      </c>
      <c r="D474" t="s">
        <v>313</v>
      </c>
      <c r="E474">
        <v>1</v>
      </c>
      <c r="F474">
        <f>INDEX([1]Règles!$I$17:$I$600,MATCH($B474,[1]Règles!$E$17:$E$600,0))</f>
        <v>5</v>
      </c>
      <c r="G474">
        <f>INDEX([1]Règles!$F$17:$F$600,MATCH($B474,[1]Règles!$E$17:$E$600,0))</f>
        <v>5</v>
      </c>
      <c r="H474">
        <f>INDEX([1]Règles!$G$17:$G$600,MATCH($B474,[1]Règles!$E$17:$E$600,0))</f>
        <v>4</v>
      </c>
      <c r="I474">
        <f>INDEX([1]Règles!$H$17:$H$600,MATCH($B474,[1]Règles!$E$17:$E$600,0))</f>
        <v>1</v>
      </c>
      <c r="J474">
        <f t="shared" si="14"/>
        <v>5</v>
      </c>
      <c r="K474">
        <f t="shared" si="15"/>
        <v>0.2</v>
      </c>
    </row>
    <row r="475" spans="1:11" x14ac:dyDescent="0.25">
      <c r="A475" t="s">
        <v>11</v>
      </c>
      <c r="B475" t="s">
        <v>935</v>
      </c>
      <c r="C475" t="s">
        <v>936</v>
      </c>
      <c r="D475" t="s">
        <v>212</v>
      </c>
      <c r="E475">
        <v>6</v>
      </c>
      <c r="F475">
        <f>INDEX([1]Règles!$I$17:$I$600,MATCH($B475,[1]Règles!$E$17:$E$600,0))</f>
        <v>0</v>
      </c>
      <c r="G475">
        <f>INDEX([1]Règles!$F$17:$F$600,MATCH($B475,[1]Règles!$E$17:$E$600,0))</f>
        <v>0</v>
      </c>
      <c r="H475">
        <f>INDEX([1]Règles!$G$17:$G$600,MATCH($B475,[1]Règles!$E$17:$E$600,0))</f>
        <v>0</v>
      </c>
      <c r="I475">
        <f>INDEX([1]Règles!$H$17:$H$600,MATCH($B475,[1]Règles!$E$17:$E$600,0))</f>
        <v>0</v>
      </c>
      <c r="J475">
        <f t="shared" si="14"/>
        <v>0</v>
      </c>
      <c r="K475" t="e">
        <f t="shared" si="15"/>
        <v>#DIV/0!</v>
      </c>
    </row>
    <row r="476" spans="1:11" x14ac:dyDescent="0.25">
      <c r="A476" t="s">
        <v>5</v>
      </c>
      <c r="B476" t="s">
        <v>601</v>
      </c>
      <c r="C476" t="s">
        <v>602</v>
      </c>
      <c r="D476" t="s">
        <v>232</v>
      </c>
      <c r="E476">
        <v>11</v>
      </c>
      <c r="F476">
        <f>INDEX([1]Règles!$I$17:$I$600,MATCH($B476,[1]Règles!$E$17:$E$600,0))</f>
        <v>0</v>
      </c>
      <c r="G476">
        <f>INDEX([1]Règles!$F$17:$F$600,MATCH($B476,[1]Règles!$E$17:$E$600,0))</f>
        <v>0</v>
      </c>
      <c r="H476">
        <f>INDEX([1]Règles!$G$17:$G$600,MATCH($B476,[1]Règles!$E$17:$E$600,0))</f>
        <v>9</v>
      </c>
      <c r="I476">
        <f>INDEX([1]Règles!$H$17:$H$600,MATCH($B476,[1]Règles!$E$17:$E$600,0))</f>
        <v>1</v>
      </c>
      <c r="J476">
        <f t="shared" si="14"/>
        <v>0</v>
      </c>
      <c r="K476" t="e">
        <f t="shared" si="15"/>
        <v>#DIV/0!</v>
      </c>
    </row>
    <row r="477" spans="1:11" x14ac:dyDescent="0.25">
      <c r="A477" t="s">
        <v>5</v>
      </c>
      <c r="B477" t="s">
        <v>736</v>
      </c>
      <c r="C477" t="s">
        <v>737</v>
      </c>
      <c r="D477" t="s">
        <v>181</v>
      </c>
      <c r="E477">
        <v>3</v>
      </c>
      <c r="F477">
        <f>INDEX([1]Règles!$I$17:$I$600,MATCH($B477,[1]Règles!$E$17:$E$600,0))</f>
        <v>0</v>
      </c>
      <c r="G477">
        <f>INDEX([1]Règles!$F$17:$F$600,MATCH($B477,[1]Règles!$E$17:$E$600,0))</f>
        <v>0</v>
      </c>
      <c r="H477">
        <f>INDEX([1]Règles!$G$17:$G$600,MATCH($B477,[1]Règles!$E$17:$E$600,0))</f>
        <v>4</v>
      </c>
      <c r="I477">
        <f>INDEX([1]Règles!$H$17:$H$600,MATCH($B477,[1]Règles!$E$17:$E$600,0))</f>
        <v>1</v>
      </c>
      <c r="J477">
        <f t="shared" si="14"/>
        <v>0</v>
      </c>
      <c r="K477" t="e">
        <f t="shared" si="15"/>
        <v>#DIV/0!</v>
      </c>
    </row>
    <row r="478" spans="1:11" x14ac:dyDescent="0.25">
      <c r="A478" t="s">
        <v>5</v>
      </c>
      <c r="B478" t="s">
        <v>486</v>
      </c>
      <c r="C478" t="s">
        <v>487</v>
      </c>
      <c r="D478" t="s">
        <v>326</v>
      </c>
      <c r="E478">
        <v>9</v>
      </c>
      <c r="F478">
        <f>INDEX([1]Règles!$I$17:$I$600,MATCH($B478,[1]Règles!$E$17:$E$600,0))</f>
        <v>0</v>
      </c>
      <c r="G478">
        <f>INDEX([1]Règles!$F$17:$F$600,MATCH($B478,[1]Règles!$E$17:$E$600,0))</f>
        <v>0</v>
      </c>
      <c r="H478">
        <f>INDEX([1]Règles!$G$17:$G$600,MATCH($B478,[1]Règles!$E$17:$E$600,0))</f>
        <v>8</v>
      </c>
      <c r="I478">
        <f>INDEX([1]Règles!$H$17:$H$600,MATCH($B478,[1]Règles!$E$17:$E$600,0))</f>
        <v>0</v>
      </c>
      <c r="J478">
        <f t="shared" si="14"/>
        <v>0</v>
      </c>
      <c r="K478" t="e">
        <f t="shared" si="15"/>
        <v>#DIV/0!</v>
      </c>
    </row>
    <row r="479" spans="1:11" x14ac:dyDescent="0.25">
      <c r="A479" t="s">
        <v>11</v>
      </c>
      <c r="B479" t="s">
        <v>943</v>
      </c>
      <c r="C479" t="s">
        <v>415</v>
      </c>
      <c r="D479" t="s">
        <v>212</v>
      </c>
      <c r="E479">
        <v>6</v>
      </c>
      <c r="F479">
        <f>INDEX([1]Règles!$I$17:$I$600,MATCH($B479,[1]Règles!$E$17:$E$600,0))</f>
        <v>0</v>
      </c>
      <c r="G479">
        <f>INDEX([1]Règles!$F$17:$F$600,MATCH($B479,[1]Règles!$E$17:$E$600,0))</f>
        <v>0</v>
      </c>
      <c r="H479">
        <f>INDEX([1]Règles!$G$17:$G$600,MATCH($B479,[1]Règles!$E$17:$E$600,0))</f>
        <v>0</v>
      </c>
      <c r="I479">
        <f>INDEX([1]Règles!$H$17:$H$600,MATCH($B479,[1]Règles!$E$17:$E$600,0))</f>
        <v>0</v>
      </c>
      <c r="J479">
        <f t="shared" si="14"/>
        <v>0</v>
      </c>
      <c r="K479" t="e">
        <f t="shared" si="15"/>
        <v>#DIV/0!</v>
      </c>
    </row>
    <row r="480" spans="1:11" x14ac:dyDescent="0.25">
      <c r="A480" t="s">
        <v>5</v>
      </c>
      <c r="B480" t="s">
        <v>523</v>
      </c>
      <c r="C480" t="s">
        <v>524</v>
      </c>
      <c r="D480" t="s">
        <v>187</v>
      </c>
      <c r="E480">
        <v>1</v>
      </c>
      <c r="F480">
        <f>INDEX([1]Règles!$I$17:$I$600,MATCH($B480,[1]Règles!$E$17:$E$600,0))</f>
        <v>6</v>
      </c>
      <c r="G480">
        <f>INDEX([1]Règles!$F$17:$F$600,MATCH($B480,[1]Règles!$E$17:$E$600,0))</f>
        <v>1</v>
      </c>
      <c r="H480">
        <f>INDEX([1]Règles!$G$17:$G$600,MATCH($B480,[1]Règles!$E$17:$E$600,0))</f>
        <v>10</v>
      </c>
      <c r="I480">
        <f>INDEX([1]Règles!$H$17:$H$600,MATCH($B480,[1]Règles!$E$17:$E$600,0))</f>
        <v>1</v>
      </c>
      <c r="J480">
        <f t="shared" si="14"/>
        <v>6</v>
      </c>
      <c r="K480">
        <f t="shared" si="15"/>
        <v>0.16666666666666666</v>
      </c>
    </row>
    <row r="481" spans="1:11" x14ac:dyDescent="0.25">
      <c r="A481" t="s">
        <v>11</v>
      </c>
      <c r="B481" t="s">
        <v>947</v>
      </c>
      <c r="C481" t="s">
        <v>948</v>
      </c>
      <c r="D481" t="s">
        <v>212</v>
      </c>
      <c r="E481">
        <v>3</v>
      </c>
      <c r="F481">
        <f>INDEX([1]Règles!$I$17:$I$600,MATCH($B481,[1]Règles!$E$17:$E$600,0))</f>
        <v>0</v>
      </c>
      <c r="G481">
        <f>INDEX([1]Règles!$F$17:$F$600,MATCH($B481,[1]Règles!$E$17:$E$600,0))</f>
        <v>0</v>
      </c>
      <c r="H481">
        <f>INDEX([1]Règles!$G$17:$G$600,MATCH($B481,[1]Règles!$E$17:$E$600,0))</f>
        <v>0</v>
      </c>
      <c r="I481">
        <f>INDEX([1]Règles!$H$17:$H$600,MATCH($B481,[1]Règles!$E$17:$E$600,0))</f>
        <v>0</v>
      </c>
      <c r="J481">
        <f t="shared" si="14"/>
        <v>0</v>
      </c>
      <c r="K481" t="e">
        <f t="shared" si="15"/>
        <v>#DIV/0!</v>
      </c>
    </row>
    <row r="482" spans="1:11" x14ac:dyDescent="0.25">
      <c r="A482" t="s">
        <v>5</v>
      </c>
      <c r="B482" t="s">
        <v>253</v>
      </c>
      <c r="C482" t="s">
        <v>254</v>
      </c>
      <c r="D482" t="s">
        <v>187</v>
      </c>
      <c r="E482">
        <v>1</v>
      </c>
      <c r="F482">
        <f>INDEX([1]Règles!$I$17:$I$600,MATCH($B482,[1]Règles!$E$17:$E$600,0))</f>
        <v>0</v>
      </c>
      <c r="G482">
        <f>INDEX([1]Règles!$F$17:$F$600,MATCH($B482,[1]Règles!$E$17:$E$600,0))</f>
        <v>0</v>
      </c>
      <c r="H482">
        <f>INDEX([1]Règles!$G$17:$G$600,MATCH($B482,[1]Règles!$E$17:$E$600,0))</f>
        <v>1</v>
      </c>
      <c r="I482">
        <f>INDEX([1]Règles!$H$17:$H$600,MATCH($B482,[1]Règles!$E$17:$E$600,0))</f>
        <v>0</v>
      </c>
      <c r="J482">
        <f t="shared" si="14"/>
        <v>0</v>
      </c>
      <c r="K482" t="e">
        <f t="shared" si="15"/>
        <v>#DIV/0!</v>
      </c>
    </row>
    <row r="483" spans="1:11" x14ac:dyDescent="0.25">
      <c r="A483" t="s">
        <v>5</v>
      </c>
      <c r="B483" t="s">
        <v>525</v>
      </c>
      <c r="D483" t="s">
        <v>187</v>
      </c>
      <c r="E483">
        <v>18</v>
      </c>
      <c r="F483">
        <f>INDEX([1]Règles!$I$17:$I$600,MATCH($B483,[1]Règles!$E$17:$E$600,0))</f>
        <v>0</v>
      </c>
      <c r="G483">
        <f>INDEX([1]Règles!$F$17:$F$600,MATCH($B483,[1]Règles!$E$17:$E$600,0))</f>
        <v>0</v>
      </c>
      <c r="H483">
        <f>INDEX([1]Règles!$G$17:$G$600,MATCH($B483,[1]Règles!$E$17:$E$600,0))</f>
        <v>0</v>
      </c>
      <c r="I483">
        <f>INDEX([1]Règles!$H$17:$H$600,MATCH($B483,[1]Règles!$E$17:$E$600,0))</f>
        <v>0</v>
      </c>
      <c r="J483">
        <f t="shared" si="14"/>
        <v>0</v>
      </c>
      <c r="K483" t="e">
        <f t="shared" si="15"/>
        <v>#DIV/0!</v>
      </c>
    </row>
    <row r="484" spans="1:11" x14ac:dyDescent="0.25">
      <c r="A484" t="s">
        <v>5</v>
      </c>
      <c r="B484" t="s">
        <v>572</v>
      </c>
      <c r="C484" t="s">
        <v>573</v>
      </c>
      <c r="D484" t="s">
        <v>190</v>
      </c>
      <c r="E484">
        <v>12</v>
      </c>
      <c r="F484">
        <f>INDEX([1]Règles!$I$17:$I$600,MATCH($B484,[1]Règles!$E$17:$E$600,0))</f>
        <v>0</v>
      </c>
      <c r="G484">
        <f>INDEX([1]Règles!$F$17:$F$600,MATCH($B484,[1]Règles!$E$17:$E$600,0))</f>
        <v>0</v>
      </c>
      <c r="H484">
        <f>INDEX([1]Règles!$G$17:$G$600,MATCH($B484,[1]Règles!$E$17:$E$600,0))</f>
        <v>0</v>
      </c>
      <c r="I484">
        <f>INDEX([1]Règles!$H$17:$H$600,MATCH($B484,[1]Règles!$E$17:$E$600,0))</f>
        <v>0</v>
      </c>
      <c r="J484">
        <f t="shared" si="14"/>
        <v>0</v>
      </c>
      <c r="K484" t="e">
        <f t="shared" si="15"/>
        <v>#DIV/0!</v>
      </c>
    </row>
    <row r="485" spans="1:11" x14ac:dyDescent="0.25">
      <c r="A485" t="s">
        <v>5</v>
      </c>
      <c r="B485" t="s">
        <v>598</v>
      </c>
      <c r="C485" t="s">
        <v>172</v>
      </c>
      <c r="D485" t="s">
        <v>232</v>
      </c>
      <c r="E485">
        <v>1</v>
      </c>
      <c r="F485">
        <f>INDEX([1]Règles!$I$17:$I$600,MATCH($B485,[1]Règles!$E$17:$E$600,0))</f>
        <v>0</v>
      </c>
      <c r="G485">
        <f>INDEX([1]Règles!$F$17:$F$600,MATCH($B485,[1]Règles!$E$17:$E$600,0))</f>
        <v>0</v>
      </c>
      <c r="H485">
        <f>INDEX([1]Règles!$G$17:$G$600,MATCH($B485,[1]Règles!$E$17:$E$600,0))</f>
        <v>1</v>
      </c>
      <c r="I485">
        <f>INDEX([1]Règles!$H$17:$H$600,MATCH($B485,[1]Règles!$E$17:$E$600,0))</f>
        <v>0</v>
      </c>
      <c r="J485">
        <f t="shared" si="14"/>
        <v>0</v>
      </c>
      <c r="K485" t="e">
        <f t="shared" si="15"/>
        <v>#DIV/0!</v>
      </c>
    </row>
    <row r="486" spans="1:11" x14ac:dyDescent="0.25">
      <c r="A486" t="s">
        <v>11</v>
      </c>
      <c r="B486" t="s">
        <v>997</v>
      </c>
      <c r="C486" t="s">
        <v>998</v>
      </c>
      <c r="D486" t="s">
        <v>209</v>
      </c>
      <c r="E486">
        <v>6</v>
      </c>
      <c r="F486">
        <f>INDEX([1]Règles!$I$17:$I$600,MATCH($B486,[1]Règles!$E$17:$E$600,0))</f>
        <v>0</v>
      </c>
      <c r="G486">
        <f>INDEX([1]Règles!$F$17:$F$600,MATCH($B486,[1]Règles!$E$17:$E$600,0))</f>
        <v>0</v>
      </c>
      <c r="H486">
        <f>INDEX([1]Règles!$G$17:$G$600,MATCH($B486,[1]Règles!$E$17:$E$600,0))</f>
        <v>0</v>
      </c>
      <c r="I486">
        <f>INDEX([1]Règles!$H$17:$H$600,MATCH($B486,[1]Règles!$E$17:$E$600,0))</f>
        <v>0</v>
      </c>
      <c r="J486">
        <f t="shared" si="14"/>
        <v>0</v>
      </c>
      <c r="K486" t="e">
        <f t="shared" si="15"/>
        <v>#DIV/0!</v>
      </c>
    </row>
    <row r="487" spans="1:11" x14ac:dyDescent="0.25">
      <c r="A487" t="s">
        <v>5</v>
      </c>
      <c r="B487" t="s">
        <v>257</v>
      </c>
      <c r="C487" t="s">
        <v>221</v>
      </c>
      <c r="D487" t="s">
        <v>199</v>
      </c>
      <c r="E487">
        <v>1</v>
      </c>
      <c r="F487">
        <f>INDEX([1]Règles!$I$17:$I$600,MATCH($B487,[1]Règles!$E$17:$E$600,0))</f>
        <v>0</v>
      </c>
      <c r="G487">
        <f>INDEX([1]Règles!$F$17:$F$600,MATCH($B487,[1]Règles!$E$17:$E$600,0))</f>
        <v>0</v>
      </c>
      <c r="H487">
        <f>INDEX([1]Règles!$G$17:$G$600,MATCH($B487,[1]Règles!$E$17:$E$600,0))</f>
        <v>0</v>
      </c>
      <c r="I487">
        <f>INDEX([1]Règles!$H$17:$H$600,MATCH($B487,[1]Règles!$E$17:$E$600,0))</f>
        <v>0</v>
      </c>
      <c r="J487">
        <f t="shared" si="14"/>
        <v>0</v>
      </c>
      <c r="K487" t="e">
        <f t="shared" si="15"/>
        <v>#DIV/0!</v>
      </c>
    </row>
    <row r="488" spans="1:11" x14ac:dyDescent="0.25">
      <c r="A488" t="s">
        <v>5</v>
      </c>
      <c r="B488" t="s">
        <v>684</v>
      </c>
      <c r="C488" t="s">
        <v>385</v>
      </c>
      <c r="D488" t="s">
        <v>199</v>
      </c>
      <c r="E488">
        <v>6</v>
      </c>
      <c r="F488">
        <f>INDEX([1]Règles!$I$17:$I$600,MATCH($B488,[1]Règles!$E$17:$E$600,0))</f>
        <v>0</v>
      </c>
      <c r="G488">
        <f>INDEX([1]Règles!$F$17:$F$600,MATCH($B488,[1]Règles!$E$17:$E$600,0))</f>
        <v>0</v>
      </c>
      <c r="H488">
        <f>INDEX([1]Règles!$G$17:$G$600,MATCH($B488,[1]Règles!$E$17:$E$600,0))</f>
        <v>3</v>
      </c>
      <c r="I488">
        <f>INDEX([1]Règles!$H$17:$H$600,MATCH($B488,[1]Règles!$E$17:$E$600,0))</f>
        <v>0</v>
      </c>
      <c r="J488">
        <f t="shared" si="14"/>
        <v>0</v>
      </c>
      <c r="K488" t="e">
        <f t="shared" si="15"/>
        <v>#DIV/0!</v>
      </c>
    </row>
    <row r="489" spans="1:11" x14ac:dyDescent="0.25">
      <c r="A489" t="s">
        <v>11</v>
      </c>
      <c r="B489" t="s">
        <v>1001</v>
      </c>
      <c r="C489" t="s">
        <v>1002</v>
      </c>
      <c r="D489" t="s">
        <v>209</v>
      </c>
      <c r="E489">
        <v>3</v>
      </c>
      <c r="F489">
        <f>INDEX([1]Règles!$I$17:$I$600,MATCH($B489,[1]Règles!$E$17:$E$600,0))</f>
        <v>0</v>
      </c>
      <c r="G489">
        <f>INDEX([1]Règles!$F$17:$F$600,MATCH($B489,[1]Règles!$E$17:$E$600,0))</f>
        <v>0</v>
      </c>
      <c r="H489">
        <f>INDEX([1]Règles!$G$17:$G$600,MATCH($B489,[1]Règles!$E$17:$E$600,0))</f>
        <v>0</v>
      </c>
      <c r="I489">
        <f>INDEX([1]Règles!$H$17:$H$600,MATCH($B489,[1]Règles!$E$17:$E$600,0))</f>
        <v>0</v>
      </c>
      <c r="J489">
        <f t="shared" si="14"/>
        <v>0</v>
      </c>
      <c r="K489" t="e">
        <f t="shared" si="15"/>
        <v>#DIV/0!</v>
      </c>
    </row>
    <row r="490" spans="1:11" x14ac:dyDescent="0.25">
      <c r="A490" t="s">
        <v>11</v>
      </c>
      <c r="B490" t="s">
        <v>1007</v>
      </c>
      <c r="C490" t="s">
        <v>1008</v>
      </c>
      <c r="D490" t="s">
        <v>209</v>
      </c>
      <c r="E490">
        <v>1</v>
      </c>
      <c r="F490">
        <f>INDEX([1]Règles!$I$17:$I$600,MATCH($B490,[1]Règles!$E$17:$E$600,0))</f>
        <v>0</v>
      </c>
      <c r="G490">
        <f>INDEX([1]Règles!$F$17:$F$600,MATCH($B490,[1]Règles!$E$17:$E$600,0))</f>
        <v>0</v>
      </c>
      <c r="H490">
        <f>INDEX([1]Règles!$G$17:$G$600,MATCH($B490,[1]Règles!$E$17:$E$600,0))</f>
        <v>0</v>
      </c>
      <c r="I490">
        <f>INDEX([1]Règles!$H$17:$H$600,MATCH($B490,[1]Règles!$E$17:$E$600,0))</f>
        <v>0</v>
      </c>
      <c r="J490">
        <f t="shared" si="14"/>
        <v>0</v>
      </c>
      <c r="K490" t="e">
        <f t="shared" si="15"/>
        <v>#DIV/0!</v>
      </c>
    </row>
    <row r="491" spans="1:11" x14ac:dyDescent="0.25">
      <c r="A491" t="s">
        <v>5</v>
      </c>
      <c r="B491" t="s">
        <v>847</v>
      </c>
      <c r="C491" t="s">
        <v>848</v>
      </c>
      <c r="D491" t="s">
        <v>206</v>
      </c>
      <c r="E491">
        <v>1</v>
      </c>
      <c r="F491">
        <f>INDEX([1]Règles!$I$17:$I$600,MATCH($B491,[1]Règles!$E$17:$E$600,0))</f>
        <v>5.666666666666667</v>
      </c>
      <c r="G491">
        <f>INDEX([1]Règles!$F$17:$F$600,MATCH($B491,[1]Règles!$E$17:$E$600,0))</f>
        <v>3</v>
      </c>
      <c r="H491">
        <f>INDEX([1]Règles!$G$17:$G$600,MATCH($B491,[1]Règles!$E$17:$E$600,0))</f>
        <v>0</v>
      </c>
      <c r="I491">
        <f>INDEX([1]Règles!$H$17:$H$600,MATCH($B491,[1]Règles!$E$17:$E$600,0))</f>
        <v>1</v>
      </c>
      <c r="J491">
        <f t="shared" si="14"/>
        <v>5.666666666666667</v>
      </c>
      <c r="K491">
        <f t="shared" si="15"/>
        <v>0.1764705882352941</v>
      </c>
    </row>
    <row r="492" spans="1:11" x14ac:dyDescent="0.25">
      <c r="A492" t="s">
        <v>5</v>
      </c>
      <c r="B492" t="s">
        <v>850</v>
      </c>
      <c r="C492" t="s">
        <v>851</v>
      </c>
      <c r="D492" t="s">
        <v>206</v>
      </c>
      <c r="E492">
        <v>9</v>
      </c>
      <c r="F492">
        <f>INDEX([1]Règles!$I$17:$I$600,MATCH($B492,[1]Règles!$E$17:$E$600,0))</f>
        <v>4.666666666666667</v>
      </c>
      <c r="G492">
        <f>INDEX([1]Règles!$F$17:$F$600,MATCH($B492,[1]Règles!$E$17:$E$600,0))</f>
        <v>3</v>
      </c>
      <c r="H492">
        <f>INDEX([1]Règles!$G$17:$G$600,MATCH($B492,[1]Règles!$E$17:$E$600,0))</f>
        <v>10</v>
      </c>
      <c r="I492">
        <f>INDEX([1]Règles!$H$17:$H$600,MATCH($B492,[1]Règles!$E$17:$E$600,0))</f>
        <v>1</v>
      </c>
      <c r="J492">
        <f t="shared" si="14"/>
        <v>0.5185185185185186</v>
      </c>
      <c r="K492">
        <f t="shared" si="15"/>
        <v>0.21428571428571427</v>
      </c>
    </row>
    <row r="493" spans="1:11" x14ac:dyDescent="0.25">
      <c r="A493" t="s">
        <v>5</v>
      </c>
      <c r="B493" t="s">
        <v>886</v>
      </c>
      <c r="C493" t="s">
        <v>887</v>
      </c>
      <c r="D493" t="s">
        <v>313</v>
      </c>
      <c r="E493">
        <v>8</v>
      </c>
      <c r="F493">
        <f>INDEX([1]Règles!$I$17:$I$600,MATCH($B493,[1]Règles!$E$17:$E$600,0))</f>
        <v>0</v>
      </c>
      <c r="G493">
        <f>INDEX([1]Règles!$F$17:$F$600,MATCH($B493,[1]Règles!$E$17:$E$600,0))</f>
        <v>0</v>
      </c>
      <c r="H493">
        <f>INDEX([1]Règles!$G$17:$G$600,MATCH($B493,[1]Règles!$E$17:$E$600,0))</f>
        <v>1</v>
      </c>
      <c r="I493">
        <f>INDEX([1]Règles!$H$17:$H$600,MATCH($B493,[1]Règles!$E$17:$E$600,0))</f>
        <v>0</v>
      </c>
      <c r="J493">
        <f t="shared" si="14"/>
        <v>0</v>
      </c>
      <c r="K493" t="e">
        <f t="shared" si="15"/>
        <v>#DIV/0!</v>
      </c>
    </row>
    <row r="494" spans="1:11" x14ac:dyDescent="0.25">
      <c r="A494" t="s">
        <v>5</v>
      </c>
      <c r="B494" t="s">
        <v>757</v>
      </c>
      <c r="C494" t="s">
        <v>308</v>
      </c>
      <c r="D494" t="s">
        <v>386</v>
      </c>
      <c r="E494">
        <v>4</v>
      </c>
      <c r="F494">
        <f>INDEX([1]Règles!$I$17:$I$600,MATCH($B494,[1]Règles!$E$17:$E$600,0))</f>
        <v>0</v>
      </c>
      <c r="G494">
        <f>INDEX([1]Règles!$F$17:$F$600,MATCH($B494,[1]Règles!$E$17:$E$600,0))</f>
        <v>0</v>
      </c>
      <c r="H494">
        <f>INDEX([1]Règles!$G$17:$G$600,MATCH($B494,[1]Règles!$E$17:$E$600,0))</f>
        <v>3</v>
      </c>
      <c r="I494">
        <f>INDEX([1]Règles!$H$17:$H$600,MATCH($B494,[1]Règles!$E$17:$E$600,0))</f>
        <v>0</v>
      </c>
      <c r="J494">
        <f t="shared" si="14"/>
        <v>0</v>
      </c>
      <c r="K494" t="e">
        <f t="shared" si="15"/>
        <v>#DIV/0!</v>
      </c>
    </row>
    <row r="495" spans="1:11" x14ac:dyDescent="0.25">
      <c r="A495" t="s">
        <v>5</v>
      </c>
      <c r="B495" t="s">
        <v>968</v>
      </c>
      <c r="C495" t="s">
        <v>969</v>
      </c>
      <c r="D495" t="s">
        <v>209</v>
      </c>
      <c r="E495">
        <v>1</v>
      </c>
      <c r="F495">
        <f>INDEX([1]Règles!$I$17:$I$600,MATCH($B495,[1]Règles!$E$17:$E$600,0))</f>
        <v>0</v>
      </c>
      <c r="G495">
        <f>INDEX([1]Règles!$F$17:$F$600,MATCH($B495,[1]Règles!$E$17:$E$600,0))</f>
        <v>0</v>
      </c>
      <c r="H495">
        <f>INDEX([1]Règles!$G$17:$G$600,MATCH($B495,[1]Règles!$E$17:$E$600,0))</f>
        <v>0</v>
      </c>
      <c r="I495">
        <f>INDEX([1]Règles!$H$17:$H$600,MATCH($B495,[1]Règles!$E$17:$E$600,0))</f>
        <v>0</v>
      </c>
      <c r="J495">
        <f t="shared" si="14"/>
        <v>0</v>
      </c>
      <c r="K495" t="e">
        <f t="shared" si="15"/>
        <v>#DIV/0!</v>
      </c>
    </row>
  </sheetData>
  <autoFilter ref="A1:L49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5"/>
  <sheetViews>
    <sheetView workbookViewId="0">
      <pane ySplit="1" topLeftCell="A11" activePane="bottomLeft" state="frozen"/>
      <selection pane="bottomLeft" activeCell="F14" sqref="F14"/>
    </sheetView>
  </sheetViews>
  <sheetFormatPr baseColWidth="10" defaultColWidth="9.140625" defaultRowHeight="15" x14ac:dyDescent="0.25"/>
  <cols>
    <col min="1" max="1" width="10.28515625" bestFit="1" customWidth="1"/>
    <col min="3" max="3" width="19.140625" bestFit="1" customWidth="1"/>
    <col min="10" max="10" width="12" bestFit="1" customWidth="1"/>
  </cols>
  <sheetData>
    <row r="1" spans="1:13" x14ac:dyDescent="0.25">
      <c r="A1" t="s">
        <v>0</v>
      </c>
      <c r="B1" t="s">
        <v>233</v>
      </c>
      <c r="C1" t="s">
        <v>234</v>
      </c>
      <c r="D1" t="s">
        <v>2</v>
      </c>
      <c r="E1" t="s">
        <v>235</v>
      </c>
      <c r="F1" t="s">
        <v>1009</v>
      </c>
      <c r="G1" t="s">
        <v>244</v>
      </c>
      <c r="H1" t="s">
        <v>245</v>
      </c>
      <c r="I1" t="s">
        <v>243</v>
      </c>
      <c r="J1" t="s">
        <v>1010</v>
      </c>
      <c r="K1" t="s">
        <v>1011</v>
      </c>
      <c r="L1" t="s">
        <v>1029</v>
      </c>
    </row>
    <row r="2" spans="1:13" x14ac:dyDescent="0.25">
      <c r="A2" t="s">
        <v>11</v>
      </c>
      <c r="B2" t="s">
        <v>410</v>
      </c>
      <c r="C2" t="s">
        <v>411</v>
      </c>
      <c r="D2" t="s">
        <v>184</v>
      </c>
      <c r="E2">
        <v>15</v>
      </c>
      <c r="F2">
        <f>INDEX([1]Règles!$I$17:$I$600,MATCH($B2,[1]Règles!$E$17:$E$600,0))</f>
        <v>5.9375</v>
      </c>
      <c r="G2">
        <f>INDEX([1]Règles!$F$17:$F$600,MATCH($B2,[1]Règles!$E$17:$E$600,0))</f>
        <v>8</v>
      </c>
      <c r="H2">
        <f>INDEX([1]Règles!$G$17:$G$600,MATCH($B2,[1]Règles!$E$17:$E$600,0))</f>
        <v>9</v>
      </c>
      <c r="I2">
        <f>INDEX([1]Règles!$H$17:$H$600,MATCH($B2,[1]Règles!$E$17:$E$600,0))</f>
        <v>3</v>
      </c>
      <c r="J2">
        <f t="shared" ref="J2" si="0">F2/E2</f>
        <v>0.39583333333333331</v>
      </c>
      <c r="K2">
        <f t="shared" ref="K2" si="1">I2/F2</f>
        <v>0.50526315789473686</v>
      </c>
    </row>
    <row r="3" spans="1:13" x14ac:dyDescent="0.25">
      <c r="A3" t="s">
        <v>11</v>
      </c>
      <c r="B3" t="s">
        <v>515</v>
      </c>
      <c r="C3" t="s">
        <v>516</v>
      </c>
      <c r="D3" t="s">
        <v>326</v>
      </c>
      <c r="E3">
        <v>7</v>
      </c>
      <c r="F3">
        <f>INDEX([1]Règles!$I$17:$I$600,MATCH($B3,[1]Règles!$E$17:$E$600,0))</f>
        <v>5.1891891891891895</v>
      </c>
      <c r="G3">
        <f>INDEX([1]Règles!$F$17:$F$600,MATCH($B3,[1]Règles!$E$17:$E$600,0))</f>
        <v>37</v>
      </c>
      <c r="H3">
        <f>INDEX([1]Règles!$G$17:$G$600,MATCH($B3,[1]Règles!$E$17:$E$600,0))</f>
        <v>1</v>
      </c>
      <c r="I3" t="str">
        <f>INDEX([1]Règles!$H$17:$H$600,MATCH($B3,[1]Règles!$E$17:$E$600,0))</f>
        <v>2 / (-1)</v>
      </c>
      <c r="J3">
        <f t="shared" ref="J3:J66" si="2">F3/E3</f>
        <v>0.74131274131274139</v>
      </c>
      <c r="K3" t="e">
        <f t="shared" ref="K3:K66" si="3">I3/F3</f>
        <v>#VALUE!</v>
      </c>
      <c r="L3">
        <v>1</v>
      </c>
      <c r="M3">
        <v>120</v>
      </c>
    </row>
    <row r="4" spans="1:13" x14ac:dyDescent="0.25">
      <c r="A4" t="s">
        <v>26</v>
      </c>
      <c r="B4" t="s">
        <v>188</v>
      </c>
      <c r="C4" t="s">
        <v>189</v>
      </c>
      <c r="D4" t="s">
        <v>190</v>
      </c>
      <c r="E4">
        <v>7</v>
      </c>
      <c r="F4">
        <f>INDEX([1]Règles!$I$17:$I$600,MATCH($B4,[1]Règles!$E$17:$E$600,0))</f>
        <v>4.8620689655172411</v>
      </c>
      <c r="G4">
        <f>INDEX([1]Règles!$F$17:$F$600,MATCH($B4,[1]Règles!$E$17:$E$600,0))</f>
        <v>29</v>
      </c>
      <c r="H4">
        <f>INDEX([1]Règles!$G$17:$G$600,MATCH($B4,[1]Règles!$E$17:$E$600,0))</f>
        <v>1</v>
      </c>
      <c r="I4" t="str">
        <f>INDEX([1]Règles!$H$17:$H$600,MATCH($B4,[1]Règles!$E$17:$E$600,0))</f>
        <v>(-1)</v>
      </c>
      <c r="J4">
        <f t="shared" si="2"/>
        <v>0.69458128078817727</v>
      </c>
      <c r="K4" t="e">
        <f t="shared" si="3"/>
        <v>#VALUE!</v>
      </c>
    </row>
    <row r="5" spans="1:13" x14ac:dyDescent="0.25">
      <c r="A5" t="s">
        <v>11</v>
      </c>
      <c r="B5" t="s">
        <v>885</v>
      </c>
      <c r="C5" t="s">
        <v>415</v>
      </c>
      <c r="D5" t="s">
        <v>229</v>
      </c>
      <c r="E5">
        <v>15</v>
      </c>
      <c r="F5">
        <f>INDEX([1]Règles!$I$17:$I$600,MATCH($B5,[1]Règles!$E$17:$E$600,0))</f>
        <v>6.2727272727272725</v>
      </c>
      <c r="G5">
        <f>INDEX([1]Règles!$F$17:$F$600,MATCH($B5,[1]Règles!$E$17:$E$600,0))</f>
        <v>10</v>
      </c>
      <c r="H5">
        <f>INDEX([1]Règles!$G$17:$G$600,MATCH($B5,[1]Règles!$E$17:$E$600,0))</f>
        <v>11</v>
      </c>
      <c r="I5">
        <f>INDEX([1]Règles!$H$17:$H$600,MATCH($B5,[1]Règles!$E$17:$E$600,0))</f>
        <v>4</v>
      </c>
      <c r="J5">
        <f t="shared" si="2"/>
        <v>0.41818181818181815</v>
      </c>
      <c r="K5">
        <f t="shared" si="3"/>
        <v>0.63768115942028991</v>
      </c>
    </row>
    <row r="6" spans="1:13" x14ac:dyDescent="0.25">
      <c r="A6" t="s">
        <v>20</v>
      </c>
      <c r="B6" t="s">
        <v>809</v>
      </c>
      <c r="C6" t="s">
        <v>308</v>
      </c>
      <c r="D6" t="s">
        <v>173</v>
      </c>
      <c r="E6">
        <v>1</v>
      </c>
      <c r="F6">
        <f>INDEX([1]Règles!$I$17:$I$600,MATCH($B6,[1]Règles!$E$17:$E$600,0))</f>
        <v>6.333333333333333</v>
      </c>
      <c r="G6">
        <f>INDEX([1]Règles!$F$17:$F$600,MATCH($B6,[1]Règles!$E$17:$E$600,0))</f>
        <v>6</v>
      </c>
      <c r="H6">
        <f>INDEX([1]Règles!$G$17:$G$600,MATCH($B6,[1]Règles!$E$17:$E$600,0))</f>
        <v>0</v>
      </c>
      <c r="I6">
        <f>INDEX([1]Règles!$H$17:$H$600,MATCH($B6,[1]Règles!$E$17:$E$600,0))</f>
        <v>0</v>
      </c>
      <c r="J6">
        <f t="shared" si="2"/>
        <v>6.333333333333333</v>
      </c>
      <c r="K6">
        <f t="shared" si="3"/>
        <v>0</v>
      </c>
    </row>
    <row r="7" spans="1:13" x14ac:dyDescent="0.25">
      <c r="A7" t="s">
        <v>26</v>
      </c>
      <c r="B7" t="s">
        <v>503</v>
      </c>
      <c r="C7" t="s">
        <v>216</v>
      </c>
      <c r="D7" t="s">
        <v>326</v>
      </c>
      <c r="E7">
        <v>7</v>
      </c>
      <c r="F7">
        <f>INDEX([1]Règles!$I$17:$I$600,MATCH($B7,[1]Règles!$E$17:$E$600,0))</f>
        <v>4.8269230769230766</v>
      </c>
      <c r="G7">
        <f>INDEX([1]Règles!$F$17:$F$600,MATCH($B7,[1]Règles!$E$17:$E$600,0))</f>
        <v>24</v>
      </c>
      <c r="H7">
        <f>INDEX([1]Règles!$G$17:$G$600,MATCH($B7,[1]Règles!$E$17:$E$600,0))</f>
        <v>6</v>
      </c>
      <c r="I7" t="str">
        <f>INDEX([1]Règles!$H$17:$H$600,MATCH($B7,[1]Règles!$E$17:$E$600,0))</f>
        <v>(-1)</v>
      </c>
      <c r="J7">
        <f t="shared" si="2"/>
        <v>0.68956043956043955</v>
      </c>
      <c r="K7" t="e">
        <f t="shared" si="3"/>
        <v>#VALUE!</v>
      </c>
      <c r="M7">
        <v>60</v>
      </c>
    </row>
    <row r="8" spans="1:13" x14ac:dyDescent="0.25">
      <c r="A8" t="s">
        <v>20</v>
      </c>
      <c r="B8" t="s">
        <v>988</v>
      </c>
      <c r="C8" t="s">
        <v>758</v>
      </c>
      <c r="D8" t="s">
        <v>209</v>
      </c>
      <c r="E8">
        <v>8</v>
      </c>
      <c r="F8">
        <f>INDEX([1]Règles!$I$17:$I$600,MATCH($B8,[1]Règles!$E$17:$E$600,0))</f>
        <v>5.4347826086956523</v>
      </c>
      <c r="G8">
        <f>INDEX([1]Règles!$F$17:$F$600,MATCH($B8,[1]Règles!$E$17:$E$600,0))</f>
        <v>23</v>
      </c>
      <c r="H8">
        <f>INDEX([1]Règles!$G$17:$G$600,MATCH($B8,[1]Règles!$E$17:$E$600,0))</f>
        <v>0</v>
      </c>
      <c r="I8" t="str">
        <f>INDEX([1]Règles!$H$17:$H$600,MATCH($B8,[1]Règles!$E$17:$E$600,0))</f>
        <v>(-1)</v>
      </c>
      <c r="J8">
        <f t="shared" si="2"/>
        <v>0.67934782608695654</v>
      </c>
      <c r="K8" t="e">
        <f t="shared" si="3"/>
        <v>#VALUE!</v>
      </c>
    </row>
    <row r="9" spans="1:13" x14ac:dyDescent="0.25">
      <c r="A9" t="s">
        <v>26</v>
      </c>
      <c r="B9" t="s">
        <v>553</v>
      </c>
      <c r="C9" t="s">
        <v>554</v>
      </c>
      <c r="D9" t="s">
        <v>196</v>
      </c>
      <c r="E9">
        <v>8</v>
      </c>
      <c r="F9">
        <f>INDEX([1]Règles!$I$17:$I$600,MATCH($B9,[1]Règles!$E$17:$E$600,0))</f>
        <v>4.7666666666666666</v>
      </c>
      <c r="G9">
        <f>INDEX([1]Règles!$F$17:$F$600,MATCH($B9,[1]Règles!$E$17:$E$600,0))</f>
        <v>30</v>
      </c>
      <c r="H9">
        <f>INDEX([1]Règles!$G$17:$G$600,MATCH($B9,[1]Règles!$E$17:$E$600,0))</f>
        <v>0</v>
      </c>
      <c r="I9" t="str">
        <f>INDEX([1]Règles!$H$17:$H$600,MATCH($B9,[1]Règles!$E$17:$E$600,0))</f>
        <v>(-1)</v>
      </c>
      <c r="J9">
        <f t="shared" si="2"/>
        <v>0.59583333333333333</v>
      </c>
      <c r="K9" t="e">
        <f t="shared" si="3"/>
        <v>#VALUE!</v>
      </c>
      <c r="M9">
        <v>30</v>
      </c>
    </row>
    <row r="10" spans="1:13" x14ac:dyDescent="0.25">
      <c r="A10" t="s">
        <v>26</v>
      </c>
      <c r="B10" t="s">
        <v>853</v>
      </c>
      <c r="C10" t="s">
        <v>321</v>
      </c>
      <c r="D10" t="s">
        <v>206</v>
      </c>
      <c r="E10">
        <v>10</v>
      </c>
      <c r="F10">
        <f>INDEX([1]Règles!$I$17:$I$600,MATCH($B10,[1]Règles!$E$17:$E$600,0))</f>
        <v>5.3611111111111107</v>
      </c>
      <c r="G10">
        <f>INDEX([1]Règles!$F$17:$F$600,MATCH($B10,[1]Règles!$E$17:$E$600,0))</f>
        <v>36</v>
      </c>
      <c r="H10">
        <f>INDEX([1]Règles!$G$17:$G$600,MATCH($B10,[1]Règles!$E$17:$E$600,0))</f>
        <v>0</v>
      </c>
      <c r="I10" t="str">
        <f>INDEX([1]Règles!$H$17:$H$600,MATCH($B10,[1]Règles!$E$17:$E$600,0))</f>
        <v>4 / (-1)</v>
      </c>
      <c r="J10">
        <f t="shared" si="2"/>
        <v>0.53611111111111109</v>
      </c>
      <c r="K10" t="e">
        <f t="shared" si="3"/>
        <v>#VALUE!</v>
      </c>
    </row>
    <row r="11" spans="1:13" x14ac:dyDescent="0.25">
      <c r="A11" t="s">
        <v>11</v>
      </c>
      <c r="B11" t="s">
        <v>383</v>
      </c>
      <c r="C11" t="s">
        <v>304</v>
      </c>
      <c r="D11" t="s">
        <v>176</v>
      </c>
      <c r="E11">
        <v>11</v>
      </c>
      <c r="F11">
        <f>INDEX([1]Règles!$I$17:$I$600,MATCH($B11,[1]Règles!$E$17:$E$600,0))</f>
        <v>5.4090909090909092</v>
      </c>
      <c r="G11">
        <f>INDEX([1]Règles!$F$17:$F$600,MATCH($B11,[1]Règles!$E$17:$E$600,0))</f>
        <v>22</v>
      </c>
      <c r="H11">
        <f>INDEX([1]Règles!$G$17:$G$600,MATCH($B11,[1]Règles!$E$17:$E$600,0))</f>
        <v>1</v>
      </c>
      <c r="I11" t="str">
        <f>INDEX([1]Règles!$H$17:$H$600,MATCH($B11,[1]Règles!$E$17:$E$600,0))</f>
        <v>1 / (-1)</v>
      </c>
      <c r="J11">
        <f t="shared" si="2"/>
        <v>0.49173553719008267</v>
      </c>
      <c r="K11" t="e">
        <f t="shared" si="3"/>
        <v>#VALUE!</v>
      </c>
    </row>
    <row r="12" spans="1:13" x14ac:dyDescent="0.25">
      <c r="A12" t="s">
        <v>26</v>
      </c>
      <c r="B12" t="s">
        <v>404</v>
      </c>
      <c r="C12" t="s">
        <v>405</v>
      </c>
      <c r="D12" t="s">
        <v>181</v>
      </c>
      <c r="E12">
        <v>12</v>
      </c>
      <c r="F12">
        <f>INDEX([1]Règles!$I$17:$I$600,MATCH($B12,[1]Règles!$E$17:$E$600,0))</f>
        <v>5.2166666666666668</v>
      </c>
      <c r="G12">
        <f>INDEX([1]Règles!$F$17:$F$600,MATCH($B12,[1]Règles!$E$17:$E$600,0))</f>
        <v>30</v>
      </c>
      <c r="H12">
        <f>INDEX([1]Règles!$G$17:$G$600,MATCH($B12,[1]Règles!$E$17:$E$600,0))</f>
        <v>1</v>
      </c>
      <c r="I12" t="str">
        <f>INDEX([1]Règles!$H$17:$H$600,MATCH($B12,[1]Règles!$E$17:$E$600,0))</f>
        <v>1 / (-1)</v>
      </c>
      <c r="J12">
        <f t="shared" si="2"/>
        <v>0.43472222222222223</v>
      </c>
      <c r="K12" t="e">
        <f t="shared" si="3"/>
        <v>#VALUE!</v>
      </c>
      <c r="L12">
        <v>1</v>
      </c>
    </row>
    <row r="13" spans="1:13" x14ac:dyDescent="0.25">
      <c r="A13" t="s">
        <v>11</v>
      </c>
      <c r="B13" t="s">
        <v>695</v>
      </c>
      <c r="C13" t="s">
        <v>696</v>
      </c>
      <c r="D13" t="s">
        <v>199</v>
      </c>
      <c r="E13">
        <v>6</v>
      </c>
      <c r="F13">
        <f>INDEX([1]Règles!$I$17:$I$600,MATCH($B13,[1]Règles!$E$17:$E$600,0))</f>
        <v>4.666666666666667</v>
      </c>
      <c r="G13">
        <f>INDEX([1]Règles!$F$17:$F$600,MATCH($B13,[1]Règles!$E$17:$E$600,0))</f>
        <v>3</v>
      </c>
      <c r="H13">
        <f>INDEX([1]Règles!$G$17:$G$600,MATCH($B13,[1]Règles!$E$17:$E$600,0))</f>
        <v>4</v>
      </c>
      <c r="I13">
        <f>INDEX([1]Règles!$H$17:$H$600,MATCH($B13,[1]Règles!$E$17:$E$600,0))</f>
        <v>1</v>
      </c>
      <c r="J13">
        <f t="shared" si="2"/>
        <v>0.77777777777777779</v>
      </c>
      <c r="K13">
        <f t="shared" si="3"/>
        <v>0.21428571428571427</v>
      </c>
    </row>
    <row r="14" spans="1:13" x14ac:dyDescent="0.25">
      <c r="A14" t="s">
        <v>5</v>
      </c>
      <c r="B14" t="s">
        <v>361</v>
      </c>
      <c r="C14" t="s">
        <v>362</v>
      </c>
      <c r="D14" t="s">
        <v>184</v>
      </c>
      <c r="E14">
        <v>12</v>
      </c>
      <c r="F14">
        <f>INDEX([1]Règles!$I$17:$I$600,MATCH($B14,[1]Règles!$E$17:$E$600,0))</f>
        <v>5.666666666666667</v>
      </c>
      <c r="G14">
        <f>INDEX([1]Règles!$F$17:$F$600,MATCH($B14,[1]Règles!$E$17:$E$600,0))</f>
        <v>3</v>
      </c>
      <c r="H14">
        <f>INDEX([1]Règles!$G$17:$G$600,MATCH($B14,[1]Règles!$E$17:$E$600,0))</f>
        <v>7</v>
      </c>
      <c r="I14">
        <f>INDEX([1]Règles!$H$17:$H$600,MATCH($B14,[1]Règles!$E$17:$E$600,0))</f>
        <v>2</v>
      </c>
      <c r="J14">
        <f t="shared" si="2"/>
        <v>0.47222222222222227</v>
      </c>
      <c r="K14">
        <f t="shared" si="3"/>
        <v>0.3529411764705882</v>
      </c>
    </row>
    <row r="15" spans="1:13" x14ac:dyDescent="0.25">
      <c r="A15" t="s">
        <v>20</v>
      </c>
      <c r="B15" t="s">
        <v>507</v>
      </c>
      <c r="C15" t="s">
        <v>508</v>
      </c>
      <c r="D15" t="s">
        <v>326</v>
      </c>
      <c r="E15">
        <v>5</v>
      </c>
      <c r="F15">
        <f>INDEX([1]Règles!$I$17:$I$600,MATCH($B15,[1]Règles!$E$17:$E$600,0))</f>
        <v>6.333333333333333</v>
      </c>
      <c r="G15">
        <f>INDEX([1]Règles!$F$17:$F$600,MATCH($B15,[1]Règles!$E$17:$E$600,0))</f>
        <v>3</v>
      </c>
      <c r="H15">
        <f>INDEX([1]Règles!$G$17:$G$600,MATCH($B15,[1]Règles!$E$17:$E$600,0))</f>
        <v>0</v>
      </c>
      <c r="I15">
        <f>INDEX([1]Règles!$H$17:$H$600,MATCH($B15,[1]Règles!$E$17:$E$600,0))</f>
        <v>0</v>
      </c>
      <c r="J15">
        <f t="shared" si="2"/>
        <v>1.2666666666666666</v>
      </c>
      <c r="K15">
        <f t="shared" si="3"/>
        <v>0</v>
      </c>
    </row>
    <row r="16" spans="1:13" x14ac:dyDescent="0.25">
      <c r="A16" t="s">
        <v>26</v>
      </c>
      <c r="B16" t="s">
        <v>954</v>
      </c>
      <c r="C16" t="s">
        <v>562</v>
      </c>
      <c r="D16" t="s">
        <v>386</v>
      </c>
      <c r="E16">
        <v>8</v>
      </c>
      <c r="F16">
        <f>INDEX([1]Règles!$I$17:$I$600,MATCH($B16,[1]Règles!$E$17:$E$600,0))</f>
        <v>5.375</v>
      </c>
      <c r="G16">
        <f>INDEX([1]Règles!$F$17:$F$600,MATCH($B16,[1]Règles!$E$17:$E$600,0))</f>
        <v>8</v>
      </c>
      <c r="H16">
        <f>INDEX([1]Règles!$G$17:$G$600,MATCH($B16,[1]Règles!$E$17:$E$600,0))</f>
        <v>1</v>
      </c>
      <c r="I16">
        <f>INDEX([1]Règles!$H$17:$H$600,MATCH($B16,[1]Règles!$E$17:$E$600,0))</f>
        <v>1</v>
      </c>
      <c r="J16">
        <f t="shared" si="2"/>
        <v>0.671875</v>
      </c>
      <c r="K16">
        <f t="shared" si="3"/>
        <v>0.18604651162790697</v>
      </c>
    </row>
    <row r="17" spans="1:13" x14ac:dyDescent="0.25">
      <c r="A17" t="s">
        <v>20</v>
      </c>
      <c r="B17" t="s">
        <v>906</v>
      </c>
      <c r="C17" t="s">
        <v>907</v>
      </c>
      <c r="D17" t="s">
        <v>313</v>
      </c>
      <c r="E17">
        <v>12</v>
      </c>
      <c r="F17">
        <f>INDEX([1]Règles!$I$17:$I$600,MATCH($B17,[1]Règles!$E$17:$E$600,0))</f>
        <v>5.2045454545454541</v>
      </c>
      <c r="G17">
        <f>INDEX([1]Règles!$F$17:$F$600,MATCH($B17,[1]Règles!$E$17:$E$600,0))</f>
        <v>21</v>
      </c>
      <c r="H17">
        <f>INDEX([1]Règles!$G$17:$G$600,MATCH($B17,[1]Règles!$E$17:$E$600,0))</f>
        <v>1</v>
      </c>
      <c r="I17" t="str">
        <f>INDEX([1]Règles!$H$17:$H$600,MATCH($B17,[1]Règles!$E$17:$E$600,0))</f>
        <v>(-1)</v>
      </c>
      <c r="J17">
        <f t="shared" si="2"/>
        <v>0.43371212121212116</v>
      </c>
      <c r="K17" t="e">
        <f t="shared" si="3"/>
        <v>#VALUE!</v>
      </c>
    </row>
    <row r="18" spans="1:13" x14ac:dyDescent="0.25">
      <c r="A18" t="s">
        <v>26</v>
      </c>
      <c r="B18" t="s">
        <v>463</v>
      </c>
      <c r="C18" t="s">
        <v>464</v>
      </c>
      <c r="D18" t="s">
        <v>229</v>
      </c>
      <c r="E18">
        <v>12</v>
      </c>
      <c r="F18">
        <f>INDEX([1]Règles!$I$17:$I$600,MATCH($B18,[1]Règles!$E$17:$E$600,0))</f>
        <v>5.104166666666667</v>
      </c>
      <c r="G18">
        <f>INDEX([1]Règles!$F$17:$F$600,MATCH($B18,[1]Règles!$E$17:$E$600,0))</f>
        <v>22</v>
      </c>
      <c r="H18">
        <f>INDEX([1]Règles!$G$17:$G$600,MATCH($B18,[1]Règles!$E$17:$E$600,0))</f>
        <v>3</v>
      </c>
      <c r="I18" t="str">
        <f>INDEX([1]Règles!$H$17:$H$600,MATCH($B18,[1]Règles!$E$17:$E$600,0))</f>
        <v>1 / (-1)</v>
      </c>
      <c r="J18">
        <f t="shared" si="2"/>
        <v>0.42534722222222227</v>
      </c>
      <c r="K18" t="e">
        <f t="shared" si="3"/>
        <v>#VALUE!</v>
      </c>
      <c r="M18">
        <v>60</v>
      </c>
    </row>
    <row r="19" spans="1:13" x14ac:dyDescent="0.25">
      <c r="A19" t="s">
        <v>26</v>
      </c>
      <c r="B19" t="s">
        <v>924</v>
      </c>
      <c r="C19" t="s">
        <v>631</v>
      </c>
      <c r="D19" t="s">
        <v>212</v>
      </c>
      <c r="E19">
        <v>14</v>
      </c>
      <c r="F19">
        <f>INDEX([1]Règles!$I$17:$I$600,MATCH($B19,[1]Règles!$E$17:$E$600,0))</f>
        <v>5.2361111111111107</v>
      </c>
      <c r="G19">
        <f>INDEX([1]Règles!$F$17:$F$600,MATCH($B19,[1]Règles!$E$17:$E$600,0))</f>
        <v>36</v>
      </c>
      <c r="H19">
        <f>INDEX([1]Règles!$G$17:$G$600,MATCH($B19,[1]Règles!$E$17:$E$600,0))</f>
        <v>0</v>
      </c>
      <c r="I19" t="str">
        <f>INDEX([1]Règles!$H$17:$H$600,MATCH($B19,[1]Règles!$E$17:$E$600,0))</f>
        <v>1 / (-1)</v>
      </c>
      <c r="J19">
        <f t="shared" si="2"/>
        <v>0.37400793650793646</v>
      </c>
      <c r="K19" t="e">
        <f t="shared" si="3"/>
        <v>#VALUE!</v>
      </c>
      <c r="L19">
        <v>1</v>
      </c>
    </row>
    <row r="20" spans="1:13" x14ac:dyDescent="0.25">
      <c r="A20" t="s">
        <v>26</v>
      </c>
      <c r="B20" t="s">
        <v>1019</v>
      </c>
      <c r="C20" t="s">
        <v>364</v>
      </c>
      <c r="D20" t="s">
        <v>328</v>
      </c>
      <c r="E20">
        <v>14</v>
      </c>
      <c r="F20">
        <f>INDEX([1]Règles!$I$17:$I$600,MATCH($B20,[1]Règles!$E$17:$E$600,0))</f>
        <v>4.725806451612903</v>
      </c>
      <c r="G20">
        <f>INDEX([1]Règles!$F$17:$F$600,MATCH($B20,[1]Règles!$E$17:$E$600,0))</f>
        <v>31</v>
      </c>
      <c r="H20">
        <f>INDEX([1]Règles!$G$17:$G$600,MATCH($B20,[1]Règles!$E$17:$E$600,0))</f>
        <v>0</v>
      </c>
      <c r="I20" t="str">
        <f>INDEX([1]Règles!$H$17:$H$600,MATCH($B20,[1]Règles!$E$17:$E$600,0))</f>
        <v>2 / (-1)</v>
      </c>
      <c r="J20">
        <f t="shared" si="2"/>
        <v>0.33755760368663595</v>
      </c>
      <c r="K20" t="e">
        <f t="shared" si="3"/>
        <v>#VALUE!</v>
      </c>
    </row>
    <row r="21" spans="1:13" x14ac:dyDescent="0.25">
      <c r="A21" t="s">
        <v>20</v>
      </c>
      <c r="B21" t="s">
        <v>116</v>
      </c>
      <c r="C21" t="s">
        <v>116</v>
      </c>
      <c r="D21" t="s">
        <v>179</v>
      </c>
      <c r="E21">
        <v>14</v>
      </c>
      <c r="F21" t="e">
        <f>INDEX([1]Règles!$I$17:$I$600,MATCH($B21,[1]Règles!$E$17:$E$600,0))</f>
        <v>#N/A</v>
      </c>
      <c r="G21" t="e">
        <f>INDEX([1]Règles!$F$17:$F$600,MATCH($B21,[1]Règles!$E$17:$E$600,0))</f>
        <v>#N/A</v>
      </c>
      <c r="H21" t="e">
        <f>INDEX([1]Règles!$G$17:$G$600,MATCH($B21,[1]Règles!$E$17:$E$600,0))</f>
        <v>#N/A</v>
      </c>
      <c r="I21" t="e">
        <f>INDEX([1]Règles!$H$17:$H$600,MATCH($B21,[1]Règles!$E$17:$E$600,0))</f>
        <v>#N/A</v>
      </c>
      <c r="J21" t="e">
        <f t="shared" si="2"/>
        <v>#N/A</v>
      </c>
      <c r="K21" t="e">
        <f t="shared" si="3"/>
        <v>#N/A</v>
      </c>
      <c r="L21">
        <v>1</v>
      </c>
    </row>
    <row r="22" spans="1:13" x14ac:dyDescent="0.25">
      <c r="A22" t="s">
        <v>26</v>
      </c>
      <c r="B22" t="s">
        <v>434</v>
      </c>
      <c r="C22" t="s">
        <v>435</v>
      </c>
      <c r="D22" t="s">
        <v>386</v>
      </c>
      <c r="E22">
        <v>19</v>
      </c>
      <c r="F22">
        <f>INDEX([1]Règles!$I$17:$I$600,MATCH($B22,[1]Règles!$E$17:$E$600,0))</f>
        <v>5.9074074074074074</v>
      </c>
      <c r="G22">
        <f>INDEX([1]Règles!$F$17:$F$600,MATCH($B22,[1]Règles!$E$17:$E$600,0))</f>
        <v>27</v>
      </c>
      <c r="H22">
        <f>INDEX([1]Règles!$G$17:$G$600,MATCH($B22,[1]Règles!$E$17:$E$600,0))</f>
        <v>1</v>
      </c>
      <c r="I22" t="str">
        <f>INDEX([1]Règles!$H$17:$H$600,MATCH($B22,[1]Règles!$E$17:$E$600,0))</f>
        <v>1 / (-1)</v>
      </c>
      <c r="J22">
        <f t="shared" si="2"/>
        <v>0.31091617933723198</v>
      </c>
      <c r="K22" t="e">
        <f t="shared" si="3"/>
        <v>#VALUE!</v>
      </c>
    </row>
    <row r="23" spans="1:13" x14ac:dyDescent="0.25">
      <c r="A23" t="s">
        <v>20</v>
      </c>
      <c r="B23" t="s">
        <v>380</v>
      </c>
      <c r="C23" t="s">
        <v>281</v>
      </c>
      <c r="D23" t="s">
        <v>184</v>
      </c>
      <c r="E23">
        <v>19</v>
      </c>
      <c r="F23">
        <f>INDEX([1]Règles!$I$17:$I$600,MATCH($B23,[1]Règles!$E$17:$E$600,0))</f>
        <v>5.8552631578947372</v>
      </c>
      <c r="G23">
        <f>INDEX([1]Règles!$F$17:$F$600,MATCH($B23,[1]Règles!$E$17:$E$600,0))</f>
        <v>38</v>
      </c>
      <c r="H23">
        <f>INDEX([1]Règles!$G$17:$G$600,MATCH($B23,[1]Règles!$E$17:$E$600,0))</f>
        <v>0</v>
      </c>
      <c r="I23" t="str">
        <f>INDEX([1]Règles!$H$17:$H$600,MATCH($B23,[1]Règles!$E$17:$E$600,0))</f>
        <v>(-1)</v>
      </c>
      <c r="J23">
        <f t="shared" si="2"/>
        <v>0.30817174515235457</v>
      </c>
      <c r="K23" t="e">
        <f t="shared" si="3"/>
        <v>#VALUE!</v>
      </c>
      <c r="L23">
        <v>1</v>
      </c>
    </row>
    <row r="24" spans="1:13" x14ac:dyDescent="0.25">
      <c r="A24" t="s">
        <v>11</v>
      </c>
      <c r="B24" t="s">
        <v>476</v>
      </c>
      <c r="C24" t="s">
        <v>267</v>
      </c>
      <c r="D24" t="s">
        <v>187</v>
      </c>
      <c r="E24">
        <v>13</v>
      </c>
      <c r="F24">
        <f>INDEX([1]Règles!$I$17:$I$600,MATCH($B24,[1]Règles!$E$17:$E$600,0))</f>
        <v>5.625</v>
      </c>
      <c r="G24">
        <f>INDEX([1]Règles!$F$17:$F$600,MATCH($B24,[1]Règles!$E$17:$E$600,0))</f>
        <v>15</v>
      </c>
      <c r="H24">
        <f>INDEX([1]Règles!$G$17:$G$600,MATCH($B24,[1]Règles!$E$17:$E$600,0))</f>
        <v>17</v>
      </c>
      <c r="I24">
        <f>INDEX([1]Règles!$H$17:$H$600,MATCH($B24,[1]Règles!$E$17:$E$600,0))</f>
        <v>2</v>
      </c>
      <c r="J24">
        <f t="shared" si="2"/>
        <v>0.43269230769230771</v>
      </c>
      <c r="K24">
        <f t="shared" si="3"/>
        <v>0.35555555555555557</v>
      </c>
    </row>
    <row r="25" spans="1:13" x14ac:dyDescent="0.25">
      <c r="A25" t="s">
        <v>11</v>
      </c>
      <c r="B25" t="s">
        <v>448</v>
      </c>
      <c r="C25" t="s">
        <v>306</v>
      </c>
      <c r="D25" t="s">
        <v>386</v>
      </c>
      <c r="E25">
        <v>6</v>
      </c>
      <c r="F25">
        <f>INDEX([1]Règles!$I$17:$I$600,MATCH($B25,[1]Règles!$E$17:$E$600,0))</f>
        <v>5.791666666666667</v>
      </c>
      <c r="G25">
        <f>INDEX([1]Règles!$F$17:$F$600,MATCH($B25,[1]Règles!$E$17:$E$600,0))</f>
        <v>12</v>
      </c>
      <c r="H25">
        <f>INDEX([1]Règles!$G$17:$G$600,MATCH($B25,[1]Règles!$E$17:$E$600,0))</f>
        <v>11</v>
      </c>
      <c r="I25">
        <f>INDEX([1]Règles!$H$17:$H$600,MATCH($B25,[1]Règles!$E$17:$E$600,0))</f>
        <v>4</v>
      </c>
      <c r="J25">
        <f t="shared" si="2"/>
        <v>0.96527777777777779</v>
      </c>
      <c r="K25">
        <f t="shared" si="3"/>
        <v>0.69064748201438841</v>
      </c>
    </row>
    <row r="26" spans="1:13" x14ac:dyDescent="0.25">
      <c r="A26" t="s">
        <v>26</v>
      </c>
      <c r="B26" t="s">
        <v>337</v>
      </c>
      <c r="C26" t="s">
        <v>338</v>
      </c>
      <c r="D26" t="s">
        <v>179</v>
      </c>
      <c r="E26">
        <v>18</v>
      </c>
      <c r="F26">
        <f>INDEX([1]Règles!$I$17:$I$600,MATCH($B26,[1]Règles!$E$17:$E$600,0))</f>
        <v>5.2833333333333332</v>
      </c>
      <c r="G26">
        <f>INDEX([1]Règles!$F$17:$F$600,MATCH($B26,[1]Règles!$E$17:$E$600,0))</f>
        <v>30</v>
      </c>
      <c r="H26">
        <f>INDEX([1]Règles!$G$17:$G$600,MATCH($B26,[1]Règles!$E$17:$E$600,0))</f>
        <v>1</v>
      </c>
      <c r="I26" t="str">
        <f>INDEX([1]Règles!$H$17:$H$600,MATCH($B26,[1]Règles!$E$17:$E$600,0))</f>
        <v>(-1)</v>
      </c>
      <c r="J26">
        <f t="shared" si="2"/>
        <v>0.29351851851851851</v>
      </c>
      <c r="K26" t="e">
        <f t="shared" si="3"/>
        <v>#VALUE!</v>
      </c>
    </row>
    <row r="27" spans="1:13" x14ac:dyDescent="0.25">
      <c r="A27" t="s">
        <v>26</v>
      </c>
      <c r="B27" t="s">
        <v>38</v>
      </c>
      <c r="D27" t="s">
        <v>229</v>
      </c>
      <c r="E27">
        <v>18</v>
      </c>
      <c r="F27">
        <f>INDEX([1]Règles!$I$17:$I$600,MATCH($B27,[1]Règles!$E$17:$E$600,0))</f>
        <v>5.229166666666667</v>
      </c>
      <c r="G27">
        <f>INDEX([1]Règles!$F$17:$F$600,MATCH($B27,[1]Règles!$E$17:$E$600,0))</f>
        <v>25</v>
      </c>
      <c r="H27">
        <f>INDEX([1]Règles!$G$17:$G$600,MATCH($B27,[1]Règles!$E$17:$E$600,0))</f>
        <v>2</v>
      </c>
      <c r="I27" t="str">
        <f>INDEX([1]Règles!$H$17:$H$600,MATCH($B27,[1]Règles!$E$17:$E$600,0))</f>
        <v>3 / (-1)</v>
      </c>
      <c r="J27">
        <f t="shared" si="2"/>
        <v>0.2905092592592593</v>
      </c>
      <c r="K27" t="e">
        <f t="shared" si="3"/>
        <v>#VALUE!</v>
      </c>
    </row>
    <row r="28" spans="1:13" x14ac:dyDescent="0.25">
      <c r="A28" t="s">
        <v>5</v>
      </c>
      <c r="B28" t="s">
        <v>428</v>
      </c>
      <c r="C28" t="s">
        <v>429</v>
      </c>
      <c r="D28" t="s">
        <v>193</v>
      </c>
      <c r="E28">
        <v>20</v>
      </c>
      <c r="F28">
        <f>INDEX([1]Règles!$I$17:$I$600,MATCH($B28,[1]Règles!$E$17:$E$600,0))</f>
        <v>5.0714285714285712</v>
      </c>
      <c r="G28">
        <f>INDEX([1]Règles!$F$17:$F$600,MATCH($B28,[1]Règles!$E$17:$E$600,0))</f>
        <v>29</v>
      </c>
      <c r="H28">
        <f>INDEX([1]Règles!$G$17:$G$600,MATCH($B28,[1]Règles!$E$17:$E$600,0))</f>
        <v>4</v>
      </c>
      <c r="I28" t="str">
        <f>INDEX([1]Règles!$H$17:$H$600,MATCH($B28,[1]Règles!$E$17:$E$600,0))</f>
        <v>9 / (-1)</v>
      </c>
      <c r="J28">
        <f t="shared" si="2"/>
        <v>0.25357142857142856</v>
      </c>
      <c r="K28" t="e">
        <f t="shared" si="3"/>
        <v>#VALUE!</v>
      </c>
    </row>
    <row r="29" spans="1:13" x14ac:dyDescent="0.25">
      <c r="A29" t="s">
        <v>20</v>
      </c>
      <c r="B29" t="s">
        <v>439</v>
      </c>
      <c r="C29" t="s">
        <v>440</v>
      </c>
      <c r="D29" t="s">
        <v>386</v>
      </c>
      <c r="E29">
        <v>23</v>
      </c>
      <c r="F29">
        <f>INDEX([1]Règles!$I$17:$I$600,MATCH($B29,[1]Règles!$E$17:$E$600,0))</f>
        <v>5.7236842105263159</v>
      </c>
      <c r="G29">
        <f>INDEX([1]Règles!$F$17:$F$600,MATCH($B29,[1]Règles!$E$17:$E$600,0))</f>
        <v>38</v>
      </c>
      <c r="H29">
        <f>INDEX([1]Règles!$G$17:$G$600,MATCH($B29,[1]Règles!$E$17:$E$600,0))</f>
        <v>0</v>
      </c>
      <c r="I29" t="str">
        <f>INDEX([1]Règles!$H$17:$H$600,MATCH($B29,[1]Règles!$E$17:$E$600,0))</f>
        <v>(-1)</v>
      </c>
      <c r="J29">
        <f t="shared" si="2"/>
        <v>0.2488558352402746</v>
      </c>
      <c r="K29" t="e">
        <f t="shared" si="3"/>
        <v>#VALUE!</v>
      </c>
      <c r="L29">
        <v>1</v>
      </c>
    </row>
    <row r="30" spans="1:13" x14ac:dyDescent="0.25">
      <c r="A30" t="s">
        <v>20</v>
      </c>
      <c r="B30" t="s">
        <v>441</v>
      </c>
      <c r="C30" t="s">
        <v>442</v>
      </c>
      <c r="D30" t="s">
        <v>229</v>
      </c>
      <c r="E30">
        <v>24</v>
      </c>
      <c r="F30">
        <f>INDEX([1]Règles!$I$17:$I$600,MATCH($B30,[1]Règles!$E$17:$E$600,0))</f>
        <v>5.4</v>
      </c>
      <c r="G30">
        <f>INDEX([1]Règles!$F$17:$F$600,MATCH($B30,[1]Règles!$E$17:$E$600,0))</f>
        <v>36</v>
      </c>
      <c r="H30">
        <f>INDEX([1]Règles!$G$17:$G$600,MATCH($B30,[1]Règles!$E$17:$E$600,0))</f>
        <v>0</v>
      </c>
      <c r="I30" t="str">
        <f>INDEX([1]Règles!$H$17:$H$600,MATCH($B30,[1]Règles!$E$17:$E$600,0))</f>
        <v>(-1)</v>
      </c>
      <c r="J30">
        <f t="shared" si="2"/>
        <v>0.22500000000000001</v>
      </c>
      <c r="K30" t="e">
        <f t="shared" si="3"/>
        <v>#VALUE!</v>
      </c>
      <c r="L30">
        <v>1</v>
      </c>
    </row>
    <row r="31" spans="1:13" x14ac:dyDescent="0.25">
      <c r="A31" t="s">
        <v>5</v>
      </c>
      <c r="B31" t="s">
        <v>182</v>
      </c>
      <c r="C31" t="s">
        <v>183</v>
      </c>
      <c r="D31" t="s">
        <v>184</v>
      </c>
      <c r="E31">
        <v>29</v>
      </c>
      <c r="F31">
        <f>INDEX([1]Règles!$I$17:$I$600,MATCH($B31,[1]Règles!$E$17:$E$600,0))</f>
        <v>6.3181818181818183</v>
      </c>
      <c r="G31">
        <f>INDEX([1]Règles!$F$17:$F$600,MATCH($B31,[1]Règles!$E$17:$E$600,0))</f>
        <v>33</v>
      </c>
      <c r="H31">
        <f>INDEX([1]Règles!$G$17:$G$600,MATCH($B31,[1]Règles!$E$17:$E$600,0))</f>
        <v>0</v>
      </c>
      <c r="I31">
        <f>INDEX([1]Règles!$H$17:$H$600,MATCH($B31,[1]Règles!$E$17:$E$600,0))</f>
        <v>27</v>
      </c>
      <c r="J31">
        <f t="shared" si="2"/>
        <v>0.21786833855799373</v>
      </c>
      <c r="K31">
        <f t="shared" si="3"/>
        <v>4.2733812949640289</v>
      </c>
      <c r="L31">
        <v>1</v>
      </c>
    </row>
    <row r="32" spans="1:13" x14ac:dyDescent="0.25">
      <c r="A32" t="s">
        <v>5</v>
      </c>
      <c r="B32" t="s">
        <v>246</v>
      </c>
      <c r="C32" t="s">
        <v>180</v>
      </c>
      <c r="D32" t="s">
        <v>181</v>
      </c>
      <c r="E32">
        <v>30</v>
      </c>
      <c r="F32">
        <f>INDEX([1]Règles!$I$17:$I$600,MATCH($B32,[1]Règles!$E$17:$E$600,0))</f>
        <v>5.2777777777777777</v>
      </c>
      <c r="G32">
        <f>INDEX([1]Règles!$F$17:$F$600,MATCH($B32,[1]Règles!$E$17:$E$600,0))</f>
        <v>36</v>
      </c>
      <c r="H32">
        <f>INDEX([1]Règles!$G$17:$G$600,MATCH($B32,[1]Règles!$E$17:$E$600,0))</f>
        <v>2</v>
      </c>
      <c r="I32">
        <f>INDEX([1]Règles!$H$17:$H$600,MATCH($B32,[1]Règles!$E$17:$E$600,0))</f>
        <v>21</v>
      </c>
      <c r="J32">
        <f t="shared" si="2"/>
        <v>0.17592592592592593</v>
      </c>
      <c r="K32">
        <f t="shared" si="3"/>
        <v>3.9789473684210526</v>
      </c>
      <c r="L32">
        <v>1</v>
      </c>
    </row>
    <row r="33" spans="1:13" x14ac:dyDescent="0.25">
      <c r="A33" t="s">
        <v>5</v>
      </c>
      <c r="B33" t="s">
        <v>322</v>
      </c>
      <c r="C33" t="s">
        <v>323</v>
      </c>
      <c r="D33" t="s">
        <v>229</v>
      </c>
      <c r="E33">
        <v>31</v>
      </c>
      <c r="F33">
        <f>INDEX([1]Règles!$I$17:$I$600,MATCH($B33,[1]Règles!$E$17:$E$600,0))</f>
        <v>5.5166666666666666</v>
      </c>
      <c r="G33">
        <f>INDEX([1]Règles!$F$17:$F$600,MATCH($B33,[1]Règles!$E$17:$E$600,0))</f>
        <v>30</v>
      </c>
      <c r="H33">
        <f>INDEX([1]Règles!$G$17:$G$600,MATCH($B33,[1]Règles!$E$17:$E$600,0))</f>
        <v>5</v>
      </c>
      <c r="I33">
        <f>INDEX([1]Règles!$H$17:$H$600,MATCH($B33,[1]Règles!$E$17:$E$600,0))</f>
        <v>18</v>
      </c>
      <c r="J33">
        <f t="shared" si="2"/>
        <v>0.17795698924731182</v>
      </c>
      <c r="K33">
        <f t="shared" si="3"/>
        <v>3.2628398791540785</v>
      </c>
    </row>
    <row r="34" spans="1:13" x14ac:dyDescent="0.25">
      <c r="A34" t="s">
        <v>11</v>
      </c>
      <c r="B34" t="s">
        <v>621</v>
      </c>
      <c r="C34" t="s">
        <v>622</v>
      </c>
      <c r="D34" t="s">
        <v>232</v>
      </c>
      <c r="E34">
        <v>16</v>
      </c>
      <c r="F34">
        <f>INDEX([1]Règles!$I$17:$I$600,MATCH($B34,[1]Règles!$E$17:$E$600,0))</f>
        <v>5.4852941176470589</v>
      </c>
      <c r="G34">
        <f>INDEX([1]Règles!$F$17:$F$600,MATCH($B34,[1]Règles!$E$17:$E$600,0))</f>
        <v>34</v>
      </c>
      <c r="H34">
        <f>INDEX([1]Règles!$G$17:$G$600,MATCH($B34,[1]Règles!$E$17:$E$600,0))</f>
        <v>2</v>
      </c>
      <c r="I34">
        <f>INDEX([1]Règles!$H$17:$H$600,MATCH($B34,[1]Règles!$E$17:$E$600,0))</f>
        <v>17</v>
      </c>
      <c r="J34">
        <f t="shared" si="2"/>
        <v>0.34283088235294118</v>
      </c>
      <c r="K34">
        <f t="shared" si="3"/>
        <v>3.0991957104557639</v>
      </c>
      <c r="L34">
        <v>1</v>
      </c>
    </row>
    <row r="35" spans="1:13" x14ac:dyDescent="0.25">
      <c r="A35" t="s">
        <v>5</v>
      </c>
      <c r="B35" t="s">
        <v>255</v>
      </c>
      <c r="C35" t="s">
        <v>256</v>
      </c>
      <c r="D35" t="s">
        <v>229</v>
      </c>
      <c r="E35">
        <v>50</v>
      </c>
      <c r="F35">
        <f>INDEX([1]Règles!$I$17:$I$600,MATCH($B35,[1]Règles!$E$17:$E$600,0))</f>
        <v>6.4090909090909092</v>
      </c>
      <c r="G35">
        <f>INDEX([1]Règles!$F$17:$F$600,MATCH($B35,[1]Règles!$E$17:$E$600,0))</f>
        <v>23</v>
      </c>
      <c r="H35">
        <f>INDEX([1]Règles!$G$17:$G$600,MATCH($B35,[1]Règles!$E$17:$E$600,0))</f>
        <v>1</v>
      </c>
      <c r="I35">
        <f>INDEX([1]Règles!$H$17:$H$600,MATCH($B35,[1]Règles!$E$17:$E$600,0))</f>
        <v>19</v>
      </c>
      <c r="J35">
        <f t="shared" si="2"/>
        <v>0.12818181818181817</v>
      </c>
      <c r="K35">
        <f t="shared" si="3"/>
        <v>2.9645390070921986</v>
      </c>
    </row>
    <row r="36" spans="1:13" x14ac:dyDescent="0.25">
      <c r="A36" t="s">
        <v>5</v>
      </c>
      <c r="B36" t="s">
        <v>292</v>
      </c>
      <c r="C36" t="s">
        <v>293</v>
      </c>
      <c r="D36" t="s">
        <v>187</v>
      </c>
      <c r="E36">
        <v>16</v>
      </c>
      <c r="F36">
        <f>INDEX([1]Règles!$I$17:$I$600,MATCH($B36,[1]Règles!$E$17:$E$600,0))</f>
        <v>5.4137931034482758</v>
      </c>
      <c r="G36">
        <f>INDEX([1]Règles!$F$17:$F$600,MATCH($B36,[1]Règles!$E$17:$E$600,0))</f>
        <v>28</v>
      </c>
      <c r="H36">
        <f>INDEX([1]Règles!$G$17:$G$600,MATCH($B36,[1]Règles!$E$17:$E$600,0))</f>
        <v>8</v>
      </c>
      <c r="I36">
        <f>INDEX([1]Règles!$H$17:$H$600,MATCH($B36,[1]Règles!$E$17:$E$600,0))</f>
        <v>15</v>
      </c>
      <c r="J36">
        <f t="shared" si="2"/>
        <v>0.33836206896551724</v>
      </c>
      <c r="K36">
        <f t="shared" si="3"/>
        <v>2.7707006369426752</v>
      </c>
    </row>
    <row r="37" spans="1:13" x14ac:dyDescent="0.25">
      <c r="A37" t="s">
        <v>20</v>
      </c>
      <c r="B37" t="s">
        <v>661</v>
      </c>
      <c r="C37" t="s">
        <v>544</v>
      </c>
      <c r="D37" t="s">
        <v>219</v>
      </c>
      <c r="E37">
        <v>1</v>
      </c>
      <c r="F37" t="e">
        <f>INDEX([1]Règles!$I$17:$I$600,MATCH($B37,[1]Règles!$E$17:$E$600,0))</f>
        <v>#N/A</v>
      </c>
      <c r="G37" t="e">
        <f>INDEX([1]Règles!$F$17:$F$600,MATCH($B37,[1]Règles!$E$17:$E$600,0))</f>
        <v>#N/A</v>
      </c>
      <c r="H37" t="e">
        <f>INDEX([1]Règles!$G$17:$G$600,MATCH($B37,[1]Règles!$E$17:$E$600,0))</f>
        <v>#N/A</v>
      </c>
      <c r="I37" t="e">
        <f>INDEX([1]Règles!$H$17:$H$600,MATCH($B37,[1]Règles!$E$17:$E$600,0))</f>
        <v>#N/A</v>
      </c>
      <c r="J37" t="e">
        <f t="shared" si="2"/>
        <v>#N/A</v>
      </c>
      <c r="K37" t="e">
        <f t="shared" si="3"/>
        <v>#N/A</v>
      </c>
    </row>
    <row r="38" spans="1:13" x14ac:dyDescent="0.25">
      <c r="A38" t="s">
        <v>20</v>
      </c>
      <c r="B38" t="s">
        <v>407</v>
      </c>
      <c r="C38" t="s">
        <v>342</v>
      </c>
      <c r="D38" t="s">
        <v>206</v>
      </c>
      <c r="E38">
        <v>12</v>
      </c>
      <c r="F38">
        <f>INDEX([1]Règles!$I$17:$I$600,MATCH($B38,[1]Règles!$E$17:$E$600,0))</f>
        <v>5.625</v>
      </c>
      <c r="G38">
        <f>INDEX([1]Règles!$F$17:$F$600,MATCH($B38,[1]Règles!$E$17:$E$600,0))</f>
        <v>8</v>
      </c>
      <c r="H38">
        <f>INDEX([1]Règles!$G$17:$G$600,MATCH($B38,[1]Règles!$E$17:$E$600,0))</f>
        <v>0</v>
      </c>
      <c r="I38">
        <f>INDEX([1]Règles!$H$17:$H$600,MATCH($B38,[1]Règles!$E$17:$E$600,0))</f>
        <v>0</v>
      </c>
      <c r="J38">
        <f t="shared" si="2"/>
        <v>0.46875</v>
      </c>
      <c r="K38">
        <f t="shared" si="3"/>
        <v>0</v>
      </c>
    </row>
    <row r="39" spans="1:13" x14ac:dyDescent="0.25">
      <c r="A39" t="s">
        <v>5</v>
      </c>
      <c r="B39" t="s">
        <v>426</v>
      </c>
      <c r="C39" t="s">
        <v>427</v>
      </c>
      <c r="D39" t="s">
        <v>386</v>
      </c>
      <c r="E39">
        <v>18</v>
      </c>
      <c r="F39">
        <f>INDEX([1]Règles!$I$17:$I$600,MATCH($B39,[1]Règles!$E$17:$E$600,0))</f>
        <v>6.4565217391304346</v>
      </c>
      <c r="G39">
        <f>INDEX([1]Règles!$F$17:$F$600,MATCH($B39,[1]Règles!$E$17:$E$600,0))</f>
        <v>23</v>
      </c>
      <c r="H39">
        <f>INDEX([1]Règles!$G$17:$G$600,MATCH($B39,[1]Règles!$E$17:$E$600,0))</f>
        <v>8</v>
      </c>
      <c r="I39">
        <f>INDEX([1]Règles!$H$17:$H$600,MATCH($B39,[1]Règles!$E$17:$E$600,0))</f>
        <v>17</v>
      </c>
      <c r="J39">
        <f t="shared" si="2"/>
        <v>0.35869565217391303</v>
      </c>
      <c r="K39">
        <f t="shared" si="3"/>
        <v>2.6329966329966332</v>
      </c>
    </row>
    <row r="40" spans="1:13" x14ac:dyDescent="0.25">
      <c r="A40" t="s">
        <v>5</v>
      </c>
      <c r="B40" t="s">
        <v>396</v>
      </c>
      <c r="C40" t="s">
        <v>397</v>
      </c>
      <c r="D40" t="s">
        <v>209</v>
      </c>
      <c r="E40">
        <v>29</v>
      </c>
      <c r="F40">
        <f>INDEX([1]Règles!$I$17:$I$600,MATCH($B40,[1]Règles!$E$17:$E$600,0))</f>
        <v>5.2857142857142856</v>
      </c>
      <c r="G40">
        <f>INDEX([1]Règles!$F$17:$F$600,MATCH($B40,[1]Règles!$E$17:$E$600,0))</f>
        <v>34</v>
      </c>
      <c r="H40">
        <f>INDEX([1]Règles!$G$17:$G$600,MATCH($B40,[1]Règles!$E$17:$E$600,0))</f>
        <v>2</v>
      </c>
      <c r="I40">
        <f>INDEX([1]Règles!$H$17:$H$600,MATCH($B40,[1]Règles!$E$17:$E$600,0))</f>
        <v>13</v>
      </c>
      <c r="J40">
        <f t="shared" si="2"/>
        <v>0.18226600985221675</v>
      </c>
      <c r="K40">
        <f t="shared" si="3"/>
        <v>2.4594594594594597</v>
      </c>
      <c r="L40">
        <v>1</v>
      </c>
    </row>
    <row r="41" spans="1:13" x14ac:dyDescent="0.25">
      <c r="A41" t="s">
        <v>5</v>
      </c>
      <c r="B41" t="s">
        <v>1020</v>
      </c>
      <c r="D41" t="s">
        <v>173</v>
      </c>
      <c r="E41">
        <v>14</v>
      </c>
      <c r="F41">
        <f>INDEX([1]Règles!$I$17:$I$600,MATCH($B41,[1]Règles!$E$17:$E$600,0))</f>
        <v>5.0333333333333332</v>
      </c>
      <c r="G41">
        <f>INDEX([1]Règles!$F$17:$F$600,MATCH($B41,[1]Règles!$E$17:$E$600,0))</f>
        <v>30</v>
      </c>
      <c r="H41">
        <f>INDEX([1]Règles!$G$17:$G$600,MATCH($B41,[1]Règles!$E$17:$E$600,0))</f>
        <v>1</v>
      </c>
      <c r="I41">
        <f>INDEX([1]Règles!$H$17:$H$600,MATCH($B41,[1]Règles!$E$17:$E$600,0))</f>
        <v>11</v>
      </c>
      <c r="J41">
        <f t="shared" si="2"/>
        <v>0.35952380952380952</v>
      </c>
      <c r="K41">
        <f t="shared" si="3"/>
        <v>2.185430463576159</v>
      </c>
      <c r="L41">
        <v>1</v>
      </c>
    </row>
    <row r="42" spans="1:13" x14ac:dyDescent="0.25">
      <c r="A42" t="s">
        <v>11</v>
      </c>
      <c r="B42" t="s">
        <v>725</v>
      </c>
      <c r="C42" t="s">
        <v>726</v>
      </c>
      <c r="D42" t="s">
        <v>184</v>
      </c>
      <c r="E42">
        <v>8</v>
      </c>
      <c r="F42">
        <f>INDEX([1]Règles!$I$17:$I$600,MATCH($B42,[1]Règles!$E$17:$E$600,0))</f>
        <v>5.9558823529411766</v>
      </c>
      <c r="G42">
        <f>INDEX([1]Règles!$F$17:$F$600,MATCH($B42,[1]Règles!$E$17:$E$600,0))</f>
        <v>34</v>
      </c>
      <c r="H42">
        <f>INDEX([1]Règles!$G$17:$G$600,MATCH($B42,[1]Règles!$E$17:$E$600,0))</f>
        <v>0</v>
      </c>
      <c r="I42">
        <f>INDEX([1]Règles!$H$17:$H$600,MATCH($B42,[1]Règles!$E$17:$E$600,0))</f>
        <v>13</v>
      </c>
      <c r="J42">
        <f t="shared" si="2"/>
        <v>0.74448529411764708</v>
      </c>
      <c r="K42">
        <f t="shared" si="3"/>
        <v>2.1827160493827158</v>
      </c>
      <c r="L42">
        <v>1</v>
      </c>
      <c r="M42">
        <v>35</v>
      </c>
    </row>
    <row r="43" spans="1:13" x14ac:dyDescent="0.25">
      <c r="A43" t="s">
        <v>5</v>
      </c>
      <c r="B43" t="s">
        <v>603</v>
      </c>
      <c r="C43" t="s">
        <v>340</v>
      </c>
      <c r="D43" t="s">
        <v>232</v>
      </c>
      <c r="E43">
        <v>9</v>
      </c>
      <c r="F43">
        <f>INDEX([1]Règles!$I$17:$I$600,MATCH($B43,[1]Règles!$E$17:$E$600,0))</f>
        <v>5.14</v>
      </c>
      <c r="G43">
        <f>INDEX([1]Règles!$F$17:$F$600,MATCH($B43,[1]Règles!$E$17:$E$600,0))</f>
        <v>25</v>
      </c>
      <c r="H43">
        <f>INDEX([1]Règles!$G$17:$G$600,MATCH($B43,[1]Règles!$E$17:$E$600,0))</f>
        <v>6</v>
      </c>
      <c r="I43">
        <f>INDEX([1]Règles!$H$17:$H$600,MATCH($B43,[1]Règles!$E$17:$E$600,0))</f>
        <v>11</v>
      </c>
      <c r="J43">
        <f t="shared" si="2"/>
        <v>0.57111111111111112</v>
      </c>
      <c r="K43">
        <f t="shared" si="3"/>
        <v>2.1400778210116731</v>
      </c>
    </row>
    <row r="44" spans="1:13" x14ac:dyDescent="0.25">
      <c r="A44" t="s">
        <v>5</v>
      </c>
      <c r="B44" t="s">
        <v>320</v>
      </c>
      <c r="D44" t="s">
        <v>199</v>
      </c>
      <c r="E44">
        <v>20</v>
      </c>
      <c r="F44">
        <f>INDEX([1]Règles!$I$17:$I$600,MATCH($B44,[1]Règles!$E$17:$E$600,0))</f>
        <v>5.4333333333333336</v>
      </c>
      <c r="G44">
        <f>INDEX([1]Règles!$F$17:$F$600,MATCH($B44,[1]Règles!$E$17:$E$600,0))</f>
        <v>29</v>
      </c>
      <c r="H44">
        <f>INDEX([1]Règles!$G$17:$G$600,MATCH($B44,[1]Règles!$E$17:$E$600,0))</f>
        <v>2</v>
      </c>
      <c r="I44">
        <f>INDEX([1]Règles!$H$17:$H$600,MATCH($B44,[1]Règles!$E$17:$E$600,0))</f>
        <v>11</v>
      </c>
      <c r="J44">
        <f t="shared" si="2"/>
        <v>0.27166666666666667</v>
      </c>
      <c r="K44">
        <f t="shared" si="3"/>
        <v>2.0245398773006134</v>
      </c>
      <c r="L44">
        <v>1</v>
      </c>
    </row>
    <row r="45" spans="1:13" x14ac:dyDescent="0.25">
      <c r="A45" t="s">
        <v>11</v>
      </c>
      <c r="B45" t="s">
        <v>414</v>
      </c>
      <c r="C45" t="s">
        <v>415</v>
      </c>
      <c r="D45" t="s">
        <v>209</v>
      </c>
      <c r="E45">
        <v>8</v>
      </c>
      <c r="F45">
        <f>INDEX([1]Règles!$I$17:$I$600,MATCH($B45,[1]Règles!$E$17:$E$600,0))</f>
        <v>5.5277777777777777</v>
      </c>
      <c r="G45">
        <f>INDEX([1]Règles!$F$17:$F$600,MATCH($B45,[1]Règles!$E$17:$E$600,0))</f>
        <v>17</v>
      </c>
      <c r="H45">
        <f>INDEX([1]Règles!$G$17:$G$600,MATCH($B45,[1]Règles!$E$17:$E$600,0))</f>
        <v>17</v>
      </c>
      <c r="I45">
        <f>INDEX([1]Règles!$H$17:$H$600,MATCH($B45,[1]Règles!$E$17:$E$600,0))</f>
        <v>3</v>
      </c>
      <c r="J45">
        <f t="shared" si="2"/>
        <v>0.69097222222222221</v>
      </c>
      <c r="K45">
        <f t="shared" si="3"/>
        <v>0.542713567839196</v>
      </c>
    </row>
    <row r="46" spans="1:13" x14ac:dyDescent="0.25">
      <c r="A46" t="s">
        <v>11</v>
      </c>
      <c r="B46" t="s">
        <v>868</v>
      </c>
      <c r="D46" t="s">
        <v>206</v>
      </c>
      <c r="E46">
        <v>10</v>
      </c>
      <c r="F46">
        <f>INDEX([1]Règles!$I$17:$I$600,MATCH($B46,[1]Règles!$E$17:$E$600,0))</f>
        <v>5.2</v>
      </c>
      <c r="G46">
        <f>INDEX([1]Règles!$F$17:$F$600,MATCH($B46,[1]Règles!$E$17:$E$600,0))</f>
        <v>29</v>
      </c>
      <c r="H46">
        <f>INDEX([1]Règles!$G$17:$G$600,MATCH($B46,[1]Règles!$E$17:$E$600,0))</f>
        <v>1</v>
      </c>
      <c r="I46">
        <f>INDEX([1]Règles!$H$17:$H$600,MATCH($B46,[1]Règles!$E$17:$E$600,0))</f>
        <v>10</v>
      </c>
      <c r="J46">
        <f t="shared" si="2"/>
        <v>0.52</v>
      </c>
      <c r="K46">
        <f t="shared" si="3"/>
        <v>1.9230769230769229</v>
      </c>
      <c r="L46">
        <v>1</v>
      </c>
    </row>
    <row r="47" spans="1:13" x14ac:dyDescent="0.25">
      <c r="A47" t="s">
        <v>5</v>
      </c>
      <c r="B47" t="s">
        <v>29</v>
      </c>
      <c r="D47" t="s">
        <v>181</v>
      </c>
      <c r="E47">
        <v>15</v>
      </c>
      <c r="F47">
        <f>INDEX([1]Règles!$I$17:$I$600,MATCH($B47,[1]Règles!$E$17:$E$600,0))</f>
        <v>5.7222222222222223</v>
      </c>
      <c r="G47">
        <f>INDEX([1]Règles!$F$17:$F$600,MATCH($B47,[1]Règles!$E$17:$E$600,0))</f>
        <v>27</v>
      </c>
      <c r="H47">
        <f>INDEX([1]Règles!$G$17:$G$600,MATCH($B47,[1]Règles!$E$17:$E$600,0))</f>
        <v>1</v>
      </c>
      <c r="I47">
        <f>INDEX([1]Règles!$H$17:$H$600,MATCH($B47,[1]Règles!$E$17:$E$600,0))</f>
        <v>10</v>
      </c>
      <c r="J47">
        <f t="shared" si="2"/>
        <v>0.38148148148148148</v>
      </c>
      <c r="K47">
        <f t="shared" si="3"/>
        <v>1.7475728155339805</v>
      </c>
    </row>
    <row r="48" spans="1:13" x14ac:dyDescent="0.25">
      <c r="A48" t="s">
        <v>5</v>
      </c>
      <c r="B48" t="s">
        <v>395</v>
      </c>
      <c r="D48" t="s">
        <v>212</v>
      </c>
      <c r="E48">
        <v>15</v>
      </c>
      <c r="F48">
        <f>INDEX([1]Règles!$I$17:$I$600,MATCH($B48,[1]Règles!$E$17:$E$600,0))</f>
        <v>5.290322580645161</v>
      </c>
      <c r="G48">
        <f>INDEX([1]Règles!$F$17:$F$600,MATCH($B48,[1]Règles!$E$17:$E$600,0))</f>
        <v>29</v>
      </c>
      <c r="H48">
        <f>INDEX([1]Règles!$G$17:$G$600,MATCH($B48,[1]Règles!$E$17:$E$600,0))</f>
        <v>6</v>
      </c>
      <c r="I48">
        <f>INDEX([1]Règles!$H$17:$H$600,MATCH($B48,[1]Règles!$E$17:$E$600,0))</f>
        <v>9</v>
      </c>
      <c r="J48">
        <f t="shared" si="2"/>
        <v>0.35268817204301073</v>
      </c>
      <c r="K48">
        <f t="shared" si="3"/>
        <v>1.7012195121951221</v>
      </c>
      <c r="L48">
        <v>1</v>
      </c>
    </row>
    <row r="49" spans="1:12" x14ac:dyDescent="0.25">
      <c r="A49" t="s">
        <v>5</v>
      </c>
      <c r="B49" t="s">
        <v>290</v>
      </c>
      <c r="C49" t="s">
        <v>291</v>
      </c>
      <c r="D49" t="s">
        <v>229</v>
      </c>
      <c r="E49">
        <v>18</v>
      </c>
      <c r="F49">
        <f>INDEX([1]Règles!$I$17:$I$600,MATCH($B49,[1]Règles!$E$17:$E$600,0))</f>
        <v>5.5</v>
      </c>
      <c r="G49">
        <f>INDEX([1]Règles!$F$17:$F$600,MATCH($B49,[1]Règles!$E$17:$E$600,0))</f>
        <v>19</v>
      </c>
      <c r="H49">
        <f>INDEX([1]Règles!$G$17:$G$600,MATCH($B49,[1]Règles!$E$17:$E$600,0))</f>
        <v>12</v>
      </c>
      <c r="I49">
        <f>INDEX([1]Règles!$H$17:$H$600,MATCH($B49,[1]Règles!$E$17:$E$600,0))</f>
        <v>8</v>
      </c>
      <c r="J49">
        <f t="shared" si="2"/>
        <v>0.30555555555555558</v>
      </c>
      <c r="K49">
        <f t="shared" si="3"/>
        <v>1.4545454545454546</v>
      </c>
    </row>
    <row r="50" spans="1:12" x14ac:dyDescent="0.25">
      <c r="A50" t="s">
        <v>11</v>
      </c>
      <c r="B50" t="s">
        <v>352</v>
      </c>
      <c r="C50" t="s">
        <v>281</v>
      </c>
      <c r="D50" t="s">
        <v>173</v>
      </c>
      <c r="E50">
        <v>14</v>
      </c>
      <c r="F50">
        <f>INDEX([1]Règles!$I$17:$I$600,MATCH($B50,[1]Règles!$E$17:$E$600,0))</f>
        <v>5.541666666666667</v>
      </c>
      <c r="G50">
        <f>INDEX([1]Règles!$F$17:$F$600,MATCH($B50,[1]Règles!$E$17:$E$600,0))</f>
        <v>36</v>
      </c>
      <c r="H50">
        <f>INDEX([1]Règles!$G$17:$G$600,MATCH($B50,[1]Règles!$E$17:$E$600,0))</f>
        <v>0</v>
      </c>
      <c r="I50">
        <f>INDEX([1]Règles!$H$17:$H$600,MATCH($B50,[1]Règles!$E$17:$E$600,0))</f>
        <v>9</v>
      </c>
      <c r="J50">
        <f t="shared" si="2"/>
        <v>0.39583333333333337</v>
      </c>
      <c r="K50">
        <f t="shared" si="3"/>
        <v>1.6240601503759398</v>
      </c>
      <c r="L50">
        <v>1</v>
      </c>
    </row>
    <row r="51" spans="1:12" x14ac:dyDescent="0.25">
      <c r="A51" t="s">
        <v>5</v>
      </c>
      <c r="B51" t="s">
        <v>644</v>
      </c>
      <c r="C51" t="s">
        <v>411</v>
      </c>
      <c r="D51" t="s">
        <v>219</v>
      </c>
      <c r="E51">
        <v>18</v>
      </c>
      <c r="F51">
        <f>INDEX([1]Règles!$I$17:$I$600,MATCH($B51,[1]Règles!$E$17:$E$600,0))</f>
        <v>4.9782608695652177</v>
      </c>
      <c r="G51">
        <f>INDEX([1]Règles!$F$17:$F$600,MATCH($B51,[1]Règles!$E$17:$E$600,0))</f>
        <v>22</v>
      </c>
      <c r="H51">
        <f>INDEX([1]Règles!$G$17:$G$600,MATCH($B51,[1]Règles!$E$17:$E$600,0))</f>
        <v>7</v>
      </c>
      <c r="I51">
        <f>INDEX([1]Règles!$H$17:$H$600,MATCH($B51,[1]Règles!$E$17:$E$600,0))</f>
        <v>8</v>
      </c>
      <c r="J51">
        <f t="shared" si="2"/>
        <v>0.27657004830917875</v>
      </c>
      <c r="K51">
        <f t="shared" si="3"/>
        <v>1.6069868995633187</v>
      </c>
    </row>
    <row r="52" spans="1:12" x14ac:dyDescent="0.25">
      <c r="A52" t="s">
        <v>5</v>
      </c>
      <c r="B52" t="s">
        <v>454</v>
      </c>
      <c r="C52" t="s">
        <v>455</v>
      </c>
      <c r="D52" t="s">
        <v>193</v>
      </c>
      <c r="E52">
        <v>14</v>
      </c>
      <c r="F52">
        <f>INDEX([1]Règles!$I$17:$I$600,MATCH($B52,[1]Règles!$E$17:$E$600,0))</f>
        <v>5.104166666666667</v>
      </c>
      <c r="G52">
        <f>INDEX([1]Règles!$F$17:$F$600,MATCH($B52,[1]Règles!$E$17:$E$600,0))</f>
        <v>22</v>
      </c>
      <c r="H52">
        <f>INDEX([1]Règles!$G$17:$G$600,MATCH($B52,[1]Règles!$E$17:$E$600,0))</f>
        <v>11</v>
      </c>
      <c r="I52">
        <f>INDEX([1]Règles!$H$17:$H$600,MATCH($B52,[1]Règles!$E$17:$E$600,0))</f>
        <v>8</v>
      </c>
      <c r="J52">
        <f t="shared" si="2"/>
        <v>0.36458333333333337</v>
      </c>
      <c r="K52">
        <f t="shared" si="3"/>
        <v>1.5673469387755101</v>
      </c>
    </row>
    <row r="53" spans="1:12" x14ac:dyDescent="0.25">
      <c r="A53" t="s">
        <v>26</v>
      </c>
      <c r="B53" t="s">
        <v>955</v>
      </c>
      <c r="C53" t="s">
        <v>308</v>
      </c>
      <c r="D53" t="s">
        <v>386</v>
      </c>
      <c r="E53">
        <v>14</v>
      </c>
      <c r="F53">
        <f>INDEX([1]Règles!$I$17:$I$600,MATCH($B53,[1]Règles!$E$17:$E$600,0))</f>
        <v>5.2</v>
      </c>
      <c r="G53">
        <f>INDEX([1]Règles!$F$17:$F$600,MATCH($B53,[1]Règles!$E$17:$E$600,0))</f>
        <v>9</v>
      </c>
      <c r="H53">
        <f>INDEX([1]Règles!$G$17:$G$600,MATCH($B53,[1]Règles!$E$17:$E$600,0))</f>
        <v>9</v>
      </c>
      <c r="I53">
        <f>INDEX([1]Règles!$H$17:$H$600,MATCH($B53,[1]Règles!$E$17:$E$600,0))</f>
        <v>1</v>
      </c>
      <c r="J53">
        <f t="shared" si="2"/>
        <v>0.37142857142857144</v>
      </c>
      <c r="K53">
        <f t="shared" si="3"/>
        <v>0.19230769230769229</v>
      </c>
    </row>
    <row r="54" spans="1:12" x14ac:dyDescent="0.25">
      <c r="A54" t="s">
        <v>11</v>
      </c>
      <c r="B54" t="s">
        <v>470</v>
      </c>
      <c r="C54" t="s">
        <v>471</v>
      </c>
      <c r="D54" t="s">
        <v>176</v>
      </c>
      <c r="E54">
        <v>10</v>
      </c>
      <c r="F54">
        <f>INDEX([1]Règles!$I$17:$I$600,MATCH($B54,[1]Règles!$E$17:$E$600,0))</f>
        <v>6.04</v>
      </c>
      <c r="G54">
        <f>INDEX([1]Règles!$F$17:$F$600,MATCH($B54,[1]Règles!$E$17:$E$600,0))</f>
        <v>25</v>
      </c>
      <c r="H54">
        <f>INDEX([1]Règles!$G$17:$G$600,MATCH($B54,[1]Règles!$E$17:$E$600,0))</f>
        <v>7</v>
      </c>
      <c r="I54">
        <f>INDEX([1]Règles!$H$17:$H$600,MATCH($B54,[1]Règles!$E$17:$E$600,0))</f>
        <v>9</v>
      </c>
      <c r="J54">
        <f t="shared" si="2"/>
        <v>0.60399999999999998</v>
      </c>
      <c r="K54">
        <f t="shared" si="3"/>
        <v>1.490066225165563</v>
      </c>
    </row>
    <row r="55" spans="1:12" x14ac:dyDescent="0.25">
      <c r="A55" t="s">
        <v>11</v>
      </c>
      <c r="B55" t="s">
        <v>866</v>
      </c>
      <c r="C55" t="s">
        <v>867</v>
      </c>
      <c r="D55" t="s">
        <v>206</v>
      </c>
      <c r="E55">
        <v>11</v>
      </c>
      <c r="F55">
        <f>INDEX([1]Règles!$I$17:$I$600,MATCH($B55,[1]Règles!$E$17:$E$600,0))</f>
        <v>5.370967741935484</v>
      </c>
      <c r="G55">
        <f>INDEX([1]Règles!$F$17:$F$600,MATCH($B55,[1]Règles!$E$17:$E$600,0))</f>
        <v>29</v>
      </c>
      <c r="H55">
        <f>INDEX([1]Règles!$G$17:$G$600,MATCH($B55,[1]Règles!$E$17:$E$600,0))</f>
        <v>6</v>
      </c>
      <c r="I55">
        <f>INDEX([1]Règles!$H$17:$H$600,MATCH($B55,[1]Règles!$E$17:$E$600,0))</f>
        <v>8</v>
      </c>
      <c r="J55">
        <f t="shared" si="2"/>
        <v>0.48826979472140764</v>
      </c>
      <c r="K55">
        <f t="shared" si="3"/>
        <v>1.4894894894894894</v>
      </c>
      <c r="L55">
        <v>1</v>
      </c>
    </row>
    <row r="56" spans="1:12" x14ac:dyDescent="0.25">
      <c r="A56" t="s">
        <v>11</v>
      </c>
      <c r="B56" t="s">
        <v>392</v>
      </c>
      <c r="C56" t="s">
        <v>297</v>
      </c>
      <c r="D56" t="s">
        <v>190</v>
      </c>
      <c r="E56">
        <v>21</v>
      </c>
      <c r="F56">
        <f>INDEX([1]Règles!$I$17:$I$600,MATCH($B56,[1]Règles!$E$17:$E$600,0))</f>
        <v>5.3928571428571432</v>
      </c>
      <c r="G56">
        <f>INDEX([1]Règles!$F$17:$F$600,MATCH($B56,[1]Règles!$E$17:$E$600,0))</f>
        <v>28</v>
      </c>
      <c r="H56">
        <f>INDEX([1]Règles!$G$17:$G$600,MATCH($B56,[1]Règles!$E$17:$E$600,0))</f>
        <v>4</v>
      </c>
      <c r="I56">
        <f>INDEX([1]Règles!$H$17:$H$600,MATCH($B56,[1]Règles!$E$17:$E$600,0))</f>
        <v>8</v>
      </c>
      <c r="J56">
        <f t="shared" si="2"/>
        <v>0.25680272108843538</v>
      </c>
      <c r="K56">
        <f t="shared" si="3"/>
        <v>1.4834437086092713</v>
      </c>
      <c r="L56">
        <v>1</v>
      </c>
    </row>
    <row r="57" spans="1:12" x14ac:dyDescent="0.25">
      <c r="A57" t="s">
        <v>11</v>
      </c>
      <c r="B57" t="s">
        <v>446</v>
      </c>
      <c r="C57" t="s">
        <v>447</v>
      </c>
      <c r="D57" t="s">
        <v>187</v>
      </c>
      <c r="E57">
        <v>18</v>
      </c>
      <c r="F57">
        <f>INDEX([1]Règles!$I$17:$I$600,MATCH($B57,[1]Règles!$E$17:$E$600,0))</f>
        <v>5.4827586206896548</v>
      </c>
      <c r="G57">
        <f>INDEX([1]Règles!$F$17:$F$600,MATCH($B57,[1]Règles!$E$17:$E$600,0))</f>
        <v>29</v>
      </c>
      <c r="H57">
        <f>INDEX([1]Règles!$G$17:$G$600,MATCH($B57,[1]Règles!$E$17:$E$600,0))</f>
        <v>3</v>
      </c>
      <c r="I57">
        <f>INDEX([1]Règles!$H$17:$H$600,MATCH($B57,[1]Règles!$E$17:$E$600,0))</f>
        <v>8</v>
      </c>
      <c r="J57">
        <f t="shared" si="2"/>
        <v>0.30459770114942525</v>
      </c>
      <c r="K57">
        <f t="shared" si="3"/>
        <v>1.459119496855346</v>
      </c>
      <c r="L57">
        <v>1</v>
      </c>
    </row>
    <row r="58" spans="1:12" x14ac:dyDescent="0.25">
      <c r="A58" t="s">
        <v>5</v>
      </c>
      <c r="B58" t="s">
        <v>457</v>
      </c>
      <c r="C58" t="s">
        <v>458</v>
      </c>
      <c r="D58" t="s">
        <v>212</v>
      </c>
      <c r="E58">
        <v>27</v>
      </c>
      <c r="F58">
        <f>INDEX([1]Règles!$I$17:$I$600,MATCH($B58,[1]Règles!$E$17:$E$600,0))</f>
        <v>4.8392857142857144</v>
      </c>
      <c r="G58">
        <f>INDEX([1]Règles!$F$17:$F$600,MATCH($B58,[1]Règles!$E$17:$E$600,0))</f>
        <v>28</v>
      </c>
      <c r="H58">
        <f>INDEX([1]Règles!$G$17:$G$600,MATCH($B58,[1]Règles!$E$17:$E$600,0))</f>
        <v>2</v>
      </c>
      <c r="I58">
        <f>INDEX([1]Règles!$H$17:$H$600,MATCH($B58,[1]Règles!$E$17:$E$600,0))</f>
        <v>7</v>
      </c>
      <c r="J58">
        <f t="shared" si="2"/>
        <v>0.17923280423280424</v>
      </c>
      <c r="K58">
        <f t="shared" si="3"/>
        <v>1.4464944649446494</v>
      </c>
    </row>
    <row r="59" spans="1:12" x14ac:dyDescent="0.25">
      <c r="A59" t="s">
        <v>26</v>
      </c>
      <c r="B59" t="s">
        <v>459</v>
      </c>
      <c r="C59" t="s">
        <v>178</v>
      </c>
      <c r="D59" t="s">
        <v>229</v>
      </c>
      <c r="E59">
        <v>16</v>
      </c>
      <c r="F59">
        <f>INDEX([1]Règles!$I$17:$I$600,MATCH($B59,[1]Règles!$E$17:$E$600,0))</f>
        <v>5.7142857142857144</v>
      </c>
      <c r="G59">
        <f>INDEX([1]Règles!$F$17:$F$600,MATCH($B59,[1]Règles!$E$17:$E$600,0))</f>
        <v>12</v>
      </c>
      <c r="H59">
        <f>INDEX([1]Règles!$G$17:$G$600,MATCH($B59,[1]Règles!$E$17:$E$600,0))</f>
        <v>2</v>
      </c>
      <c r="I59">
        <f>INDEX([1]Règles!$H$17:$H$600,MATCH($B59,[1]Règles!$E$17:$E$600,0))</f>
        <v>0</v>
      </c>
      <c r="J59">
        <f t="shared" si="2"/>
        <v>0.35714285714285715</v>
      </c>
      <c r="K59">
        <f t="shared" si="3"/>
        <v>0</v>
      </c>
    </row>
    <row r="60" spans="1:12" x14ac:dyDescent="0.25">
      <c r="A60" t="s">
        <v>5</v>
      </c>
      <c r="B60" t="s">
        <v>638</v>
      </c>
      <c r="C60" t="s">
        <v>639</v>
      </c>
      <c r="D60" t="s">
        <v>219</v>
      </c>
      <c r="E60">
        <v>15</v>
      </c>
      <c r="F60">
        <f>INDEX([1]Règles!$I$17:$I$600,MATCH($B60,[1]Règles!$E$17:$E$600,0))</f>
        <v>4.931034482758621</v>
      </c>
      <c r="G60">
        <f>INDEX([1]Règles!$F$17:$F$600,MATCH($B60,[1]Règles!$E$17:$E$600,0))</f>
        <v>27</v>
      </c>
      <c r="H60">
        <f>INDEX([1]Règles!$G$17:$G$600,MATCH($B60,[1]Règles!$E$17:$E$600,0))</f>
        <v>4</v>
      </c>
      <c r="I60">
        <f>INDEX([1]Règles!$H$17:$H$600,MATCH($B60,[1]Règles!$E$17:$E$600,0))</f>
        <v>7</v>
      </c>
      <c r="J60">
        <f t="shared" si="2"/>
        <v>0.32873563218390806</v>
      </c>
      <c r="K60">
        <f t="shared" si="3"/>
        <v>1.4195804195804196</v>
      </c>
    </row>
    <row r="61" spans="1:12" x14ac:dyDescent="0.25">
      <c r="A61" t="s">
        <v>5</v>
      </c>
      <c r="B61" t="s">
        <v>682</v>
      </c>
      <c r="C61" t="s">
        <v>202</v>
      </c>
      <c r="D61" t="s">
        <v>199</v>
      </c>
      <c r="E61">
        <v>11</v>
      </c>
      <c r="F61">
        <f>INDEX([1]Règles!$I$17:$I$600,MATCH($B61,[1]Règles!$E$17:$E$600,0))</f>
        <v>5.0384615384615383</v>
      </c>
      <c r="G61">
        <f>INDEX([1]Règles!$F$17:$F$600,MATCH($B61,[1]Règles!$E$17:$E$600,0))</f>
        <v>25</v>
      </c>
      <c r="H61">
        <f>INDEX([1]Règles!$G$17:$G$600,MATCH($B61,[1]Règles!$E$17:$E$600,0))</f>
        <v>6</v>
      </c>
      <c r="I61">
        <f>INDEX([1]Règles!$H$17:$H$600,MATCH($B61,[1]Règles!$E$17:$E$600,0))</f>
        <v>7</v>
      </c>
      <c r="J61">
        <f t="shared" si="2"/>
        <v>0.45804195804195802</v>
      </c>
      <c r="K61">
        <f t="shared" si="3"/>
        <v>1.3893129770992367</v>
      </c>
      <c r="L61">
        <v>1</v>
      </c>
    </row>
    <row r="62" spans="1:12" x14ac:dyDescent="0.25">
      <c r="A62" t="s">
        <v>26</v>
      </c>
      <c r="B62" t="s">
        <v>200</v>
      </c>
      <c r="C62" t="s">
        <v>201</v>
      </c>
      <c r="D62" t="s">
        <v>199</v>
      </c>
      <c r="E62">
        <v>11</v>
      </c>
      <c r="F62">
        <f>INDEX([1]Règles!$I$17:$I$600,MATCH($B62,[1]Règles!$E$17:$E$600,0))</f>
        <v>5.4242424242424239</v>
      </c>
      <c r="G62">
        <f>INDEX([1]Règles!$F$17:$F$600,MATCH($B62,[1]Règles!$E$17:$E$600,0))</f>
        <v>33</v>
      </c>
      <c r="H62">
        <f>INDEX([1]Règles!$G$17:$G$600,MATCH($B62,[1]Règles!$E$17:$E$600,0))</f>
        <v>1</v>
      </c>
      <c r="I62">
        <f>INDEX([1]Règles!$H$17:$H$600,MATCH($B62,[1]Règles!$E$17:$E$600,0))</f>
        <v>7</v>
      </c>
      <c r="J62">
        <f t="shared" si="2"/>
        <v>0.49311294765840219</v>
      </c>
      <c r="K62">
        <f t="shared" si="3"/>
        <v>1.2905027932960895</v>
      </c>
      <c r="L62">
        <v>1</v>
      </c>
    </row>
    <row r="63" spans="1:12" x14ac:dyDescent="0.25">
      <c r="A63" t="s">
        <v>11</v>
      </c>
      <c r="B63" t="s">
        <v>735</v>
      </c>
      <c r="C63" t="s">
        <v>680</v>
      </c>
      <c r="D63" t="s">
        <v>184</v>
      </c>
      <c r="E63">
        <v>11</v>
      </c>
      <c r="F63">
        <f>INDEX([1]Règles!$I$17:$I$600,MATCH($B63,[1]Règles!$E$17:$E$600,0))</f>
        <v>5.4459459459459456</v>
      </c>
      <c r="G63">
        <f>INDEX([1]Règles!$F$17:$F$600,MATCH($B63,[1]Règles!$E$17:$E$600,0))</f>
        <v>37</v>
      </c>
      <c r="H63">
        <f>INDEX([1]Règles!$G$17:$G$600,MATCH($B63,[1]Règles!$E$17:$E$600,0))</f>
        <v>1</v>
      </c>
      <c r="I63">
        <f>INDEX([1]Règles!$H$17:$H$600,MATCH($B63,[1]Règles!$E$17:$E$600,0))</f>
        <v>7</v>
      </c>
      <c r="J63">
        <f t="shared" si="2"/>
        <v>0.49508599508599505</v>
      </c>
      <c r="K63">
        <f t="shared" si="3"/>
        <v>1.2853598014888339</v>
      </c>
      <c r="L63">
        <v>1</v>
      </c>
    </row>
    <row r="64" spans="1:12" x14ac:dyDescent="0.25">
      <c r="A64" t="s">
        <v>11</v>
      </c>
      <c r="B64" t="s">
        <v>999</v>
      </c>
      <c r="C64" t="s">
        <v>1000</v>
      </c>
      <c r="D64" t="s">
        <v>209</v>
      </c>
      <c r="E64">
        <v>8</v>
      </c>
      <c r="F64">
        <f>INDEX([1]Règles!$I$17:$I$600,MATCH($B64,[1]Règles!$E$17:$E$600,0))</f>
        <v>4.7272727272727275</v>
      </c>
      <c r="G64">
        <f>INDEX([1]Règles!$F$17:$F$600,MATCH($B64,[1]Règles!$E$17:$E$600,0))</f>
        <v>22</v>
      </c>
      <c r="H64">
        <f>INDEX([1]Règles!$G$17:$G$600,MATCH($B64,[1]Règles!$E$17:$E$600,0))</f>
        <v>12</v>
      </c>
      <c r="I64">
        <f>INDEX([1]Règles!$H$17:$H$600,MATCH($B64,[1]Règles!$E$17:$E$600,0))</f>
        <v>6</v>
      </c>
      <c r="J64">
        <f t="shared" si="2"/>
        <v>0.59090909090909094</v>
      </c>
      <c r="K64">
        <f t="shared" si="3"/>
        <v>1.2692307692307692</v>
      </c>
    </row>
    <row r="65" spans="1:12" x14ac:dyDescent="0.25">
      <c r="A65" t="s">
        <v>26</v>
      </c>
      <c r="B65" t="s">
        <v>894</v>
      </c>
      <c r="C65" t="s">
        <v>895</v>
      </c>
      <c r="D65" t="s">
        <v>313</v>
      </c>
      <c r="E65">
        <v>10</v>
      </c>
      <c r="F65">
        <f>INDEX([1]Règles!$I$17:$I$600,MATCH($B65,[1]Règles!$E$17:$E$600,0))</f>
        <v>4.854838709677419</v>
      </c>
      <c r="G65">
        <f>INDEX([1]Règles!$F$17:$F$600,MATCH($B65,[1]Règles!$E$17:$E$600,0))</f>
        <v>32</v>
      </c>
      <c r="H65">
        <f>INDEX([1]Règles!$G$17:$G$600,MATCH($B65,[1]Règles!$E$17:$E$600,0))</f>
        <v>0</v>
      </c>
      <c r="I65">
        <f>INDEX([1]Règles!$H$17:$H$600,MATCH($B65,[1]Règles!$E$17:$E$600,0))</f>
        <v>6</v>
      </c>
      <c r="J65">
        <f t="shared" si="2"/>
        <v>0.48548387096774193</v>
      </c>
      <c r="K65">
        <f t="shared" si="3"/>
        <v>1.2358803986710964</v>
      </c>
    </row>
    <row r="66" spans="1:12" x14ac:dyDescent="0.25">
      <c r="A66" t="s">
        <v>5</v>
      </c>
      <c r="B66" t="s">
        <v>423</v>
      </c>
      <c r="C66" t="s">
        <v>224</v>
      </c>
      <c r="D66" t="s">
        <v>209</v>
      </c>
      <c r="E66">
        <v>19</v>
      </c>
      <c r="F66">
        <f>INDEX([1]Règles!$I$17:$I$600,MATCH($B66,[1]Règles!$E$17:$E$600,0))</f>
        <v>4.8695652173913047</v>
      </c>
      <c r="G66">
        <f>INDEX([1]Règles!$F$17:$F$600,MATCH($B66,[1]Règles!$E$17:$E$600,0))</f>
        <v>22</v>
      </c>
      <c r="H66">
        <f>INDEX([1]Règles!$G$17:$G$600,MATCH($B66,[1]Règles!$E$17:$E$600,0))</f>
        <v>12</v>
      </c>
      <c r="I66">
        <f>INDEX([1]Règles!$H$17:$H$600,MATCH($B66,[1]Règles!$E$17:$E$600,0))</f>
        <v>6</v>
      </c>
      <c r="J66">
        <f t="shared" si="2"/>
        <v>0.25629290617848971</v>
      </c>
      <c r="K66">
        <f t="shared" si="3"/>
        <v>1.232142857142857</v>
      </c>
    </row>
    <row r="67" spans="1:12" x14ac:dyDescent="0.25">
      <c r="A67" t="s">
        <v>11</v>
      </c>
      <c r="B67" t="s">
        <v>215</v>
      </c>
      <c r="C67" t="s">
        <v>216</v>
      </c>
      <c r="D67" t="s">
        <v>199</v>
      </c>
      <c r="E67">
        <v>14</v>
      </c>
      <c r="F67">
        <f>INDEX([1]Règles!$I$17:$I$600,MATCH($B67,[1]Règles!$E$17:$E$600,0))</f>
        <v>5.5</v>
      </c>
      <c r="G67">
        <f>INDEX([1]Règles!$F$17:$F$600,MATCH($B67,[1]Règles!$E$17:$E$600,0))</f>
        <v>8</v>
      </c>
      <c r="H67">
        <f>INDEX([1]Règles!$G$17:$G$600,MATCH($B67,[1]Règles!$E$17:$E$600,0))</f>
        <v>3</v>
      </c>
      <c r="I67">
        <f>INDEX([1]Règles!$H$17:$H$600,MATCH($B67,[1]Règles!$E$17:$E$600,0))</f>
        <v>0</v>
      </c>
      <c r="J67">
        <f t="shared" ref="J67:J130" si="4">F67/E67</f>
        <v>0.39285714285714285</v>
      </c>
      <c r="K67">
        <f t="shared" ref="K67:K130" si="5">I67/F67</f>
        <v>0</v>
      </c>
    </row>
    <row r="68" spans="1:12" x14ac:dyDescent="0.25">
      <c r="A68" t="s">
        <v>11</v>
      </c>
      <c r="B68" t="s">
        <v>698</v>
      </c>
      <c r="C68" t="s">
        <v>699</v>
      </c>
      <c r="D68" t="s">
        <v>199</v>
      </c>
      <c r="E68">
        <v>16</v>
      </c>
      <c r="F68">
        <f>INDEX([1]Règles!$I$17:$I$600,MATCH($B68,[1]Règles!$E$17:$E$600,0))</f>
        <v>5.25</v>
      </c>
      <c r="G68">
        <f>INDEX([1]Règles!$F$17:$F$600,MATCH($B68,[1]Règles!$E$17:$E$600,0))</f>
        <v>12</v>
      </c>
      <c r="H68">
        <f>INDEX([1]Règles!$G$17:$G$600,MATCH($B68,[1]Règles!$E$17:$E$600,0))</f>
        <v>6</v>
      </c>
      <c r="I68">
        <f>INDEX([1]Règles!$H$17:$H$600,MATCH($B68,[1]Règles!$E$17:$E$600,0))</f>
        <v>0</v>
      </c>
      <c r="J68">
        <f t="shared" si="4"/>
        <v>0.328125</v>
      </c>
      <c r="K68">
        <f t="shared" si="5"/>
        <v>0</v>
      </c>
    </row>
    <row r="69" spans="1:12" x14ac:dyDescent="0.25">
      <c r="A69" t="s">
        <v>11</v>
      </c>
      <c r="B69" t="s">
        <v>1014</v>
      </c>
      <c r="D69" t="s">
        <v>326</v>
      </c>
      <c r="E69">
        <v>15</v>
      </c>
      <c r="F69">
        <f>INDEX([1]Règles!$I$17:$I$600,MATCH($B69,[1]Règles!$E$17:$E$600,0))</f>
        <v>4.9259259259259256</v>
      </c>
      <c r="G69">
        <f>INDEX([1]Règles!$F$17:$F$600,MATCH($B69,[1]Règles!$E$17:$E$600,0))</f>
        <v>26</v>
      </c>
      <c r="H69">
        <f>INDEX([1]Règles!$G$17:$G$600,MATCH($B69,[1]Règles!$E$17:$E$600,0))</f>
        <v>4</v>
      </c>
      <c r="I69">
        <f>INDEX([1]Règles!$H$17:$H$600,MATCH($B69,[1]Règles!$E$17:$E$600,0))</f>
        <v>6</v>
      </c>
      <c r="J69">
        <f t="shared" si="4"/>
        <v>0.32839506172839505</v>
      </c>
      <c r="K69">
        <f t="shared" si="5"/>
        <v>1.2180451127819549</v>
      </c>
    </row>
    <row r="70" spans="1:12" x14ac:dyDescent="0.25">
      <c r="A70" t="s">
        <v>5</v>
      </c>
      <c r="B70" t="s">
        <v>363</v>
      </c>
      <c r="C70" t="s">
        <v>364</v>
      </c>
      <c r="D70" t="s">
        <v>313</v>
      </c>
      <c r="E70">
        <v>13</v>
      </c>
      <c r="F70">
        <f>INDEX([1]Règles!$I$17:$I$600,MATCH($B70,[1]Règles!$E$17:$E$600,0))</f>
        <v>4.931034482758621</v>
      </c>
      <c r="G70">
        <f>INDEX([1]Règles!$F$17:$F$600,MATCH($B70,[1]Règles!$E$17:$E$600,0))</f>
        <v>30</v>
      </c>
      <c r="H70">
        <f>INDEX([1]Règles!$G$17:$G$600,MATCH($B70,[1]Règles!$E$17:$E$600,0))</f>
        <v>3</v>
      </c>
      <c r="I70">
        <f>INDEX([1]Règles!$H$17:$H$600,MATCH($B70,[1]Règles!$E$17:$E$600,0))</f>
        <v>6</v>
      </c>
      <c r="J70">
        <f t="shared" si="4"/>
        <v>0.37931034482758624</v>
      </c>
      <c r="K70">
        <f t="shared" si="5"/>
        <v>1.2167832167832167</v>
      </c>
    </row>
    <row r="71" spans="1:12" x14ac:dyDescent="0.25">
      <c r="A71" t="s">
        <v>20</v>
      </c>
      <c r="B71" t="s">
        <v>904</v>
      </c>
      <c r="C71" t="s">
        <v>905</v>
      </c>
      <c r="D71" t="s">
        <v>313</v>
      </c>
      <c r="E71">
        <v>1</v>
      </c>
      <c r="F71">
        <f>INDEX([1]Règles!$I$17:$I$600,MATCH($B71,[1]Règles!$E$17:$E$600,0))</f>
        <v>5.5</v>
      </c>
      <c r="G71">
        <f>INDEX([1]Règles!$F$17:$F$600,MATCH($B71,[1]Règles!$E$17:$E$600,0))</f>
        <v>1</v>
      </c>
      <c r="H71">
        <f>INDEX([1]Règles!$G$17:$G$600,MATCH($B71,[1]Règles!$E$17:$E$600,0))</f>
        <v>0</v>
      </c>
      <c r="I71">
        <f>INDEX([1]Règles!$H$17:$H$600,MATCH($B71,[1]Règles!$E$17:$E$600,0))</f>
        <v>0</v>
      </c>
      <c r="J71">
        <f t="shared" si="4"/>
        <v>5.5</v>
      </c>
      <c r="K71">
        <f t="shared" si="5"/>
        <v>0</v>
      </c>
    </row>
    <row r="72" spans="1:12" x14ac:dyDescent="0.25">
      <c r="A72" t="s">
        <v>11</v>
      </c>
      <c r="B72" t="s">
        <v>473</v>
      </c>
      <c r="C72" t="s">
        <v>321</v>
      </c>
      <c r="D72" t="s">
        <v>179</v>
      </c>
      <c r="E72">
        <v>12</v>
      </c>
      <c r="F72">
        <f>INDEX([1]Règles!$I$17:$I$600,MATCH($B72,[1]Règles!$E$17:$E$600,0))</f>
        <v>5.7777777777777777</v>
      </c>
      <c r="G72">
        <f>INDEX([1]Règles!$F$17:$F$600,MATCH($B72,[1]Règles!$E$17:$E$600,0))</f>
        <v>36</v>
      </c>
      <c r="H72">
        <f>INDEX([1]Règles!$G$17:$G$600,MATCH($B72,[1]Règles!$E$17:$E$600,0))</f>
        <v>0</v>
      </c>
      <c r="I72">
        <f>INDEX([1]Règles!$H$17:$H$600,MATCH($B72,[1]Règles!$E$17:$E$600,0))</f>
        <v>7</v>
      </c>
      <c r="J72">
        <f t="shared" si="4"/>
        <v>0.48148148148148145</v>
      </c>
      <c r="K72">
        <f t="shared" si="5"/>
        <v>1.2115384615384615</v>
      </c>
      <c r="L72">
        <v>1</v>
      </c>
    </row>
    <row r="73" spans="1:12" x14ac:dyDescent="0.25">
      <c r="A73" t="s">
        <v>11</v>
      </c>
      <c r="B73" t="s">
        <v>422</v>
      </c>
      <c r="D73" t="s">
        <v>229</v>
      </c>
      <c r="E73">
        <v>20</v>
      </c>
      <c r="F73">
        <f>INDEX([1]Règles!$I$17:$I$600,MATCH($B73,[1]Règles!$E$17:$E$600,0))</f>
        <v>6.0454545454545459</v>
      </c>
      <c r="G73">
        <f>INDEX([1]Règles!$F$17:$F$600,MATCH($B73,[1]Règles!$E$17:$E$600,0))</f>
        <v>22</v>
      </c>
      <c r="H73">
        <f>INDEX([1]Règles!$G$17:$G$600,MATCH($B73,[1]Règles!$E$17:$E$600,0))</f>
        <v>7</v>
      </c>
      <c r="I73">
        <f>INDEX([1]Règles!$H$17:$H$600,MATCH($B73,[1]Règles!$E$17:$E$600,0))</f>
        <v>7</v>
      </c>
      <c r="J73">
        <f t="shared" si="4"/>
        <v>0.3022727272727273</v>
      </c>
      <c r="K73">
        <f t="shared" si="5"/>
        <v>1.1578947368421051</v>
      </c>
      <c r="L73">
        <v>1</v>
      </c>
    </row>
    <row r="74" spans="1:12" x14ac:dyDescent="0.25">
      <c r="A74" t="s">
        <v>11</v>
      </c>
      <c r="B74" t="s">
        <v>412</v>
      </c>
      <c r="C74" t="s">
        <v>413</v>
      </c>
      <c r="D74" t="s">
        <v>181</v>
      </c>
      <c r="E74">
        <v>20</v>
      </c>
      <c r="F74">
        <f>INDEX([1]Règles!$I$17:$I$600,MATCH($B74,[1]Règles!$E$17:$E$600,0))</f>
        <v>6.3285714285714283</v>
      </c>
      <c r="G74">
        <f>INDEX([1]Règles!$F$17:$F$600,MATCH($B74,[1]Règles!$E$17:$E$600,0))</f>
        <v>35</v>
      </c>
      <c r="H74">
        <f>INDEX([1]Règles!$G$17:$G$600,MATCH($B74,[1]Règles!$E$17:$E$600,0))</f>
        <v>1</v>
      </c>
      <c r="I74">
        <f>INDEX([1]Règles!$H$17:$H$600,MATCH($B74,[1]Règles!$E$17:$E$600,0))</f>
        <v>7</v>
      </c>
      <c r="J74">
        <f t="shared" si="4"/>
        <v>0.31642857142857139</v>
      </c>
      <c r="K74">
        <f t="shared" si="5"/>
        <v>1.1060948081264108</v>
      </c>
      <c r="L74">
        <v>1</v>
      </c>
    </row>
    <row r="75" spans="1:12" x14ac:dyDescent="0.25">
      <c r="A75" t="s">
        <v>11</v>
      </c>
      <c r="B75" t="s">
        <v>355</v>
      </c>
      <c r="C75" t="s">
        <v>356</v>
      </c>
      <c r="D75" t="s">
        <v>173</v>
      </c>
      <c r="E75">
        <v>13</v>
      </c>
      <c r="F75">
        <f>INDEX([1]Règles!$I$17:$I$600,MATCH($B75,[1]Règles!$E$17:$E$600,0))</f>
        <v>5.78125</v>
      </c>
      <c r="G75">
        <f>INDEX([1]Règles!$F$17:$F$600,MATCH($B75,[1]Règles!$E$17:$E$600,0))</f>
        <v>30</v>
      </c>
      <c r="H75">
        <f>INDEX([1]Règles!$G$17:$G$600,MATCH($B75,[1]Règles!$E$17:$E$600,0))</f>
        <v>2</v>
      </c>
      <c r="I75">
        <f>INDEX([1]Règles!$H$17:$H$600,MATCH($B75,[1]Règles!$E$17:$E$600,0))</f>
        <v>6</v>
      </c>
      <c r="J75">
        <f t="shared" si="4"/>
        <v>0.44471153846153844</v>
      </c>
      <c r="K75">
        <f t="shared" si="5"/>
        <v>1.0378378378378379</v>
      </c>
      <c r="L75">
        <v>1</v>
      </c>
    </row>
    <row r="76" spans="1:12" x14ac:dyDescent="0.25">
      <c r="A76" t="s">
        <v>11</v>
      </c>
      <c r="B76" t="s">
        <v>452</v>
      </c>
      <c r="C76" t="s">
        <v>444</v>
      </c>
      <c r="D76" t="s">
        <v>176</v>
      </c>
      <c r="E76">
        <v>11</v>
      </c>
      <c r="F76">
        <f>INDEX([1]Règles!$I$17:$I$600,MATCH($B76,[1]Règles!$E$17:$E$600,0))</f>
        <v>5.8181818181818183</v>
      </c>
      <c r="G76">
        <f>INDEX([1]Règles!$F$17:$F$600,MATCH($B76,[1]Règles!$E$17:$E$600,0))</f>
        <v>33</v>
      </c>
      <c r="H76">
        <f>INDEX([1]Règles!$G$17:$G$600,MATCH($B76,[1]Règles!$E$17:$E$600,0))</f>
        <v>3</v>
      </c>
      <c r="I76">
        <f>INDEX([1]Règles!$H$17:$H$600,MATCH($B76,[1]Règles!$E$17:$E$600,0))</f>
        <v>6</v>
      </c>
      <c r="J76">
        <f t="shared" si="4"/>
        <v>0.52892561983471076</v>
      </c>
      <c r="K76">
        <f t="shared" si="5"/>
        <v>1.03125</v>
      </c>
      <c r="L76">
        <v>1</v>
      </c>
    </row>
    <row r="77" spans="1:12" x14ac:dyDescent="0.25">
      <c r="A77" t="s">
        <v>11</v>
      </c>
      <c r="B77" t="s">
        <v>472</v>
      </c>
      <c r="C77" t="s">
        <v>332</v>
      </c>
      <c r="D77" t="s">
        <v>181</v>
      </c>
      <c r="E77">
        <v>17</v>
      </c>
      <c r="F77">
        <f>INDEX([1]Règles!$I$17:$I$600,MATCH($B77,[1]Règles!$E$17:$E$600,0))</f>
        <v>5.2424242424242422</v>
      </c>
      <c r="G77">
        <f>INDEX([1]Règles!$F$17:$F$600,MATCH($B77,[1]Règles!$E$17:$E$600,0))</f>
        <v>32</v>
      </c>
      <c r="H77">
        <f>INDEX([1]Règles!$G$17:$G$600,MATCH($B77,[1]Règles!$E$17:$E$600,0))</f>
        <v>4</v>
      </c>
      <c r="I77">
        <f>INDEX([1]Règles!$H$17:$H$600,MATCH($B77,[1]Règles!$E$17:$E$600,0))</f>
        <v>5</v>
      </c>
      <c r="J77">
        <f t="shared" si="4"/>
        <v>0.30837789661319071</v>
      </c>
      <c r="K77">
        <f t="shared" si="5"/>
        <v>0.95375722543352603</v>
      </c>
      <c r="L77">
        <v>1</v>
      </c>
    </row>
    <row r="78" spans="1:12" x14ac:dyDescent="0.25">
      <c r="A78" t="s">
        <v>5</v>
      </c>
      <c r="B78" t="s">
        <v>329</v>
      </c>
      <c r="C78" t="s">
        <v>330</v>
      </c>
      <c r="D78" t="s">
        <v>184</v>
      </c>
      <c r="E78">
        <v>9</v>
      </c>
      <c r="F78">
        <f>INDEX([1]Règles!$I$17:$I$600,MATCH($B78,[1]Règles!$E$17:$E$600,0))</f>
        <v>5.40625</v>
      </c>
      <c r="G78">
        <f>INDEX([1]Règles!$F$17:$F$600,MATCH($B78,[1]Règles!$E$17:$E$600,0))</f>
        <v>15</v>
      </c>
      <c r="H78">
        <f>INDEX([1]Règles!$G$17:$G$600,MATCH($B78,[1]Règles!$E$17:$E$600,0))</f>
        <v>15</v>
      </c>
      <c r="I78">
        <f>INDEX([1]Règles!$H$17:$H$600,MATCH($B78,[1]Règles!$E$17:$E$600,0))</f>
        <v>7</v>
      </c>
      <c r="J78">
        <f t="shared" si="4"/>
        <v>0.60069444444444442</v>
      </c>
      <c r="K78">
        <f t="shared" si="5"/>
        <v>1.2947976878612717</v>
      </c>
    </row>
    <row r="79" spans="1:12" x14ac:dyDescent="0.25">
      <c r="A79" t="s">
        <v>11</v>
      </c>
      <c r="B79" t="s">
        <v>512</v>
      </c>
      <c r="C79" t="s">
        <v>513</v>
      </c>
      <c r="D79" t="s">
        <v>326</v>
      </c>
      <c r="E79">
        <v>13</v>
      </c>
      <c r="F79">
        <f>INDEX([1]Règles!$I$17:$I$600,MATCH($B79,[1]Règles!$E$17:$E$600,0))</f>
        <v>5.453125</v>
      </c>
      <c r="G79">
        <f>INDEX([1]Règles!$F$17:$F$600,MATCH($B79,[1]Règles!$E$17:$E$600,0))</f>
        <v>32</v>
      </c>
      <c r="H79">
        <f>INDEX([1]Règles!$G$17:$G$600,MATCH($B79,[1]Règles!$E$17:$E$600,0))</f>
        <v>2</v>
      </c>
      <c r="I79">
        <f>INDEX([1]Règles!$H$17:$H$600,MATCH($B79,[1]Règles!$E$17:$E$600,0))</f>
        <v>5</v>
      </c>
      <c r="J79">
        <f t="shared" si="4"/>
        <v>0.41947115384615385</v>
      </c>
      <c r="K79">
        <f t="shared" si="5"/>
        <v>0.91690544412607455</v>
      </c>
      <c r="L79">
        <v>1</v>
      </c>
    </row>
    <row r="80" spans="1:12" x14ac:dyDescent="0.25">
      <c r="A80" t="s">
        <v>5</v>
      </c>
      <c r="B80" t="s">
        <v>890</v>
      </c>
      <c r="C80" t="s">
        <v>267</v>
      </c>
      <c r="D80" t="s">
        <v>313</v>
      </c>
      <c r="E80">
        <v>14</v>
      </c>
      <c r="F80">
        <f>INDEX([1]Règles!$I$17:$I$600,MATCH($B80,[1]Règles!$E$17:$E$600,0))</f>
        <v>5.25</v>
      </c>
      <c r="G80">
        <f>INDEX([1]Règles!$F$17:$F$600,MATCH($B80,[1]Règles!$E$17:$E$600,0))</f>
        <v>13</v>
      </c>
      <c r="H80">
        <f>INDEX([1]Règles!$G$17:$G$600,MATCH($B80,[1]Règles!$E$17:$E$600,0))</f>
        <v>12</v>
      </c>
      <c r="I80">
        <f>INDEX([1]Règles!$H$17:$H$600,MATCH($B80,[1]Règles!$E$17:$E$600,0))</f>
        <v>3</v>
      </c>
      <c r="J80">
        <f t="shared" si="4"/>
        <v>0.375</v>
      </c>
      <c r="K80">
        <f t="shared" si="5"/>
        <v>0.5714285714285714</v>
      </c>
    </row>
    <row r="81" spans="1:12" x14ac:dyDescent="0.25">
      <c r="A81" t="s">
        <v>20</v>
      </c>
      <c r="B81" t="s">
        <v>828</v>
      </c>
      <c r="C81" t="s">
        <v>349</v>
      </c>
      <c r="D81" t="s">
        <v>179</v>
      </c>
      <c r="E81">
        <v>12</v>
      </c>
      <c r="F81">
        <f>INDEX([1]Règles!$I$17:$I$600,MATCH($B81,[1]Règles!$E$17:$E$600,0))</f>
        <v>5.416666666666667</v>
      </c>
      <c r="G81">
        <f>INDEX([1]Règles!$F$17:$F$600,MATCH($B81,[1]Règles!$E$17:$E$600,0))</f>
        <v>6</v>
      </c>
      <c r="H81">
        <f>INDEX([1]Règles!$G$17:$G$600,MATCH($B81,[1]Règles!$E$17:$E$600,0))</f>
        <v>0</v>
      </c>
      <c r="I81">
        <f>INDEX([1]Règles!$H$17:$H$600,MATCH($B81,[1]Règles!$E$17:$E$600,0))</f>
        <v>0</v>
      </c>
      <c r="J81">
        <f t="shared" si="4"/>
        <v>0.4513888888888889</v>
      </c>
      <c r="K81">
        <f t="shared" si="5"/>
        <v>0</v>
      </c>
    </row>
    <row r="82" spans="1:12" x14ac:dyDescent="0.25">
      <c r="A82" t="s">
        <v>5</v>
      </c>
      <c r="B82" t="s">
        <v>574</v>
      </c>
      <c r="C82" t="s">
        <v>415</v>
      </c>
      <c r="D82" t="s">
        <v>190</v>
      </c>
      <c r="E82">
        <v>3</v>
      </c>
      <c r="F82">
        <f>INDEX([1]Règles!$I$17:$I$600,MATCH($B82,[1]Règles!$E$17:$E$600,0))</f>
        <v>5.4</v>
      </c>
      <c r="G82">
        <f>INDEX([1]Règles!$F$17:$F$600,MATCH($B82,[1]Règles!$E$17:$E$600,0))</f>
        <v>20</v>
      </c>
      <c r="H82">
        <f>INDEX([1]Règles!$G$17:$G$600,MATCH($B82,[1]Règles!$E$17:$E$600,0))</f>
        <v>1</v>
      </c>
      <c r="I82">
        <f>INDEX([1]Règles!$H$17:$H$600,MATCH($B82,[1]Règles!$E$17:$E$600,0))</f>
        <v>2</v>
      </c>
      <c r="J82">
        <f t="shared" si="4"/>
        <v>1.8</v>
      </c>
      <c r="K82">
        <f t="shared" si="5"/>
        <v>0.37037037037037035</v>
      </c>
    </row>
    <row r="83" spans="1:12" x14ac:dyDescent="0.25">
      <c r="A83" t="s">
        <v>11</v>
      </c>
      <c r="B83" t="s">
        <v>293</v>
      </c>
      <c r="D83" t="s">
        <v>313</v>
      </c>
      <c r="E83">
        <v>12</v>
      </c>
      <c r="F83">
        <f>INDEX([1]Règles!$I$17:$I$600,MATCH($B83,[1]Règles!$E$17:$E$600,0))</f>
        <v>5.5714285714285712</v>
      </c>
      <c r="G83">
        <f>INDEX([1]Règles!$F$17:$F$600,MATCH($B83,[1]Règles!$E$17:$E$600,0))</f>
        <v>28</v>
      </c>
      <c r="H83">
        <f>INDEX([1]Règles!$G$17:$G$600,MATCH($B83,[1]Règles!$E$17:$E$600,0))</f>
        <v>3</v>
      </c>
      <c r="I83">
        <f>INDEX([1]Règles!$H$17:$H$600,MATCH($B83,[1]Règles!$E$17:$E$600,0))</f>
        <v>5</v>
      </c>
      <c r="J83">
        <f t="shared" si="4"/>
        <v>0.46428571428571425</v>
      </c>
      <c r="K83">
        <f t="shared" si="5"/>
        <v>0.89743589743589747</v>
      </c>
      <c r="L83">
        <v>1</v>
      </c>
    </row>
    <row r="84" spans="1:12" x14ac:dyDescent="0.25">
      <c r="A84" t="s">
        <v>11</v>
      </c>
      <c r="B84" t="s">
        <v>731</v>
      </c>
      <c r="C84" t="s">
        <v>732</v>
      </c>
      <c r="D84" t="s">
        <v>184</v>
      </c>
      <c r="E84">
        <v>12</v>
      </c>
      <c r="F84">
        <f>INDEX([1]Règles!$I$17:$I$600,MATCH($B84,[1]Règles!$E$17:$E$600,0))</f>
        <v>5.3571428571428568</v>
      </c>
      <c r="G84">
        <f>INDEX([1]Règles!$F$17:$F$600,MATCH($B84,[1]Règles!$E$17:$E$600,0))</f>
        <v>13</v>
      </c>
      <c r="H84">
        <f>INDEX([1]Règles!$G$17:$G$600,MATCH($B84,[1]Règles!$E$17:$E$600,0))</f>
        <v>15</v>
      </c>
      <c r="I84">
        <f>INDEX([1]Règles!$H$17:$H$600,MATCH($B84,[1]Règles!$E$17:$E$600,0))</f>
        <v>3</v>
      </c>
      <c r="J84">
        <f t="shared" si="4"/>
        <v>0.4464285714285714</v>
      </c>
      <c r="K84">
        <f t="shared" si="5"/>
        <v>0.56000000000000005</v>
      </c>
    </row>
    <row r="85" spans="1:12" x14ac:dyDescent="0.25">
      <c r="A85" t="s">
        <v>11</v>
      </c>
      <c r="B85" t="s">
        <v>220</v>
      </c>
      <c r="C85" t="s">
        <v>221</v>
      </c>
      <c r="D85" t="s">
        <v>196</v>
      </c>
      <c r="E85">
        <v>11</v>
      </c>
      <c r="F85">
        <f>INDEX([1]Règles!$I$17:$I$600,MATCH($B85,[1]Règles!$E$17:$E$600,0))</f>
        <v>5.5735294117647056</v>
      </c>
      <c r="G85">
        <f>INDEX([1]Règles!$F$17:$F$600,MATCH($B85,[1]Règles!$E$17:$E$600,0))</f>
        <v>33</v>
      </c>
      <c r="H85">
        <f>INDEX([1]Règles!$G$17:$G$600,MATCH($B85,[1]Règles!$E$17:$E$600,0))</f>
        <v>4</v>
      </c>
      <c r="I85">
        <f>INDEX([1]Règles!$H$17:$H$600,MATCH($B85,[1]Règles!$E$17:$E$600,0))</f>
        <v>5</v>
      </c>
      <c r="J85">
        <f t="shared" si="4"/>
        <v>0.50668449197860965</v>
      </c>
      <c r="K85">
        <f t="shared" si="5"/>
        <v>0.8970976253298153</v>
      </c>
      <c r="L85">
        <v>1</v>
      </c>
    </row>
    <row r="86" spans="1:12" x14ac:dyDescent="0.25">
      <c r="A86" t="s">
        <v>11</v>
      </c>
      <c r="B86" t="s">
        <v>798</v>
      </c>
      <c r="C86" t="s">
        <v>799</v>
      </c>
      <c r="D86" t="s">
        <v>176</v>
      </c>
      <c r="E86">
        <v>10</v>
      </c>
      <c r="F86">
        <f>INDEX([1]Règles!$I$17:$I$600,MATCH($B86,[1]Règles!$E$17:$E$600,0))</f>
        <v>5.3888888888888893</v>
      </c>
      <c r="G86">
        <f>INDEX([1]Règles!$F$17:$F$600,MATCH($B86,[1]Règles!$E$17:$E$600,0))</f>
        <v>10</v>
      </c>
      <c r="H86">
        <f>INDEX([1]Règles!$G$17:$G$600,MATCH($B86,[1]Règles!$E$17:$E$600,0))</f>
        <v>2</v>
      </c>
      <c r="I86">
        <f>INDEX([1]Règles!$H$17:$H$600,MATCH($B86,[1]Règles!$E$17:$E$600,0))</f>
        <v>0</v>
      </c>
      <c r="J86">
        <f t="shared" si="4"/>
        <v>0.53888888888888897</v>
      </c>
      <c r="K86">
        <f t="shared" si="5"/>
        <v>0</v>
      </c>
    </row>
    <row r="87" spans="1:12" x14ac:dyDescent="0.25">
      <c r="A87" t="s">
        <v>11</v>
      </c>
      <c r="B87" t="s">
        <v>389</v>
      </c>
      <c r="C87" t="s">
        <v>390</v>
      </c>
      <c r="D87" t="s">
        <v>229</v>
      </c>
      <c r="E87">
        <v>13</v>
      </c>
      <c r="F87">
        <f>INDEX([1]Règles!$I$17:$I$600,MATCH($B87,[1]Règles!$E$17:$E$600,0))</f>
        <v>5.741935483870968</v>
      </c>
      <c r="G87">
        <f>INDEX([1]Règles!$F$17:$F$600,MATCH($B87,[1]Règles!$E$17:$E$600,0))</f>
        <v>31</v>
      </c>
      <c r="H87">
        <f>INDEX([1]Règles!$G$17:$G$600,MATCH($B87,[1]Règles!$E$17:$E$600,0))</f>
        <v>3</v>
      </c>
      <c r="I87">
        <f>INDEX([1]Règles!$H$17:$H$600,MATCH($B87,[1]Règles!$E$17:$E$600,0))</f>
        <v>5</v>
      </c>
      <c r="J87">
        <f t="shared" si="4"/>
        <v>0.44168734491315137</v>
      </c>
      <c r="K87">
        <f t="shared" si="5"/>
        <v>0.8707865168539326</v>
      </c>
      <c r="L87">
        <v>1</v>
      </c>
    </row>
    <row r="88" spans="1:12" x14ac:dyDescent="0.25">
      <c r="A88" t="s">
        <v>5</v>
      </c>
      <c r="B88" t="s">
        <v>817</v>
      </c>
      <c r="C88" t="s">
        <v>818</v>
      </c>
      <c r="D88" t="s">
        <v>179</v>
      </c>
      <c r="E88">
        <v>10</v>
      </c>
      <c r="F88">
        <f>INDEX([1]Règles!$I$17:$I$600,MATCH($B88,[1]Règles!$E$17:$E$600,0))</f>
        <v>4.770833333333333</v>
      </c>
      <c r="G88">
        <f>INDEX([1]Règles!$F$17:$F$600,MATCH($B88,[1]Règles!$E$17:$E$600,0))</f>
        <v>24</v>
      </c>
      <c r="H88">
        <f>INDEX([1]Règles!$G$17:$G$600,MATCH($B88,[1]Règles!$E$17:$E$600,0))</f>
        <v>12</v>
      </c>
      <c r="I88">
        <f>INDEX([1]Règles!$H$17:$H$600,MATCH($B88,[1]Règles!$E$17:$E$600,0))</f>
        <v>4</v>
      </c>
      <c r="J88">
        <f t="shared" si="4"/>
        <v>0.4770833333333333</v>
      </c>
      <c r="K88">
        <f t="shared" si="5"/>
        <v>0.83842794759825334</v>
      </c>
    </row>
    <row r="89" spans="1:12" x14ac:dyDescent="0.25">
      <c r="A89" t="s">
        <v>5</v>
      </c>
      <c r="B89" t="s">
        <v>547</v>
      </c>
      <c r="C89" t="s">
        <v>548</v>
      </c>
      <c r="D89" t="s">
        <v>196</v>
      </c>
      <c r="E89">
        <v>12</v>
      </c>
      <c r="F89">
        <f>INDEX([1]Règles!$I$17:$I$600,MATCH($B89,[1]Règles!$E$17:$E$600,0))</f>
        <v>4.7962962962962967</v>
      </c>
      <c r="G89">
        <f>INDEX([1]Règles!$F$17:$F$600,MATCH($B89,[1]Règles!$E$17:$E$600,0))</f>
        <v>28</v>
      </c>
      <c r="H89">
        <f>INDEX([1]Règles!$G$17:$G$600,MATCH($B89,[1]Règles!$E$17:$E$600,0))</f>
        <v>6</v>
      </c>
      <c r="I89">
        <f>INDEX([1]Règles!$H$17:$H$600,MATCH($B89,[1]Règles!$E$17:$E$600,0))</f>
        <v>4</v>
      </c>
      <c r="J89">
        <f t="shared" si="4"/>
        <v>0.39969135802469141</v>
      </c>
      <c r="K89">
        <f t="shared" si="5"/>
        <v>0.83397683397683386</v>
      </c>
    </row>
    <row r="90" spans="1:12" x14ac:dyDescent="0.25">
      <c r="A90" t="s">
        <v>11</v>
      </c>
      <c r="B90" t="s">
        <v>305</v>
      </c>
      <c r="C90" t="s">
        <v>306</v>
      </c>
      <c r="D90" t="s">
        <v>229</v>
      </c>
      <c r="E90">
        <v>12</v>
      </c>
      <c r="F90">
        <f>INDEX([1]Règles!$I$17:$I$600,MATCH($B90,[1]Règles!$E$17:$E$600,0))</f>
        <v>5.384615384615385</v>
      </c>
      <c r="G90">
        <f>INDEX([1]Règles!$F$17:$F$600,MATCH($B90,[1]Règles!$E$17:$E$600,0))</f>
        <v>13</v>
      </c>
      <c r="H90">
        <f>INDEX([1]Règles!$G$17:$G$600,MATCH($B90,[1]Règles!$E$17:$E$600,0))</f>
        <v>11</v>
      </c>
      <c r="I90">
        <f>INDEX([1]Règles!$H$17:$H$600,MATCH($B90,[1]Règles!$E$17:$E$600,0))</f>
        <v>1</v>
      </c>
      <c r="J90">
        <f t="shared" si="4"/>
        <v>0.44871794871794873</v>
      </c>
      <c r="K90">
        <f t="shared" si="5"/>
        <v>0.18571428571428569</v>
      </c>
    </row>
    <row r="91" spans="1:12" x14ac:dyDescent="0.25">
      <c r="A91" t="s">
        <v>5</v>
      </c>
      <c r="B91" t="s">
        <v>1017</v>
      </c>
      <c r="C91" t="s">
        <v>754</v>
      </c>
      <c r="D91" t="s">
        <v>173</v>
      </c>
      <c r="E91">
        <v>17</v>
      </c>
      <c r="F91">
        <f>INDEX([1]Règles!$I$17:$I$600,MATCH($B91,[1]Règles!$E$17:$E$600,0))</f>
        <v>4.8461538461538458</v>
      </c>
      <c r="G91">
        <f>INDEX([1]Règles!$F$17:$F$600,MATCH($B91,[1]Règles!$E$17:$E$600,0))</f>
        <v>23</v>
      </c>
      <c r="H91">
        <f>INDEX([1]Règles!$G$17:$G$600,MATCH($B91,[1]Règles!$E$17:$E$600,0))</f>
        <v>8</v>
      </c>
      <c r="I91">
        <f>INDEX([1]Règles!$H$17:$H$600,MATCH($B91,[1]Règles!$E$17:$E$600,0))</f>
        <v>4</v>
      </c>
      <c r="J91">
        <f t="shared" si="4"/>
        <v>0.28506787330316741</v>
      </c>
      <c r="K91">
        <f t="shared" si="5"/>
        <v>0.82539682539682546</v>
      </c>
    </row>
    <row r="92" spans="1:12" x14ac:dyDescent="0.25">
      <c r="A92" t="s">
        <v>26</v>
      </c>
      <c r="B92" t="s">
        <v>78</v>
      </c>
      <c r="D92" t="s">
        <v>212</v>
      </c>
      <c r="E92">
        <v>17</v>
      </c>
      <c r="F92">
        <f>INDEX([1]Règles!$I$17:$I$600,MATCH($B92,[1]Règles!$E$17:$E$600,0))</f>
        <v>5.0857142857142854</v>
      </c>
      <c r="G92">
        <f>INDEX([1]Règles!$F$17:$F$600,MATCH($B92,[1]Règles!$E$17:$E$600,0))</f>
        <v>35</v>
      </c>
      <c r="H92">
        <f>INDEX([1]Règles!$G$17:$G$600,MATCH($B92,[1]Règles!$E$17:$E$600,0))</f>
        <v>0</v>
      </c>
      <c r="I92">
        <f>INDEX([1]Règles!$H$17:$H$600,MATCH($B92,[1]Règles!$E$17:$E$600,0))</f>
        <v>4</v>
      </c>
      <c r="J92">
        <f t="shared" si="4"/>
        <v>0.29915966386554621</v>
      </c>
      <c r="K92">
        <f t="shared" si="5"/>
        <v>0.7865168539325843</v>
      </c>
      <c r="L92">
        <v>1</v>
      </c>
    </row>
    <row r="93" spans="1:12" x14ac:dyDescent="0.25">
      <c r="A93" t="s">
        <v>11</v>
      </c>
      <c r="B93" t="s">
        <v>1005</v>
      </c>
      <c r="C93" t="s">
        <v>1006</v>
      </c>
      <c r="D93" t="s">
        <v>209</v>
      </c>
      <c r="E93">
        <v>10</v>
      </c>
      <c r="F93">
        <f>INDEX([1]Règles!$I$17:$I$600,MATCH($B93,[1]Règles!$E$17:$E$600,0))</f>
        <v>5.28</v>
      </c>
      <c r="G93">
        <f>INDEX([1]Règles!$F$17:$F$600,MATCH($B93,[1]Règles!$E$17:$E$600,0))</f>
        <v>25</v>
      </c>
      <c r="H93">
        <f>INDEX([1]Règles!$G$17:$G$600,MATCH($B93,[1]Règles!$E$17:$E$600,0))</f>
        <v>6</v>
      </c>
      <c r="I93">
        <f>INDEX([1]Règles!$H$17:$H$600,MATCH($B93,[1]Règles!$E$17:$E$600,0))</f>
        <v>4</v>
      </c>
      <c r="J93">
        <f t="shared" si="4"/>
        <v>0.52800000000000002</v>
      </c>
      <c r="K93">
        <f t="shared" si="5"/>
        <v>0.75757575757575757</v>
      </c>
    </row>
    <row r="94" spans="1:12" x14ac:dyDescent="0.25">
      <c r="A94" t="s">
        <v>11</v>
      </c>
      <c r="B94" t="s">
        <v>309</v>
      </c>
      <c r="C94" t="s">
        <v>310</v>
      </c>
      <c r="D94" t="s">
        <v>229</v>
      </c>
      <c r="E94">
        <v>22</v>
      </c>
      <c r="F94">
        <f>INDEX([1]Règles!$I$17:$I$600,MATCH($B94,[1]Règles!$E$17:$E$600,0))</f>
        <v>5.54</v>
      </c>
      <c r="G94">
        <f>INDEX([1]Règles!$F$17:$F$600,MATCH($B94,[1]Règles!$E$17:$E$600,0))</f>
        <v>26</v>
      </c>
      <c r="H94">
        <f>INDEX([1]Règles!$G$17:$G$600,MATCH($B94,[1]Règles!$E$17:$E$600,0))</f>
        <v>8</v>
      </c>
      <c r="I94">
        <f>INDEX([1]Règles!$H$17:$H$600,MATCH($B94,[1]Règles!$E$17:$E$600,0))</f>
        <v>4</v>
      </c>
      <c r="J94">
        <f t="shared" si="4"/>
        <v>0.25181818181818183</v>
      </c>
      <c r="K94">
        <f t="shared" si="5"/>
        <v>0.72202166064981954</v>
      </c>
      <c r="L94">
        <v>1</v>
      </c>
    </row>
    <row r="95" spans="1:12" x14ac:dyDescent="0.25">
      <c r="A95" t="s">
        <v>11</v>
      </c>
      <c r="B95" t="s">
        <v>222</v>
      </c>
      <c r="C95" t="s">
        <v>223</v>
      </c>
      <c r="D95" t="s">
        <v>193</v>
      </c>
      <c r="E95">
        <v>15</v>
      </c>
      <c r="F95">
        <f>INDEX([1]Règles!$I$17:$I$600,MATCH($B95,[1]Règles!$E$17:$E$600,0))</f>
        <v>5.7833333333333332</v>
      </c>
      <c r="G95">
        <f>INDEX([1]Règles!$F$17:$F$600,MATCH($B95,[1]Règles!$E$17:$E$600,0))</f>
        <v>30</v>
      </c>
      <c r="H95">
        <f>INDEX([1]Règles!$G$17:$G$600,MATCH($B95,[1]Règles!$E$17:$E$600,0))</f>
        <v>2</v>
      </c>
      <c r="I95">
        <f>INDEX([1]Règles!$H$17:$H$600,MATCH($B95,[1]Règles!$E$17:$E$600,0))</f>
        <v>4</v>
      </c>
      <c r="J95">
        <f t="shared" si="4"/>
        <v>0.38555555555555554</v>
      </c>
      <c r="K95">
        <f t="shared" si="5"/>
        <v>0.69164265129683</v>
      </c>
      <c r="L95">
        <v>1</v>
      </c>
    </row>
    <row r="96" spans="1:12" x14ac:dyDescent="0.25">
      <c r="A96" t="s">
        <v>11</v>
      </c>
      <c r="B96" t="s">
        <v>387</v>
      </c>
      <c r="C96" t="s">
        <v>388</v>
      </c>
      <c r="D96" t="s">
        <v>176</v>
      </c>
      <c r="E96">
        <v>12</v>
      </c>
      <c r="F96">
        <f>INDEX([1]Règles!$I$17:$I$600,MATCH($B96,[1]Règles!$E$17:$E$600,0))</f>
        <v>5.8</v>
      </c>
      <c r="G96">
        <f>INDEX([1]Règles!$F$17:$F$600,MATCH($B96,[1]Règles!$E$17:$E$600,0))</f>
        <v>35</v>
      </c>
      <c r="H96">
        <f>INDEX([1]Règles!$G$17:$G$600,MATCH($B96,[1]Règles!$E$17:$E$600,0))</f>
        <v>2</v>
      </c>
      <c r="I96">
        <f>INDEX([1]Règles!$H$17:$H$600,MATCH($B96,[1]Règles!$E$17:$E$600,0))</f>
        <v>4</v>
      </c>
      <c r="J96">
        <f t="shared" si="4"/>
        <v>0.48333333333333334</v>
      </c>
      <c r="K96">
        <f t="shared" si="5"/>
        <v>0.68965517241379315</v>
      </c>
      <c r="L96">
        <v>1</v>
      </c>
    </row>
    <row r="97" spans="1:12" x14ac:dyDescent="0.25">
      <c r="A97" t="s">
        <v>5</v>
      </c>
      <c r="B97" t="s">
        <v>177</v>
      </c>
      <c r="C97" t="s">
        <v>178</v>
      </c>
      <c r="D97" t="s">
        <v>179</v>
      </c>
      <c r="E97">
        <v>18</v>
      </c>
      <c r="F97">
        <f>INDEX([1]Règles!$I$17:$I$600,MATCH($B97,[1]Règles!$E$17:$E$600,0))</f>
        <v>4.9000000000000004</v>
      </c>
      <c r="G97">
        <f>INDEX([1]Règles!$F$17:$F$600,MATCH($B97,[1]Règles!$E$17:$E$600,0))</f>
        <v>25</v>
      </c>
      <c r="H97">
        <f>INDEX([1]Règles!$G$17:$G$600,MATCH($B97,[1]Règles!$E$17:$E$600,0))</f>
        <v>8</v>
      </c>
      <c r="I97">
        <f>INDEX([1]Règles!$H$17:$H$600,MATCH($B97,[1]Règles!$E$17:$E$600,0))</f>
        <v>3</v>
      </c>
      <c r="J97">
        <f t="shared" si="4"/>
        <v>0.27222222222222225</v>
      </c>
      <c r="K97">
        <f t="shared" si="5"/>
        <v>0.61224489795918358</v>
      </c>
    </row>
    <row r="98" spans="1:12" x14ac:dyDescent="0.25">
      <c r="A98" t="s">
        <v>11</v>
      </c>
      <c r="B98" t="s">
        <v>876</v>
      </c>
      <c r="C98" t="s">
        <v>877</v>
      </c>
      <c r="D98" t="s">
        <v>206</v>
      </c>
      <c r="E98">
        <v>5</v>
      </c>
      <c r="F98">
        <f>INDEX([1]Règles!$I$17:$I$600,MATCH($B98,[1]Règles!$E$17:$E$600,0))</f>
        <v>4.9821428571428568</v>
      </c>
      <c r="G98">
        <f>INDEX([1]Règles!$F$17:$F$600,MATCH($B98,[1]Règles!$E$17:$E$600,0))</f>
        <v>27</v>
      </c>
      <c r="H98">
        <f>INDEX([1]Règles!$G$17:$G$600,MATCH($B98,[1]Règles!$E$17:$E$600,0))</f>
        <v>6</v>
      </c>
      <c r="I98">
        <f>INDEX([1]Règles!$H$17:$H$600,MATCH($B98,[1]Règles!$E$17:$E$600,0))</f>
        <v>3</v>
      </c>
      <c r="J98">
        <f t="shared" si="4"/>
        <v>0.99642857142857133</v>
      </c>
      <c r="K98">
        <f t="shared" si="5"/>
        <v>0.60215053763440862</v>
      </c>
    </row>
    <row r="99" spans="1:12" x14ac:dyDescent="0.25">
      <c r="A99" t="s">
        <v>26</v>
      </c>
      <c r="B99" t="s">
        <v>792</v>
      </c>
      <c r="D99" t="s">
        <v>176</v>
      </c>
      <c r="E99">
        <v>1</v>
      </c>
      <c r="F99">
        <f>INDEX([1]Règles!$I$17:$I$600,MATCH($B99,[1]Règles!$E$17:$E$600,0))</f>
        <v>5.583333333333333</v>
      </c>
      <c r="G99">
        <f>INDEX([1]Règles!$F$17:$F$600,MATCH($B99,[1]Règles!$E$17:$E$600,0))</f>
        <v>11</v>
      </c>
      <c r="H99">
        <f>INDEX([1]Règles!$G$17:$G$600,MATCH($B99,[1]Règles!$E$17:$E$600,0))</f>
        <v>3</v>
      </c>
      <c r="I99">
        <f>INDEX([1]Règles!$H$17:$H$600,MATCH($B99,[1]Règles!$E$17:$E$600,0))</f>
        <v>0</v>
      </c>
      <c r="J99">
        <f t="shared" si="4"/>
        <v>5.583333333333333</v>
      </c>
      <c r="K99">
        <f t="shared" si="5"/>
        <v>0</v>
      </c>
    </row>
    <row r="100" spans="1:12" x14ac:dyDescent="0.25">
      <c r="A100" t="s">
        <v>20</v>
      </c>
      <c r="B100" t="s">
        <v>810</v>
      </c>
      <c r="C100" t="s">
        <v>627</v>
      </c>
      <c r="D100" t="s">
        <v>173</v>
      </c>
      <c r="E100">
        <v>5</v>
      </c>
      <c r="F100">
        <f>INDEX([1]Règles!$I$17:$I$600,MATCH($B100,[1]Règles!$E$17:$E$600,0))</f>
        <v>5.333333333333333</v>
      </c>
      <c r="G100">
        <f>INDEX([1]Règles!$F$17:$F$600,MATCH($B100,[1]Règles!$E$17:$E$600,0))</f>
        <v>3</v>
      </c>
      <c r="H100">
        <f>INDEX([1]Règles!$G$17:$G$600,MATCH($B100,[1]Règles!$E$17:$E$600,0))</f>
        <v>0</v>
      </c>
      <c r="I100">
        <f>INDEX([1]Règles!$H$17:$H$600,MATCH($B100,[1]Règles!$E$17:$E$600,0))</f>
        <v>0</v>
      </c>
      <c r="J100">
        <f t="shared" si="4"/>
        <v>1.0666666666666667</v>
      </c>
      <c r="K100">
        <f t="shared" si="5"/>
        <v>0</v>
      </c>
    </row>
    <row r="101" spans="1:12" x14ac:dyDescent="0.25">
      <c r="A101" t="s">
        <v>11</v>
      </c>
      <c r="B101" t="s">
        <v>729</v>
      </c>
      <c r="C101" t="s">
        <v>600</v>
      </c>
      <c r="D101" t="s">
        <v>184</v>
      </c>
      <c r="E101">
        <v>10</v>
      </c>
      <c r="F101">
        <f>INDEX([1]Règles!$I$17:$I$600,MATCH($B101,[1]Règles!$E$17:$E$600,0))</f>
        <v>4.833333333333333</v>
      </c>
      <c r="G101">
        <f>INDEX([1]Règles!$F$17:$F$600,MATCH($B101,[1]Règles!$E$17:$E$600,0))</f>
        <v>6</v>
      </c>
      <c r="H101">
        <f>INDEX([1]Règles!$G$17:$G$600,MATCH($B101,[1]Règles!$E$17:$E$600,0))</f>
        <v>12</v>
      </c>
      <c r="I101">
        <f>INDEX([1]Règles!$H$17:$H$600,MATCH($B101,[1]Règles!$E$17:$E$600,0))</f>
        <v>0</v>
      </c>
      <c r="J101">
        <f t="shared" si="4"/>
        <v>0.48333333333333328</v>
      </c>
      <c r="K101">
        <f t="shared" si="5"/>
        <v>0</v>
      </c>
    </row>
    <row r="102" spans="1:12" x14ac:dyDescent="0.25">
      <c r="A102" t="s">
        <v>11</v>
      </c>
      <c r="B102" t="s">
        <v>995</v>
      </c>
      <c r="C102" t="s">
        <v>996</v>
      </c>
      <c r="D102" t="s">
        <v>209</v>
      </c>
      <c r="E102">
        <v>11</v>
      </c>
      <c r="F102">
        <f>INDEX([1]Règles!$I$17:$I$600,MATCH($B102,[1]Règles!$E$17:$E$600,0))</f>
        <v>5</v>
      </c>
      <c r="G102">
        <f>INDEX([1]Règles!$F$17:$F$600,MATCH($B102,[1]Règles!$E$17:$E$600,0))</f>
        <v>22</v>
      </c>
      <c r="H102">
        <f>INDEX([1]Règles!$G$17:$G$600,MATCH($B102,[1]Règles!$E$17:$E$600,0))</f>
        <v>1</v>
      </c>
      <c r="I102">
        <f>INDEX([1]Règles!$H$17:$H$600,MATCH($B102,[1]Règles!$E$17:$E$600,0))</f>
        <v>3</v>
      </c>
      <c r="J102">
        <f t="shared" si="4"/>
        <v>0.45454545454545453</v>
      </c>
      <c r="K102">
        <f t="shared" si="5"/>
        <v>0.6</v>
      </c>
    </row>
    <row r="103" spans="1:12" x14ac:dyDescent="0.25">
      <c r="A103" t="s">
        <v>26</v>
      </c>
      <c r="B103" t="s">
        <v>527</v>
      </c>
      <c r="C103" t="s">
        <v>528</v>
      </c>
      <c r="D103" t="s">
        <v>187</v>
      </c>
      <c r="E103">
        <v>10</v>
      </c>
      <c r="F103">
        <f>INDEX([1]Règles!$I$17:$I$600,MATCH($B103,[1]Règles!$E$17:$E$600,0))</f>
        <v>5.0909090909090908</v>
      </c>
      <c r="G103">
        <f>INDEX([1]Règles!$F$17:$F$600,MATCH($B103,[1]Règles!$E$17:$E$600,0))</f>
        <v>12</v>
      </c>
      <c r="H103">
        <f>INDEX([1]Règles!$G$17:$G$600,MATCH($B103,[1]Règles!$E$17:$E$600,0))</f>
        <v>0</v>
      </c>
      <c r="I103">
        <f>INDEX([1]Règles!$H$17:$H$600,MATCH($B103,[1]Règles!$E$17:$E$600,0))</f>
        <v>1</v>
      </c>
      <c r="J103">
        <f t="shared" si="4"/>
        <v>0.50909090909090904</v>
      </c>
      <c r="K103">
        <f t="shared" si="5"/>
        <v>0.19642857142857142</v>
      </c>
    </row>
    <row r="104" spans="1:12" x14ac:dyDescent="0.25">
      <c r="A104" t="s">
        <v>11</v>
      </c>
      <c r="B104" t="s">
        <v>311</v>
      </c>
      <c r="C104" t="s">
        <v>312</v>
      </c>
      <c r="D104" t="s">
        <v>313</v>
      </c>
      <c r="E104">
        <v>22</v>
      </c>
      <c r="F104">
        <f>INDEX([1]Règles!$I$17:$I$600,MATCH($B104,[1]Règles!$E$17:$E$600,0))</f>
        <v>5.0166666666666666</v>
      </c>
      <c r="G104">
        <f>INDEX([1]Règles!$F$17:$F$600,MATCH($B104,[1]Règles!$E$17:$E$600,0))</f>
        <v>30</v>
      </c>
      <c r="H104">
        <f>INDEX([1]Règles!$G$17:$G$600,MATCH($B104,[1]Règles!$E$17:$E$600,0))</f>
        <v>2</v>
      </c>
      <c r="I104">
        <f>INDEX([1]Règles!$H$17:$H$600,MATCH($B104,[1]Règles!$E$17:$E$600,0))</f>
        <v>3</v>
      </c>
      <c r="J104">
        <f t="shared" si="4"/>
        <v>0.22803030303030303</v>
      </c>
      <c r="K104">
        <f t="shared" si="5"/>
        <v>0.59800664451827246</v>
      </c>
      <c r="L104">
        <v>1</v>
      </c>
    </row>
    <row r="105" spans="1:12" x14ac:dyDescent="0.25">
      <c r="A105" t="s">
        <v>11</v>
      </c>
      <c r="B105" t="s">
        <v>939</v>
      </c>
      <c r="C105" t="s">
        <v>517</v>
      </c>
      <c r="D105" t="s">
        <v>212</v>
      </c>
      <c r="E105">
        <v>16</v>
      </c>
      <c r="F105">
        <f>INDEX([1]Règles!$I$17:$I$600,MATCH($B105,[1]Règles!$E$17:$E$600,0))</f>
        <v>5.338709677419355</v>
      </c>
      <c r="G105">
        <f>INDEX([1]Règles!$F$17:$F$600,MATCH($B105,[1]Règles!$E$17:$E$600,0))</f>
        <v>31</v>
      </c>
      <c r="H105">
        <f>INDEX([1]Règles!$G$17:$G$600,MATCH($B105,[1]Règles!$E$17:$E$600,0))</f>
        <v>4</v>
      </c>
      <c r="I105">
        <f>INDEX([1]Règles!$H$17:$H$600,MATCH($B105,[1]Règles!$E$17:$E$600,0))</f>
        <v>3</v>
      </c>
      <c r="J105">
        <f t="shared" si="4"/>
        <v>0.33366935483870969</v>
      </c>
      <c r="K105">
        <f t="shared" si="5"/>
        <v>0.5619335347432024</v>
      </c>
      <c r="L105">
        <v>1</v>
      </c>
    </row>
    <row r="106" spans="1:12" x14ac:dyDescent="0.25">
      <c r="A106" t="s">
        <v>20</v>
      </c>
      <c r="B106" t="s">
        <v>902</v>
      </c>
      <c r="C106" t="s">
        <v>903</v>
      </c>
      <c r="D106" t="s">
        <v>313</v>
      </c>
      <c r="E106">
        <v>15</v>
      </c>
      <c r="F106">
        <f>INDEX([1]Règles!$I$17:$I$600,MATCH($B106,[1]Règles!$E$17:$E$600,0))</f>
        <v>5.382352941176471</v>
      </c>
      <c r="G106">
        <f>INDEX([1]Règles!$F$17:$F$600,MATCH($B106,[1]Règles!$E$17:$E$600,0))</f>
        <v>16</v>
      </c>
      <c r="H106">
        <f>INDEX([1]Règles!$G$17:$G$600,MATCH($B106,[1]Règles!$E$17:$E$600,0))</f>
        <v>1</v>
      </c>
      <c r="I106">
        <f>INDEX([1]Règles!$H$17:$H$600,MATCH($B106,[1]Règles!$E$17:$E$600,0))</f>
        <v>0</v>
      </c>
      <c r="J106">
        <f t="shared" si="4"/>
        <v>0.35882352941176471</v>
      </c>
      <c r="K106">
        <f t="shared" si="5"/>
        <v>0</v>
      </c>
    </row>
    <row r="107" spans="1:12" x14ac:dyDescent="0.25">
      <c r="A107" t="s">
        <v>11</v>
      </c>
      <c r="B107" t="s">
        <v>445</v>
      </c>
      <c r="C107" t="s">
        <v>343</v>
      </c>
      <c r="D107" t="s">
        <v>386</v>
      </c>
      <c r="E107">
        <v>25</v>
      </c>
      <c r="F107">
        <f>INDEX([1]Règles!$I$17:$I$600,MATCH($B107,[1]Règles!$E$17:$E$600,0))</f>
        <v>5.458333333333333</v>
      </c>
      <c r="G107">
        <f>INDEX([1]Règles!$F$17:$F$600,MATCH($B107,[1]Règles!$E$17:$E$600,0))</f>
        <v>23</v>
      </c>
      <c r="H107">
        <f>INDEX([1]Règles!$G$17:$G$600,MATCH($B107,[1]Règles!$E$17:$E$600,0))</f>
        <v>3</v>
      </c>
      <c r="I107">
        <f>INDEX([1]Règles!$H$17:$H$600,MATCH($B107,[1]Règles!$E$17:$E$600,0))</f>
        <v>3</v>
      </c>
      <c r="J107">
        <f t="shared" si="4"/>
        <v>0.21833333333333332</v>
      </c>
      <c r="K107">
        <f t="shared" si="5"/>
        <v>0.54961832061068705</v>
      </c>
    </row>
    <row r="108" spans="1:12" x14ac:dyDescent="0.25">
      <c r="A108" t="s">
        <v>26</v>
      </c>
      <c r="B108" t="s">
        <v>806</v>
      </c>
      <c r="C108" t="s">
        <v>807</v>
      </c>
      <c r="D108" t="s">
        <v>173</v>
      </c>
      <c r="E108">
        <v>16</v>
      </c>
      <c r="F108">
        <f>INDEX([1]Règles!$I$17:$I$600,MATCH($B108,[1]Règles!$E$17:$E$600,0))</f>
        <v>5.4729729729729728</v>
      </c>
      <c r="G108">
        <f>INDEX([1]Règles!$F$17:$F$600,MATCH($B108,[1]Règles!$E$17:$E$600,0))</f>
        <v>37</v>
      </c>
      <c r="H108">
        <f>INDEX([1]Règles!$G$17:$G$600,MATCH($B108,[1]Règles!$E$17:$E$600,0))</f>
        <v>0</v>
      </c>
      <c r="I108">
        <f>INDEX([1]Règles!$H$17:$H$600,MATCH($B108,[1]Règles!$E$17:$E$600,0))</f>
        <v>3</v>
      </c>
      <c r="J108">
        <f t="shared" si="4"/>
        <v>0.3420608108108108</v>
      </c>
      <c r="K108">
        <f t="shared" si="5"/>
        <v>0.54814814814814816</v>
      </c>
      <c r="L108">
        <v>1</v>
      </c>
    </row>
    <row r="109" spans="1:12" x14ac:dyDescent="0.25">
      <c r="A109" t="s">
        <v>11</v>
      </c>
      <c r="B109" t="s">
        <v>217</v>
      </c>
      <c r="C109" t="s">
        <v>218</v>
      </c>
      <c r="D109" t="s">
        <v>219</v>
      </c>
      <c r="E109">
        <v>12</v>
      </c>
      <c r="F109">
        <f>INDEX([1]Règles!$I$17:$I$600,MATCH($B109,[1]Règles!$E$17:$E$600,0))</f>
        <v>4.875</v>
      </c>
      <c r="G109">
        <f>INDEX([1]Règles!$F$17:$F$600,MATCH($B109,[1]Règles!$E$17:$E$600,0))</f>
        <v>27</v>
      </c>
      <c r="H109">
        <f>INDEX([1]Règles!$G$17:$G$600,MATCH($B109,[1]Règles!$E$17:$E$600,0))</f>
        <v>6</v>
      </c>
      <c r="I109">
        <f>INDEX([1]Règles!$H$17:$H$600,MATCH($B109,[1]Règles!$E$17:$E$600,0))</f>
        <v>2</v>
      </c>
      <c r="J109">
        <f t="shared" si="4"/>
        <v>0.40625</v>
      </c>
      <c r="K109">
        <f t="shared" si="5"/>
        <v>0.41025641025641024</v>
      </c>
    </row>
    <row r="110" spans="1:12" x14ac:dyDescent="0.25">
      <c r="A110" t="s">
        <v>11</v>
      </c>
      <c r="B110" t="s">
        <v>941</v>
      </c>
      <c r="C110" t="s">
        <v>942</v>
      </c>
      <c r="D110" t="s">
        <v>212</v>
      </c>
      <c r="E110">
        <v>12</v>
      </c>
      <c r="F110">
        <f>INDEX([1]Règles!$I$17:$I$600,MATCH($B110,[1]Règles!$E$17:$E$600,0))</f>
        <v>4.8809523809523814</v>
      </c>
      <c r="G110">
        <f>INDEX([1]Règles!$F$17:$F$600,MATCH($B110,[1]Règles!$E$17:$E$600,0))</f>
        <v>21</v>
      </c>
      <c r="H110">
        <f>INDEX([1]Règles!$G$17:$G$600,MATCH($B110,[1]Règles!$E$17:$E$600,0))</f>
        <v>13</v>
      </c>
      <c r="I110">
        <f>INDEX([1]Règles!$H$17:$H$600,MATCH($B110,[1]Règles!$E$17:$E$600,0))</f>
        <v>2</v>
      </c>
      <c r="J110">
        <f t="shared" si="4"/>
        <v>0.4067460317460318</v>
      </c>
      <c r="K110">
        <f t="shared" si="5"/>
        <v>0.40975609756097559</v>
      </c>
    </row>
    <row r="111" spans="1:12" x14ac:dyDescent="0.25">
      <c r="A111" t="s">
        <v>5</v>
      </c>
      <c r="B111" t="s">
        <v>367</v>
      </c>
      <c r="C111" t="s">
        <v>202</v>
      </c>
      <c r="D111" t="s">
        <v>313</v>
      </c>
      <c r="E111">
        <v>12</v>
      </c>
      <c r="F111">
        <f>INDEX([1]Règles!$I$17:$I$600,MATCH($B111,[1]Règles!$E$17:$E$600,0))</f>
        <v>5.2750000000000004</v>
      </c>
      <c r="G111">
        <f>INDEX([1]Règles!$F$17:$F$600,MATCH($B111,[1]Règles!$E$17:$E$600,0))</f>
        <v>19</v>
      </c>
      <c r="H111">
        <f>INDEX([1]Règles!$G$17:$G$600,MATCH($B111,[1]Règles!$E$17:$E$600,0))</f>
        <v>12</v>
      </c>
      <c r="I111">
        <f>INDEX([1]Règles!$H$17:$H$600,MATCH($B111,[1]Règles!$E$17:$E$600,0))</f>
        <v>8</v>
      </c>
      <c r="J111">
        <f t="shared" si="4"/>
        <v>0.43958333333333338</v>
      </c>
      <c r="K111">
        <f t="shared" si="5"/>
        <v>1.5165876777251184</v>
      </c>
    </row>
    <row r="112" spans="1:12" x14ac:dyDescent="0.25">
      <c r="A112" t="s">
        <v>26</v>
      </c>
      <c r="B112" t="s">
        <v>970</v>
      </c>
      <c r="C112" t="s">
        <v>971</v>
      </c>
      <c r="D112" t="s">
        <v>209</v>
      </c>
      <c r="E112">
        <v>14</v>
      </c>
      <c r="F112">
        <f>INDEX([1]Règles!$I$17:$I$600,MATCH($B112,[1]Règles!$E$17:$E$600,0))</f>
        <v>4.9423076923076925</v>
      </c>
      <c r="G112">
        <f>INDEX([1]Règles!$F$17:$F$600,MATCH($B112,[1]Règles!$E$17:$E$600,0))</f>
        <v>24</v>
      </c>
      <c r="H112">
        <f>INDEX([1]Règles!$G$17:$G$600,MATCH($B112,[1]Règles!$E$17:$E$600,0))</f>
        <v>7</v>
      </c>
      <c r="I112">
        <f>INDEX([1]Règles!$H$17:$H$600,MATCH($B112,[1]Règles!$E$17:$E$600,0))</f>
        <v>2</v>
      </c>
      <c r="J112">
        <f t="shared" si="4"/>
        <v>0.35302197802197804</v>
      </c>
      <c r="K112">
        <f t="shared" si="5"/>
        <v>0.40466926070038911</v>
      </c>
    </row>
    <row r="113" spans="1:12" x14ac:dyDescent="0.25">
      <c r="A113" t="s">
        <v>11</v>
      </c>
      <c r="B113" t="s">
        <v>628</v>
      </c>
      <c r="C113" t="s">
        <v>629</v>
      </c>
      <c r="D113" t="s">
        <v>232</v>
      </c>
      <c r="E113">
        <v>12</v>
      </c>
      <c r="F113">
        <f>INDEX([1]Règles!$I$17:$I$600,MATCH($B113,[1]Règles!$E$17:$E$600,0))</f>
        <v>4.9615384615384617</v>
      </c>
      <c r="G113">
        <f>INDEX([1]Règles!$F$17:$F$600,MATCH($B113,[1]Règles!$E$17:$E$600,0))</f>
        <v>26</v>
      </c>
      <c r="H113">
        <f>INDEX([1]Règles!$G$17:$G$600,MATCH($B113,[1]Règles!$E$17:$E$600,0))</f>
        <v>6</v>
      </c>
      <c r="I113">
        <f>INDEX([1]Règles!$H$17:$H$600,MATCH($B113,[1]Règles!$E$17:$E$600,0))</f>
        <v>2</v>
      </c>
      <c r="J113">
        <f t="shared" si="4"/>
        <v>0.41346153846153849</v>
      </c>
      <c r="K113">
        <f t="shared" si="5"/>
        <v>0.40310077519379844</v>
      </c>
    </row>
    <row r="114" spans="1:12" x14ac:dyDescent="0.25">
      <c r="A114" t="s">
        <v>26</v>
      </c>
      <c r="B114" t="s">
        <v>1026</v>
      </c>
      <c r="C114" t="s">
        <v>487</v>
      </c>
      <c r="D114" t="s">
        <v>193</v>
      </c>
      <c r="E114">
        <v>9</v>
      </c>
      <c r="F114">
        <f>INDEX([1]Règles!$I$17:$I$600,MATCH($B114,[1]Règles!$E$17:$E$600,0))</f>
        <v>4.9782608695652177</v>
      </c>
      <c r="G114">
        <f>INDEX([1]Règles!$F$17:$F$600,MATCH($B114,[1]Règles!$E$17:$E$600,0))</f>
        <v>23</v>
      </c>
      <c r="H114">
        <f>INDEX([1]Règles!$G$17:$G$600,MATCH($B114,[1]Règles!$E$17:$E$600,0))</f>
        <v>2</v>
      </c>
      <c r="I114">
        <f>INDEX([1]Règles!$H$17:$H$600,MATCH($B114,[1]Règles!$E$17:$E$600,0))</f>
        <v>2</v>
      </c>
      <c r="J114">
        <f t="shared" si="4"/>
        <v>0.5531400966183575</v>
      </c>
      <c r="K114">
        <f t="shared" si="5"/>
        <v>0.40174672489082969</v>
      </c>
    </row>
    <row r="115" spans="1:12" x14ac:dyDescent="0.25">
      <c r="A115" t="s">
        <v>11</v>
      </c>
      <c r="B115" t="s">
        <v>812</v>
      </c>
      <c r="C115" t="s">
        <v>562</v>
      </c>
      <c r="D115" t="s">
        <v>173</v>
      </c>
      <c r="E115">
        <v>13</v>
      </c>
      <c r="F115">
        <f>INDEX([1]Règles!$I$17:$I$600,MATCH($B115,[1]Règles!$E$17:$E$600,0))</f>
        <v>4.9782608695652177</v>
      </c>
      <c r="G115">
        <f>INDEX([1]Règles!$F$17:$F$600,MATCH($B115,[1]Règles!$E$17:$E$600,0))</f>
        <v>21</v>
      </c>
      <c r="H115">
        <f>INDEX([1]Règles!$G$17:$G$600,MATCH($B115,[1]Règles!$E$17:$E$600,0))</f>
        <v>9</v>
      </c>
      <c r="I115">
        <f>INDEX([1]Règles!$H$17:$H$600,MATCH($B115,[1]Règles!$E$17:$E$600,0))</f>
        <v>2</v>
      </c>
      <c r="J115">
        <f t="shared" si="4"/>
        <v>0.38294314381270905</v>
      </c>
      <c r="K115">
        <f t="shared" si="5"/>
        <v>0.40174672489082969</v>
      </c>
    </row>
    <row r="116" spans="1:12" x14ac:dyDescent="0.25">
      <c r="A116" t="s">
        <v>11</v>
      </c>
      <c r="B116" t="s">
        <v>307</v>
      </c>
      <c r="C116" t="s">
        <v>308</v>
      </c>
      <c r="D116" t="s">
        <v>193</v>
      </c>
      <c r="E116">
        <v>13</v>
      </c>
      <c r="F116">
        <f>INDEX([1]Règles!$I$17:$I$600,MATCH($B116,[1]Règles!$E$17:$E$600,0))</f>
        <v>5.1785714285714288</v>
      </c>
      <c r="G116">
        <f>INDEX([1]Règles!$F$17:$F$600,MATCH($B116,[1]Règles!$E$17:$E$600,0))</f>
        <v>12</v>
      </c>
      <c r="H116">
        <f>INDEX([1]Règles!$G$17:$G$600,MATCH($B116,[1]Règles!$E$17:$E$600,0))</f>
        <v>9</v>
      </c>
      <c r="I116">
        <f>INDEX([1]Règles!$H$17:$H$600,MATCH($B116,[1]Règles!$E$17:$E$600,0))</f>
        <v>2</v>
      </c>
      <c r="J116">
        <f t="shared" si="4"/>
        <v>0.39835164835164838</v>
      </c>
      <c r="K116">
        <f t="shared" si="5"/>
        <v>0.38620689655172413</v>
      </c>
    </row>
    <row r="117" spans="1:12" x14ac:dyDescent="0.25">
      <c r="A117" t="s">
        <v>11</v>
      </c>
      <c r="B117" t="s">
        <v>662</v>
      </c>
      <c r="C117" t="s">
        <v>202</v>
      </c>
      <c r="D117" t="s">
        <v>219</v>
      </c>
      <c r="E117">
        <v>7</v>
      </c>
      <c r="F117" t="e">
        <f>INDEX([1]Règles!$I$17:$I$600,MATCH($B117,[1]Règles!$E$17:$E$600,0))</f>
        <v>#N/A</v>
      </c>
      <c r="G117" t="e">
        <f>INDEX([1]Règles!$F$17:$F$600,MATCH($B117,[1]Règles!$E$17:$E$600,0))</f>
        <v>#N/A</v>
      </c>
      <c r="H117" t="e">
        <f>INDEX([1]Règles!$G$17:$G$600,MATCH($B117,[1]Règles!$E$17:$E$600,0))</f>
        <v>#N/A</v>
      </c>
      <c r="I117" t="e">
        <f>INDEX([1]Règles!$H$17:$H$600,MATCH($B117,[1]Règles!$E$17:$E$600,0))</f>
        <v>#N/A</v>
      </c>
      <c r="J117" t="e">
        <f t="shared" si="4"/>
        <v>#N/A</v>
      </c>
      <c r="K117" t="e">
        <f t="shared" si="5"/>
        <v>#N/A</v>
      </c>
    </row>
    <row r="118" spans="1:12" x14ac:dyDescent="0.25">
      <c r="A118" t="s">
        <v>11</v>
      </c>
      <c r="B118" t="s">
        <v>693</v>
      </c>
      <c r="C118" t="s">
        <v>694</v>
      </c>
      <c r="D118" t="s">
        <v>199</v>
      </c>
      <c r="E118">
        <v>8</v>
      </c>
      <c r="F118">
        <f>INDEX([1]Règles!$I$17:$I$600,MATCH($B118,[1]Règles!$E$17:$E$600,0))</f>
        <v>5.2631578947368425</v>
      </c>
      <c r="G118">
        <f>INDEX([1]Règles!$F$17:$F$600,MATCH($B118,[1]Règles!$E$17:$E$600,0))</f>
        <v>18</v>
      </c>
      <c r="H118">
        <f>INDEX([1]Règles!$G$17:$G$600,MATCH($B118,[1]Règles!$E$17:$E$600,0))</f>
        <v>5</v>
      </c>
      <c r="I118">
        <f>INDEX([1]Règles!$H$17:$H$600,MATCH($B118,[1]Règles!$E$17:$E$600,0))</f>
        <v>0</v>
      </c>
      <c r="J118">
        <f t="shared" si="4"/>
        <v>0.65789473684210531</v>
      </c>
      <c r="K118">
        <f t="shared" si="5"/>
        <v>0</v>
      </c>
    </row>
    <row r="119" spans="1:12" x14ac:dyDescent="0.25">
      <c r="A119" t="s">
        <v>26</v>
      </c>
      <c r="B119" t="s">
        <v>1021</v>
      </c>
      <c r="D119" t="s">
        <v>209</v>
      </c>
      <c r="E119">
        <v>14</v>
      </c>
      <c r="F119">
        <f>INDEX([1]Règles!$I$17:$I$600,MATCH($B119,[1]Règles!$E$17:$E$600,0))</f>
        <v>4.0714285714285712</v>
      </c>
      <c r="G119">
        <f>INDEX([1]Règles!$F$17:$F$600,MATCH($B119,[1]Règles!$E$17:$E$600,0))</f>
        <v>6</v>
      </c>
      <c r="H119">
        <f>INDEX([1]Règles!$G$17:$G$600,MATCH($B119,[1]Règles!$E$17:$E$600,0))</f>
        <v>4</v>
      </c>
      <c r="I119">
        <f>INDEX([1]Règles!$H$17:$H$600,MATCH($B119,[1]Règles!$E$17:$E$600,0))</f>
        <v>0</v>
      </c>
      <c r="J119">
        <f t="shared" si="4"/>
        <v>0.29081632653061223</v>
      </c>
      <c r="K119">
        <f t="shared" si="5"/>
        <v>0</v>
      </c>
    </row>
    <row r="120" spans="1:12" x14ac:dyDescent="0.25">
      <c r="A120" t="s">
        <v>5</v>
      </c>
      <c r="B120" t="s">
        <v>545</v>
      </c>
      <c r="C120" t="s">
        <v>546</v>
      </c>
      <c r="D120" t="s">
        <v>196</v>
      </c>
      <c r="E120">
        <v>12</v>
      </c>
      <c r="F120">
        <f>INDEX([1]Règles!$I$17:$I$600,MATCH($B120,[1]Règles!$E$17:$E$600,0))</f>
        <v>5.25</v>
      </c>
      <c r="G120">
        <f>INDEX([1]Règles!$F$17:$F$600,MATCH($B120,[1]Règles!$E$17:$E$600,0))</f>
        <v>19</v>
      </c>
      <c r="H120">
        <f>INDEX([1]Règles!$G$17:$G$600,MATCH($B120,[1]Règles!$E$17:$E$600,0))</f>
        <v>11</v>
      </c>
      <c r="I120">
        <f>INDEX([1]Règles!$H$17:$H$600,MATCH($B120,[1]Règles!$E$17:$E$600,0))</f>
        <v>7</v>
      </c>
      <c r="J120">
        <f t="shared" si="4"/>
        <v>0.4375</v>
      </c>
      <c r="K120">
        <f t="shared" si="5"/>
        <v>1.3333333333333333</v>
      </c>
    </row>
    <row r="121" spans="1:12" x14ac:dyDescent="0.25">
      <c r="A121" t="s">
        <v>26</v>
      </c>
      <c r="B121" t="s">
        <v>826</v>
      </c>
      <c r="C121" t="s">
        <v>827</v>
      </c>
      <c r="D121" t="s">
        <v>179</v>
      </c>
      <c r="E121">
        <v>14</v>
      </c>
      <c r="F121">
        <f>INDEX([1]Règles!$I$17:$I$600,MATCH($B121,[1]Règles!$E$17:$E$600,0))</f>
        <v>4.9861111111111107</v>
      </c>
      <c r="G121">
        <f>INDEX([1]Règles!$F$17:$F$600,MATCH($B121,[1]Règles!$E$17:$E$600,0))</f>
        <v>36</v>
      </c>
      <c r="H121">
        <f>INDEX([1]Règles!$G$17:$G$600,MATCH($B121,[1]Règles!$E$17:$E$600,0))</f>
        <v>0</v>
      </c>
      <c r="I121">
        <f>INDEX([1]Règles!$H$17:$H$600,MATCH($B121,[1]Règles!$E$17:$E$600,0))</f>
        <v>2</v>
      </c>
      <c r="J121">
        <f t="shared" si="4"/>
        <v>0.35615079365079361</v>
      </c>
      <c r="K121">
        <f t="shared" si="5"/>
        <v>0.40111420612813375</v>
      </c>
      <c r="L121">
        <v>1</v>
      </c>
    </row>
    <row r="122" spans="1:12" x14ac:dyDescent="0.25">
      <c r="A122" t="s">
        <v>26</v>
      </c>
      <c r="B122" t="s">
        <v>766</v>
      </c>
      <c r="C122" t="s">
        <v>308</v>
      </c>
      <c r="D122" t="s">
        <v>328</v>
      </c>
      <c r="E122">
        <v>6</v>
      </c>
      <c r="F122">
        <f>INDEX([1]Règles!$I$17:$I$600,MATCH($B122,[1]Règles!$E$17:$E$600,0))</f>
        <v>5</v>
      </c>
      <c r="G122">
        <f>INDEX([1]Règles!$F$17:$F$600,MATCH($B122,[1]Règles!$E$17:$E$600,0))</f>
        <v>7</v>
      </c>
      <c r="H122">
        <f>INDEX([1]Règles!$G$17:$G$600,MATCH($B122,[1]Règles!$E$17:$E$600,0))</f>
        <v>1</v>
      </c>
      <c r="I122">
        <f>INDEX([1]Règles!$H$17:$H$600,MATCH($B122,[1]Règles!$E$17:$E$600,0))</f>
        <v>0</v>
      </c>
      <c r="J122">
        <f t="shared" si="4"/>
        <v>0.83333333333333337</v>
      </c>
      <c r="K122">
        <f t="shared" si="5"/>
        <v>0</v>
      </c>
    </row>
    <row r="123" spans="1:12" x14ac:dyDescent="0.25">
      <c r="A123" t="s">
        <v>11</v>
      </c>
      <c r="B123" t="s">
        <v>230</v>
      </c>
      <c r="C123" t="s">
        <v>231</v>
      </c>
      <c r="D123" t="s">
        <v>232</v>
      </c>
      <c r="E123">
        <v>8</v>
      </c>
      <c r="F123">
        <f>INDEX([1]Règles!$I$17:$I$600,MATCH($B123,[1]Règles!$E$17:$E$600,0))</f>
        <v>5.25</v>
      </c>
      <c r="G123">
        <f>INDEX([1]Règles!$F$17:$F$600,MATCH($B123,[1]Règles!$E$17:$E$600,0))</f>
        <v>2</v>
      </c>
      <c r="H123">
        <f>INDEX([1]Règles!$G$17:$G$600,MATCH($B123,[1]Règles!$E$17:$E$600,0))</f>
        <v>0</v>
      </c>
      <c r="I123">
        <f>INDEX([1]Règles!$H$17:$H$600,MATCH($B123,[1]Règles!$E$17:$E$600,0))</f>
        <v>0</v>
      </c>
      <c r="J123">
        <f t="shared" si="4"/>
        <v>0.65625</v>
      </c>
      <c r="K123">
        <f t="shared" si="5"/>
        <v>0</v>
      </c>
    </row>
    <row r="124" spans="1:12" x14ac:dyDescent="0.25">
      <c r="A124" t="s">
        <v>11</v>
      </c>
      <c r="B124" t="s">
        <v>835</v>
      </c>
      <c r="C124" t="s">
        <v>836</v>
      </c>
      <c r="D124" t="s">
        <v>179</v>
      </c>
      <c r="E124">
        <v>12</v>
      </c>
      <c r="F124">
        <f>INDEX([1]Règles!$I$17:$I$600,MATCH($B124,[1]Règles!$E$17:$E$600,0))</f>
        <v>5.2142857142857144</v>
      </c>
      <c r="G124">
        <f>INDEX([1]Règles!$F$17:$F$600,MATCH($B124,[1]Règles!$E$17:$E$600,0))</f>
        <v>20</v>
      </c>
      <c r="H124">
        <f>INDEX([1]Règles!$G$17:$G$600,MATCH($B124,[1]Règles!$E$17:$E$600,0))</f>
        <v>8</v>
      </c>
      <c r="I124">
        <f>INDEX([1]Règles!$H$17:$H$600,MATCH($B124,[1]Règles!$E$17:$E$600,0))</f>
        <v>3</v>
      </c>
      <c r="J124">
        <f t="shared" si="4"/>
        <v>0.43452380952380953</v>
      </c>
      <c r="K124">
        <f t="shared" si="5"/>
        <v>0.57534246575342463</v>
      </c>
    </row>
    <row r="125" spans="1:12" x14ac:dyDescent="0.25">
      <c r="A125" t="s">
        <v>11</v>
      </c>
      <c r="B125" t="s">
        <v>1003</v>
      </c>
      <c r="C125" t="s">
        <v>1004</v>
      </c>
      <c r="D125" t="s">
        <v>209</v>
      </c>
      <c r="E125">
        <v>9</v>
      </c>
      <c r="F125">
        <f>INDEX([1]Règles!$I$17:$I$600,MATCH($B125,[1]Règles!$E$17:$E$600,0))</f>
        <v>4.8571428571428568</v>
      </c>
      <c r="G125">
        <f>INDEX([1]Règles!$F$17:$F$600,MATCH($B125,[1]Règles!$E$17:$E$600,0))</f>
        <v>7</v>
      </c>
      <c r="H125">
        <f>INDEX([1]Règles!$G$17:$G$600,MATCH($B125,[1]Règles!$E$17:$E$600,0))</f>
        <v>7</v>
      </c>
      <c r="I125">
        <f>INDEX([1]Règles!$H$17:$H$600,MATCH($B125,[1]Règles!$E$17:$E$600,0))</f>
        <v>1</v>
      </c>
      <c r="J125">
        <f t="shared" si="4"/>
        <v>0.53968253968253965</v>
      </c>
      <c r="K125">
        <f t="shared" si="5"/>
        <v>0.20588235294117649</v>
      </c>
    </row>
    <row r="126" spans="1:12" x14ac:dyDescent="0.25">
      <c r="A126" t="s">
        <v>11</v>
      </c>
      <c r="B126" t="s">
        <v>353</v>
      </c>
      <c r="C126" t="s">
        <v>354</v>
      </c>
      <c r="D126" t="s">
        <v>219</v>
      </c>
      <c r="E126">
        <v>12</v>
      </c>
      <c r="F126" t="e">
        <f>INDEX([1]Règles!$I$17:$I$600,MATCH($B126,[1]Règles!$E$17:$E$600,0))</f>
        <v>#N/A</v>
      </c>
      <c r="G126" t="e">
        <f>INDEX([1]Règles!$F$17:$F$600,MATCH($B126,[1]Règles!$E$17:$E$600,0))</f>
        <v>#N/A</v>
      </c>
      <c r="H126" t="e">
        <f>INDEX([1]Règles!$G$17:$G$600,MATCH($B126,[1]Règles!$E$17:$E$600,0))</f>
        <v>#N/A</v>
      </c>
      <c r="I126" t="e">
        <f>INDEX([1]Règles!$H$17:$H$600,MATCH($B126,[1]Règles!$E$17:$E$600,0))</f>
        <v>#N/A</v>
      </c>
      <c r="J126" t="e">
        <f t="shared" si="4"/>
        <v>#N/A</v>
      </c>
      <c r="K126" t="e">
        <f t="shared" si="5"/>
        <v>#N/A</v>
      </c>
    </row>
    <row r="127" spans="1:12" x14ac:dyDescent="0.25">
      <c r="A127" t="s">
        <v>26</v>
      </c>
      <c r="B127" t="s">
        <v>501</v>
      </c>
      <c r="C127" t="s">
        <v>502</v>
      </c>
      <c r="D127" t="s">
        <v>326</v>
      </c>
      <c r="E127">
        <v>11</v>
      </c>
      <c r="F127">
        <f>INDEX([1]Règles!$I$17:$I$600,MATCH($B127,[1]Règles!$E$17:$E$600,0))</f>
        <v>5</v>
      </c>
      <c r="G127">
        <f>INDEX([1]Règles!$F$17:$F$600,MATCH($B127,[1]Règles!$E$17:$E$600,0))</f>
        <v>34</v>
      </c>
      <c r="H127">
        <f>INDEX([1]Règles!$G$17:$G$600,MATCH($B127,[1]Règles!$E$17:$E$600,0))</f>
        <v>1</v>
      </c>
      <c r="I127">
        <f>INDEX([1]Règles!$H$17:$H$600,MATCH($B127,[1]Règles!$E$17:$E$600,0))</f>
        <v>2</v>
      </c>
      <c r="J127">
        <f t="shared" si="4"/>
        <v>0.45454545454545453</v>
      </c>
      <c r="K127">
        <f t="shared" si="5"/>
        <v>0.4</v>
      </c>
    </row>
    <row r="128" spans="1:12" x14ac:dyDescent="0.25">
      <c r="A128" t="s">
        <v>26</v>
      </c>
      <c r="B128" t="s">
        <v>500</v>
      </c>
      <c r="C128" t="s">
        <v>490</v>
      </c>
      <c r="D128" t="s">
        <v>326</v>
      </c>
      <c r="E128">
        <v>8</v>
      </c>
      <c r="F128">
        <f>INDEX([1]Règles!$I$17:$I$600,MATCH($B128,[1]Règles!$E$17:$E$600,0))</f>
        <v>5.04</v>
      </c>
      <c r="G128">
        <f>INDEX([1]Règles!$F$17:$F$600,MATCH($B128,[1]Règles!$E$17:$E$600,0))</f>
        <v>25</v>
      </c>
      <c r="H128">
        <f>INDEX([1]Règles!$G$17:$G$600,MATCH($B128,[1]Règles!$E$17:$E$600,0))</f>
        <v>4</v>
      </c>
      <c r="I128">
        <f>INDEX([1]Règles!$H$17:$H$600,MATCH($B128,[1]Règles!$E$17:$E$600,0))</f>
        <v>2</v>
      </c>
      <c r="J128">
        <f t="shared" si="4"/>
        <v>0.63</v>
      </c>
      <c r="K128">
        <f t="shared" si="5"/>
        <v>0.3968253968253968</v>
      </c>
    </row>
    <row r="129" spans="1:12" x14ac:dyDescent="0.25">
      <c r="A129" t="s">
        <v>26</v>
      </c>
      <c r="B129" t="s">
        <v>738</v>
      </c>
      <c r="C129" t="s">
        <v>739</v>
      </c>
      <c r="D129" t="s">
        <v>181</v>
      </c>
      <c r="E129">
        <v>8</v>
      </c>
      <c r="F129">
        <f>INDEX([1]Règles!$I$17:$I$600,MATCH($B129,[1]Règles!$E$17:$E$600,0))</f>
        <v>5.22</v>
      </c>
      <c r="G129">
        <f>INDEX([1]Règles!$F$17:$F$600,MATCH($B129,[1]Règles!$E$17:$E$600,0))</f>
        <v>24</v>
      </c>
      <c r="H129">
        <f>INDEX([1]Règles!$G$17:$G$600,MATCH($B129,[1]Règles!$E$17:$E$600,0))</f>
        <v>3</v>
      </c>
      <c r="I129">
        <f>INDEX([1]Règles!$H$17:$H$600,MATCH($B129,[1]Règles!$E$17:$E$600,0))</f>
        <v>2</v>
      </c>
      <c r="J129">
        <f t="shared" si="4"/>
        <v>0.65249999999999997</v>
      </c>
      <c r="K129">
        <f t="shared" si="5"/>
        <v>0.38314176245210729</v>
      </c>
    </row>
    <row r="130" spans="1:12" x14ac:dyDescent="0.25">
      <c r="A130" t="s">
        <v>26</v>
      </c>
      <c r="B130" t="s">
        <v>854</v>
      </c>
      <c r="C130" t="s">
        <v>216</v>
      </c>
      <c r="D130" t="s">
        <v>206</v>
      </c>
      <c r="E130">
        <v>15</v>
      </c>
      <c r="F130">
        <f>INDEX([1]Règles!$I$17:$I$600,MATCH($B130,[1]Règles!$E$17:$E$600,0))</f>
        <v>5.3095238095238093</v>
      </c>
      <c r="G130">
        <f>INDEX([1]Règles!$F$17:$F$600,MATCH($B130,[1]Règles!$E$17:$E$600,0))</f>
        <v>21</v>
      </c>
      <c r="H130">
        <f>INDEX([1]Règles!$G$17:$G$600,MATCH($B130,[1]Règles!$E$17:$E$600,0))</f>
        <v>1</v>
      </c>
      <c r="I130">
        <f>INDEX([1]Règles!$H$17:$H$600,MATCH($B130,[1]Règles!$E$17:$E$600,0))</f>
        <v>2</v>
      </c>
      <c r="J130">
        <f t="shared" si="4"/>
        <v>0.35396825396825393</v>
      </c>
      <c r="K130">
        <f t="shared" si="5"/>
        <v>0.37668161434977582</v>
      </c>
    </row>
    <row r="131" spans="1:12" x14ac:dyDescent="0.25">
      <c r="A131" t="s">
        <v>11</v>
      </c>
      <c r="B131" t="s">
        <v>993</v>
      </c>
      <c r="C131" t="s">
        <v>994</v>
      </c>
      <c r="D131" t="s">
        <v>209</v>
      </c>
      <c r="E131">
        <v>14</v>
      </c>
      <c r="F131">
        <f>INDEX([1]Règles!$I$17:$I$600,MATCH($B131,[1]Règles!$E$17:$E$600,0))</f>
        <v>5.1944444444444446</v>
      </c>
      <c r="G131">
        <f>INDEX([1]Règles!$F$17:$F$600,MATCH($B131,[1]Règles!$E$17:$E$600,0))</f>
        <v>16</v>
      </c>
      <c r="H131">
        <f>INDEX([1]Règles!$G$17:$G$600,MATCH($B131,[1]Règles!$E$17:$E$600,0))</f>
        <v>4</v>
      </c>
      <c r="I131">
        <f>INDEX([1]Règles!$H$17:$H$600,MATCH($B131,[1]Règles!$E$17:$E$600,0))</f>
        <v>0</v>
      </c>
      <c r="J131">
        <f t="shared" ref="J131:J194" si="6">F131/E131</f>
        <v>0.37103174603174605</v>
      </c>
      <c r="K131">
        <f t="shared" ref="K131:K194" si="7">I131/F131</f>
        <v>0</v>
      </c>
    </row>
    <row r="132" spans="1:12" x14ac:dyDescent="0.25">
      <c r="A132" t="s">
        <v>26</v>
      </c>
      <c r="B132" t="s">
        <v>33</v>
      </c>
      <c r="D132" t="s">
        <v>229</v>
      </c>
      <c r="E132">
        <v>24</v>
      </c>
      <c r="F132">
        <f>INDEX([1]Règles!$I$17:$I$600,MATCH($B132,[1]Règles!$E$17:$E$600,0))</f>
        <v>5.333333333333333</v>
      </c>
      <c r="G132">
        <f>INDEX([1]Règles!$F$17:$F$600,MATCH($B132,[1]Règles!$E$17:$E$600,0))</f>
        <v>26</v>
      </c>
      <c r="H132">
        <f>INDEX([1]Règles!$G$17:$G$600,MATCH($B132,[1]Règles!$E$17:$E$600,0))</f>
        <v>2</v>
      </c>
      <c r="I132">
        <f>INDEX([1]Règles!$H$17:$H$600,MATCH($B132,[1]Règles!$E$17:$E$600,0))</f>
        <v>2</v>
      </c>
      <c r="J132">
        <f t="shared" si="6"/>
        <v>0.22222222222222221</v>
      </c>
      <c r="K132">
        <f t="shared" si="7"/>
        <v>0.375</v>
      </c>
      <c r="L132">
        <v>1</v>
      </c>
    </row>
    <row r="133" spans="1:12" x14ac:dyDescent="0.25">
      <c r="A133" t="s">
        <v>5</v>
      </c>
      <c r="B133" t="s">
        <v>289</v>
      </c>
      <c r="C133" t="s">
        <v>269</v>
      </c>
      <c r="D133" t="s">
        <v>187</v>
      </c>
      <c r="E133">
        <v>20</v>
      </c>
      <c r="F133">
        <f>INDEX([1]Règles!$I$17:$I$600,MATCH($B133,[1]Règles!$E$17:$E$600,0))</f>
        <v>5.2307692307692308</v>
      </c>
      <c r="G133">
        <f>INDEX([1]Règles!$F$17:$F$600,MATCH($B133,[1]Règles!$E$17:$E$600,0))</f>
        <v>13</v>
      </c>
      <c r="H133">
        <f>INDEX([1]Règles!$G$17:$G$600,MATCH($B133,[1]Règles!$E$17:$E$600,0))</f>
        <v>2</v>
      </c>
      <c r="I133">
        <f>INDEX([1]Règles!$H$17:$H$600,MATCH($B133,[1]Règles!$E$17:$E$600,0))</f>
        <v>8</v>
      </c>
      <c r="J133">
        <f t="shared" si="6"/>
        <v>0.26153846153846155</v>
      </c>
      <c r="K133">
        <f t="shared" si="7"/>
        <v>1.5294117647058822</v>
      </c>
    </row>
    <row r="134" spans="1:12" x14ac:dyDescent="0.25">
      <c r="A134" t="s">
        <v>20</v>
      </c>
      <c r="B134" t="s">
        <v>1016</v>
      </c>
      <c r="C134" t="s">
        <v>406</v>
      </c>
      <c r="D134" t="s">
        <v>328</v>
      </c>
      <c r="E134">
        <v>18</v>
      </c>
      <c r="F134" t="e">
        <f>INDEX([1]Règles!$I$17:$I$600,MATCH($B134,[1]Règles!$E$17:$E$600,0))</f>
        <v>#N/A</v>
      </c>
      <c r="G134" t="e">
        <f>INDEX([1]Règles!$F$17:$F$600,MATCH($B134,[1]Règles!$E$17:$E$600,0))</f>
        <v>#N/A</v>
      </c>
      <c r="H134" t="e">
        <f>INDEX([1]Règles!$G$17:$G$600,MATCH($B134,[1]Règles!$E$17:$E$600,0))</f>
        <v>#N/A</v>
      </c>
      <c r="I134" t="e">
        <f>INDEX([1]Règles!$H$17:$H$600,MATCH($B134,[1]Règles!$E$17:$E$600,0))</f>
        <v>#N/A</v>
      </c>
      <c r="J134" t="e">
        <f t="shared" si="6"/>
        <v>#N/A</v>
      </c>
      <c r="K134" t="e">
        <f t="shared" si="7"/>
        <v>#N/A</v>
      </c>
    </row>
    <row r="135" spans="1:12" x14ac:dyDescent="0.25">
      <c r="A135" t="s">
        <v>11</v>
      </c>
      <c r="B135" t="s">
        <v>964</v>
      </c>
      <c r="C135" t="s">
        <v>965</v>
      </c>
      <c r="D135" t="s">
        <v>386</v>
      </c>
      <c r="E135">
        <v>10</v>
      </c>
      <c r="F135">
        <f>INDEX([1]Règles!$I$17:$I$600,MATCH($B135,[1]Règles!$E$17:$E$600,0))</f>
        <v>5.2272727272727275</v>
      </c>
      <c r="G135">
        <f>INDEX([1]Règles!$F$17:$F$600,MATCH($B135,[1]Règles!$E$17:$E$600,0))</f>
        <v>12</v>
      </c>
      <c r="H135">
        <f>INDEX([1]Règles!$G$17:$G$600,MATCH($B135,[1]Règles!$E$17:$E$600,0))</f>
        <v>6</v>
      </c>
      <c r="I135" t="str">
        <f>INDEX([1]Règles!$H$17:$H$600,MATCH($B135,[1]Règles!$E$17:$E$600,0))</f>
        <v>1 / (-1)</v>
      </c>
      <c r="J135">
        <f t="shared" si="6"/>
        <v>0.52272727272727271</v>
      </c>
      <c r="K135" t="e">
        <f t="shared" si="7"/>
        <v>#VALUE!</v>
      </c>
    </row>
    <row r="136" spans="1:12" x14ac:dyDescent="0.25">
      <c r="A136" t="s">
        <v>5</v>
      </c>
      <c r="B136" t="s">
        <v>418</v>
      </c>
      <c r="D136" t="s">
        <v>193</v>
      </c>
      <c r="E136">
        <v>9</v>
      </c>
      <c r="F136">
        <f>INDEX([1]Règles!$I$17:$I$600,MATCH($B136,[1]Règles!$E$17:$E$600,0))</f>
        <v>5.1818181818181817</v>
      </c>
      <c r="G136">
        <f>INDEX([1]Règles!$F$17:$F$600,MATCH($B136,[1]Règles!$E$17:$E$600,0))</f>
        <v>11</v>
      </c>
      <c r="H136">
        <f>INDEX([1]Règles!$G$17:$G$600,MATCH($B136,[1]Règles!$E$17:$E$600,0))</f>
        <v>8</v>
      </c>
      <c r="I136">
        <f>INDEX([1]Règles!$H$17:$H$600,MATCH($B136,[1]Règles!$E$17:$E$600,0))</f>
        <v>2</v>
      </c>
      <c r="J136">
        <f t="shared" si="6"/>
        <v>0.57575757575757569</v>
      </c>
      <c r="K136">
        <f t="shared" si="7"/>
        <v>0.38596491228070179</v>
      </c>
    </row>
    <row r="137" spans="1:12" x14ac:dyDescent="0.25">
      <c r="A137" t="s">
        <v>11</v>
      </c>
      <c r="B137" t="s">
        <v>800</v>
      </c>
      <c r="C137" t="s">
        <v>726</v>
      </c>
      <c r="D137" t="s">
        <v>176</v>
      </c>
      <c r="E137">
        <v>9</v>
      </c>
      <c r="F137">
        <f>INDEX([1]Règles!$I$17:$I$600,MATCH($B137,[1]Règles!$E$17:$E$600,0))</f>
        <v>5</v>
      </c>
      <c r="G137">
        <f>INDEX([1]Règles!$F$17:$F$600,MATCH($B137,[1]Règles!$E$17:$E$600,0))</f>
        <v>13</v>
      </c>
      <c r="H137">
        <f>INDEX([1]Règles!$G$17:$G$600,MATCH($B137,[1]Règles!$E$17:$E$600,0))</f>
        <v>14</v>
      </c>
      <c r="I137">
        <f>INDEX([1]Règles!$H$17:$H$600,MATCH($B137,[1]Règles!$E$17:$E$600,0))</f>
        <v>2</v>
      </c>
      <c r="J137">
        <f t="shared" si="6"/>
        <v>0.55555555555555558</v>
      </c>
      <c r="K137">
        <f t="shared" si="7"/>
        <v>0.4</v>
      </c>
    </row>
    <row r="138" spans="1:12" x14ac:dyDescent="0.25">
      <c r="A138" t="s">
        <v>11</v>
      </c>
      <c r="B138" t="s">
        <v>831</v>
      </c>
      <c r="C138" t="s">
        <v>832</v>
      </c>
      <c r="D138" t="s">
        <v>179</v>
      </c>
      <c r="E138">
        <v>7</v>
      </c>
      <c r="F138">
        <f>INDEX([1]Règles!$I$17:$I$600,MATCH($B138,[1]Règles!$E$17:$E$600,0))</f>
        <v>5.125</v>
      </c>
      <c r="G138">
        <f>INDEX([1]Règles!$F$17:$F$600,MATCH($B138,[1]Règles!$E$17:$E$600,0))</f>
        <v>12</v>
      </c>
      <c r="H138">
        <f>INDEX([1]Règles!$G$17:$G$600,MATCH($B138,[1]Règles!$E$17:$E$600,0))</f>
        <v>3</v>
      </c>
      <c r="I138">
        <f>INDEX([1]Règles!$H$17:$H$600,MATCH($B138,[1]Règles!$E$17:$E$600,0))</f>
        <v>0</v>
      </c>
      <c r="J138">
        <f t="shared" si="6"/>
        <v>0.7321428571428571</v>
      </c>
      <c r="K138">
        <f t="shared" si="7"/>
        <v>0</v>
      </c>
    </row>
    <row r="139" spans="1:12" x14ac:dyDescent="0.25">
      <c r="A139" t="s">
        <v>11</v>
      </c>
      <c r="B139" t="s">
        <v>384</v>
      </c>
      <c r="C139" t="s">
        <v>385</v>
      </c>
      <c r="D139" t="s">
        <v>386</v>
      </c>
      <c r="E139">
        <v>17</v>
      </c>
      <c r="F139">
        <f>INDEX([1]Règles!$I$17:$I$600,MATCH($B139,[1]Règles!$E$17:$E$600,0))</f>
        <v>5.359375</v>
      </c>
      <c r="G139">
        <f>INDEX([1]Règles!$F$17:$F$600,MATCH($B139,[1]Règles!$E$17:$E$600,0))</f>
        <v>31</v>
      </c>
      <c r="H139">
        <f>INDEX([1]Règles!$G$17:$G$600,MATCH($B139,[1]Règles!$E$17:$E$600,0))</f>
        <v>3</v>
      </c>
      <c r="I139">
        <f>INDEX([1]Règles!$H$17:$H$600,MATCH($B139,[1]Règles!$E$17:$E$600,0))</f>
        <v>2</v>
      </c>
      <c r="J139">
        <f t="shared" si="6"/>
        <v>0.31525735294117646</v>
      </c>
      <c r="K139">
        <f t="shared" si="7"/>
        <v>0.37317784256559766</v>
      </c>
      <c r="L139">
        <v>1</v>
      </c>
    </row>
    <row r="140" spans="1:12" x14ac:dyDescent="0.25">
      <c r="A140" t="s">
        <v>11</v>
      </c>
      <c r="B140" t="s">
        <v>779</v>
      </c>
      <c r="C140" t="s">
        <v>780</v>
      </c>
      <c r="D140" t="s">
        <v>328</v>
      </c>
      <c r="E140">
        <v>11</v>
      </c>
      <c r="F140">
        <f>INDEX([1]Règles!$I$17:$I$600,MATCH($B140,[1]Règles!$E$17:$E$600,0))</f>
        <v>5.36</v>
      </c>
      <c r="G140">
        <f>INDEX([1]Règles!$F$17:$F$600,MATCH($B140,[1]Règles!$E$17:$E$600,0))</f>
        <v>24</v>
      </c>
      <c r="H140">
        <f>INDEX([1]Règles!$G$17:$G$600,MATCH($B140,[1]Règles!$E$17:$E$600,0))</f>
        <v>6</v>
      </c>
      <c r="I140">
        <f>INDEX([1]Règles!$H$17:$H$600,MATCH($B140,[1]Règles!$E$17:$E$600,0))</f>
        <v>2</v>
      </c>
      <c r="J140">
        <f t="shared" si="6"/>
        <v>0.4872727272727273</v>
      </c>
      <c r="K140">
        <f t="shared" si="7"/>
        <v>0.37313432835820892</v>
      </c>
    </row>
    <row r="141" spans="1:12" x14ac:dyDescent="0.25">
      <c r="A141" t="s">
        <v>20</v>
      </c>
      <c r="B141" t="s">
        <v>207</v>
      </c>
      <c r="C141" t="s">
        <v>208</v>
      </c>
      <c r="D141" t="s">
        <v>209</v>
      </c>
      <c r="E141">
        <v>12</v>
      </c>
      <c r="F141">
        <f>INDEX([1]Règles!$I$17:$I$600,MATCH($B141,[1]Règles!$E$17:$E$600,0))</f>
        <v>5.166666666666667</v>
      </c>
      <c r="G141">
        <f>INDEX([1]Règles!$F$17:$F$600,MATCH($B141,[1]Règles!$E$17:$E$600,0))</f>
        <v>15</v>
      </c>
      <c r="H141">
        <f>INDEX([1]Règles!$G$17:$G$600,MATCH($B141,[1]Règles!$E$17:$E$600,0))</f>
        <v>0</v>
      </c>
      <c r="I141">
        <f>INDEX([1]Règles!$H$17:$H$600,MATCH($B141,[1]Règles!$E$17:$E$600,0))</f>
        <v>0</v>
      </c>
      <c r="J141">
        <f t="shared" si="6"/>
        <v>0.43055555555555558</v>
      </c>
      <c r="K141">
        <f t="shared" si="7"/>
        <v>0</v>
      </c>
    </row>
    <row r="142" spans="1:12" x14ac:dyDescent="0.25">
      <c r="A142" t="s">
        <v>5</v>
      </c>
      <c r="B142" t="s">
        <v>365</v>
      </c>
      <c r="C142" t="s">
        <v>366</v>
      </c>
      <c r="D142" t="s">
        <v>206</v>
      </c>
      <c r="E142">
        <v>19</v>
      </c>
      <c r="F142">
        <f>INDEX([1]Règles!$I$17:$I$600,MATCH($B142,[1]Règles!$E$17:$E$600,0))</f>
        <v>5.2</v>
      </c>
      <c r="G142">
        <f>INDEX([1]Règles!$F$17:$F$600,MATCH($B142,[1]Règles!$E$17:$E$600,0))</f>
        <v>5</v>
      </c>
      <c r="H142">
        <f>INDEX([1]Règles!$G$17:$G$600,MATCH($B142,[1]Règles!$E$17:$E$600,0))</f>
        <v>4</v>
      </c>
      <c r="I142">
        <f>INDEX([1]Règles!$H$17:$H$600,MATCH($B142,[1]Règles!$E$17:$E$600,0))</f>
        <v>3</v>
      </c>
      <c r="J142">
        <f t="shared" si="6"/>
        <v>0.27368421052631581</v>
      </c>
      <c r="K142">
        <f t="shared" si="7"/>
        <v>0.57692307692307687</v>
      </c>
    </row>
    <row r="143" spans="1:12" x14ac:dyDescent="0.25">
      <c r="A143" t="s">
        <v>11</v>
      </c>
      <c r="B143" t="s">
        <v>224</v>
      </c>
      <c r="C143" t="s">
        <v>681</v>
      </c>
      <c r="D143" t="s">
        <v>193</v>
      </c>
      <c r="E143">
        <v>9</v>
      </c>
      <c r="F143">
        <f>INDEX([1]Règles!$I$17:$I$600,MATCH($B143,[1]Règles!$E$17:$E$600,0))</f>
        <v>5.2</v>
      </c>
      <c r="G143">
        <f>INDEX([1]Règles!$F$17:$F$600,MATCH($B143,[1]Règles!$E$17:$E$600,0))</f>
        <v>4</v>
      </c>
      <c r="H143">
        <f>INDEX([1]Règles!$G$17:$G$600,MATCH($B143,[1]Règles!$E$17:$E$600,0))</f>
        <v>2</v>
      </c>
      <c r="I143">
        <f>INDEX([1]Règles!$H$17:$H$600,MATCH($B143,[1]Règles!$E$17:$E$600,0))</f>
        <v>0</v>
      </c>
      <c r="J143">
        <f t="shared" si="6"/>
        <v>0.57777777777777783</v>
      </c>
      <c r="K143">
        <f t="shared" si="7"/>
        <v>0</v>
      </c>
    </row>
    <row r="144" spans="1:12" x14ac:dyDescent="0.25">
      <c r="A144" t="s">
        <v>11</v>
      </c>
      <c r="B144" t="s">
        <v>224</v>
      </c>
      <c r="C144" t="s">
        <v>225</v>
      </c>
      <c r="D144" t="s">
        <v>173</v>
      </c>
      <c r="E144">
        <v>13</v>
      </c>
      <c r="F144">
        <f>INDEX([1]Règles!$I$17:$I$600,MATCH($B144,[1]Règles!$E$17:$E$600,0))</f>
        <v>5.2</v>
      </c>
      <c r="G144">
        <f>INDEX([1]Règles!$F$17:$F$600,MATCH($B144,[1]Règles!$E$17:$E$600,0))</f>
        <v>4</v>
      </c>
      <c r="H144">
        <f>INDEX([1]Règles!$G$17:$G$600,MATCH($B144,[1]Règles!$E$17:$E$600,0))</f>
        <v>2</v>
      </c>
      <c r="I144">
        <f>INDEX([1]Règles!$H$17:$H$600,MATCH($B144,[1]Règles!$E$17:$E$600,0))</f>
        <v>0</v>
      </c>
      <c r="J144">
        <f t="shared" si="6"/>
        <v>0.4</v>
      </c>
      <c r="K144">
        <f t="shared" si="7"/>
        <v>0</v>
      </c>
    </row>
    <row r="145" spans="1:12" x14ac:dyDescent="0.25">
      <c r="A145" t="s">
        <v>26</v>
      </c>
      <c r="B145" t="s">
        <v>450</v>
      </c>
      <c r="C145" t="s">
        <v>422</v>
      </c>
      <c r="D145" t="s">
        <v>229</v>
      </c>
      <c r="E145">
        <v>14</v>
      </c>
      <c r="F145">
        <f>INDEX([1]Règles!$I$17:$I$600,MATCH($B145,[1]Règles!$E$17:$E$600,0))</f>
        <v>5.1428571428571432</v>
      </c>
      <c r="G145">
        <f>INDEX([1]Règles!$F$17:$F$600,MATCH($B145,[1]Règles!$E$17:$E$600,0))</f>
        <v>14</v>
      </c>
      <c r="H145">
        <f>INDEX([1]Règles!$G$17:$G$600,MATCH($B145,[1]Règles!$E$17:$E$600,0))</f>
        <v>1</v>
      </c>
      <c r="I145">
        <f>INDEX([1]Règles!$H$17:$H$600,MATCH($B145,[1]Règles!$E$17:$E$600,0))</f>
        <v>0</v>
      </c>
      <c r="J145">
        <f t="shared" si="6"/>
        <v>0.36734693877551022</v>
      </c>
      <c r="K145">
        <f t="shared" si="7"/>
        <v>0</v>
      </c>
    </row>
    <row r="146" spans="1:12" x14ac:dyDescent="0.25">
      <c r="A146" t="s">
        <v>11</v>
      </c>
      <c r="B146" t="s">
        <v>748</v>
      </c>
      <c r="C146" t="s">
        <v>749</v>
      </c>
      <c r="D146" t="s">
        <v>181</v>
      </c>
      <c r="E146">
        <v>8</v>
      </c>
      <c r="F146">
        <f>INDEX([1]Règles!$I$17:$I$600,MATCH($B146,[1]Règles!$E$17:$E$600,0))</f>
        <v>5.0333333333333332</v>
      </c>
      <c r="G146">
        <f>INDEX([1]Règles!$F$17:$F$600,MATCH($B146,[1]Règles!$E$17:$E$600,0))</f>
        <v>13</v>
      </c>
      <c r="H146">
        <f>INDEX([1]Règles!$G$17:$G$600,MATCH($B146,[1]Règles!$E$17:$E$600,0))</f>
        <v>10</v>
      </c>
      <c r="I146">
        <f>INDEX([1]Règles!$H$17:$H$600,MATCH($B146,[1]Règles!$E$17:$E$600,0))</f>
        <v>2</v>
      </c>
      <c r="J146">
        <f t="shared" si="6"/>
        <v>0.62916666666666665</v>
      </c>
      <c r="K146">
        <f t="shared" si="7"/>
        <v>0.39735099337748347</v>
      </c>
    </row>
    <row r="147" spans="1:12" x14ac:dyDescent="0.25">
      <c r="A147" t="s">
        <v>26</v>
      </c>
      <c r="B147" t="s">
        <v>60</v>
      </c>
      <c r="D147" t="s">
        <v>229</v>
      </c>
      <c r="E147">
        <v>15</v>
      </c>
      <c r="F147">
        <f>INDEX([1]Règles!$I$17:$I$600,MATCH($B147,[1]Règles!$E$17:$E$600,0))</f>
        <v>5.4523809523809526</v>
      </c>
      <c r="G147">
        <f>INDEX([1]Règles!$F$17:$F$600,MATCH($B147,[1]Règles!$E$17:$E$600,0))</f>
        <v>21</v>
      </c>
      <c r="H147">
        <f>INDEX([1]Règles!$G$17:$G$600,MATCH($B147,[1]Règles!$E$17:$E$600,0))</f>
        <v>4</v>
      </c>
      <c r="I147">
        <f>INDEX([1]Règles!$H$17:$H$600,MATCH($B147,[1]Règles!$E$17:$E$600,0))</f>
        <v>2</v>
      </c>
      <c r="J147">
        <f t="shared" si="6"/>
        <v>0.36349206349206348</v>
      </c>
      <c r="K147">
        <f t="shared" si="7"/>
        <v>0.36681222707423577</v>
      </c>
    </row>
    <row r="148" spans="1:12" x14ac:dyDescent="0.25">
      <c r="A148" t="s">
        <v>11</v>
      </c>
      <c r="B148" t="s">
        <v>872</v>
      </c>
      <c r="C148" t="s">
        <v>544</v>
      </c>
      <c r="D148" t="s">
        <v>206</v>
      </c>
      <c r="E148">
        <v>12</v>
      </c>
      <c r="F148">
        <f>INDEX([1]Règles!$I$17:$I$600,MATCH($B148,[1]Règles!$E$17:$E$600,0))</f>
        <v>5.5</v>
      </c>
      <c r="G148">
        <f>INDEX([1]Règles!$F$17:$F$600,MATCH($B148,[1]Règles!$E$17:$E$600,0))</f>
        <v>24</v>
      </c>
      <c r="H148">
        <f>INDEX([1]Règles!$G$17:$G$600,MATCH($B148,[1]Règles!$E$17:$E$600,0))</f>
        <v>12</v>
      </c>
      <c r="I148">
        <f>INDEX([1]Règles!$H$17:$H$600,MATCH($B148,[1]Règles!$E$17:$E$600,0))</f>
        <v>2</v>
      </c>
      <c r="J148">
        <f t="shared" si="6"/>
        <v>0.45833333333333331</v>
      </c>
      <c r="K148">
        <f t="shared" si="7"/>
        <v>0.36363636363636365</v>
      </c>
    </row>
    <row r="149" spans="1:12" x14ac:dyDescent="0.25">
      <c r="A149" t="s">
        <v>11</v>
      </c>
      <c r="B149" t="s">
        <v>350</v>
      </c>
      <c r="C149" t="s">
        <v>351</v>
      </c>
      <c r="D149" t="s">
        <v>196</v>
      </c>
      <c r="E149">
        <v>14</v>
      </c>
      <c r="F149">
        <f>INDEX([1]Règles!$I$17:$I$600,MATCH($B149,[1]Règles!$E$17:$E$600,0))</f>
        <v>5.5138888888888893</v>
      </c>
      <c r="G149">
        <f>INDEX([1]Règles!$F$17:$F$600,MATCH($B149,[1]Règles!$E$17:$E$600,0))</f>
        <v>36</v>
      </c>
      <c r="H149">
        <f>INDEX([1]Règles!$G$17:$G$600,MATCH($B149,[1]Règles!$E$17:$E$600,0))</f>
        <v>1</v>
      </c>
      <c r="I149">
        <f>INDEX([1]Règles!$H$17:$H$600,MATCH($B149,[1]Règles!$E$17:$E$600,0))</f>
        <v>2</v>
      </c>
      <c r="J149">
        <f t="shared" si="6"/>
        <v>0.39384920634920639</v>
      </c>
      <c r="K149">
        <f t="shared" si="7"/>
        <v>0.36272040302267</v>
      </c>
      <c r="L149">
        <v>1</v>
      </c>
    </row>
    <row r="150" spans="1:12" x14ac:dyDescent="0.25">
      <c r="A150" t="s">
        <v>5</v>
      </c>
      <c r="B150" t="s">
        <v>185</v>
      </c>
      <c r="C150" t="s">
        <v>186</v>
      </c>
      <c r="D150" t="s">
        <v>187</v>
      </c>
      <c r="E150">
        <v>1</v>
      </c>
      <c r="F150">
        <f>INDEX([1]Règles!$I$17:$I$600,MATCH($B150,[1]Règles!$E$17:$E$600,0))</f>
        <v>5.15625</v>
      </c>
      <c r="G150">
        <f>INDEX([1]Règles!$F$17:$F$600,MATCH($B150,[1]Règles!$E$17:$E$600,0))</f>
        <v>16</v>
      </c>
      <c r="H150">
        <f>INDEX([1]Règles!$G$17:$G$600,MATCH($B150,[1]Règles!$E$17:$E$600,0))</f>
        <v>7</v>
      </c>
      <c r="I150">
        <f>INDEX([1]Règles!$H$17:$H$600,MATCH($B150,[1]Règles!$E$17:$E$600,0))</f>
        <v>2</v>
      </c>
      <c r="J150">
        <f t="shared" si="6"/>
        <v>5.15625</v>
      </c>
      <c r="K150">
        <f t="shared" si="7"/>
        <v>0.38787878787878788</v>
      </c>
      <c r="L150">
        <v>1</v>
      </c>
    </row>
    <row r="151" spans="1:12" x14ac:dyDescent="0.25">
      <c r="A151" t="s">
        <v>11</v>
      </c>
      <c r="B151" t="s">
        <v>185</v>
      </c>
      <c r="C151" t="s">
        <v>517</v>
      </c>
      <c r="D151" t="s">
        <v>179</v>
      </c>
      <c r="E151">
        <v>1</v>
      </c>
      <c r="F151">
        <f>INDEX([1]Règles!$I$17:$I$600,MATCH($B151,[1]Règles!$E$17:$E$600,0))</f>
        <v>5.15625</v>
      </c>
      <c r="G151">
        <f>INDEX([1]Règles!$F$17:$F$600,MATCH($B151,[1]Règles!$E$17:$E$600,0))</f>
        <v>16</v>
      </c>
      <c r="H151">
        <f>INDEX([1]Règles!$G$17:$G$600,MATCH($B151,[1]Règles!$E$17:$E$600,0))</f>
        <v>7</v>
      </c>
      <c r="I151">
        <f>INDEX([1]Règles!$H$17:$H$600,MATCH($B151,[1]Règles!$E$17:$E$600,0))</f>
        <v>2</v>
      </c>
      <c r="J151">
        <f t="shared" si="6"/>
        <v>5.15625</v>
      </c>
      <c r="K151">
        <f t="shared" si="7"/>
        <v>0.38787878787878788</v>
      </c>
      <c r="L151">
        <v>1</v>
      </c>
    </row>
    <row r="152" spans="1:12" x14ac:dyDescent="0.25">
      <c r="A152" t="s">
        <v>26</v>
      </c>
      <c r="B152" t="s">
        <v>185</v>
      </c>
      <c r="C152" t="s">
        <v>791</v>
      </c>
      <c r="D152" t="s">
        <v>176</v>
      </c>
      <c r="E152">
        <v>1</v>
      </c>
      <c r="F152">
        <f>INDEX([1]Règles!$I$17:$I$600,MATCH($B152,[1]Règles!$E$17:$E$600,0))</f>
        <v>5.15625</v>
      </c>
      <c r="G152">
        <f>INDEX([1]Règles!$F$17:$F$600,MATCH($B152,[1]Règles!$E$17:$E$600,0))</f>
        <v>16</v>
      </c>
      <c r="H152">
        <f>INDEX([1]Règles!$G$17:$G$600,MATCH($B152,[1]Règles!$E$17:$E$600,0))</f>
        <v>7</v>
      </c>
      <c r="I152">
        <f>INDEX([1]Règles!$H$17:$H$600,MATCH($B152,[1]Règles!$E$17:$E$600,0))</f>
        <v>2</v>
      </c>
      <c r="J152">
        <f t="shared" si="6"/>
        <v>5.15625</v>
      </c>
      <c r="K152">
        <f t="shared" si="7"/>
        <v>0.38787878787878788</v>
      </c>
      <c r="L152">
        <v>1</v>
      </c>
    </row>
    <row r="153" spans="1:12" x14ac:dyDescent="0.25">
      <c r="A153" t="s">
        <v>11</v>
      </c>
      <c r="B153" t="s">
        <v>185</v>
      </c>
      <c r="C153" t="s">
        <v>846</v>
      </c>
      <c r="D153" t="s">
        <v>179</v>
      </c>
      <c r="E153">
        <v>7</v>
      </c>
      <c r="F153">
        <f>INDEX([1]Règles!$I$17:$I$600,MATCH($B153,[1]Règles!$E$17:$E$600,0))</f>
        <v>5.15625</v>
      </c>
      <c r="G153">
        <f>INDEX([1]Règles!$F$17:$F$600,MATCH($B153,[1]Règles!$E$17:$E$600,0))</f>
        <v>16</v>
      </c>
      <c r="H153">
        <f>INDEX([1]Règles!$G$17:$G$600,MATCH($B153,[1]Règles!$E$17:$E$600,0))</f>
        <v>7</v>
      </c>
      <c r="I153">
        <f>INDEX([1]Règles!$H$17:$H$600,MATCH($B153,[1]Règles!$E$17:$E$600,0))</f>
        <v>2</v>
      </c>
      <c r="J153">
        <f t="shared" si="6"/>
        <v>0.7366071428571429</v>
      </c>
      <c r="K153">
        <f t="shared" si="7"/>
        <v>0.38787878787878788</v>
      </c>
      <c r="L153">
        <v>1</v>
      </c>
    </row>
    <row r="154" spans="1:12" x14ac:dyDescent="0.25">
      <c r="A154" t="s">
        <v>11</v>
      </c>
      <c r="B154" t="s">
        <v>665</v>
      </c>
      <c r="C154" t="s">
        <v>666</v>
      </c>
      <c r="D154" t="s">
        <v>219</v>
      </c>
      <c r="E154">
        <v>8</v>
      </c>
      <c r="F154" t="e">
        <f>INDEX([1]Règles!$I$17:$I$600,MATCH($B154,[1]Règles!$E$17:$E$600,0))</f>
        <v>#N/A</v>
      </c>
      <c r="G154" t="e">
        <f>INDEX([1]Règles!$F$17:$F$600,MATCH($B154,[1]Règles!$E$17:$E$600,0))</f>
        <v>#N/A</v>
      </c>
      <c r="H154" t="e">
        <f>INDEX([1]Règles!$G$17:$G$600,MATCH($B154,[1]Règles!$E$17:$E$600,0))</f>
        <v>#N/A</v>
      </c>
      <c r="I154" t="e">
        <f>INDEX([1]Règles!$H$17:$H$600,MATCH($B154,[1]Règles!$E$17:$E$600,0))</f>
        <v>#N/A</v>
      </c>
      <c r="J154" t="e">
        <f t="shared" si="6"/>
        <v>#N/A</v>
      </c>
      <c r="K154" t="e">
        <f t="shared" si="7"/>
        <v>#N/A</v>
      </c>
    </row>
    <row r="155" spans="1:12" x14ac:dyDescent="0.25">
      <c r="A155" t="s">
        <v>20</v>
      </c>
      <c r="B155" t="s">
        <v>586</v>
      </c>
      <c r="C155" t="s">
        <v>581</v>
      </c>
      <c r="D155" t="s">
        <v>190</v>
      </c>
      <c r="E155">
        <v>10</v>
      </c>
      <c r="F155">
        <f>INDEX([1]Règles!$I$17:$I$600,MATCH($B155,[1]Règles!$E$17:$E$600,0))</f>
        <v>5.1333333333333337</v>
      </c>
      <c r="G155">
        <f>INDEX([1]Règles!$F$17:$F$600,MATCH($B155,[1]Règles!$E$17:$E$600,0))</f>
        <v>15</v>
      </c>
      <c r="H155">
        <f>INDEX([1]Règles!$G$17:$G$600,MATCH($B155,[1]Règles!$E$17:$E$600,0))</f>
        <v>0</v>
      </c>
      <c r="I155">
        <f>INDEX([1]Règles!$H$17:$H$600,MATCH($B155,[1]Règles!$E$17:$E$600,0))</f>
        <v>0</v>
      </c>
      <c r="J155">
        <f t="shared" si="6"/>
        <v>0.51333333333333342</v>
      </c>
      <c r="K155">
        <f t="shared" si="7"/>
        <v>0</v>
      </c>
    </row>
    <row r="156" spans="1:12" x14ac:dyDescent="0.25">
      <c r="A156" t="s">
        <v>11</v>
      </c>
      <c r="B156" t="s">
        <v>314</v>
      </c>
      <c r="C156" t="s">
        <v>315</v>
      </c>
      <c r="D156" t="s">
        <v>181</v>
      </c>
      <c r="E156">
        <v>14</v>
      </c>
      <c r="F156">
        <f>INDEX([1]Règles!$I$17:$I$600,MATCH($B156,[1]Règles!$E$17:$E$600,0))</f>
        <v>5.5517241379310347</v>
      </c>
      <c r="G156">
        <f>INDEX([1]Règles!$F$17:$F$600,MATCH($B156,[1]Règles!$E$17:$E$600,0))</f>
        <v>27</v>
      </c>
      <c r="H156">
        <f>INDEX([1]Règles!$G$17:$G$600,MATCH($B156,[1]Règles!$E$17:$E$600,0))</f>
        <v>5</v>
      </c>
      <c r="I156">
        <f>INDEX([1]Règles!$H$17:$H$600,MATCH($B156,[1]Règles!$E$17:$E$600,0))</f>
        <v>2</v>
      </c>
      <c r="J156">
        <f t="shared" si="6"/>
        <v>0.39655172413793105</v>
      </c>
      <c r="K156">
        <f t="shared" si="7"/>
        <v>0.36024844720496896</v>
      </c>
    </row>
    <row r="157" spans="1:12" x14ac:dyDescent="0.25">
      <c r="A157" t="s">
        <v>11</v>
      </c>
      <c r="B157" t="s">
        <v>475</v>
      </c>
      <c r="D157" t="s">
        <v>181</v>
      </c>
      <c r="E157">
        <v>12</v>
      </c>
      <c r="F157">
        <f>INDEX([1]Règles!$I$17:$I$600,MATCH($B157,[1]Règles!$E$17:$E$600,0))</f>
        <v>5.5945945945945947</v>
      </c>
      <c r="G157">
        <f>INDEX([1]Règles!$F$17:$F$600,MATCH($B157,[1]Règles!$E$17:$E$600,0))</f>
        <v>37</v>
      </c>
      <c r="H157">
        <f>INDEX([1]Règles!$G$17:$G$600,MATCH($B157,[1]Règles!$E$17:$E$600,0))</f>
        <v>0</v>
      </c>
      <c r="I157">
        <f>INDEX([1]Règles!$H$17:$H$600,MATCH($B157,[1]Règles!$E$17:$E$600,0))</f>
        <v>2</v>
      </c>
      <c r="J157">
        <f t="shared" si="6"/>
        <v>0.46621621621621623</v>
      </c>
      <c r="K157">
        <f t="shared" si="7"/>
        <v>0.35748792270531399</v>
      </c>
      <c r="L157">
        <v>1</v>
      </c>
    </row>
    <row r="158" spans="1:12" x14ac:dyDescent="0.25">
      <c r="A158" t="s">
        <v>26</v>
      </c>
      <c r="B158" t="s">
        <v>420</v>
      </c>
      <c r="C158" t="s">
        <v>267</v>
      </c>
      <c r="D158" t="s">
        <v>181</v>
      </c>
      <c r="E158">
        <v>14</v>
      </c>
      <c r="F158">
        <f>INDEX([1]Règles!$I$17:$I$600,MATCH($B158,[1]Règles!$E$17:$E$600,0))</f>
        <v>5.6521739130434785</v>
      </c>
      <c r="G158">
        <f>INDEX([1]Règles!$F$17:$F$600,MATCH($B158,[1]Règles!$E$17:$E$600,0))</f>
        <v>23</v>
      </c>
      <c r="H158">
        <f>INDEX([1]Règles!$G$17:$G$600,MATCH($B158,[1]Règles!$E$17:$E$600,0))</f>
        <v>1</v>
      </c>
      <c r="I158">
        <f>INDEX([1]Règles!$H$17:$H$600,MATCH($B158,[1]Règles!$E$17:$E$600,0))</f>
        <v>2</v>
      </c>
      <c r="J158">
        <f t="shared" si="6"/>
        <v>0.4037267080745342</v>
      </c>
      <c r="K158">
        <f t="shared" si="7"/>
        <v>0.35384615384615381</v>
      </c>
      <c r="L158">
        <v>1</v>
      </c>
    </row>
    <row r="159" spans="1:12" x14ac:dyDescent="0.25">
      <c r="A159" t="s">
        <v>11</v>
      </c>
      <c r="B159" t="s">
        <v>416</v>
      </c>
      <c r="C159" t="s">
        <v>417</v>
      </c>
      <c r="D159" t="s">
        <v>229</v>
      </c>
      <c r="E159">
        <v>20</v>
      </c>
      <c r="F159">
        <f>INDEX([1]Règles!$I$17:$I$600,MATCH($B159,[1]Règles!$E$17:$E$600,0))</f>
        <v>6.1607142857142856</v>
      </c>
      <c r="G159">
        <f>INDEX([1]Règles!$F$17:$F$600,MATCH($B159,[1]Règles!$E$17:$E$600,0))</f>
        <v>28</v>
      </c>
      <c r="H159">
        <f>INDEX([1]Règles!$G$17:$G$600,MATCH($B159,[1]Règles!$E$17:$E$600,0))</f>
        <v>4</v>
      </c>
      <c r="I159">
        <f>INDEX([1]Règles!$H$17:$H$600,MATCH($B159,[1]Règles!$E$17:$E$600,0))</f>
        <v>2</v>
      </c>
      <c r="J159">
        <f t="shared" si="6"/>
        <v>0.3080357142857143</v>
      </c>
      <c r="K159">
        <f t="shared" si="7"/>
        <v>0.32463768115942032</v>
      </c>
      <c r="L159">
        <v>1</v>
      </c>
    </row>
    <row r="160" spans="1:12" x14ac:dyDescent="0.25">
      <c r="A160" t="s">
        <v>26</v>
      </c>
      <c r="B160" t="s">
        <v>688</v>
      </c>
      <c r="C160" t="s">
        <v>346</v>
      </c>
      <c r="D160" t="s">
        <v>199</v>
      </c>
      <c r="E160">
        <v>1</v>
      </c>
      <c r="F160">
        <f>INDEX([1]Règles!$I$17:$I$600,MATCH($B160,[1]Règles!$E$17:$E$600,0))</f>
        <v>4.74</v>
      </c>
      <c r="G160">
        <f>INDEX([1]Règles!$F$17:$F$600,MATCH($B160,[1]Règles!$E$17:$E$600,0))</f>
        <v>24</v>
      </c>
      <c r="H160">
        <f>INDEX([1]Règles!$G$17:$G$600,MATCH($B160,[1]Règles!$E$17:$E$600,0))</f>
        <v>3</v>
      </c>
      <c r="I160">
        <f>INDEX([1]Règles!$H$17:$H$600,MATCH($B160,[1]Règles!$E$17:$E$600,0))</f>
        <v>1</v>
      </c>
      <c r="J160">
        <f t="shared" si="6"/>
        <v>4.74</v>
      </c>
      <c r="K160">
        <f t="shared" si="7"/>
        <v>0.21097046413502107</v>
      </c>
    </row>
    <row r="161" spans="1:12" x14ac:dyDescent="0.25">
      <c r="A161" t="s">
        <v>5</v>
      </c>
      <c r="B161" t="s">
        <v>174</v>
      </c>
      <c r="C161" t="s">
        <v>175</v>
      </c>
      <c r="D161" t="s">
        <v>176</v>
      </c>
      <c r="E161">
        <v>23</v>
      </c>
      <c r="F161">
        <f>INDEX([1]Règles!$I$17:$I$600,MATCH($B161,[1]Règles!$E$17:$E$600,0))</f>
        <v>5.1315789473684212</v>
      </c>
      <c r="G161">
        <f>INDEX([1]Règles!$F$17:$F$600,MATCH($B161,[1]Règles!$E$17:$E$600,0))</f>
        <v>18</v>
      </c>
      <c r="H161">
        <f>INDEX([1]Règles!$G$17:$G$600,MATCH($B161,[1]Règles!$E$17:$E$600,0))</f>
        <v>8</v>
      </c>
      <c r="I161">
        <f>INDEX([1]Règles!$H$17:$H$600,MATCH($B161,[1]Règles!$E$17:$E$600,0))</f>
        <v>7</v>
      </c>
      <c r="J161">
        <f t="shared" si="6"/>
        <v>0.22311212814645309</v>
      </c>
      <c r="K161">
        <f t="shared" si="7"/>
        <v>1.3641025641025641</v>
      </c>
    </row>
    <row r="162" spans="1:12" x14ac:dyDescent="0.25">
      <c r="A162" t="s">
        <v>20</v>
      </c>
      <c r="B162" t="s">
        <v>197</v>
      </c>
      <c r="C162" t="s">
        <v>708</v>
      </c>
      <c r="D162" t="s">
        <v>313</v>
      </c>
      <c r="E162">
        <v>1</v>
      </c>
      <c r="F162">
        <f>INDEX([1]Règles!$I$17:$I$600,MATCH($B162,[1]Règles!$E$17:$E$600,0))</f>
        <v>4.758064516129032</v>
      </c>
      <c r="G162">
        <f>INDEX([1]Règles!$F$17:$F$600,MATCH($B162,[1]Règles!$E$17:$E$600,0))</f>
        <v>31</v>
      </c>
      <c r="H162">
        <f>INDEX([1]Règles!$G$17:$G$600,MATCH($B162,[1]Règles!$E$17:$E$600,0))</f>
        <v>0</v>
      </c>
      <c r="I162">
        <f>INDEX([1]Règles!$H$17:$H$600,MATCH($B162,[1]Règles!$E$17:$E$600,0))</f>
        <v>1</v>
      </c>
      <c r="J162">
        <f t="shared" si="6"/>
        <v>4.758064516129032</v>
      </c>
      <c r="K162">
        <f t="shared" si="7"/>
        <v>0.21016949152542375</v>
      </c>
    </row>
    <row r="163" spans="1:12" x14ac:dyDescent="0.25">
      <c r="A163" t="s">
        <v>26</v>
      </c>
      <c r="B163" t="s">
        <v>197</v>
      </c>
      <c r="C163" t="s">
        <v>198</v>
      </c>
      <c r="D163" t="s">
        <v>199</v>
      </c>
      <c r="E163">
        <v>6</v>
      </c>
      <c r="F163">
        <f>INDEX([1]Règles!$I$17:$I$600,MATCH($B163,[1]Règles!$E$17:$E$600,0))</f>
        <v>4.758064516129032</v>
      </c>
      <c r="G163">
        <f>INDEX([1]Règles!$F$17:$F$600,MATCH($B163,[1]Règles!$E$17:$E$600,0))</f>
        <v>31</v>
      </c>
      <c r="H163">
        <f>INDEX([1]Règles!$G$17:$G$600,MATCH($B163,[1]Règles!$E$17:$E$600,0))</f>
        <v>0</v>
      </c>
      <c r="I163">
        <f>INDEX([1]Règles!$H$17:$H$600,MATCH($B163,[1]Règles!$E$17:$E$600,0))</f>
        <v>1</v>
      </c>
      <c r="J163">
        <f t="shared" si="6"/>
        <v>0.793010752688172</v>
      </c>
      <c r="K163">
        <f t="shared" si="7"/>
        <v>0.21016949152542375</v>
      </c>
    </row>
    <row r="164" spans="1:12" x14ac:dyDescent="0.25">
      <c r="A164" t="s">
        <v>11</v>
      </c>
      <c r="B164" t="s">
        <v>910</v>
      </c>
      <c r="C164" t="s">
        <v>911</v>
      </c>
      <c r="D164" t="s">
        <v>313</v>
      </c>
      <c r="E164">
        <v>12</v>
      </c>
      <c r="F164">
        <f>INDEX([1]Règles!$I$17:$I$600,MATCH($B164,[1]Règles!$E$17:$E$600,0))</f>
        <v>4.78</v>
      </c>
      <c r="G164">
        <f>INDEX([1]Règles!$F$17:$F$600,MATCH($B164,[1]Règles!$E$17:$E$600,0))</f>
        <v>24</v>
      </c>
      <c r="H164">
        <f>INDEX([1]Règles!$G$17:$G$600,MATCH($B164,[1]Règles!$E$17:$E$600,0))</f>
        <v>9</v>
      </c>
      <c r="I164">
        <f>INDEX([1]Règles!$H$17:$H$600,MATCH($B164,[1]Règles!$E$17:$E$600,0))</f>
        <v>1</v>
      </c>
      <c r="J164">
        <f t="shared" si="6"/>
        <v>0.39833333333333337</v>
      </c>
      <c r="K164">
        <f t="shared" si="7"/>
        <v>0.20920502092050208</v>
      </c>
    </row>
    <row r="165" spans="1:12" x14ac:dyDescent="0.25">
      <c r="A165" t="s">
        <v>26</v>
      </c>
      <c r="B165" t="s">
        <v>653</v>
      </c>
      <c r="C165" t="s">
        <v>654</v>
      </c>
      <c r="D165" t="s">
        <v>219</v>
      </c>
      <c r="E165">
        <v>9</v>
      </c>
      <c r="F165">
        <f>INDEX([1]Règles!$I$17:$I$600,MATCH($B165,[1]Règles!$E$17:$E$600,0))</f>
        <v>4.854838709677419</v>
      </c>
      <c r="G165">
        <f>INDEX([1]Règles!$F$17:$F$600,MATCH($B165,[1]Règles!$E$17:$E$600,0))</f>
        <v>31</v>
      </c>
      <c r="H165">
        <f>INDEX([1]Règles!$G$17:$G$600,MATCH($B165,[1]Règles!$E$17:$E$600,0))</f>
        <v>0</v>
      </c>
      <c r="I165">
        <f>INDEX([1]Règles!$H$17:$H$600,MATCH($B165,[1]Règles!$E$17:$E$600,0))</f>
        <v>1</v>
      </c>
      <c r="J165">
        <f t="shared" si="6"/>
        <v>0.53942652329749097</v>
      </c>
      <c r="K165">
        <f t="shared" si="7"/>
        <v>0.20598006644518274</v>
      </c>
      <c r="L165">
        <v>1</v>
      </c>
    </row>
    <row r="166" spans="1:12" x14ac:dyDescent="0.25">
      <c r="A166" t="s">
        <v>11</v>
      </c>
      <c r="B166" t="s">
        <v>966</v>
      </c>
      <c r="C166" t="s">
        <v>202</v>
      </c>
      <c r="D166" t="s">
        <v>386</v>
      </c>
      <c r="E166">
        <v>14</v>
      </c>
      <c r="F166">
        <f>INDEX([1]Règles!$I$17:$I$600,MATCH($B166,[1]Règles!$E$17:$E$600,0))</f>
        <v>5.1071428571428568</v>
      </c>
      <c r="G166">
        <f>INDEX([1]Règles!$F$17:$F$600,MATCH($B166,[1]Règles!$E$17:$E$600,0))</f>
        <v>15</v>
      </c>
      <c r="H166">
        <f>INDEX([1]Règles!$G$17:$G$600,MATCH($B166,[1]Règles!$E$17:$E$600,0))</f>
        <v>10</v>
      </c>
      <c r="I166">
        <f>INDEX([1]Règles!$H$17:$H$600,MATCH($B166,[1]Règles!$E$17:$E$600,0))</f>
        <v>0</v>
      </c>
      <c r="J166">
        <f t="shared" si="6"/>
        <v>0.36479591836734693</v>
      </c>
      <c r="K166">
        <f t="shared" si="7"/>
        <v>0</v>
      </c>
    </row>
    <row r="167" spans="1:12" x14ac:dyDescent="0.25">
      <c r="A167" t="s">
        <v>5</v>
      </c>
      <c r="B167" t="s">
        <v>785</v>
      </c>
      <c r="C167" t="s">
        <v>281</v>
      </c>
      <c r="D167" t="s">
        <v>176</v>
      </c>
      <c r="E167">
        <v>11</v>
      </c>
      <c r="F167">
        <f>INDEX([1]Règles!$I$17:$I$600,MATCH($B167,[1]Règles!$E$17:$E$600,0))</f>
        <v>5.1052631578947372</v>
      </c>
      <c r="G167">
        <f>INDEX([1]Règles!$F$17:$F$600,MATCH($B167,[1]Règles!$E$17:$E$600,0))</f>
        <v>19</v>
      </c>
      <c r="H167">
        <f>INDEX([1]Règles!$G$17:$G$600,MATCH($B167,[1]Règles!$E$17:$E$600,0))</f>
        <v>16</v>
      </c>
      <c r="I167">
        <f>INDEX([1]Règles!$H$17:$H$600,MATCH($B167,[1]Règles!$E$17:$E$600,0))</f>
        <v>8</v>
      </c>
      <c r="J167">
        <f t="shared" si="6"/>
        <v>0.4641148325358852</v>
      </c>
      <c r="K167">
        <f t="shared" si="7"/>
        <v>1.5670103092783505</v>
      </c>
    </row>
    <row r="168" spans="1:12" x14ac:dyDescent="0.25">
      <c r="A168" t="s">
        <v>26</v>
      </c>
      <c r="B168" t="s">
        <v>762</v>
      </c>
      <c r="C168" t="s">
        <v>763</v>
      </c>
      <c r="D168" t="s">
        <v>328</v>
      </c>
      <c r="E168">
        <v>5</v>
      </c>
      <c r="F168">
        <f>INDEX([1]Règles!$I$17:$I$600,MATCH($B168,[1]Règles!$E$17:$E$600,0))</f>
        <v>4.8571428571428568</v>
      </c>
      <c r="G168">
        <f>INDEX([1]Règles!$F$17:$F$600,MATCH($B168,[1]Règles!$E$17:$E$600,0))</f>
        <v>21</v>
      </c>
      <c r="H168">
        <f>INDEX([1]Règles!$G$17:$G$600,MATCH($B168,[1]Règles!$E$17:$E$600,0))</f>
        <v>3</v>
      </c>
      <c r="I168">
        <f>INDEX([1]Règles!$H$17:$H$600,MATCH($B168,[1]Règles!$E$17:$E$600,0))</f>
        <v>1</v>
      </c>
      <c r="J168">
        <f t="shared" si="6"/>
        <v>0.97142857142857131</v>
      </c>
      <c r="K168">
        <f t="shared" si="7"/>
        <v>0.20588235294117649</v>
      </c>
    </row>
    <row r="169" spans="1:12" x14ac:dyDescent="0.25">
      <c r="A169" t="s">
        <v>5</v>
      </c>
      <c r="B169" t="s">
        <v>516</v>
      </c>
      <c r="C169" t="s">
        <v>259</v>
      </c>
      <c r="D169" t="s">
        <v>219</v>
      </c>
      <c r="E169">
        <v>1</v>
      </c>
      <c r="F169" t="e">
        <f>INDEX([1]Règles!$I$17:$I$600,MATCH($B169,[1]Règles!$E$17:$E$600,0))</f>
        <v>#N/A</v>
      </c>
      <c r="G169" t="e">
        <f>INDEX([1]Règles!$F$17:$F$600,MATCH($B169,[1]Règles!$E$17:$E$600,0))</f>
        <v>#N/A</v>
      </c>
      <c r="H169" t="e">
        <f>INDEX([1]Règles!$G$17:$G$600,MATCH($B169,[1]Règles!$E$17:$E$600,0))</f>
        <v>#N/A</v>
      </c>
      <c r="I169" t="e">
        <f>INDEX([1]Règles!$H$17:$H$600,MATCH($B169,[1]Règles!$E$17:$E$600,0))</f>
        <v>#N/A</v>
      </c>
      <c r="J169" t="e">
        <f t="shared" si="6"/>
        <v>#N/A</v>
      </c>
      <c r="K169" t="e">
        <f t="shared" si="7"/>
        <v>#N/A</v>
      </c>
    </row>
    <row r="170" spans="1:12" x14ac:dyDescent="0.25">
      <c r="A170" t="s">
        <v>5</v>
      </c>
      <c r="B170" t="s">
        <v>952</v>
      </c>
      <c r="C170" t="s">
        <v>953</v>
      </c>
      <c r="D170" t="s">
        <v>386</v>
      </c>
      <c r="E170">
        <v>2</v>
      </c>
      <c r="F170">
        <f>INDEX([1]Règles!$I$17:$I$600,MATCH($B170,[1]Règles!$E$17:$E$600,0))</f>
        <v>5.125</v>
      </c>
      <c r="G170">
        <f>INDEX([1]Règles!$F$17:$F$600,MATCH($B170,[1]Règles!$E$17:$E$600,0))</f>
        <v>3</v>
      </c>
      <c r="H170">
        <f>INDEX([1]Règles!$G$17:$G$600,MATCH($B170,[1]Règles!$E$17:$E$600,0))</f>
        <v>7</v>
      </c>
      <c r="I170">
        <f>INDEX([1]Règles!$H$17:$H$600,MATCH($B170,[1]Règles!$E$17:$E$600,0))</f>
        <v>0</v>
      </c>
      <c r="J170">
        <f t="shared" si="6"/>
        <v>2.5625</v>
      </c>
      <c r="K170">
        <f t="shared" si="7"/>
        <v>0</v>
      </c>
    </row>
    <row r="171" spans="1:12" x14ac:dyDescent="0.25">
      <c r="A171" t="s">
        <v>5</v>
      </c>
      <c r="B171" t="s">
        <v>398</v>
      </c>
      <c r="C171" t="s">
        <v>399</v>
      </c>
      <c r="D171" t="s">
        <v>173</v>
      </c>
      <c r="E171">
        <v>13</v>
      </c>
      <c r="F171">
        <f>INDEX([1]Règles!$I$17:$I$600,MATCH($B171,[1]Règles!$E$17:$E$600,0))</f>
        <v>5</v>
      </c>
      <c r="G171">
        <f>INDEX([1]Règles!$F$17:$F$600,MATCH($B171,[1]Règles!$E$17:$E$600,0))</f>
        <v>7</v>
      </c>
      <c r="H171">
        <f>INDEX([1]Règles!$G$17:$G$600,MATCH($B171,[1]Règles!$E$17:$E$600,0))</f>
        <v>28</v>
      </c>
      <c r="I171">
        <f>INDEX([1]Règles!$H$17:$H$600,MATCH($B171,[1]Règles!$E$17:$E$600,0))</f>
        <v>3</v>
      </c>
      <c r="J171">
        <f t="shared" si="6"/>
        <v>0.38461538461538464</v>
      </c>
      <c r="K171">
        <f t="shared" si="7"/>
        <v>0.6</v>
      </c>
    </row>
    <row r="172" spans="1:12" x14ac:dyDescent="0.25">
      <c r="A172" t="s">
        <v>26</v>
      </c>
      <c r="B172" t="s">
        <v>398</v>
      </c>
      <c r="C172" t="s">
        <v>880</v>
      </c>
      <c r="D172" t="s">
        <v>229</v>
      </c>
      <c r="E172">
        <v>7</v>
      </c>
      <c r="F172">
        <f>INDEX([1]Règles!$I$17:$I$600,MATCH($B172,[1]Règles!$E$17:$E$600,0))</f>
        <v>5</v>
      </c>
      <c r="G172">
        <f>INDEX([1]Règles!$F$17:$F$600,MATCH($B172,[1]Règles!$E$17:$E$600,0))</f>
        <v>7</v>
      </c>
      <c r="H172">
        <f>INDEX([1]Règles!$G$17:$G$600,MATCH($B172,[1]Règles!$E$17:$E$600,0))</f>
        <v>28</v>
      </c>
      <c r="I172">
        <f>INDEX([1]Règles!$H$17:$H$600,MATCH($B172,[1]Règles!$E$17:$E$600,0))</f>
        <v>3</v>
      </c>
      <c r="J172">
        <f t="shared" si="6"/>
        <v>0.7142857142857143</v>
      </c>
      <c r="K172">
        <f t="shared" si="7"/>
        <v>0.6</v>
      </c>
    </row>
    <row r="173" spans="1:12" x14ac:dyDescent="0.25">
      <c r="A173" t="s">
        <v>26</v>
      </c>
      <c r="B173" t="s">
        <v>374</v>
      </c>
      <c r="C173" t="s">
        <v>375</v>
      </c>
      <c r="D173" t="s">
        <v>193</v>
      </c>
      <c r="E173">
        <v>15</v>
      </c>
      <c r="F173">
        <f>INDEX([1]Règles!$I$17:$I$600,MATCH($B173,[1]Règles!$E$17:$E$600,0))</f>
        <v>4.931034482758621</v>
      </c>
      <c r="G173">
        <f>INDEX([1]Règles!$F$17:$F$600,MATCH($B173,[1]Règles!$E$17:$E$600,0))</f>
        <v>29</v>
      </c>
      <c r="H173">
        <f>INDEX([1]Règles!$G$17:$G$600,MATCH($B173,[1]Règles!$E$17:$E$600,0))</f>
        <v>2</v>
      </c>
      <c r="I173">
        <f>INDEX([1]Règles!$H$17:$H$600,MATCH($B173,[1]Règles!$E$17:$E$600,0))</f>
        <v>1</v>
      </c>
      <c r="J173">
        <f t="shared" si="6"/>
        <v>0.32873563218390806</v>
      </c>
      <c r="K173">
        <f t="shared" si="7"/>
        <v>0.20279720279720279</v>
      </c>
    </row>
    <row r="174" spans="1:12" x14ac:dyDescent="0.25">
      <c r="A174" t="s">
        <v>26</v>
      </c>
      <c r="B174" t="s">
        <v>378</v>
      </c>
      <c r="C174" t="s">
        <v>379</v>
      </c>
      <c r="D174" t="s">
        <v>173</v>
      </c>
      <c r="E174">
        <v>18</v>
      </c>
      <c r="F174">
        <f>INDEX([1]Règles!$I$17:$I$600,MATCH($B174,[1]Règles!$E$17:$E$600,0))</f>
        <v>5.0999999999999996</v>
      </c>
      <c r="G174">
        <f>INDEX([1]Règles!$F$17:$F$600,MATCH($B174,[1]Règles!$E$17:$E$600,0))</f>
        <v>15</v>
      </c>
      <c r="H174">
        <f>INDEX([1]Règles!$G$17:$G$600,MATCH($B174,[1]Règles!$E$17:$E$600,0))</f>
        <v>2</v>
      </c>
      <c r="I174">
        <f>INDEX([1]Règles!$H$17:$H$600,MATCH($B174,[1]Règles!$E$17:$E$600,0))</f>
        <v>2</v>
      </c>
      <c r="J174">
        <f t="shared" si="6"/>
        <v>0.28333333333333333</v>
      </c>
      <c r="K174">
        <f t="shared" si="7"/>
        <v>0.39215686274509809</v>
      </c>
    </row>
    <row r="175" spans="1:12" x14ac:dyDescent="0.25">
      <c r="A175" t="s">
        <v>26</v>
      </c>
      <c r="B175" t="s">
        <v>419</v>
      </c>
      <c r="C175" t="s">
        <v>321</v>
      </c>
      <c r="D175" t="s">
        <v>196</v>
      </c>
      <c r="E175">
        <v>14</v>
      </c>
      <c r="F175">
        <f>INDEX([1]Règles!$I$17:$I$600,MATCH($B175,[1]Règles!$E$17:$E$600,0))</f>
        <v>5.083333333333333</v>
      </c>
      <c r="G175">
        <f>INDEX([1]Règles!$F$17:$F$600,MATCH($B175,[1]Règles!$E$17:$E$600,0))</f>
        <v>18</v>
      </c>
      <c r="H175">
        <f>INDEX([1]Règles!$G$17:$G$600,MATCH($B175,[1]Règles!$E$17:$E$600,0))</f>
        <v>10</v>
      </c>
      <c r="I175">
        <f>INDEX([1]Règles!$H$17:$H$600,MATCH($B175,[1]Règles!$E$17:$E$600,0))</f>
        <v>0</v>
      </c>
      <c r="J175">
        <f t="shared" si="6"/>
        <v>0.36309523809523808</v>
      </c>
      <c r="K175">
        <f t="shared" si="7"/>
        <v>0</v>
      </c>
      <c r="L175">
        <v>1</v>
      </c>
    </row>
    <row r="176" spans="1:12" x14ac:dyDescent="0.25">
      <c r="A176" t="s">
        <v>26</v>
      </c>
      <c r="B176" t="s">
        <v>717</v>
      </c>
      <c r="C176" t="s">
        <v>718</v>
      </c>
      <c r="D176" t="s">
        <v>184</v>
      </c>
      <c r="E176">
        <v>8</v>
      </c>
      <c r="F176">
        <f>INDEX([1]Règles!$I$17:$I$600,MATCH($B176,[1]Règles!$E$17:$E$600,0))</f>
        <v>4.9000000000000004</v>
      </c>
      <c r="G176">
        <f>INDEX([1]Règles!$F$17:$F$600,MATCH($B176,[1]Règles!$E$17:$E$600,0))</f>
        <v>13</v>
      </c>
      <c r="H176">
        <f>INDEX([1]Règles!$G$17:$G$600,MATCH($B176,[1]Règles!$E$17:$E$600,0))</f>
        <v>2</v>
      </c>
      <c r="I176">
        <f>INDEX([1]Règles!$H$17:$H$600,MATCH($B176,[1]Règles!$E$17:$E$600,0))</f>
        <v>0</v>
      </c>
      <c r="J176">
        <f t="shared" si="6"/>
        <v>0.61250000000000004</v>
      </c>
      <c r="K176">
        <f t="shared" si="7"/>
        <v>0</v>
      </c>
    </row>
    <row r="177" spans="1:12" x14ac:dyDescent="0.25">
      <c r="A177" t="s">
        <v>11</v>
      </c>
      <c r="B177" t="s">
        <v>626</v>
      </c>
      <c r="C177" t="s">
        <v>627</v>
      </c>
      <c r="D177" t="s">
        <v>232</v>
      </c>
      <c r="E177">
        <v>10</v>
      </c>
      <c r="F177">
        <f>INDEX([1]Règles!$I$17:$I$600,MATCH($B177,[1]Règles!$E$17:$E$600,0))</f>
        <v>5.0999999999999996</v>
      </c>
      <c r="G177">
        <f>INDEX([1]Règles!$F$17:$F$600,MATCH($B177,[1]Règles!$E$17:$E$600,0))</f>
        <v>5</v>
      </c>
      <c r="H177">
        <f>INDEX([1]Règles!$G$17:$G$600,MATCH($B177,[1]Règles!$E$17:$E$600,0))</f>
        <v>5</v>
      </c>
      <c r="I177">
        <f>INDEX([1]Règles!$H$17:$H$600,MATCH($B177,[1]Règles!$E$17:$E$600,0))</f>
        <v>0</v>
      </c>
      <c r="J177">
        <f t="shared" si="6"/>
        <v>0.51</v>
      </c>
      <c r="K177">
        <f t="shared" si="7"/>
        <v>0</v>
      </c>
    </row>
    <row r="178" spans="1:12" x14ac:dyDescent="0.25">
      <c r="A178" t="s">
        <v>20</v>
      </c>
      <c r="B178" t="s">
        <v>767</v>
      </c>
      <c r="C178" t="s">
        <v>281</v>
      </c>
      <c r="D178" t="s">
        <v>328</v>
      </c>
      <c r="E178">
        <v>1</v>
      </c>
      <c r="F178">
        <f>INDEX([1]Règles!$I$17:$I$600,MATCH($B178,[1]Règles!$E$17:$E$600,0))</f>
        <v>5.09375</v>
      </c>
      <c r="G178">
        <f>INDEX([1]Règles!$F$17:$F$600,MATCH($B178,[1]Règles!$E$17:$E$600,0))</f>
        <v>16</v>
      </c>
      <c r="H178">
        <f>INDEX([1]Règles!$G$17:$G$600,MATCH($B178,[1]Règles!$E$17:$E$600,0))</f>
        <v>0</v>
      </c>
      <c r="I178">
        <f>INDEX([1]Règles!$H$17:$H$600,MATCH($B178,[1]Règles!$E$17:$E$600,0))</f>
        <v>0</v>
      </c>
      <c r="J178">
        <f t="shared" si="6"/>
        <v>5.09375</v>
      </c>
      <c r="K178">
        <f t="shared" si="7"/>
        <v>0</v>
      </c>
    </row>
    <row r="179" spans="1:12" x14ac:dyDescent="0.25">
      <c r="A179" t="s">
        <v>11</v>
      </c>
      <c r="B179" t="s">
        <v>909</v>
      </c>
      <c r="C179" t="s">
        <v>892</v>
      </c>
      <c r="D179" t="s">
        <v>313</v>
      </c>
      <c r="E179">
        <v>15</v>
      </c>
      <c r="F179">
        <f>INDEX([1]Règles!$I$17:$I$600,MATCH($B179,[1]Règles!$E$17:$E$600,0))</f>
        <v>4.9814814814814818</v>
      </c>
      <c r="G179">
        <f>INDEX([1]Règles!$F$17:$F$600,MATCH($B179,[1]Règles!$E$17:$E$600,0))</f>
        <v>27</v>
      </c>
      <c r="H179">
        <f>INDEX([1]Règles!$G$17:$G$600,MATCH($B179,[1]Règles!$E$17:$E$600,0))</f>
        <v>1</v>
      </c>
      <c r="I179">
        <f>INDEX([1]Règles!$H$17:$H$600,MATCH($B179,[1]Règles!$E$17:$E$600,0))</f>
        <v>1</v>
      </c>
      <c r="J179">
        <f t="shared" si="6"/>
        <v>0.33209876543209876</v>
      </c>
      <c r="K179">
        <f t="shared" si="7"/>
        <v>0.2007434944237918</v>
      </c>
    </row>
    <row r="180" spans="1:12" x14ac:dyDescent="0.25">
      <c r="A180" t="s">
        <v>5</v>
      </c>
      <c r="B180" t="s">
        <v>753</v>
      </c>
      <c r="C180" t="s">
        <v>754</v>
      </c>
      <c r="D180" t="s">
        <v>328</v>
      </c>
      <c r="E180">
        <v>11</v>
      </c>
      <c r="F180">
        <f>INDEX([1]Règles!$I$17:$I$600,MATCH($B180,[1]Règles!$E$17:$E$600,0))</f>
        <v>5.0555555555555554</v>
      </c>
      <c r="G180">
        <f>INDEX([1]Règles!$F$17:$F$600,MATCH($B180,[1]Règles!$E$17:$E$600,0))</f>
        <v>27</v>
      </c>
      <c r="H180">
        <f>INDEX([1]Règles!$G$17:$G$600,MATCH($B180,[1]Règles!$E$17:$E$600,0))</f>
        <v>5</v>
      </c>
      <c r="I180">
        <f>INDEX([1]Règles!$H$17:$H$600,MATCH($B180,[1]Règles!$E$17:$E$600,0))</f>
        <v>1</v>
      </c>
      <c r="J180">
        <f t="shared" si="6"/>
        <v>0.45959595959595956</v>
      </c>
      <c r="K180">
        <f t="shared" si="7"/>
        <v>0.19780219780219782</v>
      </c>
    </row>
    <row r="181" spans="1:12" x14ac:dyDescent="0.25">
      <c r="A181" t="s">
        <v>26</v>
      </c>
      <c r="B181" t="s">
        <v>194</v>
      </c>
      <c r="C181" t="s">
        <v>195</v>
      </c>
      <c r="D181" t="s">
        <v>196</v>
      </c>
      <c r="E181">
        <v>14</v>
      </c>
      <c r="F181">
        <f>INDEX([1]Règles!$I$17:$I$600,MATCH($B181,[1]Règles!$E$17:$E$600,0))</f>
        <v>5.0571428571428569</v>
      </c>
      <c r="G181">
        <f>INDEX([1]Règles!$F$17:$F$600,MATCH($B181,[1]Règles!$E$17:$E$600,0))</f>
        <v>34</v>
      </c>
      <c r="H181">
        <f>INDEX([1]Règles!$G$17:$G$600,MATCH($B181,[1]Règles!$E$17:$E$600,0))</f>
        <v>0</v>
      </c>
      <c r="I181">
        <f>INDEX([1]Règles!$H$17:$H$600,MATCH($B181,[1]Règles!$E$17:$E$600,0))</f>
        <v>1</v>
      </c>
      <c r="J181">
        <f t="shared" si="6"/>
        <v>0.36122448979591837</v>
      </c>
      <c r="K181">
        <f t="shared" si="7"/>
        <v>0.19774011299435029</v>
      </c>
    </row>
    <row r="182" spans="1:12" x14ac:dyDescent="0.25">
      <c r="A182" t="s">
        <v>26</v>
      </c>
      <c r="B182" t="s">
        <v>436</v>
      </c>
      <c r="C182" t="s">
        <v>437</v>
      </c>
      <c r="D182" t="s">
        <v>386</v>
      </c>
      <c r="E182">
        <v>15</v>
      </c>
      <c r="F182">
        <f>INDEX([1]Règles!$I$17:$I$600,MATCH($B182,[1]Règles!$E$17:$E$600,0))</f>
        <v>5.0652173913043477</v>
      </c>
      <c r="G182">
        <f>INDEX([1]Règles!$F$17:$F$600,MATCH($B182,[1]Règles!$E$17:$E$600,0))</f>
        <v>23</v>
      </c>
      <c r="H182">
        <f>INDEX([1]Règles!$G$17:$G$600,MATCH($B182,[1]Règles!$E$17:$E$600,0))</f>
        <v>0</v>
      </c>
      <c r="I182">
        <f>INDEX([1]Règles!$H$17:$H$600,MATCH($B182,[1]Règles!$E$17:$E$600,0))</f>
        <v>1</v>
      </c>
      <c r="J182">
        <f t="shared" si="6"/>
        <v>0.33768115942028987</v>
      </c>
      <c r="K182">
        <f t="shared" si="7"/>
        <v>0.19742489270386265</v>
      </c>
    </row>
    <row r="183" spans="1:12" x14ac:dyDescent="0.25">
      <c r="A183" t="s">
        <v>26</v>
      </c>
      <c r="B183" t="s">
        <v>786</v>
      </c>
      <c r="C183" t="s">
        <v>787</v>
      </c>
      <c r="D183" t="s">
        <v>176</v>
      </c>
      <c r="E183">
        <v>12</v>
      </c>
      <c r="F183">
        <f>INDEX([1]Règles!$I$17:$I$600,MATCH($B183,[1]Règles!$E$17:$E$600,0))</f>
        <v>5.083333333333333</v>
      </c>
      <c r="G183">
        <f>INDEX([1]Règles!$F$17:$F$600,MATCH($B183,[1]Règles!$E$17:$E$600,0))</f>
        <v>17</v>
      </c>
      <c r="H183">
        <f>INDEX([1]Règles!$G$17:$G$600,MATCH($B183,[1]Règles!$E$17:$E$600,0))</f>
        <v>1</v>
      </c>
      <c r="I183" t="str">
        <f>INDEX([1]Règles!$H$17:$H$600,MATCH($B183,[1]Règles!$E$17:$E$600,0))</f>
        <v>(-1)</v>
      </c>
      <c r="J183">
        <f t="shared" si="6"/>
        <v>0.4236111111111111</v>
      </c>
      <c r="K183" t="e">
        <f t="shared" si="7"/>
        <v>#VALUE!</v>
      </c>
    </row>
    <row r="184" spans="1:12" x14ac:dyDescent="0.25">
      <c r="A184" t="s">
        <v>26</v>
      </c>
      <c r="B184" t="s">
        <v>438</v>
      </c>
      <c r="C184" t="s">
        <v>373</v>
      </c>
      <c r="D184" t="s">
        <v>386</v>
      </c>
      <c r="E184">
        <v>13</v>
      </c>
      <c r="F184">
        <f>INDEX([1]Règles!$I$17:$I$600,MATCH($B184,[1]Règles!$E$17:$E$600,0))</f>
        <v>5.112903225806452</v>
      </c>
      <c r="G184">
        <f>INDEX([1]Règles!$F$17:$F$600,MATCH($B184,[1]Règles!$E$17:$E$600,0))</f>
        <v>30</v>
      </c>
      <c r="H184">
        <f>INDEX([1]Règles!$G$17:$G$600,MATCH($B184,[1]Règles!$E$17:$E$600,0))</f>
        <v>2</v>
      </c>
      <c r="I184">
        <f>INDEX([1]Règles!$H$17:$H$600,MATCH($B184,[1]Règles!$E$17:$E$600,0))</f>
        <v>1</v>
      </c>
      <c r="J184">
        <f t="shared" si="6"/>
        <v>0.39330024813895786</v>
      </c>
      <c r="K184">
        <f t="shared" si="7"/>
        <v>0.19558359621451102</v>
      </c>
      <c r="L184">
        <v>1</v>
      </c>
    </row>
    <row r="185" spans="1:12" x14ac:dyDescent="0.25">
      <c r="A185" t="s">
        <v>11</v>
      </c>
      <c r="B185" t="s">
        <v>843</v>
      </c>
      <c r="C185" t="s">
        <v>844</v>
      </c>
      <c r="D185" t="s">
        <v>179</v>
      </c>
      <c r="E185">
        <v>6</v>
      </c>
      <c r="F185">
        <f>INDEX([1]Règles!$I$17:$I$600,MATCH($B185,[1]Règles!$E$17:$E$600,0))</f>
        <v>5.0625</v>
      </c>
      <c r="G185">
        <f>INDEX([1]Règles!$F$17:$F$600,MATCH($B185,[1]Règles!$E$17:$E$600,0))</f>
        <v>16</v>
      </c>
      <c r="H185">
        <f>INDEX([1]Règles!$G$17:$G$600,MATCH($B185,[1]Règles!$E$17:$E$600,0))</f>
        <v>12</v>
      </c>
      <c r="I185">
        <f>INDEX([1]Règles!$H$17:$H$600,MATCH($B185,[1]Règles!$E$17:$E$600,0))</f>
        <v>2</v>
      </c>
      <c r="J185">
        <f t="shared" si="6"/>
        <v>0.84375</v>
      </c>
      <c r="K185">
        <f t="shared" si="7"/>
        <v>0.39506172839506171</v>
      </c>
    </row>
    <row r="186" spans="1:12" x14ac:dyDescent="0.25">
      <c r="A186" t="s">
        <v>11</v>
      </c>
      <c r="B186" t="s">
        <v>514</v>
      </c>
      <c r="C186" t="s">
        <v>444</v>
      </c>
      <c r="D186" t="s">
        <v>326</v>
      </c>
      <c r="E186">
        <v>9</v>
      </c>
      <c r="F186">
        <f>INDEX([1]Règles!$I$17:$I$600,MATCH($B186,[1]Règles!$E$17:$E$600,0))</f>
        <v>5.1190476190476186</v>
      </c>
      <c r="G186">
        <f>INDEX([1]Règles!$F$17:$F$600,MATCH($B186,[1]Règles!$E$17:$E$600,0))</f>
        <v>21</v>
      </c>
      <c r="H186">
        <f>INDEX([1]Règles!$G$17:$G$600,MATCH($B186,[1]Règles!$E$17:$E$600,0))</f>
        <v>0</v>
      </c>
      <c r="I186">
        <f>INDEX([1]Règles!$H$17:$H$600,MATCH($B186,[1]Règles!$E$17:$E$600,0))</f>
        <v>1</v>
      </c>
      <c r="J186">
        <f t="shared" si="6"/>
        <v>0.56878306878306872</v>
      </c>
      <c r="K186">
        <f t="shared" si="7"/>
        <v>0.19534883720930235</v>
      </c>
    </row>
    <row r="187" spans="1:12" x14ac:dyDescent="0.25">
      <c r="A187" t="s">
        <v>11</v>
      </c>
      <c r="B187" t="s">
        <v>596</v>
      </c>
      <c r="C187" t="s">
        <v>597</v>
      </c>
      <c r="D187" t="s">
        <v>190</v>
      </c>
      <c r="E187">
        <v>7</v>
      </c>
      <c r="F187">
        <f>INDEX([1]Règles!$I$17:$I$600,MATCH($B187,[1]Règles!$E$17:$E$600,0))</f>
        <v>5.1206896551724137</v>
      </c>
      <c r="G187">
        <f>INDEX([1]Règles!$F$17:$F$600,MATCH($B187,[1]Règles!$E$17:$E$600,0))</f>
        <v>26</v>
      </c>
      <c r="H187">
        <f>INDEX([1]Règles!$G$17:$G$600,MATCH($B187,[1]Règles!$E$17:$E$600,0))</f>
        <v>4</v>
      </c>
      <c r="I187">
        <f>INDEX([1]Règles!$H$17:$H$600,MATCH($B187,[1]Règles!$E$17:$E$600,0))</f>
        <v>1</v>
      </c>
      <c r="J187">
        <f t="shared" si="6"/>
        <v>0.73152709359605905</v>
      </c>
      <c r="K187">
        <f t="shared" si="7"/>
        <v>0.19528619528619529</v>
      </c>
    </row>
    <row r="188" spans="1:12" x14ac:dyDescent="0.25">
      <c r="A188" t="s">
        <v>11</v>
      </c>
      <c r="B188" t="s">
        <v>813</v>
      </c>
      <c r="C188" t="s">
        <v>814</v>
      </c>
      <c r="D188" t="s">
        <v>173</v>
      </c>
      <c r="E188">
        <v>10</v>
      </c>
      <c r="F188">
        <f>INDEX([1]Règles!$I$17:$I$600,MATCH($B188,[1]Règles!$E$17:$E$600,0))</f>
        <v>5.05</v>
      </c>
      <c r="G188">
        <f>INDEX([1]Règles!$F$17:$F$600,MATCH($B188,[1]Règles!$E$17:$E$600,0))</f>
        <v>20</v>
      </c>
      <c r="H188">
        <f>INDEX([1]Règles!$G$17:$G$600,MATCH($B188,[1]Règles!$E$17:$E$600,0))</f>
        <v>1</v>
      </c>
      <c r="I188">
        <f>INDEX([1]Règles!$H$17:$H$600,MATCH($B188,[1]Règles!$E$17:$E$600,0))</f>
        <v>0</v>
      </c>
      <c r="J188">
        <f t="shared" si="6"/>
        <v>0.505</v>
      </c>
      <c r="K188">
        <f t="shared" si="7"/>
        <v>0</v>
      </c>
    </row>
    <row r="189" spans="1:12" x14ac:dyDescent="0.25">
      <c r="A189" t="s">
        <v>11</v>
      </c>
      <c r="B189" t="s">
        <v>837</v>
      </c>
      <c r="C189" t="s">
        <v>346</v>
      </c>
      <c r="D189" t="s">
        <v>179</v>
      </c>
      <c r="E189">
        <v>10</v>
      </c>
      <c r="F189">
        <f>INDEX([1]Règles!$I$17:$I$600,MATCH($B189,[1]Règles!$E$17:$E$600,0))</f>
        <v>5.0263157894736841</v>
      </c>
      <c r="G189">
        <f>INDEX([1]Règles!$F$17:$F$600,MATCH($B189,[1]Règles!$E$17:$E$600,0))</f>
        <v>19</v>
      </c>
      <c r="H189">
        <f>INDEX([1]Règles!$G$17:$G$600,MATCH($B189,[1]Règles!$E$17:$E$600,0))</f>
        <v>8</v>
      </c>
      <c r="I189">
        <f>INDEX([1]Règles!$H$17:$H$600,MATCH($B189,[1]Règles!$E$17:$E$600,0))</f>
        <v>0</v>
      </c>
      <c r="J189">
        <f t="shared" si="6"/>
        <v>0.50263157894736843</v>
      </c>
      <c r="K189">
        <f t="shared" si="7"/>
        <v>0</v>
      </c>
    </row>
    <row r="190" spans="1:12" x14ac:dyDescent="0.25">
      <c r="A190" t="s">
        <v>11</v>
      </c>
      <c r="B190" t="s">
        <v>733</v>
      </c>
      <c r="C190" t="s">
        <v>734</v>
      </c>
      <c r="D190" t="s">
        <v>184</v>
      </c>
      <c r="E190">
        <v>10</v>
      </c>
      <c r="F190">
        <f>INDEX([1]Règles!$I$17:$I$600,MATCH($B190,[1]Règles!$E$17:$E$600,0))</f>
        <v>4.95</v>
      </c>
      <c r="G190">
        <f>INDEX([1]Règles!$F$17:$F$600,MATCH($B190,[1]Règles!$E$17:$E$600,0))</f>
        <v>10</v>
      </c>
      <c r="H190">
        <f>INDEX([1]Règles!$G$17:$G$600,MATCH($B190,[1]Règles!$E$17:$E$600,0))</f>
        <v>10</v>
      </c>
      <c r="I190">
        <f>INDEX([1]Règles!$H$17:$H$600,MATCH($B190,[1]Règles!$E$17:$E$600,0))</f>
        <v>0</v>
      </c>
      <c r="J190">
        <f t="shared" si="6"/>
        <v>0.495</v>
      </c>
      <c r="K190">
        <f t="shared" si="7"/>
        <v>0</v>
      </c>
    </row>
    <row r="191" spans="1:12" x14ac:dyDescent="0.25">
      <c r="A191" t="s">
        <v>26</v>
      </c>
      <c r="B191" t="s">
        <v>856</v>
      </c>
      <c r="C191" t="s">
        <v>343</v>
      </c>
      <c r="D191" t="s">
        <v>206</v>
      </c>
      <c r="E191">
        <v>12</v>
      </c>
      <c r="F191">
        <f>INDEX([1]Règles!$I$17:$I$600,MATCH($B191,[1]Règles!$E$17:$E$600,0))</f>
        <v>5.132352941176471</v>
      </c>
      <c r="G191">
        <f>INDEX([1]Règles!$F$17:$F$600,MATCH($B191,[1]Règles!$E$17:$E$600,0))</f>
        <v>34</v>
      </c>
      <c r="H191">
        <f>INDEX([1]Règles!$G$17:$G$600,MATCH($B191,[1]Règles!$E$17:$E$600,0))</f>
        <v>0</v>
      </c>
      <c r="I191">
        <f>INDEX([1]Règles!$H$17:$H$600,MATCH($B191,[1]Règles!$E$17:$E$600,0))</f>
        <v>1</v>
      </c>
      <c r="J191">
        <f t="shared" si="6"/>
        <v>0.42769607843137258</v>
      </c>
      <c r="K191">
        <f t="shared" si="7"/>
        <v>0.1948424068767908</v>
      </c>
    </row>
    <row r="192" spans="1:12" x14ac:dyDescent="0.25">
      <c r="A192" t="s">
        <v>11</v>
      </c>
      <c r="B192" t="s">
        <v>567</v>
      </c>
      <c r="C192" t="s">
        <v>267</v>
      </c>
      <c r="D192" t="s">
        <v>196</v>
      </c>
      <c r="E192">
        <v>8</v>
      </c>
      <c r="F192">
        <f>INDEX([1]Règles!$I$17:$I$600,MATCH($B192,[1]Règles!$E$17:$E$600,0))</f>
        <v>5.1363636363636367</v>
      </c>
      <c r="G192">
        <f>INDEX([1]Règles!$F$17:$F$600,MATCH($B192,[1]Règles!$E$17:$E$600,0))</f>
        <v>22</v>
      </c>
      <c r="H192">
        <f>INDEX([1]Règles!$G$17:$G$600,MATCH($B192,[1]Règles!$E$17:$E$600,0))</f>
        <v>2</v>
      </c>
      <c r="I192">
        <f>INDEX([1]Règles!$H$17:$H$600,MATCH($B192,[1]Règles!$E$17:$E$600,0))</f>
        <v>1</v>
      </c>
      <c r="J192">
        <f t="shared" si="6"/>
        <v>0.64204545454545459</v>
      </c>
      <c r="K192">
        <f t="shared" si="7"/>
        <v>0.19469026548672566</v>
      </c>
    </row>
    <row r="193" spans="1:12" x14ac:dyDescent="0.25">
      <c r="A193" t="s">
        <v>11</v>
      </c>
      <c r="B193" t="s">
        <v>636</v>
      </c>
      <c r="C193" t="s">
        <v>637</v>
      </c>
      <c r="D193" t="s">
        <v>232</v>
      </c>
      <c r="E193">
        <v>9</v>
      </c>
      <c r="F193">
        <f>INDEX([1]Règles!$I$17:$I$600,MATCH($B193,[1]Règles!$E$17:$E$600,0))</f>
        <v>4.8636363636363633</v>
      </c>
      <c r="G193">
        <f>INDEX([1]Règles!$F$17:$F$600,MATCH($B193,[1]Règles!$E$17:$E$600,0))</f>
        <v>11</v>
      </c>
      <c r="H193">
        <f>INDEX([1]Règles!$G$17:$G$600,MATCH($B193,[1]Règles!$E$17:$E$600,0))</f>
        <v>8</v>
      </c>
      <c r="I193">
        <f>INDEX([1]Règles!$H$17:$H$600,MATCH($B193,[1]Règles!$E$17:$E$600,0))</f>
        <v>0</v>
      </c>
      <c r="J193">
        <f t="shared" si="6"/>
        <v>0.54040404040404033</v>
      </c>
      <c r="K193">
        <f t="shared" si="7"/>
        <v>0</v>
      </c>
    </row>
    <row r="194" spans="1:12" x14ac:dyDescent="0.25">
      <c r="A194" t="s">
        <v>11</v>
      </c>
      <c r="B194" t="s">
        <v>226</v>
      </c>
      <c r="C194" t="s">
        <v>227</v>
      </c>
      <c r="D194" t="s">
        <v>193</v>
      </c>
      <c r="E194">
        <v>14</v>
      </c>
      <c r="F194">
        <f>INDEX([1]Règles!$I$17:$I$600,MATCH($B194,[1]Règles!$E$17:$E$600,0))</f>
        <v>5.1724137931034484</v>
      </c>
      <c r="G194">
        <f>INDEX([1]Règles!$F$17:$F$600,MATCH($B194,[1]Règles!$E$17:$E$600,0))</f>
        <v>30</v>
      </c>
      <c r="H194">
        <f>INDEX([1]Règles!$G$17:$G$600,MATCH($B194,[1]Règles!$E$17:$E$600,0))</f>
        <v>0</v>
      </c>
      <c r="I194">
        <f>INDEX([1]Règles!$H$17:$H$600,MATCH($B194,[1]Règles!$E$17:$E$600,0))</f>
        <v>1</v>
      </c>
      <c r="J194">
        <f t="shared" si="6"/>
        <v>0.36945812807881773</v>
      </c>
      <c r="K194">
        <f t="shared" si="7"/>
        <v>0.19333333333333333</v>
      </c>
      <c r="L194">
        <v>1</v>
      </c>
    </row>
    <row r="195" spans="1:12" x14ac:dyDescent="0.25">
      <c r="A195" t="s">
        <v>11</v>
      </c>
      <c r="B195" t="s">
        <v>833</v>
      </c>
      <c r="C195" t="s">
        <v>834</v>
      </c>
      <c r="D195" t="s">
        <v>179</v>
      </c>
      <c r="E195">
        <v>11</v>
      </c>
      <c r="F195">
        <f>INDEX([1]Règles!$I$17:$I$600,MATCH($B195,[1]Règles!$E$17:$E$600,0))</f>
        <v>5</v>
      </c>
      <c r="G195">
        <f>INDEX([1]Règles!$F$17:$F$600,MATCH($B195,[1]Règles!$E$17:$E$600,0))</f>
        <v>14</v>
      </c>
      <c r="H195">
        <f>INDEX([1]Règles!$G$17:$G$600,MATCH($B195,[1]Règles!$E$17:$E$600,0))</f>
        <v>10</v>
      </c>
      <c r="I195">
        <f>INDEX([1]Règles!$H$17:$H$600,MATCH($B195,[1]Règles!$E$17:$E$600,0))</f>
        <v>3</v>
      </c>
      <c r="J195">
        <f t="shared" ref="J195:J258" si="8">F195/E195</f>
        <v>0.45454545454545453</v>
      </c>
      <c r="K195">
        <f t="shared" ref="K195:K258" si="9">I195/F195</f>
        <v>0.6</v>
      </c>
    </row>
    <row r="196" spans="1:12" x14ac:dyDescent="0.25">
      <c r="A196" t="s">
        <v>26</v>
      </c>
      <c r="B196" t="s">
        <v>101</v>
      </c>
      <c r="D196" t="s">
        <v>187</v>
      </c>
      <c r="E196">
        <v>10</v>
      </c>
      <c r="F196">
        <f>INDEX([1]Règles!$I$17:$I$600,MATCH($B196,[1]Règles!$E$17:$E$600,0))</f>
        <v>5.209677419354839</v>
      </c>
      <c r="G196">
        <f>INDEX([1]Règles!$F$17:$F$600,MATCH($B196,[1]Règles!$E$17:$E$600,0))</f>
        <v>31</v>
      </c>
      <c r="H196">
        <f>INDEX([1]Règles!$G$17:$G$600,MATCH($B196,[1]Règles!$E$17:$E$600,0))</f>
        <v>0</v>
      </c>
      <c r="I196">
        <f>INDEX([1]Règles!$H$17:$H$600,MATCH($B196,[1]Règles!$E$17:$E$600,0))</f>
        <v>1</v>
      </c>
      <c r="J196">
        <f t="shared" si="8"/>
        <v>0.5209677419354839</v>
      </c>
      <c r="K196">
        <f t="shared" si="9"/>
        <v>0.19195046439628483</v>
      </c>
    </row>
    <row r="197" spans="1:12" x14ac:dyDescent="0.25">
      <c r="A197" t="s">
        <v>11</v>
      </c>
      <c r="B197" t="s">
        <v>630</v>
      </c>
      <c r="C197" t="s">
        <v>631</v>
      </c>
      <c r="D197" t="s">
        <v>232</v>
      </c>
      <c r="E197">
        <v>10</v>
      </c>
      <c r="F197">
        <f>INDEX([1]Règles!$I$17:$I$600,MATCH($B197,[1]Règles!$E$17:$E$600,0))</f>
        <v>5</v>
      </c>
      <c r="G197">
        <f>INDEX([1]Règles!$F$17:$F$600,MATCH($B197,[1]Règles!$E$17:$E$600,0))</f>
        <v>20</v>
      </c>
      <c r="H197">
        <f>INDEX([1]Règles!$G$17:$G$600,MATCH($B197,[1]Règles!$E$17:$E$600,0))</f>
        <v>8</v>
      </c>
      <c r="I197">
        <f>INDEX([1]Règles!$H$17:$H$600,MATCH($B197,[1]Règles!$E$17:$E$600,0))</f>
        <v>0</v>
      </c>
      <c r="J197">
        <f t="shared" si="8"/>
        <v>0.5</v>
      </c>
      <c r="K197">
        <f t="shared" si="9"/>
        <v>0</v>
      </c>
    </row>
    <row r="198" spans="1:12" x14ac:dyDescent="0.25">
      <c r="A198" t="s">
        <v>26</v>
      </c>
      <c r="B198" t="s">
        <v>359</v>
      </c>
      <c r="C198" t="s">
        <v>344</v>
      </c>
      <c r="D198" t="s">
        <v>184</v>
      </c>
      <c r="E198">
        <v>13</v>
      </c>
      <c r="F198">
        <f>INDEX([1]Règles!$I$17:$I$600,MATCH($B198,[1]Règles!$E$17:$E$600,0))</f>
        <v>5.2571428571428571</v>
      </c>
      <c r="G198">
        <f>INDEX([1]Règles!$F$17:$F$600,MATCH($B198,[1]Règles!$E$17:$E$600,0))</f>
        <v>35</v>
      </c>
      <c r="H198">
        <f>INDEX([1]Règles!$G$17:$G$600,MATCH($B198,[1]Règles!$E$17:$E$600,0))</f>
        <v>0</v>
      </c>
      <c r="I198">
        <f>INDEX([1]Règles!$H$17:$H$600,MATCH($B198,[1]Règles!$E$17:$E$600,0))</f>
        <v>1</v>
      </c>
      <c r="J198">
        <f t="shared" si="8"/>
        <v>0.4043956043956044</v>
      </c>
      <c r="K198">
        <f t="shared" si="9"/>
        <v>0.19021739130434784</v>
      </c>
      <c r="L198">
        <v>1</v>
      </c>
    </row>
    <row r="199" spans="1:12" x14ac:dyDescent="0.25">
      <c r="A199" t="s">
        <v>11</v>
      </c>
      <c r="B199" t="s">
        <v>630</v>
      </c>
      <c r="C199" t="s">
        <v>488</v>
      </c>
      <c r="D199" t="s">
        <v>173</v>
      </c>
      <c r="E199">
        <v>10</v>
      </c>
      <c r="F199">
        <f>INDEX([1]Règles!$I$17:$I$600,MATCH($B199,[1]Règles!$E$17:$E$600,0))</f>
        <v>5</v>
      </c>
      <c r="G199">
        <f>INDEX([1]Règles!$F$17:$F$600,MATCH($B199,[1]Règles!$E$17:$E$600,0))</f>
        <v>20</v>
      </c>
      <c r="H199">
        <f>INDEX([1]Règles!$G$17:$G$600,MATCH($B199,[1]Règles!$E$17:$E$600,0))</f>
        <v>8</v>
      </c>
      <c r="I199">
        <f>INDEX([1]Règles!$H$17:$H$600,MATCH($B199,[1]Règles!$E$17:$E$600,0))</f>
        <v>0</v>
      </c>
      <c r="J199">
        <f t="shared" si="8"/>
        <v>0.5</v>
      </c>
      <c r="K199">
        <f t="shared" si="9"/>
        <v>0</v>
      </c>
    </row>
    <row r="200" spans="1:12" x14ac:dyDescent="0.25">
      <c r="A200" t="s">
        <v>26</v>
      </c>
      <c r="B200" t="s">
        <v>421</v>
      </c>
      <c r="C200" t="s">
        <v>198</v>
      </c>
      <c r="D200" t="s">
        <v>187</v>
      </c>
      <c r="E200">
        <v>12</v>
      </c>
      <c r="F200">
        <f>INDEX([1]Règles!$I$17:$I$600,MATCH($B200,[1]Règles!$E$17:$E$600,0))</f>
        <v>5.2954545454545459</v>
      </c>
      <c r="G200">
        <f>INDEX([1]Règles!$F$17:$F$600,MATCH($B200,[1]Règles!$E$17:$E$600,0))</f>
        <v>22</v>
      </c>
      <c r="H200">
        <f>INDEX([1]Règles!$G$17:$G$600,MATCH($B200,[1]Règles!$E$17:$E$600,0))</f>
        <v>1</v>
      </c>
      <c r="I200">
        <f>INDEX([1]Règles!$H$17:$H$600,MATCH($B200,[1]Règles!$E$17:$E$600,0))</f>
        <v>1</v>
      </c>
      <c r="J200">
        <f t="shared" si="8"/>
        <v>0.44128787878787884</v>
      </c>
      <c r="K200">
        <f t="shared" si="9"/>
        <v>0.18884120171673818</v>
      </c>
    </row>
    <row r="201" spans="1:12" x14ac:dyDescent="0.25">
      <c r="A201" t="s">
        <v>11</v>
      </c>
      <c r="B201" t="s">
        <v>316</v>
      </c>
      <c r="C201" t="s">
        <v>317</v>
      </c>
      <c r="D201" t="s">
        <v>187</v>
      </c>
      <c r="E201">
        <v>16</v>
      </c>
      <c r="F201">
        <f>INDEX([1]Règles!$I$17:$I$600,MATCH($B201,[1]Règles!$E$17:$E$600,0))</f>
        <v>5.333333333333333</v>
      </c>
      <c r="G201">
        <f>INDEX([1]Règles!$F$17:$F$600,MATCH($B201,[1]Règles!$E$17:$E$600,0))</f>
        <v>24</v>
      </c>
      <c r="H201">
        <f>INDEX([1]Règles!$G$17:$G$600,MATCH($B201,[1]Règles!$E$17:$E$600,0))</f>
        <v>3</v>
      </c>
      <c r="I201">
        <f>INDEX([1]Règles!$H$17:$H$600,MATCH($B201,[1]Règles!$E$17:$E$600,0))</f>
        <v>1</v>
      </c>
      <c r="J201">
        <f t="shared" si="8"/>
        <v>0.33333333333333331</v>
      </c>
      <c r="K201">
        <f t="shared" si="9"/>
        <v>0.1875</v>
      </c>
    </row>
    <row r="202" spans="1:12" x14ac:dyDescent="0.25">
      <c r="A202" t="s">
        <v>26</v>
      </c>
      <c r="B202" t="s">
        <v>341</v>
      </c>
      <c r="C202" t="s">
        <v>342</v>
      </c>
      <c r="D202" t="s">
        <v>193</v>
      </c>
      <c r="E202">
        <v>20</v>
      </c>
      <c r="F202">
        <f>INDEX([1]Règles!$I$17:$I$600,MATCH($B202,[1]Règles!$E$17:$E$600,0))</f>
        <v>5.333333333333333</v>
      </c>
      <c r="G202">
        <f>INDEX([1]Règles!$F$17:$F$600,MATCH($B202,[1]Règles!$E$17:$E$600,0))</f>
        <v>31</v>
      </c>
      <c r="H202">
        <f>INDEX([1]Règles!$G$17:$G$600,MATCH($B202,[1]Règles!$E$17:$E$600,0))</f>
        <v>0</v>
      </c>
      <c r="I202">
        <f>INDEX([1]Règles!$H$17:$H$600,MATCH($B202,[1]Règles!$E$17:$E$600,0))</f>
        <v>1</v>
      </c>
      <c r="J202">
        <f t="shared" si="8"/>
        <v>0.26666666666666666</v>
      </c>
      <c r="K202">
        <f t="shared" si="9"/>
        <v>0.1875</v>
      </c>
      <c r="L202">
        <v>1</v>
      </c>
    </row>
    <row r="203" spans="1:12" x14ac:dyDescent="0.25">
      <c r="A203" t="s">
        <v>26</v>
      </c>
      <c r="B203" t="s">
        <v>191</v>
      </c>
      <c r="C203" t="s">
        <v>192</v>
      </c>
      <c r="D203" t="s">
        <v>193</v>
      </c>
      <c r="E203">
        <v>20</v>
      </c>
      <c r="F203">
        <f>INDEX([1]Règles!$I$17:$I$600,MATCH($B203,[1]Règles!$E$17:$E$600,0))</f>
        <v>5.3620689655172411</v>
      </c>
      <c r="G203">
        <f>INDEX([1]Règles!$F$17:$F$600,MATCH($B203,[1]Règles!$E$17:$E$600,0))</f>
        <v>30</v>
      </c>
      <c r="H203">
        <f>INDEX([1]Règles!$G$17:$G$600,MATCH($B203,[1]Règles!$E$17:$E$600,0))</f>
        <v>0</v>
      </c>
      <c r="I203">
        <f>INDEX([1]Règles!$H$17:$H$600,MATCH($B203,[1]Règles!$E$17:$E$600,0))</f>
        <v>1</v>
      </c>
      <c r="J203">
        <f t="shared" si="8"/>
        <v>0.26810344827586208</v>
      </c>
      <c r="K203">
        <f t="shared" si="9"/>
        <v>0.18649517684887459</v>
      </c>
    </row>
    <row r="204" spans="1:12" x14ac:dyDescent="0.25">
      <c r="A204" t="s">
        <v>11</v>
      </c>
      <c r="B204" t="s">
        <v>408</v>
      </c>
      <c r="C204" t="s">
        <v>231</v>
      </c>
      <c r="D204" t="s">
        <v>386</v>
      </c>
      <c r="E204">
        <v>15</v>
      </c>
      <c r="F204">
        <f>INDEX([1]Règles!$I$17:$I$600,MATCH($B204,[1]Règles!$E$17:$E$600,0))</f>
        <v>5.3928571428571432</v>
      </c>
      <c r="G204">
        <f>INDEX([1]Règles!$F$17:$F$600,MATCH($B204,[1]Règles!$E$17:$E$600,0))</f>
        <v>28</v>
      </c>
      <c r="H204">
        <f>INDEX([1]Règles!$G$17:$G$600,MATCH($B204,[1]Règles!$E$17:$E$600,0))</f>
        <v>1</v>
      </c>
      <c r="I204">
        <f>INDEX([1]Règles!$H$17:$H$600,MATCH($B204,[1]Règles!$E$17:$E$600,0))</f>
        <v>1</v>
      </c>
      <c r="J204">
        <f t="shared" si="8"/>
        <v>0.35952380952380952</v>
      </c>
      <c r="K204">
        <f t="shared" si="9"/>
        <v>0.18543046357615892</v>
      </c>
    </row>
    <row r="205" spans="1:12" x14ac:dyDescent="0.25">
      <c r="A205" t="s">
        <v>11</v>
      </c>
      <c r="B205" t="s">
        <v>409</v>
      </c>
      <c r="C205" t="s">
        <v>321</v>
      </c>
      <c r="D205" t="s">
        <v>184</v>
      </c>
      <c r="E205">
        <v>13</v>
      </c>
      <c r="F205">
        <f>INDEX([1]Règles!$I$17:$I$600,MATCH($B205,[1]Règles!$E$17:$E$600,0))</f>
        <v>5.416666666666667</v>
      </c>
      <c r="G205">
        <f>INDEX([1]Règles!$F$17:$F$600,MATCH($B205,[1]Règles!$E$17:$E$600,0))</f>
        <v>30</v>
      </c>
      <c r="H205">
        <f>INDEX([1]Règles!$G$17:$G$600,MATCH($B205,[1]Règles!$E$17:$E$600,0))</f>
        <v>5</v>
      </c>
      <c r="I205">
        <f>INDEX([1]Règles!$H$17:$H$600,MATCH($B205,[1]Règles!$E$17:$E$600,0))</f>
        <v>1</v>
      </c>
      <c r="J205">
        <f t="shared" si="8"/>
        <v>0.41666666666666669</v>
      </c>
      <c r="K205">
        <f t="shared" si="9"/>
        <v>0.1846153846153846</v>
      </c>
      <c r="L205">
        <v>1</v>
      </c>
    </row>
    <row r="206" spans="1:12" x14ac:dyDescent="0.25">
      <c r="A206" t="s">
        <v>11</v>
      </c>
      <c r="B206" t="s">
        <v>668</v>
      </c>
      <c r="C206" t="s">
        <v>669</v>
      </c>
      <c r="D206" t="s">
        <v>219</v>
      </c>
      <c r="E206">
        <v>12</v>
      </c>
      <c r="F206">
        <f>INDEX([1]Règles!$I$17:$I$600,MATCH($B206,[1]Règles!$E$17:$E$600,0))</f>
        <v>5.421875</v>
      </c>
      <c r="G206">
        <f>INDEX([1]Règles!$F$17:$F$600,MATCH($B206,[1]Règles!$E$17:$E$600,0))</f>
        <v>32</v>
      </c>
      <c r="H206">
        <f>INDEX([1]Règles!$G$17:$G$600,MATCH($B206,[1]Règles!$E$17:$E$600,0))</f>
        <v>3</v>
      </c>
      <c r="I206">
        <f>INDEX([1]Règles!$H$17:$H$600,MATCH($B206,[1]Règles!$E$17:$E$600,0))</f>
        <v>1</v>
      </c>
      <c r="J206">
        <f t="shared" si="8"/>
        <v>0.45182291666666669</v>
      </c>
      <c r="K206">
        <f t="shared" si="9"/>
        <v>0.18443804034582131</v>
      </c>
    </row>
    <row r="207" spans="1:12" x14ac:dyDescent="0.25">
      <c r="A207" t="s">
        <v>26</v>
      </c>
      <c r="B207" t="s">
        <v>555</v>
      </c>
      <c r="C207" t="s">
        <v>556</v>
      </c>
      <c r="D207" t="s">
        <v>196</v>
      </c>
      <c r="E207">
        <v>1</v>
      </c>
      <c r="F207">
        <f>INDEX([1]Règles!$I$17:$I$600,MATCH($B207,[1]Règles!$E$17:$E$600,0))</f>
        <v>5</v>
      </c>
      <c r="G207">
        <f>INDEX([1]Règles!$F$17:$F$600,MATCH($B207,[1]Règles!$E$17:$E$600,0))</f>
        <v>7</v>
      </c>
      <c r="H207">
        <f>INDEX([1]Règles!$G$17:$G$600,MATCH($B207,[1]Règles!$E$17:$E$600,0))</f>
        <v>0</v>
      </c>
      <c r="I207">
        <f>INDEX([1]Règles!$H$17:$H$600,MATCH($B207,[1]Règles!$E$17:$E$600,0))</f>
        <v>1</v>
      </c>
      <c r="J207">
        <f t="shared" si="8"/>
        <v>5</v>
      </c>
      <c r="K207">
        <f t="shared" si="9"/>
        <v>0.2</v>
      </c>
    </row>
    <row r="208" spans="1:12" x14ac:dyDescent="0.25">
      <c r="A208" t="s">
        <v>26</v>
      </c>
      <c r="B208" t="s">
        <v>499</v>
      </c>
      <c r="C208" t="s">
        <v>279</v>
      </c>
      <c r="D208" t="s">
        <v>326</v>
      </c>
      <c r="E208">
        <v>1</v>
      </c>
      <c r="F208">
        <f>INDEX([1]Règles!$I$17:$I$600,MATCH($B208,[1]Règles!$E$17:$E$600,0))</f>
        <v>4</v>
      </c>
      <c r="G208">
        <f>INDEX([1]Règles!$F$17:$F$600,MATCH($B208,[1]Règles!$E$17:$E$600,0))</f>
        <v>2</v>
      </c>
      <c r="H208">
        <f>INDEX([1]Règles!$G$17:$G$600,MATCH($B208,[1]Règles!$E$17:$E$600,0))</f>
        <v>0</v>
      </c>
      <c r="I208" t="str">
        <f>INDEX([1]Règles!$H$17:$H$600,MATCH($B208,[1]Règles!$E$17:$E$600,0))</f>
        <v>(-1)</v>
      </c>
      <c r="J208">
        <f t="shared" si="8"/>
        <v>4</v>
      </c>
      <c r="K208" t="e">
        <f t="shared" si="9"/>
        <v>#VALUE!</v>
      </c>
    </row>
    <row r="209" spans="1:11" x14ac:dyDescent="0.25">
      <c r="A209" t="s">
        <v>26</v>
      </c>
      <c r="B209" t="s">
        <v>510</v>
      </c>
      <c r="C209" t="s">
        <v>645</v>
      </c>
      <c r="D209" t="s">
        <v>219</v>
      </c>
      <c r="E209">
        <v>1</v>
      </c>
      <c r="F209">
        <f>INDEX([1]Règles!$I$17:$I$600,MATCH($B209,[1]Règles!$E$17:$E$600,0))</f>
        <v>5</v>
      </c>
      <c r="G209">
        <f>INDEX([1]Règles!$F$17:$F$600,MATCH($B209,[1]Règles!$E$17:$E$600,0))</f>
        <v>7</v>
      </c>
      <c r="H209">
        <f>INDEX([1]Règles!$G$17:$G$600,MATCH($B209,[1]Règles!$E$17:$E$600,0))</f>
        <v>0</v>
      </c>
      <c r="I209">
        <f>INDEX([1]Règles!$H$17:$H$600,MATCH($B209,[1]Règles!$E$17:$E$600,0))</f>
        <v>0</v>
      </c>
      <c r="J209">
        <f t="shared" si="8"/>
        <v>5</v>
      </c>
      <c r="K209">
        <f t="shared" si="9"/>
        <v>0</v>
      </c>
    </row>
    <row r="210" spans="1:11" x14ac:dyDescent="0.25">
      <c r="A210" t="s">
        <v>26</v>
      </c>
      <c r="B210" t="s">
        <v>558</v>
      </c>
      <c r="C210" t="s">
        <v>559</v>
      </c>
      <c r="D210" t="s">
        <v>196</v>
      </c>
      <c r="E210">
        <v>3</v>
      </c>
      <c r="F210">
        <f>INDEX([1]Règles!$I$17:$I$600,MATCH($B210,[1]Règles!$E$17:$E$600,0))</f>
        <v>5</v>
      </c>
      <c r="G210">
        <f>INDEX([1]Règles!$F$17:$F$600,MATCH($B210,[1]Règles!$E$17:$E$600,0))</f>
        <v>7</v>
      </c>
      <c r="H210">
        <f>INDEX([1]Règles!$G$17:$G$600,MATCH($B210,[1]Règles!$E$17:$E$600,0))</f>
        <v>3</v>
      </c>
      <c r="I210">
        <f>INDEX([1]Règles!$H$17:$H$600,MATCH($B210,[1]Règles!$E$17:$E$600,0))</f>
        <v>0</v>
      </c>
      <c r="J210">
        <f t="shared" si="8"/>
        <v>1.6666666666666667</v>
      </c>
      <c r="K210">
        <f t="shared" si="9"/>
        <v>0</v>
      </c>
    </row>
    <row r="211" spans="1:11" x14ac:dyDescent="0.25">
      <c r="A211" t="s">
        <v>26</v>
      </c>
      <c r="B211" t="s">
        <v>648</v>
      </c>
      <c r="C211" t="s">
        <v>202</v>
      </c>
      <c r="D211" t="s">
        <v>219</v>
      </c>
      <c r="E211">
        <v>6</v>
      </c>
      <c r="F211" t="e">
        <f>INDEX([1]Règles!$I$17:$I$600,MATCH($B211,[1]Règles!$E$17:$E$600,0))</f>
        <v>#N/A</v>
      </c>
      <c r="G211" t="e">
        <f>INDEX([1]Règles!$F$17:$F$600,MATCH($B211,[1]Règles!$E$17:$E$600,0))</f>
        <v>#N/A</v>
      </c>
      <c r="H211" t="e">
        <f>INDEX([1]Règles!$G$17:$G$600,MATCH($B211,[1]Règles!$E$17:$E$600,0))</f>
        <v>#N/A</v>
      </c>
      <c r="I211" t="e">
        <f>INDEX([1]Règles!$H$17:$H$600,MATCH($B211,[1]Règles!$E$17:$E$600,0))</f>
        <v>#N/A</v>
      </c>
      <c r="J211" t="e">
        <f t="shared" si="8"/>
        <v>#N/A</v>
      </c>
      <c r="K211" t="e">
        <f t="shared" si="9"/>
        <v>#N/A</v>
      </c>
    </row>
    <row r="212" spans="1:11" x14ac:dyDescent="0.25">
      <c r="A212" t="s">
        <v>26</v>
      </c>
      <c r="B212" t="s">
        <v>676</v>
      </c>
      <c r="C212" t="s">
        <v>677</v>
      </c>
      <c r="D212" t="s">
        <v>193</v>
      </c>
      <c r="E212">
        <v>6</v>
      </c>
      <c r="F212">
        <f>INDEX([1]Règles!$I$17:$I$600,MATCH($B212,[1]Règles!$E$17:$E$600,0))</f>
        <v>5</v>
      </c>
      <c r="G212">
        <f>INDEX([1]Règles!$F$17:$F$600,MATCH($B212,[1]Règles!$E$17:$E$600,0))</f>
        <v>1</v>
      </c>
      <c r="H212">
        <f>INDEX([1]Règles!$G$17:$G$600,MATCH($B212,[1]Règles!$E$17:$E$600,0))</f>
        <v>0</v>
      </c>
      <c r="I212">
        <f>INDEX([1]Règles!$H$17:$H$600,MATCH($B212,[1]Règles!$E$17:$E$600,0))</f>
        <v>0</v>
      </c>
      <c r="J212">
        <f t="shared" si="8"/>
        <v>0.83333333333333337</v>
      </c>
      <c r="K212">
        <f t="shared" si="9"/>
        <v>0</v>
      </c>
    </row>
    <row r="213" spans="1:11" x14ac:dyDescent="0.25">
      <c r="A213" t="s">
        <v>26</v>
      </c>
      <c r="B213" t="s">
        <v>719</v>
      </c>
      <c r="C213" t="s">
        <v>703</v>
      </c>
      <c r="D213" t="s">
        <v>184</v>
      </c>
      <c r="E213">
        <v>6</v>
      </c>
      <c r="F213">
        <f>INDEX([1]Règles!$I$17:$I$600,MATCH($B213,[1]Règles!$E$17:$E$600,0))</f>
        <v>4.666666666666667</v>
      </c>
      <c r="G213">
        <f>INDEX([1]Règles!$F$17:$F$600,MATCH($B213,[1]Règles!$E$17:$E$600,0))</f>
        <v>1</v>
      </c>
      <c r="H213">
        <f>INDEX([1]Règles!$G$17:$G$600,MATCH($B213,[1]Règles!$E$17:$E$600,0))</f>
        <v>3</v>
      </c>
      <c r="I213">
        <f>INDEX([1]Règles!$H$17:$H$600,MATCH($B213,[1]Règles!$E$17:$E$600,0))</f>
        <v>0</v>
      </c>
      <c r="J213">
        <f t="shared" si="8"/>
        <v>0.77777777777777779</v>
      </c>
      <c r="K213">
        <f t="shared" si="9"/>
        <v>0</v>
      </c>
    </row>
    <row r="214" spans="1:11" x14ac:dyDescent="0.25">
      <c r="A214" t="s">
        <v>5</v>
      </c>
      <c r="B214" t="s">
        <v>489</v>
      </c>
      <c r="C214" t="s">
        <v>490</v>
      </c>
      <c r="D214" t="s">
        <v>326</v>
      </c>
      <c r="E214">
        <v>1</v>
      </c>
      <c r="F214">
        <f>INDEX([1]Règles!$I$17:$I$600,MATCH($B214,[1]Règles!$E$17:$E$600,0))</f>
        <v>5</v>
      </c>
      <c r="G214">
        <f>INDEX([1]Règles!$F$17:$F$600,MATCH($B214,[1]Règles!$E$17:$E$600,0))</f>
        <v>19</v>
      </c>
      <c r="H214">
        <f>INDEX([1]Règles!$G$17:$G$600,MATCH($B214,[1]Règles!$E$17:$E$600,0))</f>
        <v>5</v>
      </c>
      <c r="I214">
        <f>INDEX([1]Règles!$H$17:$H$600,MATCH($B214,[1]Règles!$E$17:$E$600,0))</f>
        <v>4</v>
      </c>
      <c r="J214">
        <f t="shared" si="8"/>
        <v>5</v>
      </c>
      <c r="K214">
        <f t="shared" si="9"/>
        <v>0.8</v>
      </c>
    </row>
    <row r="215" spans="1:11" x14ac:dyDescent="0.25">
      <c r="A215" t="s">
        <v>26</v>
      </c>
      <c r="B215" t="s">
        <v>740</v>
      </c>
      <c r="C215" t="s">
        <v>741</v>
      </c>
      <c r="D215" t="s">
        <v>181</v>
      </c>
      <c r="E215">
        <v>7</v>
      </c>
      <c r="F215">
        <f>INDEX([1]Règles!$I$17:$I$600,MATCH($B215,[1]Règles!$E$17:$E$600,0))</f>
        <v>5</v>
      </c>
      <c r="G215">
        <f>INDEX([1]Règles!$F$17:$F$600,MATCH($B215,[1]Règles!$E$17:$E$600,0))</f>
        <v>1</v>
      </c>
      <c r="H215">
        <f>INDEX([1]Règles!$G$17:$G$600,MATCH($B215,[1]Règles!$E$17:$E$600,0))</f>
        <v>3</v>
      </c>
      <c r="I215">
        <f>INDEX([1]Règles!$H$17:$H$600,MATCH($B215,[1]Règles!$E$17:$E$600,0))</f>
        <v>0</v>
      </c>
      <c r="J215">
        <f t="shared" si="8"/>
        <v>0.7142857142857143</v>
      </c>
      <c r="K215">
        <f t="shared" si="9"/>
        <v>0</v>
      </c>
    </row>
    <row r="216" spans="1:11" x14ac:dyDescent="0.25">
      <c r="A216" t="s">
        <v>26</v>
      </c>
      <c r="B216" t="s">
        <v>532</v>
      </c>
      <c r="C216" t="s">
        <v>533</v>
      </c>
      <c r="D216" t="s">
        <v>187</v>
      </c>
      <c r="E216">
        <v>8</v>
      </c>
      <c r="F216">
        <f>INDEX([1]Règles!$I$17:$I$600,MATCH($B216,[1]Règles!$E$17:$E$600,0))</f>
        <v>5</v>
      </c>
      <c r="G216">
        <f>INDEX([1]Règles!$F$17:$F$600,MATCH($B216,[1]Règles!$E$17:$E$600,0))</f>
        <v>6</v>
      </c>
      <c r="H216">
        <f>INDEX([1]Règles!$G$17:$G$600,MATCH($B216,[1]Règles!$E$17:$E$600,0))</f>
        <v>2</v>
      </c>
      <c r="I216">
        <f>INDEX([1]Règles!$H$17:$H$600,MATCH($B216,[1]Règles!$E$17:$E$600,0))</f>
        <v>1</v>
      </c>
      <c r="J216">
        <f t="shared" si="8"/>
        <v>0.625</v>
      </c>
      <c r="K216">
        <f t="shared" si="9"/>
        <v>0.2</v>
      </c>
    </row>
    <row r="217" spans="1:11" x14ac:dyDescent="0.25">
      <c r="A217" t="s">
        <v>5</v>
      </c>
      <c r="B217" t="s">
        <v>549</v>
      </c>
      <c r="C217" t="s">
        <v>550</v>
      </c>
      <c r="D217" t="s">
        <v>196</v>
      </c>
      <c r="E217">
        <v>7</v>
      </c>
      <c r="F217" t="e">
        <f>INDEX([1]Règles!$I$17:$I$600,MATCH($B217,[1]Règles!$E$17:$E$600,0))</f>
        <v>#N/A</v>
      </c>
      <c r="G217" t="e">
        <f>INDEX([1]Règles!$F$17:$F$600,MATCH($B217,[1]Règles!$E$17:$E$600,0))</f>
        <v>#N/A</v>
      </c>
      <c r="H217" t="e">
        <f>INDEX([1]Règles!$G$17:$G$600,MATCH($B217,[1]Règles!$E$17:$E$600,0))</f>
        <v>#N/A</v>
      </c>
      <c r="I217" t="e">
        <f>INDEX([1]Règles!$H$17:$H$600,MATCH($B217,[1]Règles!$E$17:$E$600,0))</f>
        <v>#N/A</v>
      </c>
      <c r="J217" t="e">
        <f t="shared" si="8"/>
        <v>#N/A</v>
      </c>
      <c r="K217" t="e">
        <f t="shared" si="9"/>
        <v>#N/A</v>
      </c>
    </row>
    <row r="218" spans="1:11" x14ac:dyDescent="0.25">
      <c r="A218" t="s">
        <v>5</v>
      </c>
      <c r="B218" t="s">
        <v>801</v>
      </c>
      <c r="C218" t="s">
        <v>802</v>
      </c>
      <c r="D218" t="s">
        <v>173</v>
      </c>
      <c r="E218">
        <v>8</v>
      </c>
      <c r="F218">
        <f>INDEX([1]Règles!$I$17:$I$600,MATCH($B218,[1]Règles!$E$17:$E$600,0))</f>
        <v>4.333333333333333</v>
      </c>
      <c r="G218">
        <f>INDEX([1]Règles!$F$17:$F$600,MATCH($B218,[1]Règles!$E$17:$E$600,0))</f>
        <v>1</v>
      </c>
      <c r="H218">
        <f>INDEX([1]Règles!$G$17:$G$600,MATCH($B218,[1]Règles!$E$17:$E$600,0))</f>
        <v>13</v>
      </c>
      <c r="I218">
        <f>INDEX([1]Règles!$H$17:$H$600,MATCH($B218,[1]Règles!$E$17:$E$600,0))</f>
        <v>1</v>
      </c>
      <c r="J218">
        <f t="shared" si="8"/>
        <v>0.54166666666666663</v>
      </c>
      <c r="K218">
        <f t="shared" si="9"/>
        <v>0.23076923076923078</v>
      </c>
    </row>
    <row r="219" spans="1:11" x14ac:dyDescent="0.25">
      <c r="A219" t="s">
        <v>5</v>
      </c>
      <c r="B219" t="s">
        <v>815</v>
      </c>
      <c r="C219" t="s">
        <v>816</v>
      </c>
      <c r="D219" t="s">
        <v>179</v>
      </c>
      <c r="E219">
        <v>8</v>
      </c>
      <c r="F219">
        <f>INDEX([1]Règles!$I$17:$I$600,MATCH($B219,[1]Règles!$E$17:$E$600,0))</f>
        <v>5</v>
      </c>
      <c r="G219">
        <f>INDEX([1]Règles!$F$17:$F$600,MATCH($B219,[1]Règles!$E$17:$E$600,0))</f>
        <v>2</v>
      </c>
      <c r="H219">
        <f>INDEX([1]Règles!$G$17:$G$600,MATCH($B219,[1]Règles!$E$17:$E$600,0))</f>
        <v>4</v>
      </c>
      <c r="I219">
        <f>INDEX([1]Règles!$H$17:$H$600,MATCH($B219,[1]Règles!$E$17:$E$600,0))</f>
        <v>0</v>
      </c>
      <c r="J219">
        <f t="shared" si="8"/>
        <v>0.625</v>
      </c>
      <c r="K219">
        <f t="shared" si="9"/>
        <v>0</v>
      </c>
    </row>
    <row r="220" spans="1:11" x14ac:dyDescent="0.25">
      <c r="A220" t="s">
        <v>5</v>
      </c>
      <c r="B220" t="s">
        <v>878</v>
      </c>
      <c r="C220" t="s">
        <v>879</v>
      </c>
      <c r="D220" t="s">
        <v>229</v>
      </c>
      <c r="E220">
        <v>9</v>
      </c>
      <c r="F220">
        <f>INDEX([1]Règles!$I$17:$I$600,MATCH($B220,[1]Règles!$E$17:$E$600,0))</f>
        <v>4.8</v>
      </c>
      <c r="G220">
        <f>INDEX([1]Règles!$F$17:$F$600,MATCH($B220,[1]Règles!$E$17:$E$600,0))</f>
        <v>3</v>
      </c>
      <c r="H220">
        <f>INDEX([1]Règles!$G$17:$G$600,MATCH($B220,[1]Règles!$E$17:$E$600,0))</f>
        <v>12</v>
      </c>
      <c r="I220">
        <f>INDEX([1]Règles!$H$17:$H$600,MATCH($B220,[1]Règles!$E$17:$E$600,0))</f>
        <v>2</v>
      </c>
      <c r="J220">
        <f t="shared" si="8"/>
        <v>0.53333333333333333</v>
      </c>
      <c r="K220">
        <f t="shared" si="9"/>
        <v>0.41666666666666669</v>
      </c>
    </row>
    <row r="221" spans="1:11" x14ac:dyDescent="0.25">
      <c r="A221" t="s">
        <v>5</v>
      </c>
      <c r="B221" t="s">
        <v>368</v>
      </c>
      <c r="C221" t="s">
        <v>369</v>
      </c>
      <c r="D221" t="s">
        <v>184</v>
      </c>
      <c r="E221">
        <v>10</v>
      </c>
      <c r="F221">
        <f>INDEX([1]Règles!$I$17:$I$600,MATCH($B221,[1]Règles!$E$17:$E$600,0))</f>
        <v>4.75</v>
      </c>
      <c r="G221">
        <f>INDEX([1]Règles!$F$17:$F$600,MATCH($B221,[1]Règles!$E$17:$E$600,0))</f>
        <v>4</v>
      </c>
      <c r="H221">
        <f>INDEX([1]Règles!$G$17:$G$600,MATCH($B221,[1]Règles!$E$17:$E$600,0))</f>
        <v>17</v>
      </c>
      <c r="I221">
        <f>INDEX([1]Règles!$H$17:$H$600,MATCH($B221,[1]Règles!$E$17:$E$600,0))</f>
        <v>1</v>
      </c>
      <c r="J221">
        <f t="shared" si="8"/>
        <v>0.47499999999999998</v>
      </c>
      <c r="K221">
        <f t="shared" si="9"/>
        <v>0.21052631578947367</v>
      </c>
    </row>
    <row r="222" spans="1:11" x14ac:dyDescent="0.25">
      <c r="A222" t="s">
        <v>5</v>
      </c>
      <c r="B222" t="s">
        <v>493</v>
      </c>
      <c r="C222" t="s">
        <v>494</v>
      </c>
      <c r="D222" t="s">
        <v>326</v>
      </c>
      <c r="E222">
        <v>16</v>
      </c>
      <c r="F222">
        <f>INDEX([1]Règles!$I$17:$I$600,MATCH($B222,[1]Règles!$E$17:$E$600,0))</f>
        <v>4.9000000000000004</v>
      </c>
      <c r="G222">
        <f>INDEX([1]Règles!$F$17:$F$600,MATCH($B222,[1]Règles!$E$17:$E$600,0))</f>
        <v>10</v>
      </c>
      <c r="H222">
        <f>INDEX([1]Règles!$G$17:$G$600,MATCH($B222,[1]Règles!$E$17:$E$600,0))</f>
        <v>6</v>
      </c>
      <c r="I222">
        <f>INDEX([1]Règles!$H$17:$H$600,MATCH($B222,[1]Règles!$E$17:$E$600,0))</f>
        <v>4</v>
      </c>
      <c r="J222">
        <f t="shared" si="8"/>
        <v>0.30625000000000002</v>
      </c>
      <c r="K222">
        <f t="shared" si="9"/>
        <v>0.81632653061224481</v>
      </c>
    </row>
    <row r="223" spans="1:11" x14ac:dyDescent="0.25">
      <c r="A223" t="s">
        <v>11</v>
      </c>
      <c r="B223" t="s">
        <v>875</v>
      </c>
      <c r="C223" t="s">
        <v>346</v>
      </c>
      <c r="D223" t="s">
        <v>206</v>
      </c>
      <c r="E223">
        <v>1</v>
      </c>
      <c r="F223">
        <f>INDEX([1]Règles!$I$17:$I$600,MATCH($B223,[1]Règles!$E$17:$E$600,0))</f>
        <v>4.5</v>
      </c>
      <c r="G223">
        <f>INDEX([1]Règles!$F$17:$F$600,MATCH($B223,[1]Règles!$E$17:$E$600,0))</f>
        <v>3</v>
      </c>
      <c r="H223">
        <f>INDEX([1]Règles!$G$17:$G$600,MATCH($B223,[1]Règles!$E$17:$E$600,0))</f>
        <v>4</v>
      </c>
      <c r="I223">
        <f>INDEX([1]Règles!$H$17:$H$600,MATCH($B223,[1]Règles!$E$17:$E$600,0))</f>
        <v>0</v>
      </c>
      <c r="J223">
        <f t="shared" si="8"/>
        <v>4.5</v>
      </c>
      <c r="K223">
        <f t="shared" si="9"/>
        <v>0</v>
      </c>
    </row>
    <row r="224" spans="1:11" x14ac:dyDescent="0.25">
      <c r="A224" t="s">
        <v>11</v>
      </c>
      <c r="B224" t="s">
        <v>520</v>
      </c>
      <c r="C224" t="s">
        <v>521</v>
      </c>
      <c r="D224" t="s">
        <v>326</v>
      </c>
      <c r="E224">
        <v>4</v>
      </c>
      <c r="F224">
        <f>INDEX([1]Règles!$I$17:$I$600,MATCH($B224,[1]Règles!$E$17:$E$600,0))</f>
        <v>5</v>
      </c>
      <c r="G224">
        <f>INDEX([1]Règles!$F$17:$F$600,MATCH($B224,[1]Règles!$E$17:$E$600,0))</f>
        <v>2</v>
      </c>
      <c r="H224">
        <f>INDEX([1]Règles!$G$17:$G$600,MATCH($B224,[1]Règles!$E$17:$E$600,0))</f>
        <v>2</v>
      </c>
      <c r="I224">
        <f>INDEX([1]Règles!$H$17:$H$600,MATCH($B224,[1]Règles!$E$17:$E$600,0))</f>
        <v>0</v>
      </c>
      <c r="J224">
        <f t="shared" si="8"/>
        <v>1.25</v>
      </c>
      <c r="K224">
        <f t="shared" si="9"/>
        <v>0</v>
      </c>
    </row>
    <row r="225" spans="1:12" x14ac:dyDescent="0.25">
      <c r="A225" t="s">
        <v>11</v>
      </c>
      <c r="B225" t="s">
        <v>724</v>
      </c>
      <c r="C225" t="s">
        <v>579</v>
      </c>
      <c r="D225" t="s">
        <v>184</v>
      </c>
      <c r="E225">
        <v>8</v>
      </c>
      <c r="F225">
        <f>INDEX([1]Règles!$I$17:$I$600,MATCH($B225,[1]Règles!$E$17:$E$600,0))</f>
        <v>5</v>
      </c>
      <c r="G225">
        <f>INDEX([1]Règles!$F$17:$F$600,MATCH($B225,[1]Règles!$E$17:$E$600,0))</f>
        <v>1</v>
      </c>
      <c r="H225">
        <f>INDEX([1]Règles!$G$17:$G$600,MATCH($B225,[1]Règles!$E$17:$E$600,0))</f>
        <v>0</v>
      </c>
      <c r="I225">
        <f>INDEX([1]Règles!$H$17:$H$600,MATCH($B225,[1]Règles!$E$17:$E$600,0))</f>
        <v>0</v>
      </c>
      <c r="J225">
        <f t="shared" si="8"/>
        <v>0.625</v>
      </c>
      <c r="K225">
        <f t="shared" si="9"/>
        <v>0</v>
      </c>
    </row>
    <row r="226" spans="1:12" x14ac:dyDescent="0.25">
      <c r="A226" t="s">
        <v>11</v>
      </c>
      <c r="B226" t="s">
        <v>778</v>
      </c>
      <c r="C226" t="s">
        <v>343</v>
      </c>
      <c r="D226" t="s">
        <v>328</v>
      </c>
      <c r="E226">
        <v>8</v>
      </c>
      <c r="F226">
        <f>INDEX([1]Règles!$I$17:$I$600,MATCH($B226,[1]Règles!$E$17:$E$600,0))</f>
        <v>5</v>
      </c>
      <c r="G226">
        <f>INDEX([1]Règles!$F$17:$F$600,MATCH($B226,[1]Règles!$E$17:$E$600,0))</f>
        <v>3</v>
      </c>
      <c r="H226">
        <f>INDEX([1]Règles!$G$17:$G$600,MATCH($B226,[1]Règles!$E$17:$E$600,0))</f>
        <v>0</v>
      </c>
      <c r="I226">
        <f>INDEX([1]Règles!$H$17:$H$600,MATCH($B226,[1]Règles!$E$17:$E$600,0))</f>
        <v>0</v>
      </c>
      <c r="J226">
        <f t="shared" si="8"/>
        <v>0.625</v>
      </c>
      <c r="K226">
        <f t="shared" si="9"/>
        <v>0</v>
      </c>
    </row>
    <row r="227" spans="1:12" x14ac:dyDescent="0.25">
      <c r="A227" t="s">
        <v>5</v>
      </c>
      <c r="B227" t="s">
        <v>453</v>
      </c>
      <c r="C227" t="s">
        <v>216</v>
      </c>
      <c r="D227" t="s">
        <v>196</v>
      </c>
      <c r="E227">
        <v>19</v>
      </c>
      <c r="F227">
        <f>INDEX([1]Règles!$I$17:$I$600,MATCH($B227,[1]Règles!$E$17:$E$600,0))</f>
        <v>4.4545454545454541</v>
      </c>
      <c r="G227">
        <f>INDEX([1]Règles!$F$17:$F$600,MATCH($B227,[1]Règles!$E$17:$E$600,0))</f>
        <v>11</v>
      </c>
      <c r="H227">
        <f>INDEX([1]Règles!$G$17:$G$600,MATCH($B227,[1]Règles!$E$17:$E$600,0))</f>
        <v>0</v>
      </c>
      <c r="I227">
        <f>INDEX([1]Règles!$H$17:$H$600,MATCH($B227,[1]Règles!$E$17:$E$600,0))</f>
        <v>4</v>
      </c>
      <c r="J227">
        <f t="shared" si="8"/>
        <v>0.23444976076555021</v>
      </c>
      <c r="K227">
        <f t="shared" si="9"/>
        <v>0.8979591836734695</v>
      </c>
      <c r="L227">
        <v>1</v>
      </c>
    </row>
    <row r="228" spans="1:12" x14ac:dyDescent="0.25">
      <c r="A228" t="s">
        <v>11</v>
      </c>
      <c r="B228" t="s">
        <v>709</v>
      </c>
      <c r="C228" t="s">
        <v>710</v>
      </c>
      <c r="D228" t="s">
        <v>199</v>
      </c>
      <c r="E228">
        <v>10</v>
      </c>
      <c r="F228">
        <f>INDEX([1]Règles!$I$17:$I$600,MATCH($B228,[1]Règles!$E$17:$E$600,0))</f>
        <v>5.2727272727272725</v>
      </c>
      <c r="G228">
        <f>INDEX([1]Règles!$F$17:$F$600,MATCH($B228,[1]Règles!$E$17:$E$600,0))</f>
        <v>10</v>
      </c>
      <c r="H228">
        <f>INDEX([1]Règles!$G$17:$G$600,MATCH($B228,[1]Règles!$E$17:$E$600,0))</f>
        <v>10</v>
      </c>
      <c r="I228">
        <f>INDEX([1]Règles!$H$17:$H$600,MATCH($B228,[1]Règles!$E$17:$E$600,0))</f>
        <v>2</v>
      </c>
      <c r="J228">
        <f t="shared" si="8"/>
        <v>0.52727272727272723</v>
      </c>
      <c r="K228">
        <f t="shared" si="9"/>
        <v>0.37931034482758624</v>
      </c>
    </row>
    <row r="229" spans="1:12" x14ac:dyDescent="0.25">
      <c r="A229" t="s">
        <v>11</v>
      </c>
      <c r="B229" t="s">
        <v>946</v>
      </c>
      <c r="C229" t="s">
        <v>336</v>
      </c>
      <c r="D229" t="s">
        <v>212</v>
      </c>
      <c r="E229">
        <v>11</v>
      </c>
      <c r="F229">
        <f>INDEX([1]Règles!$I$17:$I$600,MATCH($B229,[1]Règles!$E$17:$E$600,0))</f>
        <v>5</v>
      </c>
      <c r="G229">
        <f>INDEX([1]Règles!$F$17:$F$600,MATCH($B229,[1]Règles!$E$17:$E$600,0))</f>
        <v>1</v>
      </c>
      <c r="H229">
        <f>INDEX([1]Règles!$G$17:$G$600,MATCH($B229,[1]Règles!$E$17:$E$600,0))</f>
        <v>0</v>
      </c>
      <c r="I229">
        <f>INDEX([1]Règles!$H$17:$H$600,MATCH($B229,[1]Règles!$E$17:$E$600,0))</f>
        <v>0</v>
      </c>
      <c r="J229">
        <f t="shared" si="8"/>
        <v>0.45454545454545453</v>
      </c>
      <c r="K229">
        <f t="shared" si="9"/>
        <v>0</v>
      </c>
    </row>
    <row r="230" spans="1:12" x14ac:dyDescent="0.25">
      <c r="A230" t="s">
        <v>11</v>
      </c>
      <c r="B230" t="s">
        <v>510</v>
      </c>
      <c r="C230" t="s">
        <v>511</v>
      </c>
      <c r="D230" t="s">
        <v>326</v>
      </c>
      <c r="E230">
        <v>12</v>
      </c>
      <c r="F230">
        <f>INDEX([1]Règles!$I$17:$I$600,MATCH($B230,[1]Règles!$E$17:$E$600,0))</f>
        <v>5</v>
      </c>
      <c r="G230">
        <f>INDEX([1]Règles!$F$17:$F$600,MATCH($B230,[1]Règles!$E$17:$E$600,0))</f>
        <v>7</v>
      </c>
      <c r="H230">
        <f>INDEX([1]Règles!$G$17:$G$600,MATCH($B230,[1]Règles!$E$17:$E$600,0))</f>
        <v>0</v>
      </c>
      <c r="I230">
        <f>INDEX([1]Règles!$H$17:$H$600,MATCH($B230,[1]Règles!$E$17:$E$600,0))</f>
        <v>0</v>
      </c>
      <c r="J230">
        <f t="shared" si="8"/>
        <v>0.41666666666666669</v>
      </c>
      <c r="K230">
        <f t="shared" si="9"/>
        <v>0</v>
      </c>
    </row>
    <row r="231" spans="1:12" x14ac:dyDescent="0.25">
      <c r="A231" t="s">
        <v>11</v>
      </c>
      <c r="B231" t="s">
        <v>870</v>
      </c>
      <c r="C231" t="s">
        <v>871</v>
      </c>
      <c r="D231" t="s">
        <v>206</v>
      </c>
      <c r="E231">
        <v>12</v>
      </c>
      <c r="F231">
        <f>INDEX([1]Règles!$I$17:$I$600,MATCH($B231,[1]Règles!$E$17:$E$600,0))</f>
        <v>5</v>
      </c>
      <c r="G231">
        <f>INDEX([1]Règles!$F$17:$F$600,MATCH($B231,[1]Règles!$E$17:$E$600,0))</f>
        <v>9</v>
      </c>
      <c r="H231">
        <f>INDEX([1]Règles!$G$17:$G$600,MATCH($B231,[1]Règles!$E$17:$E$600,0))</f>
        <v>5</v>
      </c>
      <c r="I231">
        <f>INDEX([1]Règles!$H$17:$H$600,MATCH($B231,[1]Règles!$E$17:$E$600,0))</f>
        <v>1</v>
      </c>
      <c r="J231">
        <f t="shared" si="8"/>
        <v>0.41666666666666669</v>
      </c>
      <c r="K231">
        <f t="shared" si="9"/>
        <v>0.2</v>
      </c>
    </row>
    <row r="232" spans="1:12" x14ac:dyDescent="0.25">
      <c r="A232" t="s">
        <v>11</v>
      </c>
      <c r="B232" t="s">
        <v>884</v>
      </c>
      <c r="C232" t="s">
        <v>408</v>
      </c>
      <c r="D232" t="s">
        <v>229</v>
      </c>
      <c r="E232">
        <v>12</v>
      </c>
      <c r="F232">
        <f>INDEX([1]Règles!$I$17:$I$600,MATCH($B232,[1]Règles!$E$17:$E$600,0))</f>
        <v>5</v>
      </c>
      <c r="G232">
        <f>INDEX([1]Règles!$F$17:$F$600,MATCH($B232,[1]Règles!$E$17:$E$600,0))</f>
        <v>0</v>
      </c>
      <c r="H232">
        <f>INDEX([1]Règles!$G$17:$G$600,MATCH($B232,[1]Règles!$E$17:$E$600,0))</f>
        <v>5</v>
      </c>
      <c r="I232">
        <f>INDEX([1]Règles!$H$17:$H$600,MATCH($B232,[1]Règles!$E$17:$E$600,0))</f>
        <v>0</v>
      </c>
      <c r="J232">
        <f t="shared" si="8"/>
        <v>0.41666666666666669</v>
      </c>
      <c r="K232">
        <f t="shared" si="9"/>
        <v>0</v>
      </c>
    </row>
    <row r="233" spans="1:12" x14ac:dyDescent="0.25">
      <c r="A233" t="s">
        <v>11</v>
      </c>
      <c r="B233" t="s">
        <v>443</v>
      </c>
      <c r="C233" t="s">
        <v>343</v>
      </c>
      <c r="D233" t="s">
        <v>181</v>
      </c>
      <c r="E233">
        <v>14</v>
      </c>
      <c r="F233">
        <f>INDEX([1]Règles!$I$17:$I$600,MATCH($B233,[1]Règles!$E$17:$E$600,0))</f>
        <v>5</v>
      </c>
      <c r="G233">
        <f>INDEX([1]Règles!$F$17:$F$600,MATCH($B233,[1]Règles!$E$17:$E$600,0))</f>
        <v>13</v>
      </c>
      <c r="H233">
        <f>INDEX([1]Règles!$G$17:$G$600,MATCH($B233,[1]Règles!$E$17:$E$600,0))</f>
        <v>13</v>
      </c>
      <c r="I233">
        <f>INDEX([1]Règles!$H$17:$H$600,MATCH($B233,[1]Règles!$E$17:$E$600,0))</f>
        <v>3</v>
      </c>
      <c r="J233">
        <f t="shared" si="8"/>
        <v>0.35714285714285715</v>
      </c>
      <c r="K233">
        <f t="shared" si="9"/>
        <v>0.6</v>
      </c>
    </row>
    <row r="234" spans="1:12" x14ac:dyDescent="0.25">
      <c r="A234" t="s">
        <v>11</v>
      </c>
      <c r="B234" t="s">
        <v>704</v>
      </c>
      <c r="C234" t="s">
        <v>705</v>
      </c>
      <c r="D234" t="s">
        <v>199</v>
      </c>
      <c r="E234">
        <v>14</v>
      </c>
      <c r="F234">
        <f>INDEX([1]Règles!$I$17:$I$600,MATCH($B234,[1]Règles!$E$17:$E$600,0))</f>
        <v>5</v>
      </c>
      <c r="G234">
        <f>INDEX([1]Règles!$F$17:$F$600,MATCH($B234,[1]Règles!$E$17:$E$600,0))</f>
        <v>5</v>
      </c>
      <c r="H234">
        <f>INDEX([1]Règles!$G$17:$G$600,MATCH($B234,[1]Règles!$E$17:$E$600,0))</f>
        <v>5</v>
      </c>
      <c r="I234">
        <f>INDEX([1]Règles!$H$17:$H$600,MATCH($B234,[1]Règles!$E$17:$E$600,0))</f>
        <v>0</v>
      </c>
      <c r="J234">
        <f t="shared" si="8"/>
        <v>0.35714285714285715</v>
      </c>
      <c r="K234">
        <f t="shared" si="9"/>
        <v>0</v>
      </c>
    </row>
    <row r="235" spans="1:12" x14ac:dyDescent="0.25">
      <c r="A235" t="s">
        <v>26</v>
      </c>
      <c r="B235" t="s">
        <v>115</v>
      </c>
      <c r="D235" t="s">
        <v>176</v>
      </c>
      <c r="E235">
        <v>10</v>
      </c>
      <c r="F235">
        <f>INDEX([1]Règles!$I$17:$I$600,MATCH($B235,[1]Règles!$E$17:$E$600,0))</f>
        <v>5.4285714285714288</v>
      </c>
      <c r="G235">
        <f>INDEX([1]Règles!$F$17:$F$600,MATCH($B235,[1]Règles!$E$17:$E$600,0))</f>
        <v>35</v>
      </c>
      <c r="H235">
        <f>INDEX([1]Règles!$G$17:$G$600,MATCH($B235,[1]Règles!$E$17:$E$600,0))</f>
        <v>1</v>
      </c>
      <c r="I235">
        <f>INDEX([1]Règles!$H$17:$H$600,MATCH($B235,[1]Règles!$E$17:$E$600,0))</f>
        <v>1</v>
      </c>
      <c r="J235">
        <f t="shared" si="8"/>
        <v>0.54285714285714293</v>
      </c>
      <c r="K235">
        <f t="shared" si="9"/>
        <v>0.18421052631578946</v>
      </c>
      <c r="L235">
        <v>1</v>
      </c>
    </row>
    <row r="236" spans="1:12" x14ac:dyDescent="0.25">
      <c r="A236" t="s">
        <v>26</v>
      </c>
      <c r="B236" t="s">
        <v>339</v>
      </c>
      <c r="C236" t="s">
        <v>340</v>
      </c>
      <c r="D236" t="s">
        <v>184</v>
      </c>
      <c r="E236">
        <v>10</v>
      </c>
      <c r="F236">
        <f>INDEX([1]Règles!$I$17:$I$600,MATCH($B236,[1]Règles!$E$17:$E$600,0))</f>
        <v>5.546875</v>
      </c>
      <c r="G236">
        <f>INDEX([1]Règles!$F$17:$F$600,MATCH($B236,[1]Règles!$E$17:$E$600,0))</f>
        <v>32</v>
      </c>
      <c r="H236">
        <f>INDEX([1]Règles!$G$17:$G$600,MATCH($B236,[1]Règles!$E$17:$E$600,0))</f>
        <v>0</v>
      </c>
      <c r="I236">
        <f>INDEX([1]Règles!$H$17:$H$600,MATCH($B236,[1]Règles!$E$17:$E$600,0))</f>
        <v>1</v>
      </c>
      <c r="J236">
        <f t="shared" si="8"/>
        <v>0.5546875</v>
      </c>
      <c r="K236">
        <f t="shared" si="9"/>
        <v>0.18028169014084508</v>
      </c>
      <c r="L236">
        <v>1</v>
      </c>
    </row>
    <row r="237" spans="1:12" x14ac:dyDescent="0.25">
      <c r="A237" t="s">
        <v>26</v>
      </c>
      <c r="B237" t="s">
        <v>928</v>
      </c>
      <c r="C237" t="s">
        <v>929</v>
      </c>
      <c r="D237" t="s">
        <v>212</v>
      </c>
      <c r="E237">
        <v>12</v>
      </c>
      <c r="F237">
        <f>INDEX([1]Règles!$I$17:$I$600,MATCH($B237,[1]Règles!$E$17:$E$600,0))</f>
        <v>4.6923076923076925</v>
      </c>
      <c r="G237">
        <f>INDEX([1]Règles!$F$17:$F$600,MATCH($B237,[1]Règles!$E$17:$E$600,0))</f>
        <v>13</v>
      </c>
      <c r="H237">
        <f>INDEX([1]Règles!$G$17:$G$600,MATCH($B237,[1]Règles!$E$17:$E$600,0))</f>
        <v>0</v>
      </c>
      <c r="I237">
        <f>INDEX([1]Règles!$H$17:$H$600,MATCH($B237,[1]Règles!$E$17:$E$600,0))</f>
        <v>1</v>
      </c>
      <c r="J237">
        <f t="shared" si="8"/>
        <v>0.39102564102564102</v>
      </c>
      <c r="K237">
        <f t="shared" si="9"/>
        <v>0.21311475409836064</v>
      </c>
    </row>
    <row r="238" spans="1:12" x14ac:dyDescent="0.25">
      <c r="A238" t="s">
        <v>11</v>
      </c>
      <c r="B238" t="s">
        <v>213</v>
      </c>
      <c r="C238" t="s">
        <v>214</v>
      </c>
      <c r="D238" t="s">
        <v>193</v>
      </c>
      <c r="E238">
        <v>17</v>
      </c>
      <c r="F238">
        <f>INDEX([1]Règles!$I$17:$I$600,MATCH($B238,[1]Règles!$E$17:$E$600,0))</f>
        <v>5.625</v>
      </c>
      <c r="G238">
        <f>INDEX([1]Règles!$F$17:$F$600,MATCH($B238,[1]Règles!$E$17:$E$600,0))</f>
        <v>24</v>
      </c>
      <c r="H238">
        <f>INDEX([1]Règles!$G$17:$G$600,MATCH($B238,[1]Règles!$E$17:$E$600,0))</f>
        <v>5</v>
      </c>
      <c r="I238">
        <f>INDEX([1]Règles!$H$17:$H$600,MATCH($B238,[1]Règles!$E$17:$E$600,0))</f>
        <v>1</v>
      </c>
      <c r="J238">
        <f t="shared" si="8"/>
        <v>0.33088235294117646</v>
      </c>
      <c r="K238">
        <f t="shared" si="9"/>
        <v>0.17777777777777778</v>
      </c>
    </row>
    <row r="239" spans="1:12" x14ac:dyDescent="0.25">
      <c r="A239" t="s">
        <v>11</v>
      </c>
      <c r="B239" t="s">
        <v>348</v>
      </c>
      <c r="C239" t="s">
        <v>349</v>
      </c>
      <c r="D239" t="s">
        <v>184</v>
      </c>
      <c r="E239">
        <v>12</v>
      </c>
      <c r="F239">
        <f>INDEX([1]Règles!$I$17:$I$600,MATCH($B239,[1]Règles!$E$17:$E$600,0))</f>
        <v>5.8142857142857141</v>
      </c>
      <c r="G239">
        <f>INDEX([1]Règles!$F$17:$F$600,MATCH($B239,[1]Règles!$E$17:$E$600,0))</f>
        <v>35</v>
      </c>
      <c r="H239">
        <f>INDEX([1]Règles!$G$17:$G$600,MATCH($B239,[1]Règles!$E$17:$E$600,0))</f>
        <v>0</v>
      </c>
      <c r="I239">
        <f>INDEX([1]Règles!$H$17:$H$600,MATCH($B239,[1]Règles!$E$17:$E$600,0))</f>
        <v>1</v>
      </c>
      <c r="J239">
        <f t="shared" si="8"/>
        <v>0.48452380952380952</v>
      </c>
      <c r="K239">
        <f t="shared" si="9"/>
        <v>0.171990171990172</v>
      </c>
      <c r="L239">
        <v>1</v>
      </c>
    </row>
    <row r="240" spans="1:12" x14ac:dyDescent="0.25">
      <c r="A240" t="s">
        <v>11</v>
      </c>
      <c r="B240" t="s">
        <v>990</v>
      </c>
      <c r="C240" t="s">
        <v>991</v>
      </c>
      <c r="D240" t="s">
        <v>209</v>
      </c>
      <c r="E240">
        <v>9</v>
      </c>
      <c r="F240">
        <f>INDEX([1]Règles!$I$17:$I$600,MATCH($B240,[1]Règles!$E$17:$E$600,0))</f>
        <v>4.9722222222222223</v>
      </c>
      <c r="G240">
        <f>INDEX([1]Règles!$F$17:$F$600,MATCH($B240,[1]Règles!$E$17:$E$600,0))</f>
        <v>18</v>
      </c>
      <c r="H240">
        <f>INDEX([1]Règles!$G$17:$G$600,MATCH($B240,[1]Règles!$E$17:$E$600,0))</f>
        <v>3</v>
      </c>
      <c r="I240">
        <f>INDEX([1]Règles!$H$17:$H$600,MATCH($B240,[1]Règles!$E$17:$E$600,0))</f>
        <v>0</v>
      </c>
      <c r="J240">
        <f t="shared" si="8"/>
        <v>0.55246913580246915</v>
      </c>
      <c r="K240">
        <f t="shared" si="9"/>
        <v>0</v>
      </c>
      <c r="L240">
        <v>1</v>
      </c>
    </row>
    <row r="241" spans="1:12" x14ac:dyDescent="0.25">
      <c r="A241" t="s">
        <v>20</v>
      </c>
      <c r="B241" t="s">
        <v>587</v>
      </c>
      <c r="C241" t="s">
        <v>202</v>
      </c>
      <c r="D241" t="s">
        <v>190</v>
      </c>
      <c r="E241">
        <v>3</v>
      </c>
      <c r="F241">
        <f>INDEX([1]Règles!$I$17:$I$600,MATCH($B241,[1]Règles!$E$17:$E$600,0))</f>
        <v>5.5</v>
      </c>
      <c r="G241">
        <f>INDEX([1]Règles!$F$17:$F$600,MATCH($B241,[1]Règles!$E$17:$E$600,0))</f>
        <v>23</v>
      </c>
      <c r="H241">
        <f>INDEX([1]Règles!$G$17:$G$600,MATCH($B241,[1]Règles!$E$17:$E$600,0))</f>
        <v>0</v>
      </c>
      <c r="I241">
        <f>INDEX([1]Règles!$H$17:$H$600,MATCH($B241,[1]Règles!$E$17:$E$600,0))</f>
        <v>0</v>
      </c>
      <c r="J241">
        <f t="shared" si="8"/>
        <v>1.8333333333333333</v>
      </c>
      <c r="K241">
        <f t="shared" si="9"/>
        <v>0</v>
      </c>
    </row>
    <row r="242" spans="1:12" x14ac:dyDescent="0.25">
      <c r="A242" t="s">
        <v>11</v>
      </c>
      <c r="B242" t="s">
        <v>542</v>
      </c>
      <c r="C242" t="s">
        <v>543</v>
      </c>
      <c r="D242" t="s">
        <v>187</v>
      </c>
      <c r="E242">
        <v>6</v>
      </c>
      <c r="F242">
        <f>INDEX([1]Règles!$I$17:$I$600,MATCH($B242,[1]Règles!$E$17:$E$600,0))</f>
        <v>5.4242424242424239</v>
      </c>
      <c r="G242">
        <f>INDEX([1]Règles!$F$17:$F$600,MATCH($B242,[1]Règles!$E$17:$E$600,0))</f>
        <v>31</v>
      </c>
      <c r="H242">
        <f>INDEX([1]Règles!$G$17:$G$600,MATCH($B242,[1]Règles!$E$17:$E$600,0))</f>
        <v>3</v>
      </c>
      <c r="I242">
        <f>INDEX([1]Règles!$H$17:$H$600,MATCH($B242,[1]Règles!$E$17:$E$600,0))</f>
        <v>0</v>
      </c>
      <c r="J242">
        <f t="shared" si="8"/>
        <v>0.90404040404040398</v>
      </c>
      <c r="K242">
        <f t="shared" si="9"/>
        <v>0</v>
      </c>
      <c r="L242">
        <v>1</v>
      </c>
    </row>
    <row r="243" spans="1:12" x14ac:dyDescent="0.25">
      <c r="A243" t="s">
        <v>11</v>
      </c>
      <c r="B243" t="s">
        <v>700</v>
      </c>
      <c r="C243" t="s">
        <v>701</v>
      </c>
      <c r="D243" t="s">
        <v>199</v>
      </c>
      <c r="E243">
        <v>8</v>
      </c>
      <c r="F243">
        <f>INDEX([1]Règles!$I$17:$I$600,MATCH($B243,[1]Règles!$E$17:$E$600,0))</f>
        <v>5.7413793103448274</v>
      </c>
      <c r="G243">
        <f>INDEX([1]Règles!$F$17:$F$600,MATCH($B243,[1]Règles!$E$17:$E$600,0))</f>
        <v>29</v>
      </c>
      <c r="H243">
        <f>INDEX([1]Règles!$G$17:$G$600,MATCH($B243,[1]Règles!$E$17:$E$600,0))</f>
        <v>3</v>
      </c>
      <c r="I243">
        <f>INDEX([1]Règles!$H$17:$H$600,MATCH($B243,[1]Règles!$E$17:$E$600,0))</f>
        <v>0</v>
      </c>
      <c r="J243">
        <f t="shared" si="8"/>
        <v>0.71767241379310343</v>
      </c>
      <c r="K243">
        <f t="shared" si="9"/>
        <v>0</v>
      </c>
    </row>
    <row r="244" spans="1:12" x14ac:dyDescent="0.25">
      <c r="A244" t="s">
        <v>26</v>
      </c>
      <c r="B244" t="s">
        <v>583</v>
      </c>
      <c r="C244" t="s">
        <v>584</v>
      </c>
      <c r="D244" t="s">
        <v>190</v>
      </c>
      <c r="E244">
        <v>7</v>
      </c>
      <c r="F244">
        <f>INDEX([1]Règles!$I$17:$I$600,MATCH($B244,[1]Règles!$E$17:$E$600,0))</f>
        <v>4.8793103448275863</v>
      </c>
      <c r="G244">
        <f>INDEX([1]Règles!$F$17:$F$600,MATCH($B244,[1]Règles!$E$17:$E$600,0))</f>
        <v>30</v>
      </c>
      <c r="H244">
        <f>INDEX([1]Règles!$G$17:$G$600,MATCH($B244,[1]Règles!$E$17:$E$600,0))</f>
        <v>0</v>
      </c>
      <c r="I244">
        <f>INDEX([1]Règles!$H$17:$H$600,MATCH($B244,[1]Règles!$E$17:$E$600,0))</f>
        <v>0</v>
      </c>
      <c r="J244">
        <f t="shared" si="8"/>
        <v>0.69704433497536944</v>
      </c>
      <c r="K244">
        <f t="shared" si="9"/>
        <v>0</v>
      </c>
    </row>
    <row r="245" spans="1:12" x14ac:dyDescent="0.25">
      <c r="A245" t="s">
        <v>26</v>
      </c>
      <c r="B245" t="s">
        <v>247</v>
      </c>
      <c r="C245" t="s">
        <v>202</v>
      </c>
      <c r="D245" t="s">
        <v>181</v>
      </c>
      <c r="E245">
        <v>8</v>
      </c>
      <c r="F245">
        <f>INDEX([1]Règles!$I$17:$I$600,MATCH($B245,[1]Règles!$E$17:$E$600,0))</f>
        <v>5.1515151515151514</v>
      </c>
      <c r="G245">
        <f>INDEX([1]Règles!$F$17:$F$600,MATCH($B245,[1]Règles!$E$17:$E$600,0))</f>
        <v>33</v>
      </c>
      <c r="H245">
        <f>INDEX([1]Règles!$G$17:$G$600,MATCH($B245,[1]Règles!$E$17:$E$600,0))</f>
        <v>0</v>
      </c>
      <c r="I245">
        <f>INDEX([1]Règles!$H$17:$H$600,MATCH($B245,[1]Règles!$E$17:$E$600,0))</f>
        <v>0</v>
      </c>
      <c r="J245">
        <f t="shared" si="8"/>
        <v>0.64393939393939392</v>
      </c>
      <c r="K245">
        <f t="shared" si="9"/>
        <v>0</v>
      </c>
    </row>
    <row r="246" spans="1:12" x14ac:dyDescent="0.25">
      <c r="A246" t="s">
        <v>11</v>
      </c>
      <c r="B246" t="s">
        <v>707</v>
      </c>
      <c r="C246" t="s">
        <v>498</v>
      </c>
      <c r="D246" t="s">
        <v>199</v>
      </c>
      <c r="E246">
        <v>11</v>
      </c>
      <c r="F246">
        <f>INDEX([1]Règles!$I$17:$I$600,MATCH($B246,[1]Règles!$E$17:$E$600,0))</f>
        <v>4.9545454545454541</v>
      </c>
      <c r="G246">
        <f>INDEX([1]Règles!$F$17:$F$600,MATCH($B246,[1]Règles!$E$17:$E$600,0))</f>
        <v>9</v>
      </c>
      <c r="H246">
        <f>INDEX([1]Règles!$G$17:$G$600,MATCH($B246,[1]Règles!$E$17:$E$600,0))</f>
        <v>8</v>
      </c>
      <c r="I246">
        <f>INDEX([1]Règles!$H$17:$H$600,MATCH($B246,[1]Règles!$E$17:$E$600,0))</f>
        <v>1</v>
      </c>
      <c r="J246">
        <f t="shared" si="8"/>
        <v>0.45041322314049581</v>
      </c>
      <c r="K246">
        <f t="shared" si="9"/>
        <v>0.20183486238532111</v>
      </c>
    </row>
    <row r="247" spans="1:12" x14ac:dyDescent="0.25">
      <c r="A247" t="s">
        <v>26</v>
      </c>
      <c r="B247" t="s">
        <v>551</v>
      </c>
      <c r="C247" t="s">
        <v>552</v>
      </c>
      <c r="D247" t="s">
        <v>196</v>
      </c>
      <c r="E247">
        <v>8</v>
      </c>
      <c r="F247">
        <f>INDEX([1]Règles!$I$17:$I$600,MATCH($B247,[1]Règles!$E$17:$E$600,0))</f>
        <v>4.7758620689655169</v>
      </c>
      <c r="G247">
        <f>INDEX([1]Règles!$F$17:$F$600,MATCH($B247,[1]Règles!$E$17:$E$600,0))</f>
        <v>29</v>
      </c>
      <c r="H247">
        <f>INDEX([1]Règles!$G$17:$G$600,MATCH($B247,[1]Règles!$E$17:$E$600,0))</f>
        <v>1</v>
      </c>
      <c r="I247">
        <f>INDEX([1]Règles!$H$17:$H$600,MATCH($B247,[1]Règles!$E$17:$E$600,0))</f>
        <v>0</v>
      </c>
      <c r="J247">
        <f t="shared" si="8"/>
        <v>0.59698275862068961</v>
      </c>
      <c r="K247">
        <f t="shared" si="9"/>
        <v>0</v>
      </c>
    </row>
    <row r="248" spans="1:12" x14ac:dyDescent="0.25">
      <c r="A248" t="s">
        <v>26</v>
      </c>
      <c r="B248" t="s">
        <v>432</v>
      </c>
      <c r="C248" t="s">
        <v>433</v>
      </c>
      <c r="D248" t="s">
        <v>181</v>
      </c>
      <c r="E248">
        <v>9</v>
      </c>
      <c r="F248">
        <f>INDEX([1]Règles!$I$17:$I$600,MATCH($B248,[1]Règles!$E$17:$E$600,0))</f>
        <v>5.0757575757575761</v>
      </c>
      <c r="G248">
        <f>INDEX([1]Règles!$F$17:$F$600,MATCH($B248,[1]Règles!$E$17:$E$600,0))</f>
        <v>33</v>
      </c>
      <c r="H248">
        <f>INDEX([1]Règles!$G$17:$G$600,MATCH($B248,[1]Règles!$E$17:$E$600,0))</f>
        <v>0</v>
      </c>
      <c r="I248">
        <f>INDEX([1]Règles!$H$17:$H$600,MATCH($B248,[1]Règles!$E$17:$E$600,0))</f>
        <v>0</v>
      </c>
      <c r="J248">
        <f t="shared" si="8"/>
        <v>0.56397306397306401</v>
      </c>
      <c r="K248">
        <f t="shared" si="9"/>
        <v>0</v>
      </c>
      <c r="L248">
        <v>1</v>
      </c>
    </row>
    <row r="249" spans="1:12" x14ac:dyDescent="0.25">
      <c r="A249" t="s">
        <v>11</v>
      </c>
      <c r="B249" t="s">
        <v>776</v>
      </c>
      <c r="C249" t="s">
        <v>777</v>
      </c>
      <c r="D249" t="s">
        <v>328</v>
      </c>
      <c r="E249">
        <v>15</v>
      </c>
      <c r="F249">
        <f>INDEX([1]Règles!$I$17:$I$600,MATCH($B249,[1]Règles!$E$17:$E$600,0))</f>
        <v>4.9772727272727275</v>
      </c>
      <c r="G249">
        <f>INDEX([1]Règles!$F$17:$F$600,MATCH($B249,[1]Règles!$E$17:$E$600,0))</f>
        <v>19</v>
      </c>
      <c r="H249">
        <f>INDEX([1]Règles!$G$17:$G$600,MATCH($B249,[1]Règles!$E$17:$E$600,0))</f>
        <v>11</v>
      </c>
      <c r="I249">
        <f>INDEX([1]Règles!$H$17:$H$600,MATCH($B249,[1]Règles!$E$17:$E$600,0))</f>
        <v>5</v>
      </c>
      <c r="J249">
        <f t="shared" si="8"/>
        <v>0.33181818181818185</v>
      </c>
      <c r="K249">
        <f t="shared" si="9"/>
        <v>1.004566210045662</v>
      </c>
    </row>
    <row r="250" spans="1:12" x14ac:dyDescent="0.25">
      <c r="A250" t="s">
        <v>11</v>
      </c>
      <c r="B250" t="s">
        <v>702</v>
      </c>
      <c r="C250" t="s">
        <v>703</v>
      </c>
      <c r="D250" t="s">
        <v>199</v>
      </c>
      <c r="E250">
        <v>8</v>
      </c>
      <c r="F250">
        <f>INDEX([1]Règles!$I$17:$I$600,MATCH($B250,[1]Règles!$E$17:$E$600,0))</f>
        <v>4.9736842105263159</v>
      </c>
      <c r="G250">
        <f>INDEX([1]Règles!$F$17:$F$600,MATCH($B250,[1]Règles!$E$17:$E$600,0))</f>
        <v>19</v>
      </c>
      <c r="H250">
        <f>INDEX([1]Règles!$G$17:$G$600,MATCH($B250,[1]Règles!$E$17:$E$600,0))</f>
        <v>4</v>
      </c>
      <c r="I250">
        <f>INDEX([1]Règles!$H$17:$H$600,MATCH($B250,[1]Règles!$E$17:$E$600,0))</f>
        <v>1</v>
      </c>
      <c r="J250">
        <f t="shared" si="8"/>
        <v>0.62171052631578949</v>
      </c>
      <c r="K250">
        <f t="shared" si="9"/>
        <v>0.20105820105820105</v>
      </c>
    </row>
    <row r="251" spans="1:12" x14ac:dyDescent="0.25">
      <c r="A251" t="s">
        <v>26</v>
      </c>
      <c r="B251" t="s">
        <v>296</v>
      </c>
      <c r="C251" t="s">
        <v>297</v>
      </c>
      <c r="D251" t="s">
        <v>173</v>
      </c>
      <c r="E251">
        <v>9</v>
      </c>
      <c r="F251">
        <f>INDEX([1]Règles!$I$17:$I$600,MATCH($B251,[1]Règles!$E$17:$E$600,0))</f>
        <v>5.0555555555555554</v>
      </c>
      <c r="G251">
        <f>INDEX([1]Règles!$F$17:$F$600,MATCH($B251,[1]Règles!$E$17:$E$600,0))</f>
        <v>26</v>
      </c>
      <c r="H251">
        <f>INDEX([1]Règles!$G$17:$G$600,MATCH($B251,[1]Règles!$E$17:$E$600,0))</f>
        <v>3</v>
      </c>
      <c r="I251">
        <f>INDEX([1]Règles!$H$17:$H$600,MATCH($B251,[1]Règles!$E$17:$E$600,0))</f>
        <v>0</v>
      </c>
      <c r="J251">
        <f t="shared" si="8"/>
        <v>0.56172839506172834</v>
      </c>
      <c r="K251">
        <f t="shared" si="9"/>
        <v>0</v>
      </c>
    </row>
    <row r="252" spans="1:12" x14ac:dyDescent="0.25">
      <c r="A252" t="s">
        <v>26</v>
      </c>
      <c r="B252" t="s">
        <v>898</v>
      </c>
      <c r="C252" t="s">
        <v>373</v>
      </c>
      <c r="D252" t="s">
        <v>313</v>
      </c>
      <c r="E252">
        <v>9</v>
      </c>
      <c r="F252">
        <f>INDEX([1]Règles!$I$17:$I$600,MATCH($B252,[1]Règles!$E$17:$E$600,0))</f>
        <v>4.9038461538461542</v>
      </c>
      <c r="G252">
        <f>INDEX([1]Règles!$F$17:$F$600,MATCH($B252,[1]Règles!$E$17:$E$600,0))</f>
        <v>26</v>
      </c>
      <c r="H252">
        <f>INDEX([1]Règles!$G$17:$G$600,MATCH($B252,[1]Règles!$E$17:$E$600,0))</f>
        <v>0</v>
      </c>
      <c r="I252">
        <f>INDEX([1]Règles!$H$17:$H$600,MATCH($B252,[1]Règles!$E$17:$E$600,0))</f>
        <v>0</v>
      </c>
      <c r="J252">
        <f t="shared" si="8"/>
        <v>0.54487179487179493</v>
      </c>
      <c r="K252">
        <f t="shared" si="9"/>
        <v>0</v>
      </c>
    </row>
    <row r="253" spans="1:12" x14ac:dyDescent="0.25">
      <c r="A253" t="s">
        <v>20</v>
      </c>
      <c r="B253" t="s">
        <v>466</v>
      </c>
      <c r="C253" t="s">
        <v>467</v>
      </c>
      <c r="D253" t="s">
        <v>232</v>
      </c>
      <c r="E253">
        <v>14</v>
      </c>
      <c r="F253">
        <f>INDEX([1]Règles!$I$17:$I$600,MATCH($B253,[1]Règles!$E$17:$E$600,0))</f>
        <v>4.9375</v>
      </c>
      <c r="G253">
        <f>INDEX([1]Règles!$F$17:$F$600,MATCH($B253,[1]Règles!$E$17:$E$600,0))</f>
        <v>8</v>
      </c>
      <c r="H253">
        <f>INDEX([1]Règles!$G$17:$G$600,MATCH($B253,[1]Règles!$E$17:$E$600,0))</f>
        <v>1</v>
      </c>
      <c r="I253">
        <f>INDEX([1]Règles!$H$17:$H$600,MATCH($B253,[1]Règles!$E$17:$E$600,0))</f>
        <v>0</v>
      </c>
      <c r="J253">
        <f t="shared" si="8"/>
        <v>0.35267857142857145</v>
      </c>
      <c r="K253">
        <f t="shared" si="9"/>
        <v>0</v>
      </c>
    </row>
    <row r="254" spans="1:12" x14ac:dyDescent="0.25">
      <c r="A254" t="s">
        <v>26</v>
      </c>
      <c r="B254" t="s">
        <v>972</v>
      </c>
      <c r="C254" t="s">
        <v>973</v>
      </c>
      <c r="D254" t="s">
        <v>209</v>
      </c>
      <c r="E254">
        <v>9</v>
      </c>
      <c r="F254">
        <f>INDEX([1]Règles!$I$17:$I$600,MATCH($B254,[1]Règles!$E$17:$E$600,0))</f>
        <v>4.8</v>
      </c>
      <c r="G254">
        <f>INDEX([1]Règles!$F$17:$F$600,MATCH($B254,[1]Règles!$E$17:$E$600,0))</f>
        <v>25</v>
      </c>
      <c r="H254">
        <f>INDEX([1]Règles!$G$17:$G$600,MATCH($B254,[1]Règles!$E$17:$E$600,0))</f>
        <v>2</v>
      </c>
      <c r="I254">
        <f>INDEX([1]Règles!$H$17:$H$600,MATCH($B254,[1]Règles!$E$17:$E$600,0))</f>
        <v>0</v>
      </c>
      <c r="J254">
        <f t="shared" si="8"/>
        <v>0.53333333333333333</v>
      </c>
      <c r="K254">
        <f t="shared" si="9"/>
        <v>0</v>
      </c>
    </row>
    <row r="255" spans="1:12" x14ac:dyDescent="0.25">
      <c r="A255" t="s">
        <v>11</v>
      </c>
      <c r="B255" t="s">
        <v>772</v>
      </c>
      <c r="C255" t="s">
        <v>773</v>
      </c>
      <c r="D255" t="s">
        <v>328</v>
      </c>
      <c r="E255">
        <v>10</v>
      </c>
      <c r="F255">
        <f>INDEX([1]Règles!$I$17:$I$600,MATCH($B255,[1]Règles!$E$17:$E$600,0))</f>
        <v>5.14</v>
      </c>
      <c r="G255">
        <f>INDEX([1]Règles!$F$17:$F$600,MATCH($B255,[1]Règles!$E$17:$E$600,0))</f>
        <v>25</v>
      </c>
      <c r="H255">
        <f>INDEX([1]Règles!$G$17:$G$600,MATCH($B255,[1]Règles!$E$17:$E$600,0))</f>
        <v>2</v>
      </c>
      <c r="I255">
        <f>INDEX([1]Règles!$H$17:$H$600,MATCH($B255,[1]Règles!$E$17:$E$600,0))</f>
        <v>0</v>
      </c>
      <c r="J255">
        <f t="shared" si="8"/>
        <v>0.51400000000000001</v>
      </c>
      <c r="K255">
        <f t="shared" si="9"/>
        <v>0</v>
      </c>
      <c r="L255">
        <v>1</v>
      </c>
    </row>
    <row r="256" spans="1:12" x14ac:dyDescent="0.25">
      <c r="A256" t="s">
        <v>5</v>
      </c>
      <c r="B256" t="s">
        <v>400</v>
      </c>
      <c r="C256" t="s">
        <v>401</v>
      </c>
      <c r="D256" t="s">
        <v>386</v>
      </c>
      <c r="E256">
        <v>15</v>
      </c>
      <c r="F256">
        <f>INDEX([1]Règles!$I$17:$I$600,MATCH($B256,[1]Règles!$E$17:$E$600,0))</f>
        <v>4.9736842105263159</v>
      </c>
      <c r="G256">
        <f>INDEX([1]Règles!$F$17:$F$600,MATCH($B256,[1]Règles!$E$17:$E$600,0))</f>
        <v>18</v>
      </c>
      <c r="H256">
        <f>INDEX([1]Règles!$G$17:$G$600,MATCH($B256,[1]Règles!$E$17:$E$600,0))</f>
        <v>12</v>
      </c>
      <c r="I256">
        <f>INDEX([1]Règles!$H$17:$H$600,MATCH($B256,[1]Règles!$E$17:$E$600,0))</f>
        <v>2</v>
      </c>
      <c r="J256">
        <f t="shared" si="8"/>
        <v>0.33157894736842108</v>
      </c>
      <c r="K256">
        <f t="shared" si="9"/>
        <v>0.40211640211640209</v>
      </c>
    </row>
    <row r="257" spans="1:12" x14ac:dyDescent="0.25">
      <c r="A257" t="s">
        <v>26</v>
      </c>
      <c r="B257" t="s">
        <v>319</v>
      </c>
      <c r="C257" t="s">
        <v>299</v>
      </c>
      <c r="D257" t="s">
        <v>173</v>
      </c>
      <c r="E257">
        <v>10</v>
      </c>
      <c r="F257">
        <f>INDEX([1]Règles!$I$17:$I$600,MATCH($B257,[1]Règles!$E$17:$E$600,0))</f>
        <v>5.1216216216216219</v>
      </c>
      <c r="G257">
        <f>INDEX([1]Règles!$F$17:$F$600,MATCH($B257,[1]Règles!$E$17:$E$600,0))</f>
        <v>37</v>
      </c>
      <c r="H257">
        <f>INDEX([1]Règles!$G$17:$G$600,MATCH($B257,[1]Règles!$E$17:$E$600,0))</f>
        <v>0</v>
      </c>
      <c r="I257">
        <f>INDEX([1]Règles!$H$17:$H$600,MATCH($B257,[1]Règles!$E$17:$E$600,0))</f>
        <v>0</v>
      </c>
      <c r="J257">
        <f t="shared" si="8"/>
        <v>0.51216216216216215</v>
      </c>
      <c r="K257">
        <f t="shared" si="9"/>
        <v>0</v>
      </c>
      <c r="L257">
        <v>1</v>
      </c>
    </row>
    <row r="258" spans="1:12" x14ac:dyDescent="0.25">
      <c r="A258" t="s">
        <v>26</v>
      </c>
      <c r="B258" t="s">
        <v>462</v>
      </c>
      <c r="C258" t="s">
        <v>216</v>
      </c>
      <c r="D258" t="s">
        <v>173</v>
      </c>
      <c r="E258">
        <v>10</v>
      </c>
      <c r="F258">
        <f>INDEX([1]Règles!$I$17:$I$600,MATCH($B258,[1]Règles!$E$17:$E$600,0))</f>
        <v>5</v>
      </c>
      <c r="G258">
        <f>INDEX([1]Règles!$F$17:$F$600,MATCH($B258,[1]Règles!$E$17:$E$600,0))</f>
        <v>23</v>
      </c>
      <c r="H258">
        <f>INDEX([1]Règles!$G$17:$G$600,MATCH($B258,[1]Règles!$E$17:$E$600,0))</f>
        <v>8</v>
      </c>
      <c r="I258">
        <f>INDEX([1]Règles!$H$17:$H$600,MATCH($B258,[1]Règles!$E$17:$E$600,0))</f>
        <v>0</v>
      </c>
      <c r="J258">
        <f t="shared" si="8"/>
        <v>0.5</v>
      </c>
      <c r="K258">
        <f t="shared" si="9"/>
        <v>0</v>
      </c>
    </row>
    <row r="259" spans="1:12" x14ac:dyDescent="0.25">
      <c r="A259" t="s">
        <v>26</v>
      </c>
      <c r="B259" t="s">
        <v>526</v>
      </c>
      <c r="C259" t="s">
        <v>221</v>
      </c>
      <c r="D259" t="s">
        <v>187</v>
      </c>
      <c r="E259">
        <v>16</v>
      </c>
      <c r="F259">
        <f>INDEX([1]Règles!$I$17:$I$600,MATCH($B259,[1]Règles!$E$17:$E$600,0))</f>
        <v>4.833333333333333</v>
      </c>
      <c r="G259">
        <f>INDEX([1]Règles!$F$17:$F$600,MATCH($B259,[1]Règles!$E$17:$E$600,0))</f>
        <v>11</v>
      </c>
      <c r="H259">
        <f>INDEX([1]Règles!$G$17:$G$600,MATCH($B259,[1]Règles!$E$17:$E$600,0))</f>
        <v>2</v>
      </c>
      <c r="I259" t="str">
        <f>INDEX([1]Règles!$H$17:$H$600,MATCH($B259,[1]Règles!$E$17:$E$600,0))</f>
        <v>(-1)</v>
      </c>
      <c r="J259">
        <f t="shared" ref="J259:J322" si="10">F259/E259</f>
        <v>0.30208333333333331</v>
      </c>
      <c r="K259" t="e">
        <f t="shared" ref="K259:K322" si="11">I259/F259</f>
        <v>#VALUE!</v>
      </c>
    </row>
    <row r="260" spans="1:12" x14ac:dyDescent="0.25">
      <c r="A260" t="s">
        <v>26</v>
      </c>
      <c r="B260" t="s">
        <v>713</v>
      </c>
      <c r="C260" t="s">
        <v>714</v>
      </c>
      <c r="D260" t="s">
        <v>184</v>
      </c>
      <c r="E260">
        <v>9</v>
      </c>
      <c r="F260">
        <f>INDEX([1]Règles!$I$17:$I$600,MATCH($B260,[1]Règles!$E$17:$E$600,0))</f>
        <v>4.8461538461538458</v>
      </c>
      <c r="G260">
        <f>INDEX([1]Règles!$F$17:$F$600,MATCH($B260,[1]Règles!$E$17:$E$600,0))</f>
        <v>13</v>
      </c>
      <c r="H260">
        <f>INDEX([1]Règles!$G$17:$G$600,MATCH($B260,[1]Règles!$E$17:$E$600,0))</f>
        <v>0</v>
      </c>
      <c r="I260">
        <f>INDEX([1]Règles!$H$17:$H$600,MATCH($B260,[1]Règles!$E$17:$E$600,0))</f>
        <v>0</v>
      </c>
      <c r="J260">
        <f t="shared" si="10"/>
        <v>0.53846153846153844</v>
      </c>
      <c r="K260">
        <f t="shared" si="11"/>
        <v>0</v>
      </c>
    </row>
    <row r="261" spans="1:12" x14ac:dyDescent="0.25">
      <c r="A261" t="s">
        <v>26</v>
      </c>
      <c r="B261" t="s">
        <v>925</v>
      </c>
      <c r="C261" t="s">
        <v>343</v>
      </c>
      <c r="D261" t="s">
        <v>212</v>
      </c>
      <c r="E261">
        <v>10</v>
      </c>
      <c r="F261">
        <f>INDEX([1]Règles!$I$17:$I$600,MATCH($B261,[1]Règles!$E$17:$E$600,0))</f>
        <v>4.8499999999999996</v>
      </c>
      <c r="G261">
        <f>INDEX([1]Règles!$F$17:$F$600,MATCH($B261,[1]Règles!$E$17:$E$600,0))</f>
        <v>29</v>
      </c>
      <c r="H261">
        <f>INDEX([1]Règles!$G$17:$G$600,MATCH($B261,[1]Règles!$E$17:$E$600,0))</f>
        <v>2</v>
      </c>
      <c r="I261">
        <f>INDEX([1]Règles!$H$17:$H$600,MATCH($B261,[1]Règles!$E$17:$E$600,0))</f>
        <v>0</v>
      </c>
      <c r="J261">
        <f t="shared" si="10"/>
        <v>0.48499999999999999</v>
      </c>
      <c r="K261">
        <f t="shared" si="11"/>
        <v>0</v>
      </c>
    </row>
    <row r="262" spans="1:12" x14ac:dyDescent="0.25">
      <c r="A262" t="s">
        <v>26</v>
      </c>
      <c r="B262" t="s">
        <v>960</v>
      </c>
      <c r="C262" t="s">
        <v>754</v>
      </c>
      <c r="D262" t="s">
        <v>386</v>
      </c>
      <c r="E262">
        <v>11</v>
      </c>
      <c r="F262">
        <f>INDEX([1]Règles!$I$17:$I$600,MATCH($B262,[1]Règles!$E$17:$E$600,0))</f>
        <v>5.05</v>
      </c>
      <c r="G262">
        <f>INDEX([1]Règles!$F$17:$F$600,MATCH($B262,[1]Règles!$E$17:$E$600,0))</f>
        <v>30</v>
      </c>
      <c r="H262">
        <f>INDEX([1]Règles!$G$17:$G$600,MATCH($B262,[1]Règles!$E$17:$E$600,0))</f>
        <v>1</v>
      </c>
      <c r="I262">
        <f>INDEX([1]Règles!$H$17:$H$600,MATCH($B262,[1]Règles!$E$17:$E$600,0))</f>
        <v>0</v>
      </c>
      <c r="J262">
        <f t="shared" si="10"/>
        <v>0.45909090909090905</v>
      </c>
      <c r="K262">
        <f t="shared" si="11"/>
        <v>0</v>
      </c>
    </row>
    <row r="263" spans="1:12" x14ac:dyDescent="0.25">
      <c r="A263" t="s">
        <v>26</v>
      </c>
      <c r="B263" t="s">
        <v>460</v>
      </c>
      <c r="C263" t="s">
        <v>461</v>
      </c>
      <c r="D263" t="s">
        <v>179</v>
      </c>
      <c r="E263">
        <v>11</v>
      </c>
      <c r="F263">
        <f>INDEX([1]Règles!$I$17:$I$600,MATCH($B263,[1]Règles!$E$17:$E$600,0))</f>
        <v>5.03125</v>
      </c>
      <c r="G263">
        <f>INDEX([1]Règles!$F$17:$F$600,MATCH($B263,[1]Règles!$E$17:$E$600,0))</f>
        <v>32</v>
      </c>
      <c r="H263">
        <f>INDEX([1]Règles!$G$17:$G$600,MATCH($B263,[1]Règles!$E$17:$E$600,0))</f>
        <v>1</v>
      </c>
      <c r="I263">
        <f>INDEX([1]Règles!$H$17:$H$600,MATCH($B263,[1]Règles!$E$17:$E$600,0))</f>
        <v>0</v>
      </c>
      <c r="J263">
        <f t="shared" si="10"/>
        <v>0.45738636363636365</v>
      </c>
      <c r="K263">
        <f t="shared" si="11"/>
        <v>0</v>
      </c>
    </row>
    <row r="264" spans="1:12" x14ac:dyDescent="0.25">
      <c r="A264" t="s">
        <v>5</v>
      </c>
      <c r="B264" t="s">
        <v>783</v>
      </c>
      <c r="C264" t="s">
        <v>784</v>
      </c>
      <c r="D264" t="s">
        <v>176</v>
      </c>
      <c r="E264">
        <v>15</v>
      </c>
      <c r="F264">
        <f>INDEX([1]Règles!$I$17:$I$600,MATCH($B264,[1]Règles!$E$17:$E$600,0))</f>
        <v>4.9000000000000004</v>
      </c>
      <c r="G264">
        <f>INDEX([1]Règles!$F$17:$F$600,MATCH($B264,[1]Règles!$E$17:$E$600,0))</f>
        <v>9</v>
      </c>
      <c r="H264">
        <f>INDEX([1]Règles!$G$17:$G$600,MATCH($B264,[1]Règles!$E$17:$E$600,0))</f>
        <v>20</v>
      </c>
      <c r="I264">
        <f>INDEX([1]Règles!$H$17:$H$600,MATCH($B264,[1]Règles!$E$17:$E$600,0))</f>
        <v>4</v>
      </c>
      <c r="J264">
        <f t="shared" si="10"/>
        <v>0.32666666666666672</v>
      </c>
      <c r="K264">
        <f t="shared" si="11"/>
        <v>0.81632653061224481</v>
      </c>
    </row>
    <row r="265" spans="1:12" x14ac:dyDescent="0.25">
      <c r="A265" t="s">
        <v>26</v>
      </c>
      <c r="B265" t="s">
        <v>606</v>
      </c>
      <c r="C265" t="s">
        <v>202</v>
      </c>
      <c r="D265" t="s">
        <v>232</v>
      </c>
      <c r="E265">
        <v>9</v>
      </c>
      <c r="F265">
        <f>INDEX([1]Règles!$I$17:$I$600,MATCH($B265,[1]Règles!$E$17:$E$600,0))</f>
        <v>4.9705882352941178</v>
      </c>
      <c r="G265">
        <f>INDEX([1]Règles!$F$17:$F$600,MATCH($B265,[1]Règles!$E$17:$E$600,0))</f>
        <v>16</v>
      </c>
      <c r="H265">
        <f>INDEX([1]Règles!$G$17:$G$600,MATCH($B265,[1]Règles!$E$17:$E$600,0))</f>
        <v>5</v>
      </c>
      <c r="I265">
        <f>INDEX([1]Règles!$H$17:$H$600,MATCH($B265,[1]Règles!$E$17:$E$600,0))</f>
        <v>0</v>
      </c>
      <c r="J265">
        <f t="shared" si="10"/>
        <v>0.55228758169934644</v>
      </c>
      <c r="K265">
        <f t="shared" si="11"/>
        <v>0</v>
      </c>
    </row>
    <row r="266" spans="1:12" x14ac:dyDescent="0.25">
      <c r="A266" t="s">
        <v>20</v>
      </c>
      <c r="B266" t="s">
        <v>347</v>
      </c>
      <c r="C266" t="s">
        <v>273</v>
      </c>
      <c r="D266" t="s">
        <v>196</v>
      </c>
      <c r="E266">
        <v>12</v>
      </c>
      <c r="F266">
        <f>INDEX([1]Règles!$I$17:$I$600,MATCH($B266,[1]Règles!$E$17:$E$600,0))</f>
        <v>5.4736842105263159</v>
      </c>
      <c r="G266">
        <f>INDEX([1]Règles!$F$17:$F$600,MATCH($B266,[1]Règles!$E$17:$E$600,0))</f>
        <v>38</v>
      </c>
      <c r="H266">
        <f>INDEX([1]Règles!$G$17:$G$600,MATCH($B266,[1]Règles!$E$17:$E$600,0))</f>
        <v>0</v>
      </c>
      <c r="I266">
        <f>INDEX([1]Règles!$H$17:$H$600,MATCH($B266,[1]Règles!$E$17:$E$600,0))</f>
        <v>0</v>
      </c>
      <c r="J266">
        <f t="shared" si="10"/>
        <v>0.45614035087719301</v>
      </c>
      <c r="K266">
        <f t="shared" si="11"/>
        <v>0</v>
      </c>
      <c r="L266">
        <v>1</v>
      </c>
    </row>
    <row r="267" spans="1:12" x14ac:dyDescent="0.25">
      <c r="A267" t="s">
        <v>11</v>
      </c>
      <c r="B267" t="s">
        <v>950</v>
      </c>
      <c r="C267" t="s">
        <v>951</v>
      </c>
      <c r="D267" t="s">
        <v>212</v>
      </c>
      <c r="E267">
        <v>12</v>
      </c>
      <c r="F267">
        <f>INDEX([1]Règles!$I$17:$I$600,MATCH($B267,[1]Règles!$E$17:$E$600,0))</f>
        <v>5.3571428571428568</v>
      </c>
      <c r="G267">
        <f>INDEX([1]Règles!$F$17:$F$600,MATCH($B267,[1]Règles!$E$17:$E$600,0))</f>
        <v>7</v>
      </c>
      <c r="H267">
        <f>INDEX([1]Règles!$G$17:$G$600,MATCH($B267,[1]Règles!$E$17:$E$600,0))</f>
        <v>10</v>
      </c>
      <c r="I267">
        <f>INDEX([1]Règles!$H$17:$H$600,MATCH($B267,[1]Règles!$E$17:$E$600,0))</f>
        <v>1</v>
      </c>
      <c r="J267">
        <f t="shared" si="10"/>
        <v>0.4464285714285714</v>
      </c>
      <c r="K267">
        <f t="shared" si="11"/>
        <v>0.18666666666666668</v>
      </c>
    </row>
    <row r="268" spans="1:12" x14ac:dyDescent="0.25">
      <c r="A268" t="s">
        <v>26</v>
      </c>
      <c r="B268" t="s">
        <v>646</v>
      </c>
      <c r="C268" t="s">
        <v>647</v>
      </c>
      <c r="D268" t="s">
        <v>219</v>
      </c>
      <c r="E268">
        <v>12</v>
      </c>
      <c r="F268">
        <f>INDEX([1]Règles!$I$17:$I$600,MATCH($B268,[1]Règles!$E$17:$E$600,0))</f>
        <v>5.2592592592592595</v>
      </c>
      <c r="G268">
        <f>INDEX([1]Règles!$F$17:$F$600,MATCH($B268,[1]Règles!$E$17:$E$600,0))</f>
        <v>27</v>
      </c>
      <c r="H268">
        <f>INDEX([1]Règles!$G$17:$G$600,MATCH($B268,[1]Règles!$E$17:$E$600,0))</f>
        <v>0</v>
      </c>
      <c r="I268">
        <f>INDEX([1]Règles!$H$17:$H$600,MATCH($B268,[1]Règles!$E$17:$E$600,0))</f>
        <v>0</v>
      </c>
      <c r="J268">
        <f t="shared" si="10"/>
        <v>0.43827160493827161</v>
      </c>
      <c r="K268">
        <f t="shared" si="11"/>
        <v>0</v>
      </c>
      <c r="L268">
        <v>1</v>
      </c>
    </row>
    <row r="269" spans="1:12" x14ac:dyDescent="0.25">
      <c r="A269" t="s">
        <v>26</v>
      </c>
      <c r="B269" t="s">
        <v>294</v>
      </c>
      <c r="C269" t="s">
        <v>295</v>
      </c>
      <c r="D269" t="s">
        <v>176</v>
      </c>
      <c r="E269">
        <v>12</v>
      </c>
      <c r="F269">
        <f>INDEX([1]Règles!$I$17:$I$600,MATCH($B269,[1]Règles!$E$17:$E$600,0))</f>
        <v>5.25</v>
      </c>
      <c r="G269">
        <f>INDEX([1]Règles!$F$17:$F$600,MATCH($B269,[1]Règles!$E$17:$E$600,0))</f>
        <v>23</v>
      </c>
      <c r="H269">
        <f>INDEX([1]Règles!$G$17:$G$600,MATCH($B269,[1]Règles!$E$17:$E$600,0))</f>
        <v>2</v>
      </c>
      <c r="I269">
        <f>INDEX([1]Règles!$H$17:$H$600,MATCH($B269,[1]Règles!$E$17:$E$600,0))</f>
        <v>0</v>
      </c>
      <c r="J269">
        <f t="shared" si="10"/>
        <v>0.4375</v>
      </c>
      <c r="K269">
        <f t="shared" si="11"/>
        <v>0</v>
      </c>
      <c r="L269">
        <v>1</v>
      </c>
    </row>
    <row r="270" spans="1:12" x14ac:dyDescent="0.25">
      <c r="A270" t="s">
        <v>26</v>
      </c>
      <c r="B270" t="s">
        <v>617</v>
      </c>
      <c r="C270" t="s">
        <v>231</v>
      </c>
      <c r="D270" t="s">
        <v>232</v>
      </c>
      <c r="E270">
        <v>11</v>
      </c>
      <c r="F270">
        <f>INDEX([1]Règles!$I$17:$I$600,MATCH($B270,[1]Règles!$E$17:$E$600,0))</f>
        <v>4.7857142857142856</v>
      </c>
      <c r="G270">
        <f>INDEX([1]Règles!$F$17:$F$600,MATCH($B270,[1]Règles!$E$17:$E$600,0))</f>
        <v>35</v>
      </c>
      <c r="H270">
        <f>INDEX([1]Règles!$G$17:$G$600,MATCH($B270,[1]Règles!$E$17:$E$600,0))</f>
        <v>0</v>
      </c>
      <c r="I270">
        <f>INDEX([1]Règles!$H$17:$H$600,MATCH($B270,[1]Règles!$E$17:$E$600,0))</f>
        <v>0</v>
      </c>
      <c r="J270">
        <f t="shared" si="10"/>
        <v>0.43506493506493504</v>
      </c>
      <c r="K270">
        <f t="shared" si="11"/>
        <v>0</v>
      </c>
    </row>
    <row r="271" spans="1:12" x14ac:dyDescent="0.25">
      <c r="A271" t="s">
        <v>26</v>
      </c>
      <c r="B271" t="s">
        <v>1013</v>
      </c>
      <c r="D271" t="s">
        <v>184</v>
      </c>
      <c r="E271">
        <v>9</v>
      </c>
      <c r="F271">
        <f>INDEX([1]Règles!$I$17:$I$600,MATCH($B271,[1]Règles!$E$17:$E$600,0))</f>
        <v>4.9642857142857144</v>
      </c>
      <c r="G271">
        <f>INDEX([1]Règles!$F$17:$F$600,MATCH($B271,[1]Règles!$E$17:$E$600,0))</f>
        <v>14</v>
      </c>
      <c r="H271">
        <f>INDEX([1]Règles!$G$17:$G$600,MATCH($B271,[1]Règles!$E$17:$E$600,0))</f>
        <v>3</v>
      </c>
      <c r="I271">
        <f>INDEX([1]Règles!$H$17:$H$600,MATCH($B271,[1]Règles!$E$17:$E$600,0))</f>
        <v>1</v>
      </c>
      <c r="J271">
        <f t="shared" si="10"/>
        <v>0.55158730158730163</v>
      </c>
      <c r="K271">
        <f t="shared" si="11"/>
        <v>0.20143884892086331</v>
      </c>
    </row>
    <row r="272" spans="1:12" x14ac:dyDescent="0.25">
      <c r="A272" t="s">
        <v>11</v>
      </c>
      <c r="B272" t="s">
        <v>667</v>
      </c>
      <c r="C272" t="s">
        <v>536</v>
      </c>
      <c r="D272" t="s">
        <v>219</v>
      </c>
      <c r="E272">
        <v>11</v>
      </c>
      <c r="F272" t="e">
        <f>INDEX([1]Règles!$I$17:$I$600,MATCH($B272,[1]Règles!$E$17:$E$600,0))</f>
        <v>#N/A</v>
      </c>
      <c r="G272" t="e">
        <f>INDEX([1]Règles!$F$17:$F$600,MATCH($B272,[1]Règles!$E$17:$E$600,0))</f>
        <v>#N/A</v>
      </c>
      <c r="H272" t="e">
        <f>INDEX([1]Règles!$G$17:$G$600,MATCH($B272,[1]Règles!$E$17:$E$600,0))</f>
        <v>#N/A</v>
      </c>
      <c r="I272" t="e">
        <f>INDEX([1]Règles!$H$17:$H$600,MATCH($B272,[1]Règles!$E$17:$E$600,0))</f>
        <v>#N/A</v>
      </c>
      <c r="J272" t="e">
        <f t="shared" si="10"/>
        <v>#N/A</v>
      </c>
      <c r="K272" t="e">
        <f t="shared" si="11"/>
        <v>#N/A</v>
      </c>
    </row>
    <row r="273" spans="1:12" x14ac:dyDescent="0.25">
      <c r="A273" t="s">
        <v>26</v>
      </c>
      <c r="B273" t="s">
        <v>715</v>
      </c>
      <c r="C273" t="s">
        <v>716</v>
      </c>
      <c r="D273" t="s">
        <v>184</v>
      </c>
      <c r="E273">
        <v>8</v>
      </c>
      <c r="F273">
        <f>INDEX([1]Règles!$I$17:$I$600,MATCH($B273,[1]Règles!$E$17:$E$600,0))</f>
        <v>4.9523809523809526</v>
      </c>
      <c r="G273">
        <f>INDEX([1]Règles!$F$17:$F$600,MATCH($B273,[1]Règles!$E$17:$E$600,0))</f>
        <v>20</v>
      </c>
      <c r="H273">
        <f>INDEX([1]Règles!$G$17:$G$600,MATCH($B273,[1]Règles!$E$17:$E$600,0))</f>
        <v>1</v>
      </c>
      <c r="I273">
        <f>INDEX([1]Règles!$H$17:$H$600,MATCH($B273,[1]Règles!$E$17:$E$600,0))</f>
        <v>2</v>
      </c>
      <c r="J273">
        <f t="shared" si="10"/>
        <v>0.61904761904761907</v>
      </c>
      <c r="K273">
        <f t="shared" si="11"/>
        <v>0.40384615384615385</v>
      </c>
    </row>
    <row r="274" spans="1:12" x14ac:dyDescent="0.25">
      <c r="A274" t="s">
        <v>11</v>
      </c>
      <c r="B274" t="s">
        <v>715</v>
      </c>
      <c r="C274" t="s">
        <v>705</v>
      </c>
      <c r="D274" t="s">
        <v>173</v>
      </c>
      <c r="E274">
        <v>3</v>
      </c>
      <c r="F274">
        <f>INDEX([1]Règles!$I$17:$I$600,MATCH($B274,[1]Règles!$E$17:$E$600,0))</f>
        <v>4.9523809523809526</v>
      </c>
      <c r="G274">
        <f>INDEX([1]Règles!$F$17:$F$600,MATCH($B274,[1]Règles!$E$17:$E$600,0))</f>
        <v>20</v>
      </c>
      <c r="H274">
        <f>INDEX([1]Règles!$G$17:$G$600,MATCH($B274,[1]Règles!$E$17:$E$600,0))</f>
        <v>1</v>
      </c>
      <c r="I274">
        <f>INDEX([1]Règles!$H$17:$H$600,MATCH($B274,[1]Règles!$E$17:$E$600,0))</f>
        <v>2</v>
      </c>
      <c r="J274">
        <f t="shared" si="10"/>
        <v>1.6507936507936509</v>
      </c>
      <c r="K274">
        <f t="shared" si="11"/>
        <v>0.40384615384615385</v>
      </c>
    </row>
    <row r="275" spans="1:12" x14ac:dyDescent="0.25">
      <c r="A275" t="s">
        <v>26</v>
      </c>
      <c r="B275" t="s">
        <v>824</v>
      </c>
      <c r="D275" t="s">
        <v>179</v>
      </c>
      <c r="E275">
        <v>14</v>
      </c>
      <c r="F275" t="e">
        <f>INDEX([1]Règles!$I$17:$I$600,MATCH($B275,[1]Règles!$E$17:$E$600,0))</f>
        <v>#N/A</v>
      </c>
      <c r="G275" t="e">
        <f>INDEX([1]Règles!$F$17:$F$600,MATCH($B275,[1]Règles!$E$17:$E$600,0))</f>
        <v>#N/A</v>
      </c>
      <c r="H275" t="e">
        <f>INDEX([1]Règles!$G$17:$G$600,MATCH($B275,[1]Règles!$E$17:$E$600,0))</f>
        <v>#N/A</v>
      </c>
      <c r="I275" t="e">
        <f>INDEX([1]Règles!$H$17:$H$600,MATCH($B275,[1]Règles!$E$17:$E$600,0))</f>
        <v>#N/A</v>
      </c>
      <c r="J275" t="e">
        <f t="shared" si="10"/>
        <v>#N/A</v>
      </c>
      <c r="K275" t="e">
        <f t="shared" si="11"/>
        <v>#N/A</v>
      </c>
    </row>
    <row r="276" spans="1:12" x14ac:dyDescent="0.25">
      <c r="A276" t="s">
        <v>20</v>
      </c>
      <c r="B276" t="s">
        <v>863</v>
      </c>
      <c r="C276" t="s">
        <v>864</v>
      </c>
      <c r="D276" t="s">
        <v>206</v>
      </c>
      <c r="E276">
        <v>13</v>
      </c>
      <c r="F276">
        <f>INDEX([1]Règles!$I$17:$I$600,MATCH($B276,[1]Règles!$E$17:$E$600,0))</f>
        <v>5.166666666666667</v>
      </c>
      <c r="G276">
        <f>INDEX([1]Règles!$F$17:$F$600,MATCH($B276,[1]Règles!$E$17:$E$600,0))</f>
        <v>30</v>
      </c>
      <c r="H276">
        <f>INDEX([1]Règles!$G$17:$G$600,MATCH($B276,[1]Règles!$E$17:$E$600,0))</f>
        <v>0</v>
      </c>
      <c r="I276">
        <f>INDEX([1]Règles!$H$17:$H$600,MATCH($B276,[1]Règles!$E$17:$E$600,0))</f>
        <v>0</v>
      </c>
      <c r="J276">
        <f t="shared" si="10"/>
        <v>0.39743589743589747</v>
      </c>
      <c r="K276">
        <f t="shared" si="11"/>
        <v>0</v>
      </c>
    </row>
    <row r="277" spans="1:12" x14ac:dyDescent="0.25">
      <c r="A277" t="s">
        <v>11</v>
      </c>
      <c r="B277" t="s">
        <v>540</v>
      </c>
      <c r="C277" t="s">
        <v>541</v>
      </c>
      <c r="D277" t="s">
        <v>187</v>
      </c>
      <c r="E277">
        <v>9</v>
      </c>
      <c r="F277">
        <f>INDEX([1]Règles!$I$17:$I$600,MATCH($B277,[1]Règles!$E$17:$E$600,0))</f>
        <v>4.875</v>
      </c>
      <c r="G277">
        <f>INDEX([1]Règles!$F$17:$F$600,MATCH($B277,[1]Règles!$E$17:$E$600,0))</f>
        <v>3</v>
      </c>
      <c r="H277">
        <f>INDEX([1]Règles!$G$17:$G$600,MATCH($B277,[1]Règles!$E$17:$E$600,0))</f>
        <v>10</v>
      </c>
      <c r="I277">
        <f>INDEX([1]Règles!$H$17:$H$600,MATCH($B277,[1]Règles!$E$17:$E$600,0))</f>
        <v>0</v>
      </c>
      <c r="J277">
        <f t="shared" si="10"/>
        <v>0.54166666666666663</v>
      </c>
      <c r="K277">
        <f t="shared" si="11"/>
        <v>0</v>
      </c>
    </row>
    <row r="278" spans="1:12" x14ac:dyDescent="0.25">
      <c r="A278" t="s">
        <v>26</v>
      </c>
      <c r="B278" t="s">
        <v>789</v>
      </c>
      <c r="C278" t="s">
        <v>790</v>
      </c>
      <c r="D278" t="s">
        <v>176</v>
      </c>
      <c r="E278">
        <v>13</v>
      </c>
      <c r="F278">
        <f>INDEX([1]Règles!$I$17:$I$600,MATCH($B278,[1]Règles!$E$17:$E$600,0))</f>
        <v>5.0185185185185182</v>
      </c>
      <c r="G278">
        <f>INDEX([1]Règles!$F$17:$F$600,MATCH($B278,[1]Règles!$E$17:$E$600,0))</f>
        <v>27</v>
      </c>
      <c r="H278">
        <f>INDEX([1]Règles!$G$17:$G$600,MATCH($B278,[1]Règles!$E$17:$E$600,0))</f>
        <v>0</v>
      </c>
      <c r="I278">
        <f>INDEX([1]Règles!$H$17:$H$600,MATCH($B278,[1]Règles!$E$17:$E$600,0))</f>
        <v>0</v>
      </c>
      <c r="J278">
        <f t="shared" si="10"/>
        <v>0.38603988603988604</v>
      </c>
      <c r="K278">
        <f t="shared" si="11"/>
        <v>0</v>
      </c>
    </row>
    <row r="279" spans="1:12" x14ac:dyDescent="0.25">
      <c r="A279" t="s">
        <v>11</v>
      </c>
      <c r="B279" t="s">
        <v>449</v>
      </c>
      <c r="C279" t="s">
        <v>422</v>
      </c>
      <c r="D279" t="s">
        <v>176</v>
      </c>
      <c r="E279">
        <v>13</v>
      </c>
      <c r="F279">
        <f>INDEX([1]Règles!$I$17:$I$600,MATCH($B279,[1]Règles!$E$17:$E$600,0))</f>
        <v>5</v>
      </c>
      <c r="G279">
        <f>INDEX([1]Règles!$F$17:$F$600,MATCH($B279,[1]Règles!$E$17:$E$600,0))</f>
        <v>3</v>
      </c>
      <c r="H279">
        <f>INDEX([1]Règles!$G$17:$G$600,MATCH($B279,[1]Règles!$E$17:$E$600,0))</f>
        <v>11</v>
      </c>
      <c r="I279">
        <f>INDEX([1]Règles!$H$17:$H$600,MATCH($B279,[1]Règles!$E$17:$E$600,0))</f>
        <v>2</v>
      </c>
      <c r="J279">
        <f t="shared" si="10"/>
        <v>0.38461538461538464</v>
      </c>
      <c r="K279">
        <f t="shared" si="11"/>
        <v>0.4</v>
      </c>
    </row>
    <row r="280" spans="1:12" x14ac:dyDescent="0.25">
      <c r="A280" t="s">
        <v>11</v>
      </c>
      <c r="B280" t="s">
        <v>590</v>
      </c>
      <c r="C280" t="s">
        <v>302</v>
      </c>
      <c r="D280" t="s">
        <v>190</v>
      </c>
      <c r="E280">
        <v>8</v>
      </c>
      <c r="F280">
        <f>INDEX([1]Règles!$I$17:$I$600,MATCH($B280,[1]Règles!$E$17:$E$600,0))</f>
        <v>4.95</v>
      </c>
      <c r="G280">
        <f>INDEX([1]Règles!$F$17:$F$600,MATCH($B280,[1]Règles!$E$17:$E$600,0))</f>
        <v>19</v>
      </c>
      <c r="H280">
        <f>INDEX([1]Règles!$G$17:$G$600,MATCH($B280,[1]Règles!$E$17:$E$600,0))</f>
        <v>10</v>
      </c>
      <c r="I280">
        <f>INDEX([1]Règles!$H$17:$H$600,MATCH($B280,[1]Règles!$E$17:$E$600,0))</f>
        <v>4</v>
      </c>
      <c r="J280">
        <f t="shared" si="10"/>
        <v>0.61875000000000002</v>
      </c>
      <c r="K280">
        <f t="shared" si="11"/>
        <v>0.80808080808080807</v>
      </c>
    </row>
    <row r="281" spans="1:12" x14ac:dyDescent="0.25">
      <c r="A281" t="s">
        <v>20</v>
      </c>
      <c r="B281" t="s">
        <v>465</v>
      </c>
      <c r="C281" t="s">
        <v>202</v>
      </c>
      <c r="D281" t="s">
        <v>199</v>
      </c>
      <c r="E281">
        <v>15</v>
      </c>
      <c r="F281">
        <f>INDEX([1]Règles!$I$17:$I$600,MATCH($B281,[1]Règles!$E$17:$E$600,0))</f>
        <v>5.7763157894736841</v>
      </c>
      <c r="G281">
        <f>INDEX([1]Règles!$F$17:$F$600,MATCH($B281,[1]Règles!$E$17:$E$600,0))</f>
        <v>38</v>
      </c>
      <c r="H281">
        <f>INDEX([1]Règles!$G$17:$G$600,MATCH($B281,[1]Règles!$E$17:$E$600,0))</f>
        <v>0</v>
      </c>
      <c r="I281">
        <f>INDEX([1]Règles!$H$17:$H$600,MATCH($B281,[1]Règles!$E$17:$E$600,0))</f>
        <v>0</v>
      </c>
      <c r="J281">
        <f t="shared" si="10"/>
        <v>0.38508771929824559</v>
      </c>
      <c r="K281">
        <f t="shared" si="11"/>
        <v>0</v>
      </c>
      <c r="L281">
        <v>1</v>
      </c>
    </row>
    <row r="282" spans="1:12" x14ac:dyDescent="0.25">
      <c r="A282" t="s">
        <v>26</v>
      </c>
      <c r="B282" t="s">
        <v>825</v>
      </c>
      <c r="C282" t="s">
        <v>597</v>
      </c>
      <c r="D282" t="s">
        <v>179</v>
      </c>
      <c r="E282">
        <v>13</v>
      </c>
      <c r="F282">
        <f>INDEX([1]Règles!$I$17:$I$600,MATCH($B282,[1]Règles!$E$17:$E$600,0))</f>
        <v>4.958333333333333</v>
      </c>
      <c r="G282">
        <f>INDEX([1]Règles!$F$17:$F$600,MATCH($B282,[1]Règles!$E$17:$E$600,0))</f>
        <v>24</v>
      </c>
      <c r="H282">
        <f>INDEX([1]Règles!$G$17:$G$600,MATCH($B282,[1]Règles!$E$17:$E$600,0))</f>
        <v>0</v>
      </c>
      <c r="I282">
        <f>INDEX([1]Règles!$H$17:$H$600,MATCH($B282,[1]Règles!$E$17:$E$600,0))</f>
        <v>0</v>
      </c>
      <c r="J282">
        <f t="shared" si="10"/>
        <v>0.38141025641025639</v>
      </c>
      <c r="K282">
        <f t="shared" si="11"/>
        <v>0</v>
      </c>
    </row>
    <row r="283" spans="1:12" x14ac:dyDescent="0.25">
      <c r="A283" t="s">
        <v>5</v>
      </c>
      <c r="B283" t="s">
        <v>820</v>
      </c>
      <c r="C283" t="s">
        <v>821</v>
      </c>
      <c r="D283" t="s">
        <v>179</v>
      </c>
      <c r="E283">
        <v>10</v>
      </c>
      <c r="F283">
        <f>INDEX([1]Règles!$I$17:$I$600,MATCH($B283,[1]Règles!$E$17:$E$600,0))</f>
        <v>4.833333333333333</v>
      </c>
      <c r="G283">
        <f>INDEX([1]Règles!$F$17:$F$600,MATCH($B283,[1]Règles!$E$17:$E$600,0))</f>
        <v>6</v>
      </c>
      <c r="H283">
        <f>INDEX([1]Règles!$G$17:$G$600,MATCH($B283,[1]Règles!$E$17:$E$600,0))</f>
        <v>7</v>
      </c>
      <c r="I283">
        <f>INDEX([1]Règles!$H$17:$H$600,MATCH($B283,[1]Règles!$E$17:$E$600,0))</f>
        <v>1</v>
      </c>
      <c r="J283">
        <f t="shared" si="10"/>
        <v>0.48333333333333328</v>
      </c>
      <c r="K283">
        <f t="shared" si="11"/>
        <v>0.20689655172413796</v>
      </c>
    </row>
    <row r="284" spans="1:12" x14ac:dyDescent="0.25">
      <c r="A284" t="s">
        <v>5</v>
      </c>
      <c r="B284" t="s">
        <v>424</v>
      </c>
      <c r="C284" t="s">
        <v>425</v>
      </c>
      <c r="D284" t="s">
        <v>386</v>
      </c>
      <c r="E284">
        <v>27</v>
      </c>
      <c r="F284">
        <f>INDEX([1]Règles!$I$17:$I$600,MATCH($B284,[1]Règles!$E$17:$E$600,0))</f>
        <v>4.9000000000000004</v>
      </c>
      <c r="G284">
        <f>INDEX([1]Règles!$F$17:$F$600,MATCH($B284,[1]Règles!$E$17:$E$600,0))</f>
        <v>20</v>
      </c>
      <c r="H284">
        <f>INDEX([1]Règles!$G$17:$G$600,MATCH($B284,[1]Règles!$E$17:$E$600,0))</f>
        <v>6</v>
      </c>
      <c r="I284">
        <f>INDEX([1]Règles!$H$17:$H$600,MATCH($B284,[1]Règles!$E$17:$E$600,0))</f>
        <v>8</v>
      </c>
      <c r="J284">
        <f t="shared" si="10"/>
        <v>0.18148148148148149</v>
      </c>
      <c r="K284">
        <f t="shared" si="11"/>
        <v>1.6326530612244896</v>
      </c>
    </row>
    <row r="285" spans="1:12" x14ac:dyDescent="0.25">
      <c r="A285" t="s">
        <v>20</v>
      </c>
      <c r="B285" t="s">
        <v>272</v>
      </c>
      <c r="C285" t="s">
        <v>381</v>
      </c>
      <c r="D285" t="s">
        <v>219</v>
      </c>
      <c r="E285">
        <v>15</v>
      </c>
      <c r="F285">
        <f>INDEX([1]Règles!$I$17:$I$600,MATCH($B285,[1]Règles!$E$17:$E$600,0))</f>
        <v>5.703125</v>
      </c>
      <c r="G285">
        <f>INDEX([1]Règles!$F$17:$F$600,MATCH($B285,[1]Règles!$E$17:$E$600,0))</f>
        <v>32</v>
      </c>
      <c r="H285">
        <f>INDEX([1]Règles!$G$17:$G$600,MATCH($B285,[1]Règles!$E$17:$E$600,0))</f>
        <v>0</v>
      </c>
      <c r="I285">
        <f>INDEX([1]Règles!$H$17:$H$600,MATCH($B285,[1]Règles!$E$17:$E$600,0))</f>
        <v>0</v>
      </c>
      <c r="J285">
        <f t="shared" si="10"/>
        <v>0.38020833333333331</v>
      </c>
      <c r="K285">
        <f t="shared" si="11"/>
        <v>0</v>
      </c>
    </row>
    <row r="286" spans="1:12" x14ac:dyDescent="0.25">
      <c r="A286" t="s">
        <v>11</v>
      </c>
      <c r="B286" t="s">
        <v>937</v>
      </c>
      <c r="C286" t="s">
        <v>938</v>
      </c>
      <c r="D286" t="s">
        <v>212</v>
      </c>
      <c r="E286">
        <v>10</v>
      </c>
      <c r="F286">
        <f>INDEX([1]Règles!$I$17:$I$600,MATCH($B286,[1]Règles!$E$17:$E$600,0))</f>
        <v>4.8571428571428568</v>
      </c>
      <c r="G286">
        <f>INDEX([1]Règles!$F$17:$F$600,MATCH($B286,[1]Règles!$E$17:$E$600,0))</f>
        <v>6</v>
      </c>
      <c r="H286">
        <f>INDEX([1]Règles!$G$17:$G$600,MATCH($B286,[1]Règles!$E$17:$E$600,0))</f>
        <v>3</v>
      </c>
      <c r="I286">
        <f>INDEX([1]Règles!$H$17:$H$600,MATCH($B286,[1]Règles!$E$17:$E$600,0))</f>
        <v>0</v>
      </c>
      <c r="J286">
        <f t="shared" si="10"/>
        <v>0.48571428571428565</v>
      </c>
      <c r="K286">
        <f t="shared" si="11"/>
        <v>0</v>
      </c>
    </row>
    <row r="287" spans="1:12" x14ac:dyDescent="0.25">
      <c r="A287" t="s">
        <v>11</v>
      </c>
      <c r="B287" t="s">
        <v>769</v>
      </c>
      <c r="C287" t="s">
        <v>654</v>
      </c>
      <c r="D287" t="s">
        <v>328</v>
      </c>
      <c r="E287">
        <v>1</v>
      </c>
      <c r="F287">
        <f>INDEX([1]Règles!$I$17:$I$600,MATCH($B287,[1]Règles!$E$17:$E$600,0))</f>
        <v>4.9000000000000004</v>
      </c>
      <c r="G287">
        <f>INDEX([1]Règles!$F$17:$F$600,MATCH($B287,[1]Règles!$E$17:$E$600,0))</f>
        <v>15</v>
      </c>
      <c r="H287">
        <f>INDEX([1]Règles!$G$17:$G$600,MATCH($B287,[1]Règles!$E$17:$E$600,0))</f>
        <v>4</v>
      </c>
      <c r="I287">
        <f>INDEX([1]Règles!$H$17:$H$600,MATCH($B287,[1]Règles!$E$17:$E$600,0))</f>
        <v>1</v>
      </c>
      <c r="J287">
        <f t="shared" si="10"/>
        <v>4.9000000000000004</v>
      </c>
      <c r="K287">
        <f t="shared" si="11"/>
        <v>0.2040816326530612</v>
      </c>
    </row>
    <row r="288" spans="1:12" x14ac:dyDescent="0.25">
      <c r="A288" t="s">
        <v>5</v>
      </c>
      <c r="B288" t="s">
        <v>430</v>
      </c>
      <c r="C288" t="s">
        <v>431</v>
      </c>
      <c r="D288" t="s">
        <v>386</v>
      </c>
      <c r="E288">
        <v>12</v>
      </c>
      <c r="F288">
        <f>INDEX([1]Règles!$I$17:$I$600,MATCH($B288,[1]Règles!$E$17:$E$600,0))</f>
        <v>4.8947368421052628</v>
      </c>
      <c r="G288">
        <f>INDEX([1]Règles!$F$17:$F$600,MATCH($B288,[1]Règles!$E$17:$E$600,0))</f>
        <v>18</v>
      </c>
      <c r="H288">
        <f>INDEX([1]Règles!$G$17:$G$600,MATCH($B288,[1]Règles!$E$17:$E$600,0))</f>
        <v>10</v>
      </c>
      <c r="I288">
        <f>INDEX([1]Règles!$H$17:$H$600,MATCH($B288,[1]Règles!$E$17:$E$600,0))</f>
        <v>5</v>
      </c>
      <c r="J288">
        <f t="shared" si="10"/>
        <v>0.40789473684210525</v>
      </c>
      <c r="K288">
        <f t="shared" si="11"/>
        <v>1.021505376344086</v>
      </c>
    </row>
    <row r="289" spans="1:12" x14ac:dyDescent="0.25">
      <c r="A289" t="s">
        <v>11</v>
      </c>
      <c r="B289" t="s">
        <v>632</v>
      </c>
      <c r="C289" t="s">
        <v>633</v>
      </c>
      <c r="D289" t="s">
        <v>232</v>
      </c>
      <c r="E289">
        <v>13</v>
      </c>
      <c r="F289">
        <f>INDEX([1]Règles!$I$17:$I$600,MATCH($B289,[1]Règles!$E$17:$E$600,0))</f>
        <v>4.9259259259259256</v>
      </c>
      <c r="G289">
        <f>INDEX([1]Règles!$F$17:$F$600,MATCH($B289,[1]Règles!$E$17:$E$600,0))</f>
        <v>27</v>
      </c>
      <c r="H289">
        <f>INDEX([1]Règles!$G$17:$G$600,MATCH($B289,[1]Règles!$E$17:$E$600,0))</f>
        <v>4</v>
      </c>
      <c r="I289">
        <f>INDEX([1]Règles!$H$17:$H$600,MATCH($B289,[1]Règles!$E$17:$E$600,0))</f>
        <v>0</v>
      </c>
      <c r="J289">
        <f t="shared" si="10"/>
        <v>0.37891737891737887</v>
      </c>
      <c r="K289">
        <f t="shared" si="11"/>
        <v>0</v>
      </c>
    </row>
    <row r="290" spans="1:12" x14ac:dyDescent="0.25">
      <c r="A290" t="s">
        <v>26</v>
      </c>
      <c r="B290" t="s">
        <v>685</v>
      </c>
      <c r="C290" t="s">
        <v>490</v>
      </c>
      <c r="D290" t="s">
        <v>199</v>
      </c>
      <c r="E290">
        <v>10</v>
      </c>
      <c r="F290">
        <f>INDEX([1]Règles!$I$17:$I$600,MATCH($B290,[1]Règles!$E$17:$E$600,0))</f>
        <v>4.8947368421052628</v>
      </c>
      <c r="G290">
        <f>INDEX([1]Règles!$F$17:$F$600,MATCH($B290,[1]Règles!$E$17:$E$600,0))</f>
        <v>19</v>
      </c>
      <c r="H290">
        <f>INDEX([1]Règles!$G$17:$G$600,MATCH($B290,[1]Règles!$E$17:$E$600,0))</f>
        <v>1</v>
      </c>
      <c r="I290">
        <f>INDEX([1]Règles!$H$17:$H$600,MATCH($B290,[1]Règles!$E$17:$E$600,0))</f>
        <v>2</v>
      </c>
      <c r="J290">
        <f t="shared" si="10"/>
        <v>0.48947368421052628</v>
      </c>
      <c r="K290">
        <f t="shared" si="11"/>
        <v>0.40860215053763443</v>
      </c>
    </row>
    <row r="291" spans="1:12" x14ac:dyDescent="0.25">
      <c r="A291" t="s">
        <v>11</v>
      </c>
      <c r="B291" t="s">
        <v>360</v>
      </c>
      <c r="C291" t="s">
        <v>269</v>
      </c>
      <c r="D291" t="s">
        <v>328</v>
      </c>
      <c r="E291">
        <v>12</v>
      </c>
      <c r="F291">
        <f>INDEX([1]Règles!$I$17:$I$600,MATCH($B291,[1]Règles!$E$17:$E$600,0))</f>
        <v>4.884615384615385</v>
      </c>
      <c r="G291">
        <f>INDEX([1]Règles!$F$17:$F$600,MATCH($B291,[1]Règles!$E$17:$E$600,0))</f>
        <v>13</v>
      </c>
      <c r="H291">
        <f>INDEX([1]Règles!$G$17:$G$600,MATCH($B291,[1]Règles!$E$17:$E$600,0))</f>
        <v>6</v>
      </c>
      <c r="I291" t="str">
        <f>INDEX([1]Règles!$H$17:$H$600,MATCH($B291,[1]Règles!$E$17:$E$600,0))</f>
        <v>(-1)</v>
      </c>
      <c r="J291">
        <f t="shared" si="10"/>
        <v>0.4070512820512821</v>
      </c>
      <c r="K291" t="e">
        <f t="shared" si="11"/>
        <v>#VALUE!</v>
      </c>
    </row>
    <row r="292" spans="1:12" x14ac:dyDescent="0.25">
      <c r="A292" t="s">
        <v>26</v>
      </c>
      <c r="B292" t="s">
        <v>714</v>
      </c>
      <c r="C292" t="s">
        <v>761</v>
      </c>
      <c r="D292" t="s">
        <v>328</v>
      </c>
      <c r="E292">
        <v>7</v>
      </c>
      <c r="F292" t="e">
        <f>INDEX([1]Règles!$I$17:$I$600,MATCH($B292,[1]Règles!$E$17:$E$600,0))</f>
        <v>#N/A</v>
      </c>
      <c r="G292" t="e">
        <f>INDEX([1]Règles!$F$17:$F$600,MATCH($B292,[1]Règles!$E$17:$E$600,0))</f>
        <v>#N/A</v>
      </c>
      <c r="H292" t="e">
        <f>INDEX([1]Règles!$G$17:$G$600,MATCH($B292,[1]Règles!$E$17:$E$600,0))</f>
        <v>#N/A</v>
      </c>
      <c r="I292" t="e">
        <f>INDEX([1]Règles!$H$17:$H$600,MATCH($B292,[1]Règles!$E$17:$E$600,0))</f>
        <v>#N/A</v>
      </c>
      <c r="J292" t="e">
        <f t="shared" si="10"/>
        <v>#N/A</v>
      </c>
      <c r="K292" t="e">
        <f t="shared" si="11"/>
        <v>#N/A</v>
      </c>
    </row>
    <row r="293" spans="1:12" x14ac:dyDescent="0.25">
      <c r="A293" t="s">
        <v>26</v>
      </c>
      <c r="B293" t="s">
        <v>529</v>
      </c>
      <c r="C293" t="s">
        <v>267</v>
      </c>
      <c r="D293" t="s">
        <v>187</v>
      </c>
      <c r="E293">
        <v>14</v>
      </c>
      <c r="F293">
        <f>INDEX([1]Règles!$I$17:$I$600,MATCH($B293,[1]Règles!$E$17:$E$600,0))</f>
        <v>5.2794117647058822</v>
      </c>
      <c r="G293">
        <f>INDEX([1]Règles!$F$17:$F$600,MATCH($B293,[1]Règles!$E$17:$E$600,0))</f>
        <v>33</v>
      </c>
      <c r="H293">
        <f>INDEX([1]Règles!$G$17:$G$600,MATCH($B293,[1]Règles!$E$17:$E$600,0))</f>
        <v>1</v>
      </c>
      <c r="I293">
        <f>INDEX([1]Règles!$H$17:$H$600,MATCH($B293,[1]Règles!$E$17:$E$600,0))</f>
        <v>0</v>
      </c>
      <c r="J293">
        <f t="shared" si="10"/>
        <v>0.37710084033613445</v>
      </c>
      <c r="K293">
        <f t="shared" si="11"/>
        <v>0</v>
      </c>
    </row>
    <row r="294" spans="1:12" x14ac:dyDescent="0.25">
      <c r="A294" t="s">
        <v>11</v>
      </c>
      <c r="B294" t="s">
        <v>1022</v>
      </c>
      <c r="C294" t="s">
        <v>537</v>
      </c>
      <c r="D294" t="s">
        <v>187</v>
      </c>
      <c r="E294">
        <v>13</v>
      </c>
      <c r="F294">
        <f>INDEX([1]Règles!$I$17:$I$600,MATCH($B294,[1]Règles!$E$17:$E$600,0))</f>
        <v>4.8181818181818183</v>
      </c>
      <c r="G294">
        <f>INDEX([1]Règles!$F$17:$F$600,MATCH($B294,[1]Règles!$E$17:$E$600,0))</f>
        <v>11</v>
      </c>
      <c r="H294">
        <f>INDEX([1]Règles!$G$17:$G$600,MATCH($B294,[1]Règles!$E$17:$E$600,0))</f>
        <v>5</v>
      </c>
      <c r="I294">
        <f>INDEX([1]Règles!$H$17:$H$600,MATCH($B294,[1]Règles!$E$17:$E$600,0))</f>
        <v>0</v>
      </c>
      <c r="J294">
        <f t="shared" si="10"/>
        <v>0.37062937062937062</v>
      </c>
      <c r="K294">
        <f t="shared" si="11"/>
        <v>0</v>
      </c>
    </row>
    <row r="295" spans="1:12" x14ac:dyDescent="0.25">
      <c r="A295" t="s">
        <v>5</v>
      </c>
      <c r="B295" t="s">
        <v>640</v>
      </c>
      <c r="C295" t="s">
        <v>641</v>
      </c>
      <c r="D295" t="s">
        <v>219</v>
      </c>
      <c r="E295">
        <v>12</v>
      </c>
      <c r="F295">
        <f>INDEX([1]Règles!$I$17:$I$600,MATCH($B295,[1]Règles!$E$17:$E$600,0))</f>
        <v>4.5714285714285712</v>
      </c>
      <c r="G295">
        <f>INDEX([1]Règles!$F$17:$F$600,MATCH($B295,[1]Règles!$E$17:$E$600,0))</f>
        <v>28</v>
      </c>
      <c r="H295">
        <f>INDEX([1]Règles!$G$17:$G$600,MATCH($B295,[1]Règles!$E$17:$E$600,0))</f>
        <v>5</v>
      </c>
      <c r="I295">
        <f>INDEX([1]Règles!$H$17:$H$600,MATCH($B295,[1]Règles!$E$17:$E$600,0))</f>
        <v>4</v>
      </c>
      <c r="J295">
        <f t="shared" si="10"/>
        <v>0.38095238095238093</v>
      </c>
      <c r="K295">
        <f t="shared" si="11"/>
        <v>0.875</v>
      </c>
    </row>
    <row r="296" spans="1:12" x14ac:dyDescent="0.25">
      <c r="A296" t="s">
        <v>26</v>
      </c>
      <c r="B296" t="s">
        <v>686</v>
      </c>
      <c r="C296" t="s">
        <v>687</v>
      </c>
      <c r="D296" t="s">
        <v>199</v>
      </c>
      <c r="E296">
        <v>14</v>
      </c>
      <c r="F296">
        <f>INDEX([1]Règles!$I$17:$I$600,MATCH($B296,[1]Règles!$E$17:$E$600,0))</f>
        <v>5.2692307692307692</v>
      </c>
      <c r="G296">
        <f>INDEX([1]Règles!$F$17:$F$600,MATCH($B296,[1]Règles!$E$17:$E$600,0))</f>
        <v>25</v>
      </c>
      <c r="H296">
        <f>INDEX([1]Règles!$G$17:$G$600,MATCH($B296,[1]Règles!$E$17:$E$600,0))</f>
        <v>0</v>
      </c>
      <c r="I296">
        <f>INDEX([1]Règles!$H$17:$H$600,MATCH($B296,[1]Règles!$E$17:$E$600,0))</f>
        <v>0</v>
      </c>
      <c r="J296">
        <f t="shared" si="10"/>
        <v>0.37637362637362637</v>
      </c>
      <c r="K296">
        <f t="shared" si="11"/>
        <v>0</v>
      </c>
    </row>
    <row r="297" spans="1:12" x14ac:dyDescent="0.25">
      <c r="A297" t="s">
        <v>11</v>
      </c>
      <c r="B297" t="s">
        <v>944</v>
      </c>
      <c r="C297" t="s">
        <v>945</v>
      </c>
      <c r="D297" t="s">
        <v>212</v>
      </c>
      <c r="E297">
        <v>7</v>
      </c>
      <c r="F297">
        <f>INDEX([1]Règles!$I$17:$I$600,MATCH($B297,[1]Règles!$E$17:$E$600,0))</f>
        <v>4.8</v>
      </c>
      <c r="G297">
        <f>INDEX([1]Règles!$F$17:$F$600,MATCH($B297,[1]Règles!$E$17:$E$600,0))</f>
        <v>10</v>
      </c>
      <c r="H297">
        <f>INDEX([1]Règles!$G$17:$G$600,MATCH($B297,[1]Règles!$E$17:$E$600,0))</f>
        <v>9</v>
      </c>
      <c r="I297">
        <f>INDEX([1]Règles!$H$17:$H$600,MATCH($B297,[1]Règles!$E$17:$E$600,0))</f>
        <v>2</v>
      </c>
      <c r="J297">
        <f t="shared" si="10"/>
        <v>0.68571428571428572</v>
      </c>
      <c r="K297">
        <f t="shared" si="11"/>
        <v>0.41666666666666669</v>
      </c>
    </row>
    <row r="298" spans="1:12" x14ac:dyDescent="0.25">
      <c r="A298" t="s">
        <v>11</v>
      </c>
      <c r="B298" t="s">
        <v>1018</v>
      </c>
      <c r="C298" t="s">
        <v>940</v>
      </c>
      <c r="D298" t="s">
        <v>212</v>
      </c>
      <c r="E298">
        <v>14</v>
      </c>
      <c r="F298">
        <f>INDEX([1]Règles!$I$17:$I$600,MATCH($B298,[1]Règles!$E$17:$E$600,0))</f>
        <v>5.078125</v>
      </c>
      <c r="G298">
        <f>INDEX([1]Règles!$F$17:$F$600,MATCH($B298,[1]Règles!$E$17:$E$600,0))</f>
        <v>32</v>
      </c>
      <c r="H298">
        <f>INDEX([1]Règles!$G$17:$G$600,MATCH($B298,[1]Règles!$E$17:$E$600,0))</f>
        <v>1</v>
      </c>
      <c r="I298">
        <f>INDEX([1]Règles!$H$17:$H$600,MATCH($B298,[1]Règles!$E$17:$E$600,0))</f>
        <v>0</v>
      </c>
      <c r="J298">
        <f t="shared" si="10"/>
        <v>0.3627232142857143</v>
      </c>
      <c r="K298">
        <f t="shared" si="11"/>
        <v>0</v>
      </c>
      <c r="L298">
        <v>1</v>
      </c>
    </row>
    <row r="299" spans="1:12" x14ac:dyDescent="0.25">
      <c r="A299" t="s">
        <v>26</v>
      </c>
      <c r="B299" t="s">
        <v>674</v>
      </c>
      <c r="C299" t="s">
        <v>675</v>
      </c>
      <c r="D299" t="s">
        <v>193</v>
      </c>
      <c r="E299">
        <v>19</v>
      </c>
      <c r="F299">
        <f>INDEX([1]Règles!$I$17:$I$600,MATCH($B299,[1]Règles!$E$17:$E$600,0))</f>
        <v>4.8</v>
      </c>
      <c r="G299">
        <f>INDEX([1]Règles!$F$17:$F$600,MATCH($B299,[1]Règles!$E$17:$E$600,0))</f>
        <v>9</v>
      </c>
      <c r="H299">
        <f>INDEX([1]Règles!$G$17:$G$600,MATCH($B299,[1]Règles!$E$17:$E$600,0))</f>
        <v>2</v>
      </c>
      <c r="I299">
        <f>INDEX([1]Règles!$H$17:$H$600,MATCH($B299,[1]Règles!$E$17:$E$600,0))</f>
        <v>0</v>
      </c>
      <c r="J299">
        <f t="shared" si="10"/>
        <v>0.25263157894736843</v>
      </c>
      <c r="K299">
        <f t="shared" si="11"/>
        <v>0</v>
      </c>
    </row>
    <row r="300" spans="1:12" x14ac:dyDescent="0.25">
      <c r="A300" t="s">
        <v>11</v>
      </c>
      <c r="B300" t="s">
        <v>634</v>
      </c>
      <c r="C300" t="s">
        <v>635</v>
      </c>
      <c r="D300" t="s">
        <v>232</v>
      </c>
      <c r="E300">
        <v>14</v>
      </c>
      <c r="F300">
        <f>INDEX([1]Règles!$I$17:$I$600,MATCH($B300,[1]Règles!$E$17:$E$600,0))</f>
        <v>5.0384615384615383</v>
      </c>
      <c r="G300">
        <f>INDEX([1]Règles!$F$17:$F$600,MATCH($B300,[1]Règles!$E$17:$E$600,0))</f>
        <v>25</v>
      </c>
      <c r="H300">
        <f>INDEX([1]Règles!$G$17:$G$600,MATCH($B300,[1]Règles!$E$17:$E$600,0))</f>
        <v>4</v>
      </c>
      <c r="I300">
        <f>INDEX([1]Règles!$H$17:$H$600,MATCH($B300,[1]Règles!$E$17:$E$600,0))</f>
        <v>0</v>
      </c>
      <c r="J300">
        <f t="shared" si="10"/>
        <v>0.35989010989010989</v>
      </c>
      <c r="K300">
        <f t="shared" si="11"/>
        <v>0</v>
      </c>
    </row>
    <row r="301" spans="1:12" x14ac:dyDescent="0.25">
      <c r="A301" t="s">
        <v>26</v>
      </c>
      <c r="B301" t="s">
        <v>956</v>
      </c>
      <c r="C301" t="s">
        <v>957</v>
      </c>
      <c r="D301" t="s">
        <v>386</v>
      </c>
      <c r="E301">
        <v>15</v>
      </c>
      <c r="F301">
        <f>INDEX([1]Règles!$I$17:$I$600,MATCH($B301,[1]Règles!$E$17:$E$600,0))</f>
        <v>4.8666666666666663</v>
      </c>
      <c r="G301">
        <f>INDEX([1]Règles!$F$17:$F$600,MATCH($B301,[1]Règles!$E$17:$E$600,0))</f>
        <v>15</v>
      </c>
      <c r="H301">
        <f>INDEX([1]Règles!$G$17:$G$600,MATCH($B301,[1]Règles!$E$17:$E$600,0))</f>
        <v>0</v>
      </c>
      <c r="I301">
        <f>INDEX([1]Règles!$H$17:$H$600,MATCH($B301,[1]Règles!$E$17:$E$600,0))</f>
        <v>0</v>
      </c>
      <c r="J301">
        <f t="shared" si="10"/>
        <v>0.32444444444444442</v>
      </c>
      <c r="K301">
        <f t="shared" si="11"/>
        <v>0</v>
      </c>
    </row>
    <row r="302" spans="1:12" x14ac:dyDescent="0.25">
      <c r="A302" t="s">
        <v>5</v>
      </c>
      <c r="B302" t="s">
        <v>670</v>
      </c>
      <c r="C302" t="s">
        <v>671</v>
      </c>
      <c r="D302" t="s">
        <v>193</v>
      </c>
      <c r="E302">
        <v>8</v>
      </c>
      <c r="F302">
        <f>INDEX([1]Règles!$I$17:$I$600,MATCH($B302,[1]Règles!$E$17:$E$600,0))</f>
        <v>4.7857142857142856</v>
      </c>
      <c r="G302">
        <f>INDEX([1]Règles!$F$17:$F$600,MATCH($B302,[1]Règles!$E$17:$E$600,0))</f>
        <v>7</v>
      </c>
      <c r="H302">
        <f>INDEX([1]Règles!$G$17:$G$600,MATCH($B302,[1]Règles!$E$17:$E$600,0))</f>
        <v>8</v>
      </c>
      <c r="I302">
        <f>INDEX([1]Règles!$H$17:$H$600,MATCH($B302,[1]Règles!$E$17:$E$600,0))</f>
        <v>2</v>
      </c>
      <c r="J302">
        <f t="shared" si="10"/>
        <v>0.5982142857142857</v>
      </c>
      <c r="K302">
        <f t="shared" si="11"/>
        <v>0.41791044776119401</v>
      </c>
    </row>
    <row r="303" spans="1:12" x14ac:dyDescent="0.25">
      <c r="A303" t="s">
        <v>11</v>
      </c>
      <c r="B303" t="s">
        <v>594</v>
      </c>
      <c r="C303" t="s">
        <v>595</v>
      </c>
      <c r="D303" t="s">
        <v>190</v>
      </c>
      <c r="E303">
        <v>9</v>
      </c>
      <c r="F303">
        <f>INDEX([1]Règles!$I$17:$I$600,MATCH($B303,[1]Règles!$E$17:$E$600,0))</f>
        <v>4.791666666666667</v>
      </c>
      <c r="G303">
        <f>INDEX([1]Règles!$F$17:$F$600,MATCH($B303,[1]Règles!$E$17:$E$600,0))</f>
        <v>10</v>
      </c>
      <c r="H303">
        <f>INDEX([1]Règles!$G$17:$G$600,MATCH($B303,[1]Règles!$E$17:$E$600,0))</f>
        <v>5</v>
      </c>
      <c r="I303">
        <f>INDEX([1]Règles!$H$17:$H$600,MATCH($B303,[1]Règles!$E$17:$E$600,0))</f>
        <v>0</v>
      </c>
      <c r="J303">
        <f t="shared" si="10"/>
        <v>0.53240740740740744</v>
      </c>
      <c r="K303">
        <f t="shared" si="11"/>
        <v>0</v>
      </c>
    </row>
    <row r="304" spans="1:12" x14ac:dyDescent="0.25">
      <c r="A304" t="s">
        <v>26</v>
      </c>
      <c r="B304" t="s">
        <v>249</v>
      </c>
      <c r="C304" t="s">
        <v>205</v>
      </c>
      <c r="D304" t="s">
        <v>206</v>
      </c>
      <c r="E304">
        <v>7</v>
      </c>
      <c r="F304" t="e">
        <f>INDEX([1]Règles!$I$17:$I$600,MATCH($B304,[1]Règles!$E$17:$E$600,0))</f>
        <v>#N/A</v>
      </c>
      <c r="G304" t="e">
        <f>INDEX([1]Règles!$F$17:$F$600,MATCH($B304,[1]Règles!$E$17:$E$600,0))</f>
        <v>#N/A</v>
      </c>
      <c r="H304" t="e">
        <f>INDEX([1]Règles!$G$17:$G$600,MATCH($B304,[1]Règles!$E$17:$E$600,0))</f>
        <v>#N/A</v>
      </c>
      <c r="I304" t="e">
        <f>INDEX([1]Règles!$H$17:$H$600,MATCH($B304,[1]Règles!$E$17:$E$600,0))</f>
        <v>#N/A</v>
      </c>
      <c r="J304" t="e">
        <f t="shared" si="10"/>
        <v>#N/A</v>
      </c>
      <c r="K304" t="e">
        <f t="shared" si="11"/>
        <v>#N/A</v>
      </c>
    </row>
    <row r="305" spans="1:12" x14ac:dyDescent="0.25">
      <c r="A305" t="s">
        <v>26</v>
      </c>
      <c r="B305" t="s">
        <v>357</v>
      </c>
      <c r="C305" t="s">
        <v>343</v>
      </c>
      <c r="D305" t="s">
        <v>328</v>
      </c>
      <c r="E305">
        <v>10</v>
      </c>
      <c r="F305" t="e">
        <f>INDEX([1]Règles!$I$17:$I$600,MATCH($B305,[1]Règles!$E$17:$E$600,0))</f>
        <v>#N/A</v>
      </c>
      <c r="G305" t="e">
        <f>INDEX([1]Règles!$F$17:$F$600,MATCH($B305,[1]Règles!$E$17:$E$600,0))</f>
        <v>#N/A</v>
      </c>
      <c r="H305" t="e">
        <f>INDEX([1]Règles!$G$17:$G$600,MATCH($B305,[1]Règles!$E$17:$E$600,0))</f>
        <v>#N/A</v>
      </c>
      <c r="I305" t="e">
        <f>INDEX([1]Règles!$H$17:$H$600,MATCH($B305,[1]Règles!$E$17:$E$600,0))</f>
        <v>#N/A</v>
      </c>
      <c r="J305" t="e">
        <f t="shared" si="10"/>
        <v>#N/A</v>
      </c>
      <c r="K305" t="e">
        <f t="shared" si="11"/>
        <v>#N/A</v>
      </c>
    </row>
    <row r="306" spans="1:12" x14ac:dyDescent="0.25">
      <c r="A306" t="s">
        <v>11</v>
      </c>
      <c r="B306" t="s">
        <v>838</v>
      </c>
      <c r="C306" t="s">
        <v>422</v>
      </c>
      <c r="D306" t="s">
        <v>179</v>
      </c>
      <c r="E306">
        <v>14</v>
      </c>
      <c r="F306">
        <f>INDEX([1]Règles!$I$17:$I$600,MATCH($B306,[1]Règles!$E$17:$E$600,0))</f>
        <v>5</v>
      </c>
      <c r="G306">
        <f>INDEX([1]Règles!$F$17:$F$600,MATCH($B306,[1]Règles!$E$17:$E$600,0))</f>
        <v>23</v>
      </c>
      <c r="H306">
        <f>INDEX([1]Règles!$G$17:$G$600,MATCH($B306,[1]Règles!$E$17:$E$600,0))</f>
        <v>11</v>
      </c>
      <c r="I306">
        <f>INDEX([1]Règles!$H$17:$H$600,MATCH($B306,[1]Règles!$E$17:$E$600,0))</f>
        <v>0</v>
      </c>
      <c r="J306">
        <f t="shared" si="10"/>
        <v>0.35714285714285715</v>
      </c>
      <c r="K306">
        <f t="shared" si="11"/>
        <v>0</v>
      </c>
    </row>
    <row r="307" spans="1:12" x14ac:dyDescent="0.25">
      <c r="A307" t="s">
        <v>26</v>
      </c>
      <c r="B307" t="s">
        <v>298</v>
      </c>
      <c r="C307" t="s">
        <v>293</v>
      </c>
      <c r="D307" t="s">
        <v>187</v>
      </c>
      <c r="E307">
        <v>14</v>
      </c>
      <c r="F307">
        <f>INDEX([1]Règles!$I$17:$I$600,MATCH($B307,[1]Règles!$E$17:$E$600,0))</f>
        <v>5</v>
      </c>
      <c r="G307">
        <f>INDEX([1]Règles!$F$17:$F$600,MATCH($B307,[1]Règles!$E$17:$E$600,0))</f>
        <v>23</v>
      </c>
      <c r="H307">
        <f>INDEX([1]Règles!$G$17:$G$600,MATCH($B307,[1]Règles!$E$17:$E$600,0))</f>
        <v>2</v>
      </c>
      <c r="I307">
        <f>INDEX([1]Règles!$H$17:$H$600,MATCH($B307,[1]Règles!$E$17:$E$600,0))</f>
        <v>0</v>
      </c>
      <c r="J307">
        <f t="shared" si="10"/>
        <v>0.35714285714285715</v>
      </c>
      <c r="K307">
        <f t="shared" si="11"/>
        <v>0</v>
      </c>
    </row>
    <row r="308" spans="1:12" x14ac:dyDescent="0.25">
      <c r="A308" t="s">
        <v>11</v>
      </c>
      <c r="B308" t="s">
        <v>391</v>
      </c>
      <c r="C308" t="s">
        <v>231</v>
      </c>
      <c r="D308" t="s">
        <v>176</v>
      </c>
      <c r="E308">
        <v>16</v>
      </c>
      <c r="F308">
        <f>INDEX([1]Règles!$I$17:$I$600,MATCH($B308,[1]Règles!$E$17:$E$600,0))</f>
        <v>5.6607142857142856</v>
      </c>
      <c r="G308">
        <f>INDEX([1]Règles!$F$17:$F$600,MATCH($B308,[1]Règles!$E$17:$E$600,0))</f>
        <v>28</v>
      </c>
      <c r="H308">
        <f>INDEX([1]Règles!$G$17:$G$600,MATCH($B308,[1]Règles!$E$17:$E$600,0))</f>
        <v>0</v>
      </c>
      <c r="I308">
        <f>INDEX([1]Règles!$H$17:$H$600,MATCH($B308,[1]Règles!$E$17:$E$600,0))</f>
        <v>0</v>
      </c>
      <c r="J308">
        <f t="shared" si="10"/>
        <v>0.35379464285714285</v>
      </c>
      <c r="K308">
        <f t="shared" si="11"/>
        <v>0</v>
      </c>
      <c r="L308">
        <v>1</v>
      </c>
    </row>
    <row r="309" spans="1:12" x14ac:dyDescent="0.25">
      <c r="A309" t="s">
        <v>26</v>
      </c>
      <c r="B309" t="s">
        <v>608</v>
      </c>
      <c r="C309" t="s">
        <v>609</v>
      </c>
      <c r="D309" t="s">
        <v>232</v>
      </c>
      <c r="E309">
        <v>8</v>
      </c>
      <c r="F309" t="e">
        <f>INDEX([1]Règles!$I$17:$I$600,MATCH($B309,[1]Règles!$E$17:$E$600,0))</f>
        <v>#N/A</v>
      </c>
      <c r="G309" t="e">
        <f>INDEX([1]Règles!$F$17:$F$600,MATCH($B309,[1]Règles!$E$17:$E$600,0))</f>
        <v>#N/A</v>
      </c>
      <c r="H309" t="e">
        <f>INDEX([1]Règles!$G$17:$G$600,MATCH($B309,[1]Règles!$E$17:$E$600,0))</f>
        <v>#N/A</v>
      </c>
      <c r="I309" t="e">
        <f>INDEX([1]Règles!$H$17:$H$600,MATCH($B309,[1]Règles!$E$17:$E$600,0))</f>
        <v>#N/A</v>
      </c>
      <c r="J309" t="e">
        <f t="shared" si="10"/>
        <v>#N/A</v>
      </c>
      <c r="K309" t="e">
        <f t="shared" si="11"/>
        <v>#N/A</v>
      </c>
    </row>
    <row r="310" spans="1:12" x14ac:dyDescent="0.25">
      <c r="A310" t="s">
        <v>20</v>
      </c>
      <c r="B310" t="s">
        <v>505</v>
      </c>
      <c r="C310" t="s">
        <v>506</v>
      </c>
      <c r="D310" t="s">
        <v>326</v>
      </c>
      <c r="E310">
        <v>16</v>
      </c>
      <c r="F310">
        <f>INDEX([1]Règles!$I$17:$I$600,MATCH($B310,[1]Règles!$E$17:$E$600,0))</f>
        <v>5.5428571428571427</v>
      </c>
      <c r="G310">
        <f>INDEX([1]Règles!$F$17:$F$600,MATCH($B310,[1]Règles!$E$17:$E$600,0))</f>
        <v>35</v>
      </c>
      <c r="H310">
        <f>INDEX([1]Règles!$G$17:$G$600,MATCH($B310,[1]Règles!$E$17:$E$600,0))</f>
        <v>0</v>
      </c>
      <c r="I310">
        <f>INDEX([1]Règles!$H$17:$H$600,MATCH($B310,[1]Règles!$E$17:$E$600,0))</f>
        <v>0</v>
      </c>
      <c r="J310">
        <f t="shared" si="10"/>
        <v>0.34642857142857142</v>
      </c>
      <c r="K310">
        <f t="shared" si="11"/>
        <v>0</v>
      </c>
    </row>
    <row r="311" spans="1:12" x14ac:dyDescent="0.25">
      <c r="A311" t="s">
        <v>26</v>
      </c>
      <c r="B311" t="s">
        <v>689</v>
      </c>
      <c r="D311" t="s">
        <v>199</v>
      </c>
      <c r="E311">
        <v>8</v>
      </c>
      <c r="F311">
        <f>INDEX([1]Règles!$I$17:$I$600,MATCH($B311,[1]Règles!$E$17:$E$600,0))</f>
        <v>4.8571428571428568</v>
      </c>
      <c r="G311">
        <f>INDEX([1]Règles!$F$17:$F$600,MATCH($B311,[1]Règles!$E$17:$E$600,0))</f>
        <v>7</v>
      </c>
      <c r="H311">
        <f>INDEX([1]Règles!$G$17:$G$600,MATCH($B311,[1]Règles!$E$17:$E$600,0))</f>
        <v>2</v>
      </c>
      <c r="I311">
        <f>INDEX([1]Règles!$H$17:$H$600,MATCH($B311,[1]Règles!$E$17:$E$600,0))</f>
        <v>0</v>
      </c>
      <c r="J311">
        <f t="shared" si="10"/>
        <v>0.6071428571428571</v>
      </c>
      <c r="K311">
        <f t="shared" si="11"/>
        <v>0</v>
      </c>
    </row>
    <row r="312" spans="1:12" x14ac:dyDescent="0.25">
      <c r="A312" t="s">
        <v>5</v>
      </c>
      <c r="B312" t="s">
        <v>919</v>
      </c>
      <c r="C312" t="s">
        <v>920</v>
      </c>
      <c r="D312" t="s">
        <v>212</v>
      </c>
      <c r="E312">
        <v>10</v>
      </c>
      <c r="F312">
        <f>INDEX([1]Règles!$I$17:$I$600,MATCH($B312,[1]Règles!$E$17:$E$600,0))</f>
        <v>4.6875</v>
      </c>
      <c r="G312">
        <f>INDEX([1]Règles!$F$17:$F$600,MATCH($B312,[1]Règles!$E$17:$E$600,0))</f>
        <v>8</v>
      </c>
      <c r="H312">
        <f>INDEX([1]Règles!$G$17:$G$600,MATCH($B312,[1]Règles!$E$17:$E$600,0))</f>
        <v>18</v>
      </c>
      <c r="I312">
        <f>INDEX([1]Règles!$H$17:$H$600,MATCH($B312,[1]Règles!$E$17:$E$600,0))</f>
        <v>3</v>
      </c>
      <c r="J312">
        <f t="shared" si="10"/>
        <v>0.46875</v>
      </c>
      <c r="K312">
        <f t="shared" si="11"/>
        <v>0.64</v>
      </c>
    </row>
    <row r="313" spans="1:12" x14ac:dyDescent="0.25">
      <c r="A313" t="s">
        <v>5</v>
      </c>
      <c r="B313" t="s">
        <v>333</v>
      </c>
      <c r="C313" t="s">
        <v>334</v>
      </c>
      <c r="D313" t="s">
        <v>187</v>
      </c>
      <c r="E313">
        <v>10</v>
      </c>
      <c r="F313">
        <f>INDEX([1]Règles!$I$17:$I$600,MATCH($B313,[1]Règles!$E$17:$E$600,0))</f>
        <v>4.75</v>
      </c>
      <c r="G313">
        <f>INDEX([1]Règles!$F$17:$F$600,MATCH($B313,[1]Règles!$E$17:$E$600,0))</f>
        <v>4</v>
      </c>
      <c r="H313">
        <f>INDEX([1]Règles!$G$17:$G$600,MATCH($B313,[1]Règles!$E$17:$E$600,0))</f>
        <v>7</v>
      </c>
      <c r="I313">
        <f>INDEX([1]Règles!$H$17:$H$600,MATCH($B313,[1]Règles!$E$17:$E$600,0))</f>
        <v>1</v>
      </c>
      <c r="J313">
        <f t="shared" si="10"/>
        <v>0.47499999999999998</v>
      </c>
      <c r="K313">
        <f t="shared" si="11"/>
        <v>0.21052631578947367</v>
      </c>
    </row>
    <row r="314" spans="1:12" x14ac:dyDescent="0.25">
      <c r="A314" t="s">
        <v>5</v>
      </c>
      <c r="B314" t="s">
        <v>331</v>
      </c>
      <c r="C314" t="s">
        <v>332</v>
      </c>
      <c r="D314" t="s">
        <v>196</v>
      </c>
      <c r="E314">
        <v>13</v>
      </c>
      <c r="F314" t="e">
        <f>INDEX([1]Règles!$I$17:$I$600,MATCH($B314,[1]Règles!$E$17:$E$600,0))</f>
        <v>#N/A</v>
      </c>
      <c r="G314" t="e">
        <f>INDEX([1]Règles!$F$17:$F$600,MATCH($B314,[1]Règles!$E$17:$E$600,0))</f>
        <v>#N/A</v>
      </c>
      <c r="H314" t="e">
        <f>INDEX([1]Règles!$G$17:$G$600,MATCH($B314,[1]Règles!$E$17:$E$600,0))</f>
        <v>#N/A</v>
      </c>
      <c r="I314" t="e">
        <f>INDEX([1]Règles!$H$17:$H$600,MATCH($B314,[1]Règles!$E$17:$E$600,0))</f>
        <v>#N/A</v>
      </c>
      <c r="J314" t="e">
        <f t="shared" si="10"/>
        <v>#N/A</v>
      </c>
      <c r="K314" t="e">
        <f t="shared" si="11"/>
        <v>#N/A</v>
      </c>
    </row>
    <row r="315" spans="1:12" x14ac:dyDescent="0.25">
      <c r="A315" t="s">
        <v>26</v>
      </c>
      <c r="B315" t="s">
        <v>370</v>
      </c>
      <c r="C315" t="s">
        <v>371</v>
      </c>
      <c r="D315" t="s">
        <v>184</v>
      </c>
      <c r="E315">
        <v>14</v>
      </c>
      <c r="F315">
        <f>INDEX([1]Règles!$I$17:$I$600,MATCH($B315,[1]Règles!$E$17:$E$600,0))</f>
        <v>4.84</v>
      </c>
      <c r="G315">
        <f>INDEX([1]Règles!$F$17:$F$600,MATCH($B315,[1]Règles!$E$17:$E$600,0))</f>
        <v>25</v>
      </c>
      <c r="H315">
        <f>INDEX([1]Règles!$G$17:$G$600,MATCH($B315,[1]Règles!$E$17:$E$600,0))</f>
        <v>2</v>
      </c>
      <c r="I315">
        <f>INDEX([1]Règles!$H$17:$H$600,MATCH($B315,[1]Règles!$E$17:$E$600,0))</f>
        <v>0</v>
      </c>
      <c r="J315">
        <f t="shared" si="10"/>
        <v>0.3457142857142857</v>
      </c>
      <c r="K315">
        <f t="shared" si="11"/>
        <v>0</v>
      </c>
    </row>
    <row r="316" spans="1:12" x14ac:dyDescent="0.25">
      <c r="A316" t="s">
        <v>26</v>
      </c>
      <c r="B316" t="s">
        <v>335</v>
      </c>
      <c r="C316" t="s">
        <v>336</v>
      </c>
      <c r="D316" t="s">
        <v>196</v>
      </c>
      <c r="E316">
        <v>12</v>
      </c>
      <c r="F316">
        <f>INDEX([1]Règles!$I$17:$I$600,MATCH($B316,[1]Règles!$E$17:$E$600,0))</f>
        <v>4.833333333333333</v>
      </c>
      <c r="G316">
        <f>INDEX([1]Règles!$F$17:$F$600,MATCH($B316,[1]Règles!$E$17:$E$600,0))</f>
        <v>15</v>
      </c>
      <c r="H316">
        <f>INDEX([1]Règles!$G$17:$G$600,MATCH($B316,[1]Règles!$E$17:$E$600,0))</f>
        <v>1</v>
      </c>
      <c r="I316">
        <f>INDEX([1]Règles!$H$17:$H$600,MATCH($B316,[1]Règles!$E$17:$E$600,0))</f>
        <v>2</v>
      </c>
      <c r="J316">
        <f t="shared" si="10"/>
        <v>0.40277777777777773</v>
      </c>
      <c r="K316">
        <f t="shared" si="11"/>
        <v>0.41379310344827591</v>
      </c>
    </row>
    <row r="317" spans="1:12" x14ac:dyDescent="0.25">
      <c r="A317" t="s">
        <v>20</v>
      </c>
      <c r="B317" t="s">
        <v>274</v>
      </c>
      <c r="C317" t="s">
        <v>275</v>
      </c>
      <c r="D317" t="s">
        <v>176</v>
      </c>
      <c r="E317">
        <v>18</v>
      </c>
      <c r="F317">
        <f>INDEX([1]Règles!$I$17:$I$600,MATCH($B317,[1]Règles!$E$17:$E$600,0))</f>
        <v>5.7837837837837842</v>
      </c>
      <c r="G317">
        <f>INDEX([1]Règles!$F$17:$F$600,MATCH($B317,[1]Règles!$E$17:$E$600,0))</f>
        <v>37</v>
      </c>
      <c r="H317">
        <f>INDEX([1]Règles!$G$17:$G$600,MATCH($B317,[1]Règles!$E$17:$E$600,0))</f>
        <v>0</v>
      </c>
      <c r="I317">
        <f>INDEX([1]Règles!$H$17:$H$600,MATCH($B317,[1]Règles!$E$17:$E$600,0))</f>
        <v>0</v>
      </c>
      <c r="J317">
        <f t="shared" si="10"/>
        <v>0.32132132132132135</v>
      </c>
      <c r="K317">
        <f t="shared" si="11"/>
        <v>0</v>
      </c>
      <c r="L317">
        <v>1</v>
      </c>
    </row>
    <row r="318" spans="1:12" x14ac:dyDescent="0.25">
      <c r="A318" t="s">
        <v>26</v>
      </c>
      <c r="B318" t="s">
        <v>613</v>
      </c>
      <c r="C318" t="s">
        <v>614</v>
      </c>
      <c r="D318" t="s">
        <v>232</v>
      </c>
      <c r="E318">
        <v>7</v>
      </c>
      <c r="F318">
        <f>INDEX([1]Règles!$I$17:$I$600,MATCH($B318,[1]Règles!$E$17:$E$600,0))</f>
        <v>4.8235294117647056</v>
      </c>
      <c r="G318">
        <f>INDEX([1]Règles!$F$17:$F$600,MATCH($B318,[1]Règles!$E$17:$E$600,0))</f>
        <v>17</v>
      </c>
      <c r="H318">
        <f>INDEX([1]Règles!$G$17:$G$600,MATCH($B318,[1]Règles!$E$17:$E$600,0))</f>
        <v>1</v>
      </c>
      <c r="I318" t="str">
        <f>INDEX([1]Règles!$H$17:$H$600,MATCH($B318,[1]Règles!$E$17:$E$600,0))</f>
        <v>1 / (-1)</v>
      </c>
      <c r="J318">
        <f t="shared" si="10"/>
        <v>0.68907563025210083</v>
      </c>
      <c r="K318" t="e">
        <f t="shared" si="11"/>
        <v>#VALUE!</v>
      </c>
    </row>
    <row r="319" spans="1:12" x14ac:dyDescent="0.25">
      <c r="A319" t="s">
        <v>11</v>
      </c>
      <c r="B319" t="s">
        <v>248</v>
      </c>
      <c r="C319" t="s">
        <v>228</v>
      </c>
      <c r="D319" t="s">
        <v>229</v>
      </c>
      <c r="E319">
        <v>18</v>
      </c>
      <c r="F319">
        <f>INDEX([1]Règles!$I$17:$I$600,MATCH($B319,[1]Règles!$E$17:$E$600,0))</f>
        <v>5.64</v>
      </c>
      <c r="G319">
        <f>INDEX([1]Règles!$F$17:$F$600,MATCH($B319,[1]Règles!$E$17:$E$600,0))</f>
        <v>24</v>
      </c>
      <c r="H319">
        <f>INDEX([1]Règles!$G$17:$G$600,MATCH($B319,[1]Règles!$E$17:$E$600,0))</f>
        <v>1</v>
      </c>
      <c r="I319">
        <f>INDEX([1]Règles!$H$17:$H$600,MATCH($B319,[1]Règles!$E$17:$E$600,0))</f>
        <v>0</v>
      </c>
      <c r="J319">
        <f t="shared" si="10"/>
        <v>0.3133333333333333</v>
      </c>
      <c r="K319">
        <f t="shared" si="11"/>
        <v>0</v>
      </c>
      <c r="L319">
        <v>1</v>
      </c>
    </row>
    <row r="320" spans="1:12" x14ac:dyDescent="0.25">
      <c r="A320" t="s">
        <v>11</v>
      </c>
      <c r="B320" t="s">
        <v>468</v>
      </c>
      <c r="C320" t="s">
        <v>469</v>
      </c>
      <c r="D320" t="s">
        <v>206</v>
      </c>
      <c r="E320">
        <v>16</v>
      </c>
      <c r="F320">
        <f>INDEX([1]Règles!$I$17:$I$600,MATCH($B320,[1]Règles!$E$17:$E$600,0))</f>
        <v>4.7142857142857144</v>
      </c>
      <c r="G320">
        <f>INDEX([1]Règles!$F$17:$F$600,MATCH($B320,[1]Règles!$E$17:$E$600,0))</f>
        <v>13</v>
      </c>
      <c r="H320">
        <f>INDEX([1]Règles!$G$17:$G$600,MATCH($B320,[1]Règles!$E$17:$E$600,0))</f>
        <v>14</v>
      </c>
      <c r="I320">
        <f>INDEX([1]Règles!$H$17:$H$600,MATCH($B320,[1]Règles!$E$17:$E$600,0))</f>
        <v>5</v>
      </c>
      <c r="J320">
        <f t="shared" si="10"/>
        <v>0.29464285714285715</v>
      </c>
      <c r="K320">
        <f t="shared" si="11"/>
        <v>1.0606060606060606</v>
      </c>
    </row>
    <row r="321" spans="1:12" x14ac:dyDescent="0.25">
      <c r="A321" t="s">
        <v>26</v>
      </c>
      <c r="B321" t="s">
        <v>1024</v>
      </c>
      <c r="D321" t="s">
        <v>326</v>
      </c>
      <c r="E321">
        <v>11</v>
      </c>
      <c r="F321" t="e">
        <f>INDEX([1]Règles!$I$17:$I$600,MATCH($B321,[1]Règles!$E$17:$E$600,0))</f>
        <v>#N/A</v>
      </c>
      <c r="G321" t="e">
        <f>INDEX([1]Règles!$F$17:$F$600,MATCH($B321,[1]Règles!$E$17:$E$600,0))</f>
        <v>#N/A</v>
      </c>
      <c r="H321" t="e">
        <f>INDEX([1]Règles!$G$17:$G$600,MATCH($B321,[1]Règles!$E$17:$E$600,0))</f>
        <v>#N/A</v>
      </c>
      <c r="I321" t="e">
        <f>INDEX([1]Règles!$H$17:$H$600,MATCH($B321,[1]Règles!$E$17:$E$600,0))</f>
        <v>#N/A</v>
      </c>
      <c r="J321" t="e">
        <f t="shared" si="10"/>
        <v>#N/A</v>
      </c>
      <c r="K321" t="e">
        <f t="shared" si="11"/>
        <v>#N/A</v>
      </c>
    </row>
    <row r="322" spans="1:12" x14ac:dyDescent="0.25">
      <c r="A322" t="s">
        <v>20</v>
      </c>
      <c r="B322" t="s">
        <v>270</v>
      </c>
      <c r="C322" t="s">
        <v>271</v>
      </c>
      <c r="D322" t="s">
        <v>181</v>
      </c>
      <c r="E322">
        <v>19</v>
      </c>
      <c r="F322">
        <f>INDEX([1]Règles!$I$17:$I$600,MATCH($B322,[1]Règles!$E$17:$E$600,0))</f>
        <v>5.5789473684210522</v>
      </c>
      <c r="G322">
        <f>INDEX([1]Règles!$F$17:$F$600,MATCH($B322,[1]Règles!$E$17:$E$600,0))</f>
        <v>38</v>
      </c>
      <c r="H322">
        <f>INDEX([1]Règles!$G$17:$G$600,MATCH($B322,[1]Règles!$E$17:$E$600,0))</f>
        <v>0</v>
      </c>
      <c r="I322">
        <f>INDEX([1]Règles!$H$17:$H$600,MATCH($B322,[1]Règles!$E$17:$E$600,0))</f>
        <v>0</v>
      </c>
      <c r="J322">
        <f t="shared" si="10"/>
        <v>0.2936288088642659</v>
      </c>
      <c r="K322">
        <f t="shared" si="11"/>
        <v>0</v>
      </c>
    </row>
    <row r="323" spans="1:12" x14ac:dyDescent="0.25">
      <c r="A323" t="s">
        <v>20</v>
      </c>
      <c r="B323" t="s">
        <v>303</v>
      </c>
      <c r="C323" t="s">
        <v>304</v>
      </c>
      <c r="D323" t="s">
        <v>173</v>
      </c>
      <c r="E323">
        <v>20</v>
      </c>
      <c r="F323">
        <f>INDEX([1]Règles!$I$17:$I$600,MATCH($B323,[1]Règles!$E$17:$E$600,0))</f>
        <v>5.6724137931034484</v>
      </c>
      <c r="G323">
        <f>INDEX([1]Règles!$F$17:$F$600,MATCH($B323,[1]Règles!$E$17:$E$600,0))</f>
        <v>29</v>
      </c>
      <c r="H323">
        <f>INDEX([1]Règles!$G$17:$G$600,MATCH($B323,[1]Règles!$E$17:$E$600,0))</f>
        <v>0</v>
      </c>
      <c r="I323">
        <f>INDEX([1]Règles!$H$17:$H$600,MATCH($B323,[1]Règles!$E$17:$E$600,0))</f>
        <v>0</v>
      </c>
      <c r="J323">
        <f t="shared" ref="J323:J386" si="12">F323/E323</f>
        <v>0.2836206896551724</v>
      </c>
      <c r="K323">
        <f t="shared" ref="K323:K386" si="13">I323/F323</f>
        <v>0</v>
      </c>
      <c r="L323">
        <v>1</v>
      </c>
    </row>
    <row r="324" spans="1:12" x14ac:dyDescent="0.25">
      <c r="A324" t="s">
        <v>26</v>
      </c>
      <c r="B324" t="s">
        <v>987</v>
      </c>
      <c r="C324" t="s">
        <v>679</v>
      </c>
      <c r="D324" t="s">
        <v>209</v>
      </c>
      <c r="E324">
        <v>8</v>
      </c>
      <c r="F324">
        <f>INDEX([1]Règles!$I$17:$I$600,MATCH($B324,[1]Règles!$E$17:$E$600,0))</f>
        <v>4.7142857142857144</v>
      </c>
      <c r="G324">
        <f>INDEX([1]Règles!$F$17:$F$600,MATCH($B324,[1]Règles!$E$17:$E$600,0))</f>
        <v>13</v>
      </c>
      <c r="H324">
        <f>INDEX([1]Règles!$G$17:$G$600,MATCH($B324,[1]Règles!$E$17:$E$600,0))</f>
        <v>2</v>
      </c>
      <c r="I324">
        <f>INDEX([1]Règles!$H$17:$H$600,MATCH($B324,[1]Règles!$E$17:$E$600,0))</f>
        <v>0</v>
      </c>
      <c r="J324">
        <f t="shared" si="12"/>
        <v>0.5892857142857143</v>
      </c>
      <c r="K324">
        <f t="shared" si="13"/>
        <v>0</v>
      </c>
    </row>
    <row r="325" spans="1:12" x14ac:dyDescent="0.25">
      <c r="A325" t="s">
        <v>5</v>
      </c>
      <c r="B325" t="s">
        <v>642</v>
      </c>
      <c r="C325" t="s">
        <v>643</v>
      </c>
      <c r="D325" t="s">
        <v>219</v>
      </c>
      <c r="E325">
        <v>5</v>
      </c>
      <c r="F325" t="e">
        <f>INDEX([1]Règles!$I$17:$I$600,MATCH($B325,[1]Règles!$E$17:$E$600,0))</f>
        <v>#N/A</v>
      </c>
      <c r="G325" t="e">
        <f>INDEX([1]Règles!$F$17:$F$600,MATCH($B325,[1]Règles!$E$17:$E$600,0))</f>
        <v>#N/A</v>
      </c>
      <c r="H325" t="e">
        <f>INDEX([1]Règles!$G$17:$G$600,MATCH($B325,[1]Règles!$E$17:$E$600,0))</f>
        <v>#N/A</v>
      </c>
      <c r="I325" t="e">
        <f>INDEX([1]Règles!$H$17:$H$600,MATCH($B325,[1]Règles!$E$17:$E$600,0))</f>
        <v>#N/A</v>
      </c>
      <c r="J325" t="e">
        <f t="shared" si="12"/>
        <v>#N/A</v>
      </c>
      <c r="K325" t="e">
        <f t="shared" si="13"/>
        <v>#N/A</v>
      </c>
    </row>
    <row r="326" spans="1:12" x14ac:dyDescent="0.25">
      <c r="A326" t="s">
        <v>26</v>
      </c>
      <c r="B326" t="s">
        <v>978</v>
      </c>
      <c r="C326" t="s">
        <v>979</v>
      </c>
      <c r="D326" t="s">
        <v>209</v>
      </c>
      <c r="E326">
        <v>8</v>
      </c>
      <c r="F326">
        <f>INDEX([1]Règles!$I$17:$I$600,MATCH($B326,[1]Règles!$E$17:$E$600,0))</f>
        <v>4.8125</v>
      </c>
      <c r="G326">
        <f>INDEX([1]Règles!$F$17:$F$600,MATCH($B326,[1]Règles!$E$17:$E$600,0))</f>
        <v>15</v>
      </c>
      <c r="H326">
        <f>INDEX([1]Règles!$G$17:$G$600,MATCH($B326,[1]Règles!$E$17:$E$600,0))</f>
        <v>6</v>
      </c>
      <c r="I326">
        <f>INDEX([1]Règles!$H$17:$H$600,MATCH($B326,[1]Règles!$E$17:$E$600,0))</f>
        <v>1</v>
      </c>
      <c r="J326">
        <f t="shared" si="12"/>
        <v>0.6015625</v>
      </c>
      <c r="K326">
        <f t="shared" si="13"/>
        <v>0.20779220779220781</v>
      </c>
    </row>
    <row r="327" spans="1:12" x14ac:dyDescent="0.25">
      <c r="A327" t="s">
        <v>11</v>
      </c>
      <c r="B327" t="s">
        <v>1015</v>
      </c>
      <c r="C327" t="s">
        <v>967</v>
      </c>
      <c r="D327" t="s">
        <v>386</v>
      </c>
      <c r="E327">
        <v>10</v>
      </c>
      <c r="F327">
        <f>INDEX([1]Règles!$I$17:$I$600,MATCH($B327,[1]Règles!$E$17:$E$600,0))</f>
        <v>4.583333333333333</v>
      </c>
      <c r="G327">
        <f>INDEX([1]Règles!$F$17:$F$600,MATCH($B327,[1]Règles!$E$17:$E$600,0))</f>
        <v>12</v>
      </c>
      <c r="H327">
        <f>INDEX([1]Règles!$G$17:$G$600,MATCH($B327,[1]Règles!$E$17:$E$600,0))</f>
        <v>8</v>
      </c>
      <c r="I327">
        <f>INDEX([1]Règles!$H$17:$H$600,MATCH($B327,[1]Règles!$E$17:$E$600,0))</f>
        <v>0</v>
      </c>
      <c r="J327">
        <f t="shared" si="12"/>
        <v>0.45833333333333331</v>
      </c>
      <c r="K327">
        <f t="shared" si="13"/>
        <v>0</v>
      </c>
    </row>
    <row r="328" spans="1:12" x14ac:dyDescent="0.25">
      <c r="A328" t="s">
        <v>11</v>
      </c>
      <c r="B328" t="s">
        <v>746</v>
      </c>
      <c r="C328" t="s">
        <v>747</v>
      </c>
      <c r="D328" t="s">
        <v>181</v>
      </c>
      <c r="E328">
        <v>7</v>
      </c>
      <c r="F328">
        <f>INDEX([1]Règles!$I$17:$I$600,MATCH($B328,[1]Règles!$E$17:$E$600,0))</f>
        <v>4.666666666666667</v>
      </c>
      <c r="G328">
        <f>INDEX([1]Règles!$F$17:$F$600,MATCH($B328,[1]Règles!$E$17:$E$600,0))</f>
        <v>3</v>
      </c>
      <c r="H328">
        <f>INDEX([1]Règles!$G$17:$G$600,MATCH($B328,[1]Règles!$E$17:$E$600,0))</f>
        <v>6</v>
      </c>
      <c r="I328">
        <f>INDEX([1]Règles!$H$17:$H$600,MATCH($B328,[1]Règles!$E$17:$E$600,0))</f>
        <v>1</v>
      </c>
      <c r="J328">
        <f t="shared" si="12"/>
        <v>0.66666666666666674</v>
      </c>
      <c r="K328">
        <f t="shared" si="13"/>
        <v>0.21428571428571427</v>
      </c>
    </row>
    <row r="329" spans="1:12" x14ac:dyDescent="0.25">
      <c r="A329" t="s">
        <v>26</v>
      </c>
      <c r="B329" t="s">
        <v>372</v>
      </c>
      <c r="C329" t="s">
        <v>373</v>
      </c>
      <c r="D329" t="s">
        <v>193</v>
      </c>
      <c r="E329">
        <v>11</v>
      </c>
      <c r="F329">
        <f>INDEX([1]Règles!$I$17:$I$600,MATCH($B329,[1]Règles!$E$17:$E$600,0))</f>
        <v>4.8125</v>
      </c>
      <c r="G329">
        <f>INDEX([1]Règles!$F$17:$F$600,MATCH($B329,[1]Règles!$E$17:$E$600,0))</f>
        <v>16</v>
      </c>
      <c r="H329">
        <f>INDEX([1]Règles!$G$17:$G$600,MATCH($B329,[1]Règles!$E$17:$E$600,0))</f>
        <v>1</v>
      </c>
      <c r="I329">
        <f>INDEX([1]Règles!$H$17:$H$600,MATCH($B329,[1]Règles!$E$17:$E$600,0))</f>
        <v>0</v>
      </c>
      <c r="J329">
        <f t="shared" si="12"/>
        <v>0.4375</v>
      </c>
      <c r="K329">
        <f t="shared" si="13"/>
        <v>0</v>
      </c>
    </row>
    <row r="330" spans="1:12" x14ac:dyDescent="0.25">
      <c r="A330" t="s">
        <v>26</v>
      </c>
      <c r="B330" t="s">
        <v>855</v>
      </c>
      <c r="C330" t="s">
        <v>399</v>
      </c>
      <c r="D330" t="s">
        <v>206</v>
      </c>
      <c r="E330">
        <v>16</v>
      </c>
      <c r="F330">
        <f>INDEX([1]Règles!$I$17:$I$600,MATCH($B330,[1]Règles!$E$17:$E$600,0))</f>
        <v>5.333333333333333</v>
      </c>
      <c r="G330">
        <f>INDEX([1]Règles!$F$17:$F$600,MATCH($B330,[1]Règles!$E$17:$E$600,0))</f>
        <v>12</v>
      </c>
      <c r="H330">
        <f>INDEX([1]Règles!$G$17:$G$600,MATCH($B330,[1]Règles!$E$17:$E$600,0))</f>
        <v>2</v>
      </c>
      <c r="I330">
        <f>INDEX([1]Règles!$H$17:$H$600,MATCH($B330,[1]Règles!$E$17:$E$600,0))</f>
        <v>0</v>
      </c>
      <c r="J330">
        <f t="shared" si="12"/>
        <v>0.33333333333333331</v>
      </c>
      <c r="K330">
        <f t="shared" si="13"/>
        <v>0</v>
      </c>
    </row>
    <row r="331" spans="1:12" x14ac:dyDescent="0.25">
      <c r="A331" t="s">
        <v>26</v>
      </c>
      <c r="B331" t="s">
        <v>891</v>
      </c>
      <c r="C331" t="s">
        <v>892</v>
      </c>
      <c r="D331" t="s">
        <v>313</v>
      </c>
      <c r="E331">
        <v>7</v>
      </c>
      <c r="F331" t="e">
        <f>INDEX([1]Règles!$I$17:$I$600,MATCH($B331,[1]Règles!$E$17:$E$600,0))</f>
        <v>#N/A</v>
      </c>
      <c r="G331" t="e">
        <f>INDEX([1]Règles!$F$17:$F$600,MATCH($B331,[1]Règles!$E$17:$E$600,0))</f>
        <v>#N/A</v>
      </c>
      <c r="H331" t="e">
        <f>INDEX([1]Règles!$G$17:$G$600,MATCH($B331,[1]Règles!$E$17:$E$600,0))</f>
        <v>#N/A</v>
      </c>
      <c r="I331" t="e">
        <f>INDEX([1]Règles!$H$17:$H$600,MATCH($B331,[1]Règles!$E$17:$E$600,0))</f>
        <v>#N/A</v>
      </c>
      <c r="J331" t="e">
        <f t="shared" si="12"/>
        <v>#N/A</v>
      </c>
      <c r="K331" t="e">
        <f t="shared" si="13"/>
        <v>#N/A</v>
      </c>
    </row>
    <row r="332" spans="1:12" x14ac:dyDescent="0.25">
      <c r="A332" t="s">
        <v>11</v>
      </c>
      <c r="B332" t="s">
        <v>265</v>
      </c>
      <c r="C332" t="s">
        <v>522</v>
      </c>
      <c r="D332" t="s">
        <v>326</v>
      </c>
      <c r="E332">
        <v>10</v>
      </c>
      <c r="F332">
        <f>INDEX([1]Règles!$I$17:$I$600,MATCH($B332,[1]Règles!$E$17:$E$600,0))</f>
        <v>4.8125</v>
      </c>
      <c r="G332">
        <f>INDEX([1]Règles!$F$17:$F$600,MATCH($B332,[1]Règles!$E$17:$E$600,0))</f>
        <v>15</v>
      </c>
      <c r="H332">
        <f>INDEX([1]Règles!$G$17:$G$600,MATCH($B332,[1]Règles!$E$17:$E$600,0))</f>
        <v>10</v>
      </c>
      <c r="I332" t="str">
        <f>INDEX([1]Règles!$H$17:$H$600,MATCH($B332,[1]Règles!$E$17:$E$600,0))</f>
        <v>(-1)</v>
      </c>
      <c r="J332">
        <f t="shared" si="12"/>
        <v>0.48125000000000001</v>
      </c>
      <c r="K332" t="e">
        <f t="shared" si="13"/>
        <v>#VALUE!</v>
      </c>
    </row>
    <row r="333" spans="1:12" x14ac:dyDescent="0.25">
      <c r="A333" t="s">
        <v>26</v>
      </c>
      <c r="B333" t="s">
        <v>930</v>
      </c>
      <c r="C333" t="s">
        <v>931</v>
      </c>
      <c r="D333" t="s">
        <v>212</v>
      </c>
      <c r="E333">
        <v>6</v>
      </c>
      <c r="F333">
        <f>INDEX([1]Règles!$I$17:$I$600,MATCH($B333,[1]Règles!$E$17:$E$600,0))</f>
        <v>4.5</v>
      </c>
      <c r="G333">
        <f>INDEX([1]Règles!$F$17:$F$600,MATCH($B333,[1]Règles!$E$17:$E$600,0))</f>
        <v>13</v>
      </c>
      <c r="H333">
        <f>INDEX([1]Règles!$G$17:$G$600,MATCH($B333,[1]Règles!$E$17:$E$600,0))</f>
        <v>10</v>
      </c>
      <c r="I333">
        <f>INDEX([1]Règles!$H$17:$H$600,MATCH($B333,[1]Règles!$E$17:$E$600,0))</f>
        <v>0</v>
      </c>
      <c r="J333">
        <f t="shared" si="12"/>
        <v>0.75</v>
      </c>
      <c r="K333">
        <f t="shared" si="13"/>
        <v>0</v>
      </c>
    </row>
    <row r="334" spans="1:12" x14ac:dyDescent="0.25">
      <c r="A334" t="s">
        <v>5</v>
      </c>
      <c r="B334" t="s">
        <v>1023</v>
      </c>
      <c r="C334" t="s">
        <v>254</v>
      </c>
      <c r="D334" t="s">
        <v>313</v>
      </c>
      <c r="E334">
        <v>12</v>
      </c>
      <c r="F334">
        <f>INDEX([1]Règles!$I$17:$I$600,MATCH($B334,[1]Règles!$E$17:$E$600,0))</f>
        <v>4.6818181818181817</v>
      </c>
      <c r="G334">
        <f>INDEX([1]Règles!$F$17:$F$600,MATCH($B334,[1]Règles!$E$17:$E$600,0))</f>
        <v>22</v>
      </c>
      <c r="H334">
        <f>INDEX([1]Règles!$G$17:$G$600,MATCH($B334,[1]Règles!$E$17:$E$600,0))</f>
        <v>6</v>
      </c>
      <c r="I334">
        <f>INDEX([1]Règles!$H$17:$H$600,MATCH($B334,[1]Règles!$E$17:$E$600,0))</f>
        <v>7</v>
      </c>
      <c r="J334">
        <f t="shared" si="12"/>
        <v>0.39015151515151514</v>
      </c>
      <c r="K334">
        <f t="shared" si="13"/>
        <v>1.4951456310679612</v>
      </c>
    </row>
    <row r="335" spans="1:12" x14ac:dyDescent="0.25">
      <c r="A335" t="s">
        <v>11</v>
      </c>
      <c r="B335" t="s">
        <v>873</v>
      </c>
      <c r="C335" t="s">
        <v>874</v>
      </c>
      <c r="D335" t="s">
        <v>206</v>
      </c>
      <c r="E335">
        <v>15</v>
      </c>
      <c r="F335">
        <f>INDEX([1]Règles!$I$17:$I$600,MATCH($B335,[1]Règles!$E$17:$E$600,0))</f>
        <v>4.8095238095238093</v>
      </c>
      <c r="G335">
        <f>INDEX([1]Règles!$F$17:$F$600,MATCH($B335,[1]Règles!$E$17:$E$600,0))</f>
        <v>20</v>
      </c>
      <c r="H335">
        <f>INDEX([1]Règles!$G$17:$G$600,MATCH($B335,[1]Règles!$E$17:$E$600,0))</f>
        <v>10</v>
      </c>
      <c r="I335">
        <f>INDEX([1]Règles!$H$17:$H$600,MATCH($B335,[1]Règles!$E$17:$E$600,0))</f>
        <v>1</v>
      </c>
      <c r="J335">
        <f t="shared" si="12"/>
        <v>0.32063492063492061</v>
      </c>
      <c r="K335">
        <f t="shared" si="13"/>
        <v>0.20792079207920794</v>
      </c>
    </row>
    <row r="336" spans="1:12" x14ac:dyDescent="0.25">
      <c r="A336" t="s">
        <v>26</v>
      </c>
      <c r="B336" t="s">
        <v>610</v>
      </c>
      <c r="C336" t="s">
        <v>340</v>
      </c>
      <c r="D336" t="s">
        <v>232</v>
      </c>
      <c r="E336">
        <v>11</v>
      </c>
      <c r="F336" t="e">
        <f>INDEX([1]Règles!$I$17:$I$600,MATCH($B336,[1]Règles!$E$17:$E$600,0))</f>
        <v>#N/A</v>
      </c>
      <c r="G336" t="e">
        <f>INDEX([1]Règles!$F$17:$F$600,MATCH($B336,[1]Règles!$E$17:$E$600,0))</f>
        <v>#N/A</v>
      </c>
      <c r="H336" t="e">
        <f>INDEX([1]Règles!$G$17:$G$600,MATCH($B336,[1]Règles!$E$17:$E$600,0))</f>
        <v>#N/A</v>
      </c>
      <c r="I336" t="e">
        <f>INDEX([1]Règles!$H$17:$H$600,MATCH($B336,[1]Règles!$E$17:$E$600,0))</f>
        <v>#N/A</v>
      </c>
      <c r="J336" t="e">
        <f t="shared" si="12"/>
        <v>#N/A</v>
      </c>
      <c r="K336" t="e">
        <f t="shared" si="13"/>
        <v>#N/A</v>
      </c>
    </row>
    <row r="337" spans="1:11" x14ac:dyDescent="0.25">
      <c r="A337" t="s">
        <v>26</v>
      </c>
      <c r="B337" t="s">
        <v>504</v>
      </c>
      <c r="C337" t="s">
        <v>375</v>
      </c>
      <c r="D337" t="s">
        <v>326</v>
      </c>
      <c r="E337">
        <v>18</v>
      </c>
      <c r="F337">
        <f>INDEX([1]Règles!$I$17:$I$600,MATCH($B337,[1]Règles!$E$17:$E$600,0))</f>
        <v>4.96</v>
      </c>
      <c r="G337">
        <f>INDEX([1]Règles!$F$17:$F$600,MATCH($B337,[1]Règles!$E$17:$E$600,0))</f>
        <v>25</v>
      </c>
      <c r="H337">
        <f>INDEX([1]Règles!$G$17:$G$600,MATCH($B337,[1]Règles!$E$17:$E$600,0))</f>
        <v>0</v>
      </c>
      <c r="I337">
        <f>INDEX([1]Règles!$H$17:$H$600,MATCH($B337,[1]Règles!$E$17:$E$600,0))</f>
        <v>0</v>
      </c>
      <c r="J337">
        <f t="shared" si="12"/>
        <v>0.27555555555555555</v>
      </c>
      <c r="K337">
        <f t="shared" si="13"/>
        <v>0</v>
      </c>
    </row>
    <row r="338" spans="1:11" x14ac:dyDescent="0.25">
      <c r="A338" t="s">
        <v>5</v>
      </c>
      <c r="B338" t="s">
        <v>604</v>
      </c>
      <c r="C338" t="s">
        <v>605</v>
      </c>
      <c r="D338" t="s">
        <v>232</v>
      </c>
      <c r="E338">
        <v>10</v>
      </c>
      <c r="F338">
        <f>INDEX([1]Règles!$I$17:$I$600,MATCH($B338,[1]Règles!$E$17:$E$600,0))</f>
        <v>4.625</v>
      </c>
      <c r="G338">
        <f>INDEX([1]Règles!$F$17:$F$600,MATCH($B338,[1]Règles!$E$17:$E$600,0))</f>
        <v>8</v>
      </c>
      <c r="H338">
        <f>INDEX([1]Règles!$G$17:$G$600,MATCH($B338,[1]Règles!$E$17:$E$600,0))</f>
        <v>6</v>
      </c>
      <c r="I338">
        <f>INDEX([1]Règles!$H$17:$H$600,MATCH($B338,[1]Règles!$E$17:$E$600,0))</f>
        <v>2</v>
      </c>
      <c r="J338">
        <f t="shared" si="12"/>
        <v>0.46250000000000002</v>
      </c>
      <c r="K338">
        <f t="shared" si="13"/>
        <v>0.43243243243243246</v>
      </c>
    </row>
    <row r="339" spans="1:11" x14ac:dyDescent="0.25">
      <c r="A339" t="s">
        <v>20</v>
      </c>
      <c r="B339" t="s">
        <v>301</v>
      </c>
      <c r="C339" t="s">
        <v>302</v>
      </c>
      <c r="D339" t="s">
        <v>187</v>
      </c>
      <c r="E339">
        <v>20</v>
      </c>
      <c r="F339">
        <f>INDEX([1]Règles!$I$17:$I$600,MATCH($B339,[1]Règles!$E$17:$E$600,0))</f>
        <v>5.0476190476190474</v>
      </c>
      <c r="G339">
        <f>INDEX([1]Règles!$F$17:$F$600,MATCH($B339,[1]Règles!$E$17:$E$600,0))</f>
        <v>21</v>
      </c>
      <c r="H339">
        <f>INDEX([1]Règles!$G$17:$G$600,MATCH($B339,[1]Règles!$E$17:$E$600,0))</f>
        <v>0</v>
      </c>
      <c r="I339" t="str">
        <f>INDEX([1]Règles!$H$17:$H$600,MATCH($B339,[1]Règles!$E$17:$E$600,0))</f>
        <v>(-1)</v>
      </c>
      <c r="J339">
        <f t="shared" si="12"/>
        <v>0.25238095238095237</v>
      </c>
      <c r="K339" t="e">
        <f t="shared" si="13"/>
        <v>#VALUE!</v>
      </c>
    </row>
    <row r="340" spans="1:11" x14ac:dyDescent="0.25">
      <c r="A340" t="s">
        <v>20</v>
      </c>
      <c r="B340" t="s">
        <v>210</v>
      </c>
      <c r="C340" t="s">
        <v>211</v>
      </c>
      <c r="D340" t="s">
        <v>212</v>
      </c>
      <c r="E340">
        <v>20</v>
      </c>
      <c r="F340">
        <f>INDEX([1]Règles!$I$17:$I$600,MATCH($B340,[1]Règles!$E$17:$E$600,0))</f>
        <v>5.4078947368421053</v>
      </c>
      <c r="G340">
        <f>INDEX([1]Règles!$F$17:$F$600,MATCH($B340,[1]Règles!$E$17:$E$600,0))</f>
        <v>38</v>
      </c>
      <c r="H340">
        <f>INDEX([1]Règles!$G$17:$G$600,MATCH($B340,[1]Règles!$E$17:$E$600,0))</f>
        <v>0</v>
      </c>
      <c r="I340">
        <f>INDEX([1]Règles!$H$17:$H$600,MATCH($B340,[1]Règles!$E$17:$E$600,0))</f>
        <v>0</v>
      </c>
      <c r="J340">
        <f t="shared" si="12"/>
        <v>0.27039473684210524</v>
      </c>
      <c r="K340">
        <f t="shared" si="13"/>
        <v>0</v>
      </c>
    </row>
    <row r="341" spans="1:11" x14ac:dyDescent="0.25">
      <c r="A341" t="s">
        <v>11</v>
      </c>
      <c r="B341" t="s">
        <v>949</v>
      </c>
      <c r="C341" t="s">
        <v>346</v>
      </c>
      <c r="D341" t="s">
        <v>212</v>
      </c>
      <c r="E341">
        <v>11</v>
      </c>
      <c r="F341">
        <f>INDEX([1]Règles!$I$17:$I$600,MATCH($B341,[1]Règles!$E$17:$E$600,0))</f>
        <v>4.8</v>
      </c>
      <c r="G341">
        <f>INDEX([1]Règles!$F$17:$F$600,MATCH($B341,[1]Règles!$E$17:$E$600,0))</f>
        <v>20</v>
      </c>
      <c r="H341">
        <f>INDEX([1]Règles!$G$17:$G$600,MATCH($B341,[1]Règles!$E$17:$E$600,0))</f>
        <v>3</v>
      </c>
      <c r="I341">
        <f>INDEX([1]Règles!$H$17:$H$600,MATCH($B341,[1]Règles!$E$17:$E$600,0))</f>
        <v>0</v>
      </c>
      <c r="J341">
        <f t="shared" si="12"/>
        <v>0.43636363636363634</v>
      </c>
      <c r="K341">
        <f t="shared" si="13"/>
        <v>0</v>
      </c>
    </row>
    <row r="342" spans="1:11" x14ac:dyDescent="0.25">
      <c r="A342" t="s">
        <v>26</v>
      </c>
      <c r="B342" t="s">
        <v>727</v>
      </c>
      <c r="C342" t="s">
        <v>369</v>
      </c>
      <c r="D342" t="s">
        <v>313</v>
      </c>
      <c r="E342">
        <v>8</v>
      </c>
      <c r="F342">
        <f>INDEX([1]Règles!$I$17:$I$600,MATCH($B342,[1]Règles!$E$17:$E$600,0))</f>
        <v>4.7692307692307692</v>
      </c>
      <c r="G342">
        <f>INDEX([1]Règles!$F$17:$F$600,MATCH($B342,[1]Règles!$E$17:$E$600,0))</f>
        <v>10</v>
      </c>
      <c r="H342">
        <f>INDEX([1]Règles!$G$17:$G$600,MATCH($B342,[1]Règles!$E$17:$E$600,0))</f>
        <v>3</v>
      </c>
      <c r="I342">
        <f>INDEX([1]Règles!$H$17:$H$600,MATCH($B342,[1]Règles!$E$17:$E$600,0))</f>
        <v>0</v>
      </c>
      <c r="J342">
        <f t="shared" si="12"/>
        <v>0.59615384615384615</v>
      </c>
      <c r="K342">
        <f t="shared" si="13"/>
        <v>0</v>
      </c>
    </row>
    <row r="343" spans="1:11" x14ac:dyDescent="0.25">
      <c r="A343" t="s">
        <v>26</v>
      </c>
      <c r="B343" t="s">
        <v>760</v>
      </c>
      <c r="C343" t="s">
        <v>631</v>
      </c>
      <c r="D343" t="s">
        <v>328</v>
      </c>
      <c r="E343">
        <v>13</v>
      </c>
      <c r="F343">
        <f>INDEX([1]Règles!$I$17:$I$600,MATCH($B343,[1]Règles!$E$17:$E$600,0))</f>
        <v>4.78125</v>
      </c>
      <c r="G343">
        <f>INDEX([1]Règles!$F$17:$F$600,MATCH($B343,[1]Règles!$E$17:$E$600,0))</f>
        <v>15</v>
      </c>
      <c r="H343">
        <f>INDEX([1]Règles!$G$17:$G$600,MATCH($B343,[1]Règles!$E$17:$E$600,0))</f>
        <v>2</v>
      </c>
      <c r="I343">
        <f>INDEX([1]Règles!$H$17:$H$600,MATCH($B343,[1]Règles!$E$17:$E$600,0))</f>
        <v>0</v>
      </c>
      <c r="J343">
        <f t="shared" si="12"/>
        <v>0.36778846153846156</v>
      </c>
      <c r="K343">
        <f t="shared" si="13"/>
        <v>0</v>
      </c>
    </row>
    <row r="344" spans="1:11" x14ac:dyDescent="0.25">
      <c r="A344" t="s">
        <v>26</v>
      </c>
      <c r="B344" t="s">
        <v>983</v>
      </c>
      <c r="C344" t="s">
        <v>984</v>
      </c>
      <c r="D344" t="s">
        <v>209</v>
      </c>
      <c r="E344">
        <v>3</v>
      </c>
      <c r="F344">
        <f>INDEX([1]Règles!$I$17:$I$600,MATCH($B344,[1]Règles!$E$17:$E$600,0))</f>
        <v>4.7352941176470589</v>
      </c>
      <c r="G344">
        <f>INDEX([1]Règles!$F$17:$F$600,MATCH($B344,[1]Règles!$E$17:$E$600,0))</f>
        <v>17</v>
      </c>
      <c r="H344">
        <f>INDEX([1]Règles!$G$17:$G$600,MATCH($B344,[1]Règles!$E$17:$E$600,0))</f>
        <v>4</v>
      </c>
      <c r="I344">
        <f>INDEX([1]Règles!$H$17:$H$600,MATCH($B344,[1]Règles!$E$17:$E$600,0))</f>
        <v>0</v>
      </c>
      <c r="J344">
        <f t="shared" si="12"/>
        <v>1.5784313725490196</v>
      </c>
      <c r="K344">
        <f t="shared" si="13"/>
        <v>0</v>
      </c>
    </row>
    <row r="345" spans="1:11" x14ac:dyDescent="0.25">
      <c r="A345" t="s">
        <v>11</v>
      </c>
      <c r="B345" t="s">
        <v>727</v>
      </c>
      <c r="C345" t="s">
        <v>728</v>
      </c>
      <c r="D345" t="s">
        <v>184</v>
      </c>
      <c r="E345">
        <v>12</v>
      </c>
      <c r="F345">
        <f>INDEX([1]Règles!$I$17:$I$600,MATCH($B345,[1]Règles!$E$17:$E$600,0))</f>
        <v>4.7692307692307692</v>
      </c>
      <c r="G345">
        <f>INDEX([1]Règles!$F$17:$F$600,MATCH($B345,[1]Règles!$E$17:$E$600,0))</f>
        <v>10</v>
      </c>
      <c r="H345">
        <f>INDEX([1]Règles!$G$17:$G$600,MATCH($B345,[1]Règles!$E$17:$E$600,0))</f>
        <v>3</v>
      </c>
      <c r="I345">
        <f>INDEX([1]Règles!$H$17:$H$600,MATCH($B345,[1]Règles!$E$17:$E$600,0))</f>
        <v>0</v>
      </c>
      <c r="J345">
        <f t="shared" si="12"/>
        <v>0.39743589743589741</v>
      </c>
      <c r="K345">
        <f t="shared" si="13"/>
        <v>0</v>
      </c>
    </row>
    <row r="346" spans="1:11" x14ac:dyDescent="0.25">
      <c r="A346" t="s">
        <v>26</v>
      </c>
      <c r="B346" t="s">
        <v>899</v>
      </c>
      <c r="C346" t="s">
        <v>900</v>
      </c>
      <c r="D346" t="s">
        <v>313</v>
      </c>
      <c r="E346">
        <v>10</v>
      </c>
      <c r="F346" t="e">
        <f>INDEX([1]Règles!$I$17:$I$600,MATCH($B346,[1]Règles!$E$17:$E$600,0))</f>
        <v>#N/A</v>
      </c>
      <c r="G346" t="e">
        <f>INDEX([1]Règles!$F$17:$F$600,MATCH($B346,[1]Règles!$E$17:$E$600,0))</f>
        <v>#N/A</v>
      </c>
      <c r="H346" t="e">
        <f>INDEX([1]Règles!$G$17:$G$600,MATCH($B346,[1]Règles!$E$17:$E$600,0))</f>
        <v>#N/A</v>
      </c>
      <c r="I346" t="e">
        <f>INDEX([1]Règles!$H$17:$H$600,MATCH($B346,[1]Règles!$E$17:$E$600,0))</f>
        <v>#N/A</v>
      </c>
      <c r="J346" t="e">
        <f t="shared" si="12"/>
        <v>#N/A</v>
      </c>
      <c r="K346" t="e">
        <f t="shared" si="13"/>
        <v>#N/A</v>
      </c>
    </row>
    <row r="347" spans="1:11" x14ac:dyDescent="0.25">
      <c r="A347" t="s">
        <v>26</v>
      </c>
      <c r="B347" t="s">
        <v>203</v>
      </c>
      <c r="C347" t="s">
        <v>204</v>
      </c>
      <c r="D347" t="s">
        <v>196</v>
      </c>
      <c r="E347">
        <v>12</v>
      </c>
      <c r="F347">
        <f>INDEX([1]Règles!$I$17:$I$600,MATCH($B347,[1]Règles!$E$17:$E$600,0))</f>
        <v>4.5909090909090908</v>
      </c>
      <c r="G347">
        <f>INDEX([1]Règles!$F$17:$F$600,MATCH($B347,[1]Règles!$E$17:$E$600,0))</f>
        <v>11</v>
      </c>
      <c r="H347">
        <f>INDEX([1]Règles!$G$17:$G$600,MATCH($B347,[1]Règles!$E$17:$E$600,0))</f>
        <v>1</v>
      </c>
      <c r="I347" t="str">
        <f>INDEX([1]Règles!$H$17:$H$600,MATCH($B347,[1]Règles!$E$17:$E$600,0))</f>
        <v>(-1)</v>
      </c>
      <c r="J347">
        <f t="shared" si="12"/>
        <v>0.38257575757575757</v>
      </c>
      <c r="K347" t="e">
        <f t="shared" si="13"/>
        <v>#VALUE!</v>
      </c>
    </row>
    <row r="348" spans="1:11" x14ac:dyDescent="0.25">
      <c r="A348" t="s">
        <v>26</v>
      </c>
      <c r="B348" t="s">
        <v>300</v>
      </c>
      <c r="C348" t="s">
        <v>254</v>
      </c>
      <c r="D348" t="s">
        <v>193</v>
      </c>
      <c r="E348">
        <v>11</v>
      </c>
      <c r="F348">
        <f>INDEX([1]Règles!$I$17:$I$600,MATCH($B348,[1]Règles!$E$17:$E$600,0))</f>
        <v>4.71875</v>
      </c>
      <c r="G348">
        <f>INDEX([1]Règles!$F$17:$F$600,MATCH($B348,[1]Règles!$E$17:$E$600,0))</f>
        <v>15</v>
      </c>
      <c r="H348">
        <f>INDEX([1]Règles!$G$17:$G$600,MATCH($B348,[1]Règles!$E$17:$E$600,0))</f>
        <v>4</v>
      </c>
      <c r="I348">
        <f>INDEX([1]Règles!$H$17:$H$600,MATCH($B348,[1]Règles!$E$17:$E$600,0))</f>
        <v>0</v>
      </c>
      <c r="J348">
        <f t="shared" si="12"/>
        <v>0.42897727272727271</v>
      </c>
      <c r="K348">
        <f t="shared" si="13"/>
        <v>0</v>
      </c>
    </row>
    <row r="349" spans="1:11" x14ac:dyDescent="0.25">
      <c r="A349" t="s">
        <v>26</v>
      </c>
      <c r="B349" t="s">
        <v>857</v>
      </c>
      <c r="C349" t="s">
        <v>858</v>
      </c>
      <c r="D349" t="s">
        <v>206</v>
      </c>
      <c r="E349">
        <v>8</v>
      </c>
      <c r="F349">
        <f>INDEX([1]Règles!$I$17:$I$600,MATCH($B349,[1]Règles!$E$17:$E$600,0))</f>
        <v>4.7105263157894735</v>
      </c>
      <c r="G349">
        <f>INDEX([1]Règles!$F$17:$F$600,MATCH($B349,[1]Règles!$E$17:$E$600,0))</f>
        <v>19</v>
      </c>
      <c r="H349">
        <f>INDEX([1]Règles!$G$17:$G$600,MATCH($B349,[1]Règles!$E$17:$E$600,0))</f>
        <v>2</v>
      </c>
      <c r="I349">
        <f>INDEX([1]Règles!$H$17:$H$600,MATCH($B349,[1]Règles!$E$17:$E$600,0))</f>
        <v>1</v>
      </c>
      <c r="J349">
        <f t="shared" si="12"/>
        <v>0.58881578947368418</v>
      </c>
      <c r="K349">
        <f t="shared" si="13"/>
        <v>0.21229050279329609</v>
      </c>
    </row>
    <row r="350" spans="1:11" x14ac:dyDescent="0.25">
      <c r="A350" t="s">
        <v>26</v>
      </c>
      <c r="B350" t="s">
        <v>575</v>
      </c>
      <c r="C350" t="s">
        <v>576</v>
      </c>
      <c r="D350" t="s">
        <v>190</v>
      </c>
      <c r="E350">
        <v>9</v>
      </c>
      <c r="F350">
        <f>INDEX([1]Règles!$I$17:$I$600,MATCH($B350,[1]Règles!$E$17:$E$600,0))</f>
        <v>4.5</v>
      </c>
      <c r="G350">
        <f>INDEX([1]Règles!$F$17:$F$600,MATCH($B350,[1]Règles!$E$17:$E$600,0))</f>
        <v>7</v>
      </c>
      <c r="H350">
        <f>INDEX([1]Règles!$G$17:$G$600,MATCH($B350,[1]Règles!$E$17:$E$600,0))</f>
        <v>1</v>
      </c>
      <c r="I350">
        <f>INDEX([1]Règles!$H$17:$H$600,MATCH($B350,[1]Règles!$E$17:$E$600,0))</f>
        <v>0</v>
      </c>
      <c r="J350">
        <f t="shared" si="12"/>
        <v>0.5</v>
      </c>
      <c r="K350">
        <f t="shared" si="13"/>
        <v>0</v>
      </c>
    </row>
    <row r="351" spans="1:11" x14ac:dyDescent="0.25">
      <c r="A351" t="s">
        <v>5</v>
      </c>
      <c r="B351" t="s">
        <v>672</v>
      </c>
      <c r="C351" t="s">
        <v>673</v>
      </c>
      <c r="D351" t="s">
        <v>193</v>
      </c>
      <c r="E351">
        <v>10</v>
      </c>
      <c r="F351">
        <f>INDEX([1]Règles!$I$17:$I$600,MATCH($B351,[1]Règles!$E$17:$E$600,0))</f>
        <v>4.583333333333333</v>
      </c>
      <c r="G351">
        <f>INDEX([1]Règles!$F$17:$F$600,MATCH($B351,[1]Règles!$E$17:$E$600,0))</f>
        <v>6</v>
      </c>
      <c r="H351">
        <f>INDEX([1]Règles!$G$17:$G$600,MATCH($B351,[1]Règles!$E$17:$E$600,0))</f>
        <v>9</v>
      </c>
      <c r="I351">
        <f>INDEX([1]Règles!$H$17:$H$600,MATCH($B351,[1]Règles!$E$17:$E$600,0))</f>
        <v>0</v>
      </c>
      <c r="J351">
        <f t="shared" si="12"/>
        <v>0.45833333333333331</v>
      </c>
      <c r="K351">
        <f t="shared" si="13"/>
        <v>0</v>
      </c>
    </row>
    <row r="352" spans="1:11" x14ac:dyDescent="0.25">
      <c r="A352" t="s">
        <v>11</v>
      </c>
      <c r="B352" t="s">
        <v>770</v>
      </c>
      <c r="C352" t="s">
        <v>771</v>
      </c>
      <c r="D352" t="s">
        <v>328</v>
      </c>
      <c r="E352">
        <v>3</v>
      </c>
      <c r="F352">
        <f>INDEX([1]Règles!$I$17:$I$600,MATCH($B352,[1]Règles!$E$17:$E$600,0))</f>
        <v>4.6470588235294121</v>
      </c>
      <c r="G352">
        <f>INDEX([1]Règles!$F$17:$F$600,MATCH($B352,[1]Règles!$E$17:$E$600,0))</f>
        <v>15</v>
      </c>
      <c r="H352">
        <f>INDEX([1]Règles!$G$17:$G$600,MATCH($B352,[1]Règles!$E$17:$E$600,0))</f>
        <v>7</v>
      </c>
      <c r="I352">
        <f>INDEX([1]Règles!$H$17:$H$600,MATCH($B352,[1]Règles!$E$17:$E$600,0))</f>
        <v>1</v>
      </c>
      <c r="J352">
        <f t="shared" si="12"/>
        <v>1.5490196078431373</v>
      </c>
      <c r="K352">
        <f t="shared" si="13"/>
        <v>0.2151898734177215</v>
      </c>
    </row>
    <row r="353" spans="1:11" x14ac:dyDescent="0.25">
      <c r="A353" t="s">
        <v>5</v>
      </c>
      <c r="B353" t="s">
        <v>1027</v>
      </c>
      <c r="C353" t="s">
        <v>752</v>
      </c>
      <c r="D353" t="s">
        <v>328</v>
      </c>
      <c r="E353">
        <v>9</v>
      </c>
      <c r="F353">
        <f>INDEX([1]Règles!$I$17:$I$600,MATCH($B353,[1]Règles!$E$17:$E$600,0))</f>
        <v>4.5999999999999996</v>
      </c>
      <c r="G353">
        <f>INDEX([1]Règles!$F$17:$F$600,MATCH($B353,[1]Règles!$E$17:$E$600,0))</f>
        <v>14</v>
      </c>
      <c r="H353">
        <f>INDEX([1]Règles!$G$17:$G$600,MATCH($B353,[1]Règles!$E$17:$E$600,0))</f>
        <v>7</v>
      </c>
      <c r="I353">
        <f>INDEX([1]Règles!$H$17:$H$600,MATCH($B353,[1]Règles!$E$17:$E$600,0))</f>
        <v>4</v>
      </c>
      <c r="J353">
        <f t="shared" si="12"/>
        <v>0.51111111111111107</v>
      </c>
      <c r="K353">
        <f t="shared" si="13"/>
        <v>0.86956521739130443</v>
      </c>
    </row>
    <row r="354" spans="1:11" x14ac:dyDescent="0.25">
      <c r="A354" t="s">
        <v>26</v>
      </c>
      <c r="B354" t="s">
        <v>651</v>
      </c>
      <c r="C354" t="s">
        <v>652</v>
      </c>
      <c r="D354" t="s">
        <v>219</v>
      </c>
      <c r="E354">
        <v>8</v>
      </c>
      <c r="F354" t="e">
        <f>INDEX([1]Règles!$I$17:$I$600,MATCH($B354,[1]Règles!$E$17:$E$600,0))</f>
        <v>#N/A</v>
      </c>
      <c r="G354" t="e">
        <f>INDEX([1]Règles!$F$17:$F$600,MATCH($B354,[1]Règles!$E$17:$E$600,0))</f>
        <v>#N/A</v>
      </c>
      <c r="H354" t="e">
        <f>INDEX([1]Règles!$G$17:$G$600,MATCH($B354,[1]Règles!$E$17:$E$600,0))</f>
        <v>#N/A</v>
      </c>
      <c r="I354" t="e">
        <f>INDEX([1]Règles!$H$17:$H$600,MATCH($B354,[1]Règles!$E$17:$E$600,0))</f>
        <v>#N/A</v>
      </c>
      <c r="J354" t="e">
        <f t="shared" si="12"/>
        <v>#N/A</v>
      </c>
      <c r="K354" t="e">
        <f t="shared" si="13"/>
        <v>#N/A</v>
      </c>
    </row>
    <row r="355" spans="1:11" x14ac:dyDescent="0.25">
      <c r="A355" t="s">
        <v>26</v>
      </c>
      <c r="B355" t="s">
        <v>659</v>
      </c>
      <c r="C355" t="s">
        <v>660</v>
      </c>
      <c r="D355" t="s">
        <v>219</v>
      </c>
      <c r="E355">
        <v>7</v>
      </c>
      <c r="F355">
        <f>INDEX([1]Règles!$I$17:$I$600,MATCH($B355,[1]Règles!$E$17:$E$600,0))</f>
        <v>4.5625</v>
      </c>
      <c r="G355">
        <f>INDEX([1]Règles!$F$17:$F$600,MATCH($B355,[1]Règles!$E$17:$E$600,0))</f>
        <v>14</v>
      </c>
      <c r="H355">
        <f>INDEX([1]Règles!$G$17:$G$600,MATCH($B355,[1]Règles!$E$17:$E$600,0))</f>
        <v>4</v>
      </c>
      <c r="I355">
        <f>INDEX([1]Règles!$H$17:$H$600,MATCH($B355,[1]Règles!$E$17:$E$600,0))</f>
        <v>2</v>
      </c>
      <c r="J355">
        <f t="shared" si="12"/>
        <v>0.6517857142857143</v>
      </c>
      <c r="K355">
        <f t="shared" si="13"/>
        <v>0.43835616438356162</v>
      </c>
    </row>
    <row r="356" spans="1:11" x14ac:dyDescent="0.25">
      <c r="A356" t="s">
        <v>26</v>
      </c>
      <c r="B356" t="s">
        <v>985</v>
      </c>
      <c r="C356" t="s">
        <v>986</v>
      </c>
      <c r="D356" t="s">
        <v>209</v>
      </c>
      <c r="E356">
        <v>8</v>
      </c>
      <c r="F356">
        <f>INDEX([1]Règles!$I$17:$I$600,MATCH($B356,[1]Règles!$E$17:$E$600,0))</f>
        <v>4.5</v>
      </c>
      <c r="G356">
        <f>INDEX([1]Règles!$F$17:$F$600,MATCH($B356,[1]Règles!$E$17:$E$600,0))</f>
        <v>13</v>
      </c>
      <c r="H356">
        <f>INDEX([1]Règles!$G$17:$G$600,MATCH($B356,[1]Règles!$E$17:$E$600,0))</f>
        <v>0</v>
      </c>
      <c r="I356">
        <f>INDEX([1]Règles!$H$17:$H$600,MATCH($B356,[1]Règles!$E$17:$E$600,0))</f>
        <v>0</v>
      </c>
      <c r="J356">
        <f t="shared" si="12"/>
        <v>0.5625</v>
      </c>
      <c r="K356">
        <f t="shared" si="13"/>
        <v>0</v>
      </c>
    </row>
    <row r="357" spans="1:11" x14ac:dyDescent="0.25">
      <c r="A357" t="s">
        <v>11</v>
      </c>
      <c r="B357" t="s">
        <v>663</v>
      </c>
      <c r="C357" t="s">
        <v>664</v>
      </c>
      <c r="D357" t="s">
        <v>219</v>
      </c>
      <c r="E357">
        <v>1</v>
      </c>
      <c r="F357" t="e">
        <f>INDEX([1]Règles!$I$17:$I$600,MATCH($B357,[1]Règles!$E$17:$E$600,0))</f>
        <v>#N/A</v>
      </c>
      <c r="G357" t="e">
        <f>INDEX([1]Règles!$F$17:$F$600,MATCH($B357,[1]Règles!$E$17:$E$600,0))</f>
        <v>#N/A</v>
      </c>
      <c r="H357" t="e">
        <f>INDEX([1]Règles!$G$17:$G$600,MATCH($B357,[1]Règles!$E$17:$E$600,0))</f>
        <v>#N/A</v>
      </c>
      <c r="I357" t="e">
        <f>INDEX([1]Règles!$H$17:$H$600,MATCH($B357,[1]Règles!$E$17:$E$600,0))</f>
        <v>#N/A</v>
      </c>
      <c r="J357" t="e">
        <f t="shared" si="12"/>
        <v>#N/A</v>
      </c>
      <c r="K357" t="e">
        <f t="shared" si="13"/>
        <v>#N/A</v>
      </c>
    </row>
    <row r="358" spans="1:11" x14ac:dyDescent="0.25">
      <c r="A358" t="s">
        <v>26</v>
      </c>
      <c r="B358" t="s">
        <v>80</v>
      </c>
      <c r="D358" t="s">
        <v>229</v>
      </c>
      <c r="E358">
        <v>23</v>
      </c>
      <c r="F358">
        <f>INDEX([1]Règles!$I$17:$I$600,MATCH($B358,[1]Règles!$E$17:$E$600,0))</f>
        <v>5.7307692307692308</v>
      </c>
      <c r="G358">
        <f>INDEX([1]Règles!$F$17:$F$600,MATCH($B358,[1]Règles!$E$17:$E$600,0))</f>
        <v>26</v>
      </c>
      <c r="H358">
        <f>INDEX([1]Règles!$G$17:$G$600,MATCH($B358,[1]Règles!$E$17:$E$600,0))</f>
        <v>0</v>
      </c>
      <c r="I358">
        <f>INDEX([1]Règles!$H$17:$H$600,MATCH($B358,[1]Règles!$E$17:$E$600,0))</f>
        <v>0</v>
      </c>
      <c r="J358">
        <f t="shared" si="12"/>
        <v>0.24916387959866221</v>
      </c>
      <c r="K358">
        <f t="shared" si="13"/>
        <v>0</v>
      </c>
    </row>
    <row r="359" spans="1:11" x14ac:dyDescent="0.25">
      <c r="A359" t="s">
        <v>5</v>
      </c>
      <c r="B359" t="s">
        <v>1025</v>
      </c>
      <c r="C359" t="s">
        <v>804</v>
      </c>
      <c r="D359" t="s">
        <v>173</v>
      </c>
      <c r="E359">
        <v>10</v>
      </c>
      <c r="F359">
        <f>INDEX([1]Règles!$I$17:$I$600,MATCH($B359,[1]Règles!$E$17:$E$600,0))</f>
        <v>4.5</v>
      </c>
      <c r="G359">
        <f>INDEX([1]Règles!$F$17:$F$600,MATCH($B359,[1]Règles!$E$17:$E$600,0))</f>
        <v>2</v>
      </c>
      <c r="H359">
        <f>INDEX([1]Règles!$G$17:$G$600,MATCH($B359,[1]Règles!$E$17:$E$600,0))</f>
        <v>7</v>
      </c>
      <c r="I359">
        <f>INDEX([1]Règles!$H$17:$H$600,MATCH($B359,[1]Règles!$E$17:$E$600,0))</f>
        <v>1</v>
      </c>
      <c r="J359">
        <f t="shared" si="12"/>
        <v>0.45</v>
      </c>
      <c r="K359">
        <f t="shared" si="13"/>
        <v>0.22222222222222221</v>
      </c>
    </row>
    <row r="360" spans="1:11" x14ac:dyDescent="0.25">
      <c r="A360" t="s">
        <v>26</v>
      </c>
      <c r="B360" t="s">
        <v>497</v>
      </c>
      <c r="C360" t="s">
        <v>498</v>
      </c>
      <c r="D360" t="s">
        <v>326</v>
      </c>
      <c r="E360">
        <v>7</v>
      </c>
      <c r="F360">
        <f>INDEX([1]Règles!$I$17:$I$600,MATCH($B360,[1]Règles!$E$17:$E$600,0))</f>
        <v>4.666666666666667</v>
      </c>
      <c r="G360">
        <f>INDEX([1]Règles!$F$17:$F$600,MATCH($B360,[1]Règles!$E$17:$E$600,0))</f>
        <v>10</v>
      </c>
      <c r="H360">
        <f>INDEX([1]Règles!$G$17:$G$600,MATCH($B360,[1]Règles!$E$17:$E$600,0))</f>
        <v>4</v>
      </c>
      <c r="I360">
        <f>INDEX([1]Règles!$H$17:$H$600,MATCH($B360,[1]Règles!$E$17:$E$600,0))</f>
        <v>0</v>
      </c>
      <c r="J360">
        <f t="shared" si="12"/>
        <v>0.66666666666666674</v>
      </c>
      <c r="K360">
        <f t="shared" si="13"/>
        <v>0</v>
      </c>
    </row>
    <row r="361" spans="1:11" x14ac:dyDescent="0.25">
      <c r="A361" t="s">
        <v>26</v>
      </c>
      <c r="B361" t="s">
        <v>615</v>
      </c>
      <c r="C361" t="s">
        <v>616</v>
      </c>
      <c r="D361" t="s">
        <v>232</v>
      </c>
      <c r="E361">
        <v>7</v>
      </c>
      <c r="F361">
        <f>INDEX([1]Règles!$I$17:$I$600,MATCH($B361,[1]Règles!$E$17:$E$600,0))</f>
        <v>4.4444444444444446</v>
      </c>
      <c r="G361">
        <f>INDEX([1]Règles!$F$17:$F$600,MATCH($B361,[1]Règles!$E$17:$E$600,0))</f>
        <v>8</v>
      </c>
      <c r="H361">
        <f>INDEX([1]Règles!$G$17:$G$600,MATCH($B361,[1]Règles!$E$17:$E$600,0))</f>
        <v>1</v>
      </c>
      <c r="I361">
        <f>INDEX([1]Règles!$H$17:$H$600,MATCH($B361,[1]Règles!$E$17:$E$600,0))</f>
        <v>0</v>
      </c>
      <c r="J361">
        <f t="shared" si="12"/>
        <v>0.634920634920635</v>
      </c>
      <c r="K361">
        <f t="shared" si="13"/>
        <v>0</v>
      </c>
    </row>
    <row r="362" spans="1:11" x14ac:dyDescent="0.25">
      <c r="A362" t="s">
        <v>11</v>
      </c>
      <c r="B362" t="s">
        <v>908</v>
      </c>
      <c r="C362" t="s">
        <v>317</v>
      </c>
      <c r="D362" t="s">
        <v>313</v>
      </c>
      <c r="E362">
        <v>8</v>
      </c>
      <c r="F362">
        <f>INDEX([1]Règles!$I$17:$I$600,MATCH($B362,[1]Règles!$E$17:$E$600,0))</f>
        <v>4.5555555555555554</v>
      </c>
      <c r="G362">
        <f>INDEX([1]Règles!$F$17:$F$600,MATCH($B362,[1]Règles!$E$17:$E$600,0))</f>
        <v>18</v>
      </c>
      <c r="H362">
        <f>INDEX([1]Règles!$G$17:$G$600,MATCH($B362,[1]Règles!$E$17:$E$600,0))</f>
        <v>3</v>
      </c>
      <c r="I362">
        <f>INDEX([1]Règles!$H$17:$H$600,MATCH($B362,[1]Règles!$E$17:$E$600,0))</f>
        <v>1</v>
      </c>
      <c r="J362">
        <f t="shared" si="12"/>
        <v>0.56944444444444442</v>
      </c>
      <c r="K362">
        <f t="shared" si="13"/>
        <v>0.21951219512195122</v>
      </c>
    </row>
    <row r="363" spans="1:11" x14ac:dyDescent="0.25">
      <c r="A363" t="s">
        <v>26</v>
      </c>
      <c r="B363" t="s">
        <v>690</v>
      </c>
      <c r="C363" t="s">
        <v>411</v>
      </c>
      <c r="D363" t="s">
        <v>199</v>
      </c>
      <c r="E363">
        <v>10</v>
      </c>
      <c r="F363">
        <f>INDEX([1]Règles!$I$17:$I$600,MATCH($B363,[1]Règles!$E$17:$E$600,0))</f>
        <v>4.5</v>
      </c>
      <c r="G363">
        <f>INDEX([1]Règles!$F$17:$F$600,MATCH($B363,[1]Règles!$E$17:$E$600,0))</f>
        <v>5</v>
      </c>
      <c r="H363">
        <f>INDEX([1]Règles!$G$17:$G$600,MATCH($B363,[1]Règles!$E$17:$E$600,0))</f>
        <v>3</v>
      </c>
      <c r="I363">
        <f>INDEX([1]Règles!$H$17:$H$600,MATCH($B363,[1]Règles!$E$17:$E$600,0))</f>
        <v>0</v>
      </c>
      <c r="J363">
        <f t="shared" si="12"/>
        <v>0.45</v>
      </c>
      <c r="K363">
        <f t="shared" si="13"/>
        <v>0</v>
      </c>
    </row>
    <row r="364" spans="1:11" x14ac:dyDescent="0.25">
      <c r="A364" t="s">
        <v>11</v>
      </c>
      <c r="B364" t="s">
        <v>591</v>
      </c>
      <c r="C364" t="s">
        <v>385</v>
      </c>
      <c r="D364" t="s">
        <v>190</v>
      </c>
      <c r="E364">
        <v>7</v>
      </c>
      <c r="F364">
        <f>INDEX([1]Règles!$I$17:$I$600,MATCH($B364,[1]Règles!$E$17:$E$600,0))</f>
        <v>4.55</v>
      </c>
      <c r="G364">
        <f>INDEX([1]Règles!$F$17:$F$600,MATCH($B364,[1]Règles!$E$17:$E$600,0))</f>
        <v>8</v>
      </c>
      <c r="H364">
        <f>INDEX([1]Règles!$G$17:$G$600,MATCH($B364,[1]Règles!$E$17:$E$600,0))</f>
        <v>10</v>
      </c>
      <c r="I364">
        <f>INDEX([1]Règles!$H$17:$H$600,MATCH($B364,[1]Règles!$E$17:$E$600,0))</f>
        <v>0</v>
      </c>
      <c r="J364">
        <f t="shared" si="12"/>
        <v>0.65</v>
      </c>
      <c r="K364">
        <f t="shared" si="13"/>
        <v>0</v>
      </c>
    </row>
    <row r="365" spans="1:11" x14ac:dyDescent="0.25">
      <c r="A365" t="s">
        <v>5</v>
      </c>
      <c r="B365" t="s">
        <v>849</v>
      </c>
      <c r="C365" t="s">
        <v>373</v>
      </c>
      <c r="D365" t="s">
        <v>206</v>
      </c>
      <c r="E365">
        <v>3</v>
      </c>
      <c r="F365">
        <f>INDEX([1]Règles!$I$17:$I$600,MATCH($B365,[1]Règles!$E$17:$E$600,0))</f>
        <v>4.5</v>
      </c>
      <c r="G365">
        <f>INDEX([1]Règles!$F$17:$F$600,MATCH($B365,[1]Règles!$E$17:$E$600,0))</f>
        <v>1</v>
      </c>
      <c r="H365">
        <f>INDEX([1]Règles!$G$17:$G$600,MATCH($B365,[1]Règles!$E$17:$E$600,0))</f>
        <v>4</v>
      </c>
      <c r="I365">
        <f>INDEX([1]Règles!$H$17:$H$600,MATCH($B365,[1]Règles!$E$17:$E$600,0))</f>
        <v>0</v>
      </c>
      <c r="J365">
        <f t="shared" si="12"/>
        <v>1.5</v>
      </c>
      <c r="K365">
        <f t="shared" si="13"/>
        <v>0</v>
      </c>
    </row>
    <row r="366" spans="1:11" x14ac:dyDescent="0.25">
      <c r="A366" t="s">
        <v>5</v>
      </c>
      <c r="B366" t="s">
        <v>485</v>
      </c>
      <c r="D366" t="s">
        <v>326</v>
      </c>
      <c r="E366">
        <v>5</v>
      </c>
      <c r="F366">
        <f>INDEX([1]Règles!$I$17:$I$600,MATCH($B366,[1]Règles!$E$17:$E$600,0))</f>
        <v>4.25</v>
      </c>
      <c r="G366">
        <f>INDEX([1]Règles!$F$17:$F$600,MATCH($B366,[1]Règles!$E$17:$E$600,0))</f>
        <v>7</v>
      </c>
      <c r="H366">
        <f>INDEX([1]Règles!$G$17:$G$600,MATCH($B366,[1]Règles!$E$17:$E$600,0))</f>
        <v>2</v>
      </c>
      <c r="I366">
        <f>INDEX([1]Règles!$H$17:$H$600,MATCH($B366,[1]Règles!$E$17:$E$600,0))</f>
        <v>0</v>
      </c>
      <c r="J366">
        <f t="shared" si="12"/>
        <v>0.85</v>
      </c>
      <c r="K366">
        <f t="shared" si="13"/>
        <v>0</v>
      </c>
    </row>
    <row r="367" spans="1:11" x14ac:dyDescent="0.25">
      <c r="A367" t="s">
        <v>5</v>
      </c>
      <c r="B367" t="s">
        <v>888</v>
      </c>
      <c r="C367" t="s">
        <v>889</v>
      </c>
      <c r="D367" t="s">
        <v>313</v>
      </c>
      <c r="E367">
        <v>9</v>
      </c>
      <c r="F367">
        <f>INDEX([1]Règles!$I$17:$I$600,MATCH($B367,[1]Règles!$E$17:$E$600,0))</f>
        <v>4.5</v>
      </c>
      <c r="G367">
        <f>INDEX([1]Règles!$F$17:$F$600,MATCH($B367,[1]Règles!$E$17:$E$600,0))</f>
        <v>3</v>
      </c>
      <c r="H367">
        <f>INDEX([1]Règles!$G$17:$G$600,MATCH($B367,[1]Règles!$E$17:$E$600,0))</f>
        <v>14</v>
      </c>
      <c r="I367">
        <f>INDEX([1]Règles!$H$17:$H$600,MATCH($B367,[1]Règles!$E$17:$E$600,0))</f>
        <v>2</v>
      </c>
      <c r="J367">
        <f t="shared" si="12"/>
        <v>0.5</v>
      </c>
      <c r="K367">
        <f t="shared" si="13"/>
        <v>0.44444444444444442</v>
      </c>
    </row>
    <row r="368" spans="1:11" x14ac:dyDescent="0.25">
      <c r="A368" t="s">
        <v>5</v>
      </c>
      <c r="B368" t="s">
        <v>921</v>
      </c>
      <c r="C368" t="s">
        <v>922</v>
      </c>
      <c r="D368" t="s">
        <v>212</v>
      </c>
      <c r="E368">
        <v>10</v>
      </c>
      <c r="F368">
        <f>INDEX([1]Règles!$I$17:$I$600,MATCH($B368,[1]Règles!$E$17:$E$600,0))</f>
        <v>4.5</v>
      </c>
      <c r="G368">
        <f>INDEX([1]Règles!$F$17:$F$600,MATCH($B368,[1]Règles!$E$17:$E$600,0))</f>
        <v>3</v>
      </c>
      <c r="H368">
        <f>INDEX([1]Règles!$G$17:$G$600,MATCH($B368,[1]Règles!$E$17:$E$600,0))</f>
        <v>9</v>
      </c>
      <c r="I368">
        <f>INDEX([1]Règles!$H$17:$H$600,MATCH($B368,[1]Règles!$E$17:$E$600,0))</f>
        <v>0</v>
      </c>
      <c r="J368">
        <f t="shared" si="12"/>
        <v>0.45</v>
      </c>
      <c r="K368">
        <f t="shared" si="13"/>
        <v>0</v>
      </c>
    </row>
    <row r="369" spans="1:12" x14ac:dyDescent="0.25">
      <c r="A369" t="s">
        <v>5</v>
      </c>
      <c r="B369" t="s">
        <v>599</v>
      </c>
      <c r="C369" t="s">
        <v>600</v>
      </c>
      <c r="D369" t="s">
        <v>232</v>
      </c>
      <c r="E369">
        <v>11</v>
      </c>
      <c r="F369">
        <f>INDEX([1]Règles!$I$17:$I$600,MATCH($B369,[1]Règles!$E$17:$E$600,0))</f>
        <v>4.5</v>
      </c>
      <c r="G369">
        <f>INDEX([1]Règles!$F$17:$F$600,MATCH($B369,[1]Règles!$E$17:$E$600,0))</f>
        <v>2</v>
      </c>
      <c r="H369">
        <f>INDEX([1]Règles!$G$17:$G$600,MATCH($B369,[1]Règles!$E$17:$E$600,0))</f>
        <v>5</v>
      </c>
      <c r="I369">
        <f>INDEX([1]Règles!$H$17:$H$600,MATCH($B369,[1]Règles!$E$17:$E$600,0))</f>
        <v>0</v>
      </c>
      <c r="J369">
        <f t="shared" si="12"/>
        <v>0.40909090909090912</v>
      </c>
      <c r="K369">
        <f t="shared" si="13"/>
        <v>0</v>
      </c>
    </row>
    <row r="370" spans="1:12" x14ac:dyDescent="0.25">
      <c r="A370" t="s">
        <v>26</v>
      </c>
      <c r="B370" t="s">
        <v>655</v>
      </c>
      <c r="C370" t="s">
        <v>656</v>
      </c>
      <c r="D370" t="s">
        <v>219</v>
      </c>
      <c r="E370">
        <v>13</v>
      </c>
      <c r="F370" t="e">
        <f>INDEX([1]Règles!$I$17:$I$600,MATCH($B370,[1]Règles!$E$17:$E$600,0))</f>
        <v>#N/A</v>
      </c>
      <c r="G370" t="e">
        <f>INDEX([1]Règles!$F$17:$F$600,MATCH($B370,[1]Règles!$E$17:$E$600,0))</f>
        <v>#N/A</v>
      </c>
      <c r="H370" t="e">
        <f>INDEX([1]Règles!$G$17:$G$600,MATCH($B370,[1]Règles!$E$17:$E$600,0))</f>
        <v>#N/A</v>
      </c>
      <c r="I370" t="e">
        <f>INDEX([1]Règles!$H$17:$H$600,MATCH($B370,[1]Règles!$E$17:$E$600,0))</f>
        <v>#N/A</v>
      </c>
      <c r="J370" t="e">
        <f t="shared" si="12"/>
        <v>#N/A</v>
      </c>
      <c r="K370" t="e">
        <f t="shared" si="13"/>
        <v>#N/A</v>
      </c>
    </row>
    <row r="371" spans="1:12" x14ac:dyDescent="0.25">
      <c r="A371" t="s">
        <v>26</v>
      </c>
      <c r="B371" t="s">
        <v>402</v>
      </c>
      <c r="C371" t="s">
        <v>403</v>
      </c>
      <c r="D371" t="s">
        <v>176</v>
      </c>
      <c r="E371">
        <v>23</v>
      </c>
      <c r="F371">
        <f>INDEX([1]Règles!$I$17:$I$600,MATCH($B371,[1]Règles!$E$17:$E$600,0))</f>
        <v>5.6</v>
      </c>
      <c r="G371">
        <f>INDEX([1]Règles!$F$17:$F$600,MATCH($B371,[1]Règles!$E$17:$E$600,0))</f>
        <v>25</v>
      </c>
      <c r="H371">
        <f>INDEX([1]Règles!$G$17:$G$600,MATCH($B371,[1]Règles!$E$17:$E$600,0))</f>
        <v>2</v>
      </c>
      <c r="I371">
        <f>INDEX([1]Règles!$H$17:$H$600,MATCH($B371,[1]Règles!$E$17:$E$600,0))</f>
        <v>0</v>
      </c>
      <c r="J371">
        <f t="shared" si="12"/>
        <v>0.2434782608695652</v>
      </c>
      <c r="K371">
        <f t="shared" si="13"/>
        <v>0</v>
      </c>
    </row>
    <row r="372" spans="1:12" x14ac:dyDescent="0.25">
      <c r="A372" t="s">
        <v>26</v>
      </c>
      <c r="B372" t="s">
        <v>839</v>
      </c>
      <c r="C372" t="s">
        <v>754</v>
      </c>
      <c r="D372" t="s">
        <v>206</v>
      </c>
      <c r="E372">
        <v>7</v>
      </c>
      <c r="F372">
        <f>INDEX([1]Règles!$I$17:$I$600,MATCH($B372,[1]Règles!$E$17:$E$600,0))</f>
        <v>4.5333333333333332</v>
      </c>
      <c r="G372">
        <f>INDEX([1]Règles!$F$17:$F$600,MATCH($B372,[1]Règles!$E$17:$E$600,0))</f>
        <v>15</v>
      </c>
      <c r="H372">
        <f>INDEX([1]Règles!$G$17:$G$600,MATCH($B372,[1]Règles!$E$17:$E$600,0))</f>
        <v>5</v>
      </c>
      <c r="I372">
        <f>INDEX([1]Règles!$H$17:$H$600,MATCH($B372,[1]Règles!$E$17:$E$600,0))</f>
        <v>0</v>
      </c>
      <c r="J372">
        <f t="shared" si="12"/>
        <v>0.64761904761904765</v>
      </c>
      <c r="K372">
        <f t="shared" si="13"/>
        <v>0</v>
      </c>
    </row>
    <row r="373" spans="1:12" x14ac:dyDescent="0.25">
      <c r="A373" t="s">
        <v>11</v>
      </c>
      <c r="B373" t="s">
        <v>839</v>
      </c>
      <c r="C373" t="s">
        <v>840</v>
      </c>
      <c r="D373" t="s">
        <v>179</v>
      </c>
      <c r="E373">
        <v>6</v>
      </c>
      <c r="F373">
        <f>INDEX([1]Règles!$I$17:$I$600,MATCH($B373,[1]Règles!$E$17:$E$600,0))</f>
        <v>4.5333333333333332</v>
      </c>
      <c r="G373">
        <f>INDEX([1]Règles!$F$17:$F$600,MATCH($B373,[1]Règles!$E$17:$E$600,0))</f>
        <v>15</v>
      </c>
      <c r="H373">
        <f>INDEX([1]Règles!$G$17:$G$600,MATCH($B373,[1]Règles!$E$17:$E$600,0))</f>
        <v>5</v>
      </c>
      <c r="I373">
        <f>INDEX([1]Règles!$H$17:$H$600,MATCH($B373,[1]Règles!$E$17:$E$600,0))</f>
        <v>0</v>
      </c>
      <c r="J373">
        <f t="shared" si="12"/>
        <v>0.75555555555555554</v>
      </c>
      <c r="K373">
        <f t="shared" si="13"/>
        <v>0</v>
      </c>
    </row>
    <row r="374" spans="1:12" x14ac:dyDescent="0.25">
      <c r="A374" t="s">
        <v>26</v>
      </c>
      <c r="B374" t="s">
        <v>582</v>
      </c>
      <c r="C374" t="s">
        <v>302</v>
      </c>
      <c r="D374" t="s">
        <v>190</v>
      </c>
      <c r="E374">
        <v>12</v>
      </c>
      <c r="F374">
        <f>INDEX([1]Règles!$I$17:$I$600,MATCH($B374,[1]Règles!$E$17:$E$600,0))</f>
        <v>4.5238095238095237</v>
      </c>
      <c r="G374">
        <f>INDEX([1]Règles!$F$17:$F$600,MATCH($B374,[1]Règles!$E$17:$E$600,0))</f>
        <v>20</v>
      </c>
      <c r="H374">
        <f>INDEX([1]Règles!$G$17:$G$600,MATCH($B374,[1]Règles!$E$17:$E$600,0))</f>
        <v>5</v>
      </c>
      <c r="I374">
        <f>INDEX([1]Règles!$H$17:$H$600,MATCH($B374,[1]Règles!$E$17:$E$600,0))</f>
        <v>0</v>
      </c>
      <c r="J374">
        <f t="shared" si="12"/>
        <v>0.37698412698412698</v>
      </c>
      <c r="K374">
        <f t="shared" si="13"/>
        <v>0</v>
      </c>
    </row>
    <row r="375" spans="1:12" x14ac:dyDescent="0.25">
      <c r="A375" t="s">
        <v>5</v>
      </c>
      <c r="B375" t="s">
        <v>570</v>
      </c>
      <c r="C375" t="s">
        <v>571</v>
      </c>
      <c r="D375" t="s">
        <v>190</v>
      </c>
      <c r="E375">
        <v>10</v>
      </c>
      <c r="F375">
        <f>INDEX([1]Règles!$I$17:$I$600,MATCH($B375,[1]Règles!$E$17:$E$600,0))</f>
        <v>4.5</v>
      </c>
      <c r="G375">
        <f>INDEX([1]Règles!$F$17:$F$600,MATCH($B375,[1]Règles!$E$17:$E$600,0))</f>
        <v>19</v>
      </c>
      <c r="H375">
        <f>INDEX([1]Règles!$G$17:$G$600,MATCH($B375,[1]Règles!$E$17:$E$600,0))</f>
        <v>8</v>
      </c>
      <c r="I375">
        <f>INDEX([1]Règles!$H$17:$H$600,MATCH($B375,[1]Règles!$E$17:$E$600,0))</f>
        <v>5</v>
      </c>
      <c r="J375">
        <f t="shared" si="12"/>
        <v>0.45</v>
      </c>
      <c r="K375">
        <f t="shared" si="13"/>
        <v>1.1111111111111112</v>
      </c>
    </row>
    <row r="376" spans="1:12" x14ac:dyDescent="0.25">
      <c r="A376" t="s">
        <v>26</v>
      </c>
      <c r="B376" t="s">
        <v>577</v>
      </c>
      <c r="C376" t="s">
        <v>302</v>
      </c>
      <c r="D376" t="s">
        <v>190</v>
      </c>
      <c r="E376">
        <v>8</v>
      </c>
      <c r="F376" t="e">
        <f>INDEX([1]Règles!$I$17:$I$600,MATCH($B376,[1]Règles!$E$17:$E$600,0))</f>
        <v>#N/A</v>
      </c>
      <c r="G376" t="e">
        <f>INDEX([1]Règles!$F$17:$F$600,MATCH($B376,[1]Règles!$E$17:$E$600,0))</f>
        <v>#N/A</v>
      </c>
      <c r="H376" t="e">
        <f>INDEX([1]Règles!$G$17:$G$600,MATCH($B376,[1]Règles!$E$17:$E$600,0))</f>
        <v>#N/A</v>
      </c>
      <c r="I376" t="e">
        <f>INDEX([1]Règles!$H$17:$H$600,MATCH($B376,[1]Règles!$E$17:$E$600,0))</f>
        <v>#N/A</v>
      </c>
      <c r="J376" t="e">
        <f t="shared" si="12"/>
        <v>#N/A</v>
      </c>
      <c r="K376" t="e">
        <f t="shared" si="13"/>
        <v>#N/A</v>
      </c>
    </row>
    <row r="377" spans="1:12" x14ac:dyDescent="0.25">
      <c r="A377" t="s">
        <v>5</v>
      </c>
      <c r="B377" t="s">
        <v>491</v>
      </c>
      <c r="C377" t="s">
        <v>492</v>
      </c>
      <c r="D377" t="s">
        <v>326</v>
      </c>
      <c r="E377">
        <v>10</v>
      </c>
      <c r="F377">
        <f>INDEX([1]Règles!$I$17:$I$600,MATCH($B377,[1]Règles!$E$17:$E$600,0))</f>
        <v>4.5</v>
      </c>
      <c r="G377">
        <f>INDEX([1]Règles!$F$17:$F$600,MATCH($B377,[1]Règles!$E$17:$E$600,0))</f>
        <v>6</v>
      </c>
      <c r="H377">
        <f>INDEX([1]Règles!$G$17:$G$600,MATCH($B377,[1]Règles!$E$17:$E$600,0))</f>
        <v>9</v>
      </c>
      <c r="I377">
        <f>INDEX([1]Règles!$H$17:$H$600,MATCH($B377,[1]Règles!$E$17:$E$600,0))</f>
        <v>0</v>
      </c>
      <c r="J377">
        <f t="shared" si="12"/>
        <v>0.45</v>
      </c>
      <c r="K377">
        <f t="shared" si="13"/>
        <v>0</v>
      </c>
    </row>
    <row r="378" spans="1:12" x14ac:dyDescent="0.25">
      <c r="A378" t="s">
        <v>5</v>
      </c>
      <c r="B378" t="s">
        <v>324</v>
      </c>
      <c r="C378" t="s">
        <v>325</v>
      </c>
      <c r="D378" t="s">
        <v>326</v>
      </c>
      <c r="E378">
        <v>14</v>
      </c>
      <c r="F378">
        <f>INDEX([1]Règles!$I$17:$I$600,MATCH($B378,[1]Règles!$E$17:$E$600,0))</f>
        <v>4.4642857142857144</v>
      </c>
      <c r="G378">
        <f>INDEX([1]Règles!$F$17:$F$600,MATCH($B378,[1]Règles!$E$17:$E$600,0))</f>
        <v>14</v>
      </c>
      <c r="H378">
        <f>INDEX([1]Règles!$G$17:$G$600,MATCH($B378,[1]Règles!$E$17:$E$600,0))</f>
        <v>5</v>
      </c>
      <c r="I378">
        <f>INDEX([1]Règles!$H$17:$H$600,MATCH($B378,[1]Règles!$E$17:$E$600,0))</f>
        <v>3</v>
      </c>
      <c r="J378">
        <f t="shared" si="12"/>
        <v>0.31887755102040816</v>
      </c>
      <c r="K378">
        <f t="shared" si="13"/>
        <v>0.67199999999999993</v>
      </c>
    </row>
    <row r="379" spans="1:12" x14ac:dyDescent="0.25">
      <c r="A379" t="s">
        <v>20</v>
      </c>
      <c r="B379" t="s">
        <v>345</v>
      </c>
      <c r="C379" t="s">
        <v>346</v>
      </c>
      <c r="D379" t="s">
        <v>193</v>
      </c>
      <c r="E379">
        <v>24</v>
      </c>
      <c r="F379">
        <f>INDEX([1]Règles!$I$17:$I$600,MATCH($B379,[1]Règles!$E$17:$E$600,0))</f>
        <v>5.6578947368421053</v>
      </c>
      <c r="G379">
        <f>INDEX([1]Règles!$F$17:$F$600,MATCH($B379,[1]Règles!$E$17:$E$600,0))</f>
        <v>38</v>
      </c>
      <c r="H379">
        <f>INDEX([1]Règles!$G$17:$G$600,MATCH($B379,[1]Règles!$E$17:$E$600,0))</f>
        <v>0</v>
      </c>
      <c r="I379">
        <f>INDEX([1]Règles!$H$17:$H$600,MATCH($B379,[1]Règles!$E$17:$E$600,0))</f>
        <v>0</v>
      </c>
      <c r="J379">
        <f t="shared" si="12"/>
        <v>0.23574561403508773</v>
      </c>
      <c r="K379">
        <f t="shared" si="13"/>
        <v>0</v>
      </c>
      <c r="L379">
        <v>1</v>
      </c>
    </row>
    <row r="380" spans="1:12" x14ac:dyDescent="0.25">
      <c r="A380" t="s">
        <v>26</v>
      </c>
      <c r="B380" t="s">
        <v>759</v>
      </c>
      <c r="C380" t="s">
        <v>231</v>
      </c>
      <c r="D380" t="s">
        <v>328</v>
      </c>
      <c r="E380">
        <v>9</v>
      </c>
      <c r="F380">
        <f>INDEX([1]Règles!$I$17:$I$600,MATCH($B380,[1]Règles!$E$17:$E$600,0))</f>
        <v>4.4249999999999998</v>
      </c>
      <c r="G380">
        <f>INDEX([1]Règles!$F$17:$F$600,MATCH($B380,[1]Règles!$E$17:$E$600,0))</f>
        <v>20</v>
      </c>
      <c r="H380">
        <f>INDEX([1]Règles!$G$17:$G$600,MATCH($B380,[1]Règles!$E$17:$E$600,0))</f>
        <v>1</v>
      </c>
      <c r="I380">
        <f>INDEX([1]Règles!$H$17:$H$600,MATCH($B380,[1]Règles!$E$17:$E$600,0))</f>
        <v>0</v>
      </c>
      <c r="J380">
        <f t="shared" si="12"/>
        <v>0.49166666666666664</v>
      </c>
      <c r="K380">
        <f t="shared" si="13"/>
        <v>0</v>
      </c>
    </row>
    <row r="381" spans="1:12" x14ac:dyDescent="0.25">
      <c r="A381" t="s">
        <v>26</v>
      </c>
      <c r="B381" t="s">
        <v>859</v>
      </c>
      <c r="C381" t="s">
        <v>860</v>
      </c>
      <c r="D381" t="s">
        <v>206</v>
      </c>
      <c r="E381">
        <v>8</v>
      </c>
      <c r="F381">
        <f>INDEX([1]Règles!$I$17:$I$600,MATCH($B381,[1]Règles!$E$17:$E$600,0))</f>
        <v>4.75</v>
      </c>
      <c r="G381">
        <f>INDEX([1]Règles!$F$17:$F$600,MATCH($B381,[1]Règles!$E$17:$E$600,0))</f>
        <v>12</v>
      </c>
      <c r="H381">
        <f>INDEX([1]Règles!$G$17:$G$600,MATCH($B381,[1]Règles!$E$17:$E$600,0))</f>
        <v>9</v>
      </c>
      <c r="I381">
        <f>INDEX([1]Règles!$H$17:$H$600,MATCH($B381,[1]Règles!$E$17:$E$600,0))</f>
        <v>0</v>
      </c>
      <c r="J381">
        <f t="shared" si="12"/>
        <v>0.59375</v>
      </c>
      <c r="K381">
        <f t="shared" si="13"/>
        <v>0</v>
      </c>
    </row>
    <row r="382" spans="1:12" x14ac:dyDescent="0.25">
      <c r="A382" t="s">
        <v>26</v>
      </c>
      <c r="B382" t="s">
        <v>607</v>
      </c>
      <c r="C382" t="s">
        <v>349</v>
      </c>
      <c r="D382" t="s">
        <v>232</v>
      </c>
      <c r="E382">
        <v>8</v>
      </c>
      <c r="F382">
        <f>INDEX([1]Règles!$I$17:$I$600,MATCH($B382,[1]Règles!$E$17:$E$600,0))</f>
        <v>4.4642857142857144</v>
      </c>
      <c r="G382">
        <f>INDEX([1]Règles!$F$17:$F$600,MATCH($B382,[1]Règles!$E$17:$E$600,0))</f>
        <v>12</v>
      </c>
      <c r="H382">
        <f>INDEX([1]Règles!$G$17:$G$600,MATCH($B382,[1]Règles!$E$17:$E$600,0))</f>
        <v>2</v>
      </c>
      <c r="I382">
        <f>INDEX([1]Règles!$H$17:$H$600,MATCH($B382,[1]Règles!$E$17:$E$600,0))</f>
        <v>0</v>
      </c>
      <c r="J382">
        <f t="shared" si="12"/>
        <v>0.5580357142857143</v>
      </c>
      <c r="K382">
        <f t="shared" si="13"/>
        <v>0</v>
      </c>
    </row>
    <row r="383" spans="1:12" x14ac:dyDescent="0.25">
      <c r="A383" t="s">
        <v>26</v>
      </c>
      <c r="B383" t="s">
        <v>897</v>
      </c>
      <c r="C383" t="s">
        <v>544</v>
      </c>
      <c r="D383" t="s">
        <v>313</v>
      </c>
      <c r="E383">
        <v>8</v>
      </c>
      <c r="F383">
        <f>INDEX([1]Règles!$I$17:$I$600,MATCH($B383,[1]Règles!$E$17:$E$600,0))</f>
        <v>4.2727272727272725</v>
      </c>
      <c r="G383">
        <f>INDEX([1]Règles!$F$17:$F$600,MATCH($B383,[1]Règles!$E$17:$E$600,0))</f>
        <v>11</v>
      </c>
      <c r="H383">
        <f>INDEX([1]Règles!$G$17:$G$600,MATCH($B383,[1]Règles!$E$17:$E$600,0))</f>
        <v>0</v>
      </c>
      <c r="I383" t="str">
        <f>INDEX([1]Règles!$H$17:$H$600,MATCH($B383,[1]Règles!$E$17:$E$600,0))</f>
        <v>(-1)</v>
      </c>
      <c r="J383">
        <f t="shared" si="12"/>
        <v>0.53409090909090906</v>
      </c>
      <c r="K383" t="e">
        <f t="shared" si="13"/>
        <v>#VALUE!</v>
      </c>
    </row>
    <row r="384" spans="1:12" x14ac:dyDescent="0.25">
      <c r="A384" t="s">
        <v>26</v>
      </c>
      <c r="B384" t="s">
        <v>926</v>
      </c>
      <c r="C384" t="s">
        <v>927</v>
      </c>
      <c r="D384" t="s">
        <v>212</v>
      </c>
      <c r="E384">
        <v>2</v>
      </c>
      <c r="F384">
        <f>INDEX([1]Règles!$I$17:$I$600,MATCH($B384,[1]Règles!$E$17:$E$600,0))</f>
        <v>4.4615384615384617</v>
      </c>
      <c r="G384">
        <f>INDEX([1]Règles!$F$17:$F$600,MATCH($B384,[1]Règles!$E$17:$E$600,0))</f>
        <v>13</v>
      </c>
      <c r="H384">
        <f>INDEX([1]Règles!$G$17:$G$600,MATCH($B384,[1]Règles!$E$17:$E$600,0))</f>
        <v>2</v>
      </c>
      <c r="I384" t="str">
        <f>INDEX([1]Règles!$H$17:$H$600,MATCH($B384,[1]Règles!$E$17:$E$600,0))</f>
        <v>(-1)</v>
      </c>
      <c r="J384">
        <f t="shared" si="12"/>
        <v>2.2307692307692308</v>
      </c>
      <c r="K384" t="e">
        <f t="shared" si="13"/>
        <v>#VALUE!</v>
      </c>
    </row>
    <row r="385" spans="1:11" x14ac:dyDescent="0.25">
      <c r="A385" t="s">
        <v>5</v>
      </c>
      <c r="B385" t="s">
        <v>852</v>
      </c>
      <c r="C385" t="s">
        <v>221</v>
      </c>
      <c r="D385" t="s">
        <v>206</v>
      </c>
      <c r="E385">
        <v>8</v>
      </c>
      <c r="F385">
        <f>INDEX([1]Règles!$I$17:$I$600,MATCH($B385,[1]Règles!$E$17:$E$600,0))</f>
        <v>3.8333333333333335</v>
      </c>
      <c r="G385">
        <f>INDEX([1]Règles!$F$17:$F$600,MATCH($B385,[1]Règles!$E$17:$E$600,0))</f>
        <v>3</v>
      </c>
      <c r="H385">
        <f>INDEX([1]Règles!$G$17:$G$600,MATCH($B385,[1]Règles!$E$17:$E$600,0))</f>
        <v>6</v>
      </c>
      <c r="I385">
        <f>INDEX([1]Règles!$H$17:$H$600,MATCH($B385,[1]Règles!$E$17:$E$600,0))</f>
        <v>0</v>
      </c>
      <c r="J385">
        <f t="shared" si="12"/>
        <v>0.47916666666666669</v>
      </c>
      <c r="K385">
        <f t="shared" si="13"/>
        <v>0</v>
      </c>
    </row>
    <row r="386" spans="1:11" x14ac:dyDescent="0.25">
      <c r="A386" t="s">
        <v>5</v>
      </c>
      <c r="B386" t="s">
        <v>568</v>
      </c>
      <c r="C386" t="s">
        <v>267</v>
      </c>
      <c r="D386" t="s">
        <v>190</v>
      </c>
      <c r="E386">
        <v>12</v>
      </c>
      <c r="F386">
        <f>INDEX([1]Règles!$I$17:$I$600,MATCH($B386,[1]Règles!$E$17:$E$600,0))</f>
        <v>4.2142857142857144</v>
      </c>
      <c r="G386">
        <f>INDEX([1]Règles!$F$17:$F$600,MATCH($B386,[1]Règles!$E$17:$E$600,0))</f>
        <v>7</v>
      </c>
      <c r="H386">
        <f>INDEX([1]Règles!$G$17:$G$600,MATCH($B386,[1]Règles!$E$17:$E$600,0))</f>
        <v>4</v>
      </c>
      <c r="I386">
        <f>INDEX([1]Règles!$H$17:$H$600,MATCH($B386,[1]Règles!$E$17:$E$600,0))</f>
        <v>0</v>
      </c>
      <c r="J386">
        <f t="shared" si="12"/>
        <v>0.35119047619047622</v>
      </c>
      <c r="K386">
        <f t="shared" si="13"/>
        <v>0</v>
      </c>
    </row>
    <row r="387" spans="1:11" x14ac:dyDescent="0.25">
      <c r="A387" t="s">
        <v>26</v>
      </c>
      <c r="B387" t="s">
        <v>580</v>
      </c>
      <c r="C387" t="s">
        <v>581</v>
      </c>
      <c r="D387" t="s">
        <v>190</v>
      </c>
      <c r="E387">
        <v>6</v>
      </c>
      <c r="F387">
        <f>INDEX([1]Règles!$I$17:$I$600,MATCH($B387,[1]Règles!$E$17:$E$600,0))</f>
        <v>4.75</v>
      </c>
      <c r="G387">
        <f>INDEX([1]Règles!$F$17:$F$600,MATCH($B387,[1]Règles!$E$17:$E$600,0))</f>
        <v>10</v>
      </c>
      <c r="H387">
        <f>INDEX([1]Règles!$G$17:$G$600,MATCH($B387,[1]Règles!$E$17:$E$600,0))</f>
        <v>1</v>
      </c>
      <c r="I387">
        <f>INDEX([1]Règles!$H$17:$H$600,MATCH($B387,[1]Règles!$E$17:$E$600,0))</f>
        <v>0</v>
      </c>
      <c r="J387">
        <f t="shared" ref="J387:J407" si="14">F387/E387</f>
        <v>0.79166666666666663</v>
      </c>
      <c r="K387">
        <f t="shared" ref="K387:K407" si="15">I387/F387</f>
        <v>0</v>
      </c>
    </row>
    <row r="388" spans="1:11" x14ac:dyDescent="0.25">
      <c r="A388" t="s">
        <v>5</v>
      </c>
      <c r="B388" t="s">
        <v>683</v>
      </c>
      <c r="C388" t="s">
        <v>544</v>
      </c>
      <c r="D388" t="s">
        <v>199</v>
      </c>
      <c r="E388">
        <v>9</v>
      </c>
      <c r="F388">
        <f>INDEX([1]Règles!$I$17:$I$600,MATCH($B388,[1]Règles!$E$17:$E$600,0))</f>
        <v>4.125</v>
      </c>
      <c r="G388">
        <f>INDEX([1]Règles!$F$17:$F$600,MATCH($B388,[1]Règles!$E$17:$E$600,0))</f>
        <v>4</v>
      </c>
      <c r="H388">
        <f>INDEX([1]Règles!$G$17:$G$600,MATCH($B388,[1]Règles!$E$17:$E$600,0))</f>
        <v>11</v>
      </c>
      <c r="I388">
        <f>INDEX([1]Règles!$H$17:$H$600,MATCH($B388,[1]Règles!$E$17:$E$600,0))</f>
        <v>3</v>
      </c>
      <c r="J388">
        <f t="shared" si="14"/>
        <v>0.45833333333333331</v>
      </c>
      <c r="K388">
        <f t="shared" si="15"/>
        <v>0.72727272727272729</v>
      </c>
    </row>
    <row r="389" spans="1:11" x14ac:dyDescent="0.25">
      <c r="A389" t="s">
        <v>5</v>
      </c>
      <c r="B389" t="s">
        <v>917</v>
      </c>
      <c r="C389" t="s">
        <v>918</v>
      </c>
      <c r="D389" t="s">
        <v>212</v>
      </c>
      <c r="E389">
        <v>11</v>
      </c>
      <c r="F389">
        <f>INDEX([1]Règles!$I$17:$I$600,MATCH($B389,[1]Règles!$E$17:$E$600,0))</f>
        <v>4.2777777777777777</v>
      </c>
      <c r="G389">
        <f>INDEX([1]Règles!$F$17:$F$600,MATCH($B389,[1]Règles!$E$17:$E$600,0))</f>
        <v>9</v>
      </c>
      <c r="H389">
        <f>INDEX([1]Règles!$G$17:$G$600,MATCH($B389,[1]Règles!$E$17:$E$600,0))</f>
        <v>10</v>
      </c>
      <c r="I389">
        <f>INDEX([1]Règles!$H$17:$H$600,MATCH($B389,[1]Règles!$E$17:$E$600,0))</f>
        <v>0</v>
      </c>
      <c r="J389">
        <f t="shared" si="14"/>
        <v>0.3888888888888889</v>
      </c>
      <c r="K389">
        <f t="shared" si="15"/>
        <v>0</v>
      </c>
    </row>
    <row r="390" spans="1:11" x14ac:dyDescent="0.25">
      <c r="A390" t="s">
        <v>26</v>
      </c>
      <c r="B390" t="s">
        <v>624</v>
      </c>
      <c r="C390" t="s">
        <v>788</v>
      </c>
      <c r="D390" t="s">
        <v>176</v>
      </c>
      <c r="E390">
        <v>1</v>
      </c>
      <c r="F390">
        <f>INDEX([1]Règles!$I$17:$I$600,MATCH($B390,[1]Règles!$E$17:$E$600,0))</f>
        <v>4</v>
      </c>
      <c r="G390">
        <f>INDEX([1]Règles!$F$17:$F$600,MATCH($B390,[1]Règles!$E$17:$E$600,0))</f>
        <v>1</v>
      </c>
      <c r="H390">
        <f>INDEX([1]Règles!$G$17:$G$600,MATCH($B390,[1]Règles!$E$17:$E$600,0))</f>
        <v>4</v>
      </c>
      <c r="I390">
        <f>INDEX([1]Règles!$H$17:$H$600,MATCH($B390,[1]Règles!$E$17:$E$600,0))</f>
        <v>0</v>
      </c>
      <c r="J390">
        <f t="shared" si="14"/>
        <v>4</v>
      </c>
      <c r="K390">
        <f t="shared" si="15"/>
        <v>0</v>
      </c>
    </row>
    <row r="391" spans="1:11" x14ac:dyDescent="0.25">
      <c r="A391" t="s">
        <v>26</v>
      </c>
      <c r="B391" t="s">
        <v>805</v>
      </c>
      <c r="C391" t="s">
        <v>797</v>
      </c>
      <c r="D391" t="s">
        <v>173</v>
      </c>
      <c r="E391">
        <v>5</v>
      </c>
      <c r="F391">
        <f>INDEX([1]Règles!$I$17:$I$600,MATCH($B391,[1]Règles!$E$17:$E$600,0))</f>
        <v>4</v>
      </c>
      <c r="G391">
        <f>INDEX([1]Règles!$F$17:$F$600,MATCH($B391,[1]Règles!$E$17:$E$600,0))</f>
        <v>1</v>
      </c>
      <c r="H391">
        <f>INDEX([1]Règles!$G$17:$G$600,MATCH($B391,[1]Règles!$E$17:$E$600,0))</f>
        <v>0</v>
      </c>
      <c r="I391">
        <f>INDEX([1]Règles!$H$17:$H$600,MATCH($B391,[1]Règles!$E$17:$E$600,0))</f>
        <v>0</v>
      </c>
      <c r="J391">
        <f t="shared" si="14"/>
        <v>0.8</v>
      </c>
      <c r="K391">
        <f t="shared" si="15"/>
        <v>0</v>
      </c>
    </row>
    <row r="392" spans="1:11" x14ac:dyDescent="0.25">
      <c r="A392" t="s">
        <v>11</v>
      </c>
      <c r="B392" t="s">
        <v>564</v>
      </c>
      <c r="C392" t="s">
        <v>186</v>
      </c>
      <c r="D392" t="s">
        <v>196</v>
      </c>
      <c r="E392">
        <v>1</v>
      </c>
      <c r="F392">
        <f>INDEX([1]Règles!$I$17:$I$600,MATCH($B392,[1]Règles!$E$17:$E$600,0))</f>
        <v>4.75</v>
      </c>
      <c r="G392">
        <f>INDEX([1]Règles!$F$17:$F$600,MATCH($B392,[1]Règles!$E$17:$E$600,0))</f>
        <v>6</v>
      </c>
      <c r="H392">
        <f>INDEX([1]Règles!$G$17:$G$600,MATCH($B392,[1]Règles!$E$17:$E$600,0))</f>
        <v>19</v>
      </c>
      <c r="I392">
        <f>INDEX([1]Règles!$H$17:$H$600,MATCH($B392,[1]Règles!$E$17:$E$600,0))</f>
        <v>1</v>
      </c>
      <c r="J392">
        <f t="shared" si="14"/>
        <v>4.75</v>
      </c>
      <c r="K392">
        <f t="shared" si="15"/>
        <v>0.21052631578947367</v>
      </c>
    </row>
    <row r="393" spans="1:11" x14ac:dyDescent="0.25">
      <c r="A393" t="s">
        <v>11</v>
      </c>
      <c r="B393" t="s">
        <v>592</v>
      </c>
      <c r="C393" t="s">
        <v>730</v>
      </c>
      <c r="D393" t="s">
        <v>184</v>
      </c>
      <c r="E393">
        <v>3</v>
      </c>
      <c r="F393">
        <f>INDEX([1]Règles!$I$17:$I$600,MATCH($B393,[1]Règles!$E$17:$E$600,0))</f>
        <v>3.3333333333333335</v>
      </c>
      <c r="G393">
        <f>INDEX([1]Règles!$F$17:$F$600,MATCH($B393,[1]Règles!$E$17:$E$600,0))</f>
        <v>2</v>
      </c>
      <c r="H393">
        <f>INDEX([1]Règles!$G$17:$G$600,MATCH($B393,[1]Règles!$E$17:$E$600,0))</f>
        <v>2</v>
      </c>
      <c r="I393">
        <f>INDEX([1]Règles!$H$17:$H$600,MATCH($B393,[1]Règles!$E$17:$E$600,0))</f>
        <v>0</v>
      </c>
      <c r="J393">
        <f t="shared" si="14"/>
        <v>1.1111111111111112</v>
      </c>
      <c r="K393">
        <f t="shared" si="15"/>
        <v>0</v>
      </c>
    </row>
    <row r="394" spans="1:11" x14ac:dyDescent="0.25">
      <c r="A394" t="s">
        <v>11</v>
      </c>
      <c r="B394" t="s">
        <v>744</v>
      </c>
      <c r="C394" t="s">
        <v>745</v>
      </c>
      <c r="D394" t="s">
        <v>181</v>
      </c>
      <c r="E394">
        <v>3</v>
      </c>
      <c r="F394">
        <f>INDEX([1]Règles!$I$17:$I$600,MATCH($B394,[1]Règles!$E$17:$E$600,0))</f>
        <v>4.5555555555555554</v>
      </c>
      <c r="G394">
        <f>INDEX([1]Règles!$F$17:$F$600,MATCH($B394,[1]Règles!$E$17:$E$600,0))</f>
        <v>8</v>
      </c>
      <c r="H394">
        <f>INDEX([1]Règles!$G$17:$G$600,MATCH($B394,[1]Règles!$E$17:$E$600,0))</f>
        <v>7</v>
      </c>
      <c r="I394">
        <f>INDEX([1]Règles!$H$17:$H$600,MATCH($B394,[1]Règles!$E$17:$E$600,0))</f>
        <v>1</v>
      </c>
      <c r="J394">
        <f t="shared" si="14"/>
        <v>1.5185185185185184</v>
      </c>
      <c r="K394">
        <f t="shared" si="15"/>
        <v>0.21951219512195122</v>
      </c>
    </row>
    <row r="395" spans="1:11" x14ac:dyDescent="0.25">
      <c r="A395" t="s">
        <v>11</v>
      </c>
      <c r="B395" t="s">
        <v>992</v>
      </c>
      <c r="C395" t="s">
        <v>699</v>
      </c>
      <c r="D395" t="s">
        <v>209</v>
      </c>
      <c r="E395">
        <v>6</v>
      </c>
      <c r="F395">
        <f>INDEX([1]Règles!$I$17:$I$600,MATCH($B395,[1]Règles!$E$17:$E$600,0))</f>
        <v>4.8</v>
      </c>
      <c r="G395">
        <f>INDEX([1]Règles!$F$17:$F$600,MATCH($B395,[1]Règles!$E$17:$E$600,0))</f>
        <v>10</v>
      </c>
      <c r="H395">
        <f>INDEX([1]Règles!$G$17:$G$600,MATCH($B395,[1]Règles!$E$17:$E$600,0))</f>
        <v>1</v>
      </c>
      <c r="I395">
        <f>INDEX([1]Règles!$H$17:$H$600,MATCH($B395,[1]Règles!$E$17:$E$600,0))</f>
        <v>0</v>
      </c>
      <c r="J395">
        <f t="shared" si="14"/>
        <v>0.79999999999999993</v>
      </c>
      <c r="K395">
        <f t="shared" si="15"/>
        <v>0</v>
      </c>
    </row>
    <row r="396" spans="1:11" x14ac:dyDescent="0.25">
      <c r="A396" t="s">
        <v>11</v>
      </c>
      <c r="B396" t="s">
        <v>592</v>
      </c>
      <c r="C396" t="s">
        <v>593</v>
      </c>
      <c r="D396" t="s">
        <v>190</v>
      </c>
      <c r="E396">
        <v>7</v>
      </c>
      <c r="F396">
        <f>INDEX([1]Règles!$I$17:$I$600,MATCH($B396,[1]Règles!$E$17:$E$600,0))</f>
        <v>3.3333333333333335</v>
      </c>
      <c r="G396">
        <f>INDEX([1]Règles!$F$17:$F$600,MATCH($B396,[1]Règles!$E$17:$E$600,0))</f>
        <v>2</v>
      </c>
      <c r="H396">
        <f>INDEX([1]Règles!$G$17:$G$600,MATCH($B396,[1]Règles!$E$17:$E$600,0))</f>
        <v>2</v>
      </c>
      <c r="I396">
        <f>INDEX([1]Règles!$H$17:$H$600,MATCH($B396,[1]Règles!$E$17:$E$600,0))</f>
        <v>0</v>
      </c>
      <c r="J396">
        <f t="shared" si="14"/>
        <v>0.47619047619047622</v>
      </c>
      <c r="K396">
        <f t="shared" si="15"/>
        <v>0</v>
      </c>
    </row>
    <row r="397" spans="1:11" x14ac:dyDescent="0.25">
      <c r="A397" t="s">
        <v>11</v>
      </c>
      <c r="B397" t="s">
        <v>781</v>
      </c>
      <c r="C397" t="s">
        <v>782</v>
      </c>
      <c r="D397" t="s">
        <v>328</v>
      </c>
      <c r="E397">
        <v>7</v>
      </c>
      <c r="F397">
        <f>INDEX([1]Règles!$I$17:$I$600,MATCH($B397,[1]Règles!$E$17:$E$600,0))</f>
        <v>4</v>
      </c>
      <c r="G397">
        <f>INDEX([1]Règles!$F$17:$F$600,MATCH($B397,[1]Règles!$E$17:$E$600,0))</f>
        <v>1</v>
      </c>
      <c r="H397">
        <f>INDEX([1]Règles!$G$17:$G$600,MATCH($B397,[1]Règles!$E$17:$E$600,0))</f>
        <v>4</v>
      </c>
      <c r="I397">
        <f>INDEX([1]Règles!$H$17:$H$600,MATCH($B397,[1]Règles!$E$17:$E$600,0))</f>
        <v>0</v>
      </c>
      <c r="J397">
        <f t="shared" si="14"/>
        <v>0.5714285714285714</v>
      </c>
      <c r="K397">
        <f t="shared" si="15"/>
        <v>0</v>
      </c>
    </row>
    <row r="398" spans="1:11" x14ac:dyDescent="0.25">
      <c r="A398" t="s">
        <v>11</v>
      </c>
      <c r="B398" t="s">
        <v>565</v>
      </c>
      <c r="C398" t="s">
        <v>566</v>
      </c>
      <c r="D398" t="s">
        <v>196</v>
      </c>
      <c r="E398">
        <v>9</v>
      </c>
      <c r="F398">
        <f>INDEX([1]Règles!$I$17:$I$600,MATCH($B398,[1]Règles!$E$17:$E$600,0))</f>
        <v>4</v>
      </c>
      <c r="G398">
        <f>INDEX([1]Règles!$F$17:$F$600,MATCH($B398,[1]Règles!$E$17:$E$600,0))</f>
        <v>1</v>
      </c>
      <c r="H398">
        <f>INDEX([1]Règles!$G$17:$G$600,MATCH($B398,[1]Règles!$E$17:$E$600,0))</f>
        <v>1</v>
      </c>
      <c r="I398">
        <f>INDEX([1]Règles!$H$17:$H$600,MATCH($B398,[1]Règles!$E$17:$E$600,0))</f>
        <v>0</v>
      </c>
      <c r="J398">
        <f t="shared" si="14"/>
        <v>0.44444444444444442</v>
      </c>
      <c r="K398">
        <f t="shared" si="15"/>
        <v>0</v>
      </c>
    </row>
    <row r="399" spans="1:11" x14ac:dyDescent="0.25">
      <c r="A399" t="s">
        <v>11</v>
      </c>
      <c r="B399" t="s">
        <v>624</v>
      </c>
      <c r="C399" t="s">
        <v>625</v>
      </c>
      <c r="D399" t="s">
        <v>232</v>
      </c>
      <c r="E399">
        <v>10</v>
      </c>
      <c r="F399">
        <f>INDEX([1]Règles!$I$17:$I$600,MATCH($B399,[1]Règles!$E$17:$E$600,0))</f>
        <v>4</v>
      </c>
      <c r="G399">
        <f>INDEX([1]Règles!$F$17:$F$600,MATCH($B399,[1]Règles!$E$17:$E$600,0))</f>
        <v>1</v>
      </c>
      <c r="H399">
        <f>INDEX([1]Règles!$G$17:$G$600,MATCH($B399,[1]Règles!$E$17:$E$600,0))</f>
        <v>4</v>
      </c>
      <c r="I399">
        <f>INDEX([1]Règles!$H$17:$H$600,MATCH($B399,[1]Règles!$E$17:$E$600,0))</f>
        <v>0</v>
      </c>
      <c r="J399">
        <f t="shared" si="14"/>
        <v>0.4</v>
      </c>
      <c r="K399">
        <f t="shared" si="15"/>
        <v>0</v>
      </c>
    </row>
    <row r="400" spans="1:11" x14ac:dyDescent="0.25">
      <c r="A400" t="s">
        <v>11</v>
      </c>
      <c r="B400" t="s">
        <v>624</v>
      </c>
      <c r="C400" t="s">
        <v>697</v>
      </c>
      <c r="D400" t="s">
        <v>199</v>
      </c>
      <c r="E400">
        <v>15</v>
      </c>
      <c r="F400">
        <f>INDEX([1]Règles!$I$17:$I$600,MATCH($B400,[1]Règles!$E$17:$E$600,0))</f>
        <v>4</v>
      </c>
      <c r="G400">
        <f>INDEX([1]Règles!$F$17:$F$600,MATCH($B400,[1]Règles!$E$17:$E$600,0))</f>
        <v>1</v>
      </c>
      <c r="H400">
        <f>INDEX([1]Règles!$G$17:$G$600,MATCH($B400,[1]Règles!$E$17:$E$600,0))</f>
        <v>4</v>
      </c>
      <c r="I400">
        <f>INDEX([1]Règles!$H$17:$H$600,MATCH($B400,[1]Règles!$E$17:$E$600,0))</f>
        <v>0</v>
      </c>
      <c r="J400">
        <f t="shared" si="14"/>
        <v>0.26666666666666666</v>
      </c>
      <c r="K400">
        <f t="shared" si="15"/>
        <v>0</v>
      </c>
    </row>
    <row r="401" spans="1:11" x14ac:dyDescent="0.25">
      <c r="A401" t="s">
        <v>26</v>
      </c>
      <c r="B401" t="s">
        <v>592</v>
      </c>
      <c r="C401" t="s">
        <v>198</v>
      </c>
      <c r="D401" t="s">
        <v>199</v>
      </c>
      <c r="E401">
        <v>11</v>
      </c>
      <c r="F401">
        <f>INDEX([1]Règles!$I$17:$I$600,MATCH($B401,[1]Règles!$E$17:$E$600,0))</f>
        <v>3.3333333333333335</v>
      </c>
      <c r="G401">
        <f>INDEX([1]Règles!$F$17:$F$600,MATCH($B401,[1]Règles!$E$17:$E$600,0))</f>
        <v>2</v>
      </c>
      <c r="H401">
        <f>INDEX([1]Règles!$G$17:$G$600,MATCH($B401,[1]Règles!$E$17:$E$600,0))</f>
        <v>2</v>
      </c>
      <c r="I401">
        <f>INDEX([1]Règles!$H$17:$H$600,MATCH($B401,[1]Règles!$E$17:$E$600,0))</f>
        <v>0</v>
      </c>
      <c r="J401">
        <f t="shared" si="14"/>
        <v>0.30303030303030304</v>
      </c>
      <c r="K401">
        <f t="shared" si="15"/>
        <v>0</v>
      </c>
    </row>
    <row r="402" spans="1:11" x14ac:dyDescent="0.25">
      <c r="A402" t="s">
        <v>5</v>
      </c>
      <c r="B402" t="s">
        <v>750</v>
      </c>
      <c r="C402" t="s">
        <v>751</v>
      </c>
      <c r="D402" t="s">
        <v>328</v>
      </c>
      <c r="E402">
        <v>1</v>
      </c>
      <c r="F402">
        <f>INDEX([1]Règles!$I$17:$I$600,MATCH($B402,[1]Règles!$E$17:$E$600,0))</f>
        <v>4</v>
      </c>
      <c r="G402">
        <f>INDEX([1]Règles!$F$17:$F$600,MATCH($B402,[1]Règles!$E$17:$E$600,0))</f>
        <v>2</v>
      </c>
      <c r="H402">
        <f>INDEX([1]Règles!$G$17:$G$600,MATCH($B402,[1]Règles!$E$17:$E$600,0))</f>
        <v>10</v>
      </c>
      <c r="I402">
        <f>INDEX([1]Règles!$H$17:$H$600,MATCH($B402,[1]Règles!$E$17:$E$600,0))</f>
        <v>0</v>
      </c>
      <c r="J402">
        <f t="shared" si="14"/>
        <v>4</v>
      </c>
      <c r="K402">
        <f t="shared" si="15"/>
        <v>0</v>
      </c>
    </row>
    <row r="403" spans="1:11" x14ac:dyDescent="0.25">
      <c r="A403" t="s">
        <v>5</v>
      </c>
      <c r="B403" t="s">
        <v>755</v>
      </c>
      <c r="C403" t="s">
        <v>756</v>
      </c>
      <c r="D403" t="s">
        <v>328</v>
      </c>
      <c r="E403">
        <v>1</v>
      </c>
      <c r="F403">
        <f>INDEX([1]Règles!$I$17:$I$600,MATCH($B403,[1]Règles!$E$17:$E$600,0))</f>
        <v>4</v>
      </c>
      <c r="G403">
        <f>INDEX([1]Règles!$F$17:$F$600,MATCH($B403,[1]Règles!$E$17:$E$600,0))</f>
        <v>1</v>
      </c>
      <c r="H403">
        <f>INDEX([1]Règles!$G$17:$G$600,MATCH($B403,[1]Règles!$E$17:$E$600,0))</f>
        <v>4</v>
      </c>
      <c r="I403">
        <f>INDEX([1]Règles!$H$17:$H$600,MATCH($B403,[1]Règles!$E$17:$E$600,0))</f>
        <v>0</v>
      </c>
      <c r="J403">
        <f t="shared" si="14"/>
        <v>4</v>
      </c>
      <c r="K403">
        <f t="shared" si="15"/>
        <v>0</v>
      </c>
    </row>
    <row r="404" spans="1:11" x14ac:dyDescent="0.25">
      <c r="A404" t="s">
        <v>5</v>
      </c>
      <c r="B404" t="s">
        <v>744</v>
      </c>
      <c r="C404" t="s">
        <v>819</v>
      </c>
      <c r="D404" t="s">
        <v>179</v>
      </c>
      <c r="E404">
        <v>5</v>
      </c>
      <c r="F404">
        <f>INDEX([1]Règles!$I$17:$I$600,MATCH($B404,[1]Règles!$E$17:$E$600,0))</f>
        <v>4.5555555555555554</v>
      </c>
      <c r="G404">
        <f>INDEX([1]Règles!$F$17:$F$600,MATCH($B404,[1]Règles!$E$17:$E$600,0))</f>
        <v>8</v>
      </c>
      <c r="H404">
        <f>INDEX([1]Règles!$G$17:$G$600,MATCH($B404,[1]Règles!$E$17:$E$600,0))</f>
        <v>7</v>
      </c>
      <c r="I404">
        <f>INDEX([1]Règles!$H$17:$H$600,MATCH($B404,[1]Règles!$E$17:$E$600,0))</f>
        <v>1</v>
      </c>
      <c r="J404">
        <f t="shared" si="14"/>
        <v>0.91111111111111109</v>
      </c>
      <c r="K404">
        <f t="shared" si="15"/>
        <v>0.21951219512195122</v>
      </c>
    </row>
    <row r="405" spans="1:11" x14ac:dyDescent="0.25">
      <c r="A405" t="s">
        <v>5</v>
      </c>
      <c r="B405" t="s">
        <v>456</v>
      </c>
      <c r="C405" t="s">
        <v>371</v>
      </c>
      <c r="D405" t="s">
        <v>187</v>
      </c>
      <c r="E405">
        <v>15</v>
      </c>
      <c r="F405">
        <f>INDEX([1]Règles!$I$17:$I$600,MATCH($B405,[1]Règles!$E$17:$E$600,0))</f>
        <v>4.5555555555555554</v>
      </c>
      <c r="G405">
        <f>INDEX([1]Règles!$F$17:$F$600,MATCH($B405,[1]Règles!$E$17:$E$600,0))</f>
        <v>7</v>
      </c>
      <c r="H405">
        <f>INDEX([1]Règles!$G$17:$G$600,MATCH($B405,[1]Règles!$E$17:$E$600,0))</f>
        <v>7</v>
      </c>
      <c r="I405">
        <f>INDEX([1]Règles!$H$17:$H$600,MATCH($B405,[1]Règles!$E$17:$E$600,0))</f>
        <v>0</v>
      </c>
      <c r="J405">
        <f t="shared" si="14"/>
        <v>0.3037037037037037</v>
      </c>
      <c r="K405">
        <f t="shared" si="15"/>
        <v>0</v>
      </c>
    </row>
    <row r="406" spans="1:11" x14ac:dyDescent="0.25">
      <c r="A406" t="s">
        <v>5</v>
      </c>
      <c r="B406" t="s">
        <v>569</v>
      </c>
      <c r="C406" t="s">
        <v>283</v>
      </c>
      <c r="D406" t="s">
        <v>190</v>
      </c>
      <c r="E406">
        <v>16</v>
      </c>
      <c r="F406">
        <f>INDEX([1]Règles!$I$17:$I$600,MATCH($B406,[1]Règles!$E$17:$E$600,0))</f>
        <v>4.25</v>
      </c>
      <c r="G406">
        <f>INDEX([1]Règles!$F$17:$F$600,MATCH($B406,[1]Règles!$E$17:$E$600,0))</f>
        <v>3</v>
      </c>
      <c r="H406">
        <f>INDEX([1]Règles!$G$17:$G$600,MATCH($B406,[1]Règles!$E$17:$E$600,0))</f>
        <v>9</v>
      </c>
      <c r="I406">
        <f>INDEX([1]Règles!$H$17:$H$600,MATCH($B406,[1]Règles!$E$17:$E$600,0))</f>
        <v>1</v>
      </c>
      <c r="J406">
        <f t="shared" si="14"/>
        <v>0.265625</v>
      </c>
      <c r="K406">
        <f t="shared" si="15"/>
        <v>0.23529411764705882</v>
      </c>
    </row>
    <row r="407" spans="1:11" x14ac:dyDescent="0.25">
      <c r="A407" t="s">
        <v>26</v>
      </c>
      <c r="B407" t="s">
        <v>376</v>
      </c>
      <c r="C407" t="s">
        <v>377</v>
      </c>
      <c r="D407" t="s">
        <v>209</v>
      </c>
      <c r="E407">
        <v>9</v>
      </c>
      <c r="F407">
        <f>INDEX([1]Règles!$I$17:$I$600,MATCH($B407,[1]Règles!$E$17:$E$600,0))</f>
        <v>4.2941176470588234</v>
      </c>
      <c r="G407">
        <f>INDEX([1]Règles!$F$17:$F$600,MATCH($B407,[1]Règles!$E$17:$E$600,0))</f>
        <v>16</v>
      </c>
      <c r="H407">
        <f>INDEX([1]Règles!$G$17:$G$600,MATCH($B407,[1]Règles!$E$17:$E$600,0))</f>
        <v>0</v>
      </c>
      <c r="I407">
        <f>INDEX([1]Règles!$H$17:$H$600,MATCH($B407,[1]Règles!$E$17:$E$600,0))</f>
        <v>0</v>
      </c>
      <c r="J407">
        <f t="shared" si="14"/>
        <v>0.47712418300653592</v>
      </c>
      <c r="K407">
        <f t="shared" si="15"/>
        <v>0</v>
      </c>
    </row>
    <row r="408" spans="1:11" x14ac:dyDescent="0.25">
      <c r="A408" t="s">
        <v>26</v>
      </c>
      <c r="B408" t="s">
        <v>896</v>
      </c>
      <c r="C408" t="s">
        <v>765</v>
      </c>
      <c r="D408" t="s">
        <v>313</v>
      </c>
      <c r="E408">
        <v>8</v>
      </c>
      <c r="F408">
        <f>INDEX([1]Règles!$I$17:$I$600,MATCH($B408,[1]Règles!$E$17:$E$600,0))</f>
        <v>3.8571428571428572</v>
      </c>
      <c r="G408">
        <f>INDEX([1]Règles!$F$17:$F$600,MATCH($B408,[1]Règles!$E$17:$E$600,0))</f>
        <v>7</v>
      </c>
      <c r="H408">
        <f>INDEX([1]Règles!$G$17:$G$600,MATCH($B408,[1]Règles!$E$17:$E$600,0))</f>
        <v>2</v>
      </c>
      <c r="I408">
        <f>INDEX([1]Règles!$H$17:$H$600,MATCH($B408,[1]Règles!$E$17:$E$600,0))</f>
        <v>0</v>
      </c>
      <c r="J408">
        <f t="shared" ref="J408:J449" si="16">F408/E408</f>
        <v>0.48214285714285715</v>
      </c>
      <c r="K408">
        <f t="shared" ref="K408:K449" si="17">I408/F408</f>
        <v>0</v>
      </c>
    </row>
    <row r="409" spans="1:11" x14ac:dyDescent="0.25">
      <c r="A409" t="s">
        <v>20</v>
      </c>
      <c r="B409" t="s">
        <v>534</v>
      </c>
      <c r="C409" t="s">
        <v>535</v>
      </c>
      <c r="D409" t="s">
        <v>187</v>
      </c>
      <c r="E409">
        <v>6</v>
      </c>
      <c r="F409">
        <f>INDEX([1]Règles!$I$17:$I$600,MATCH($B409,[1]Règles!$E$17:$E$600,0))</f>
        <v>3.5</v>
      </c>
      <c r="G409">
        <f>INDEX([1]Règles!$F$17:$F$600,MATCH($B409,[1]Règles!$E$17:$E$600,0))</f>
        <v>1</v>
      </c>
      <c r="H409">
        <f>INDEX([1]Règles!$G$17:$G$600,MATCH($B409,[1]Règles!$E$17:$E$600,0))</f>
        <v>1</v>
      </c>
      <c r="I409" t="str">
        <f>INDEX([1]Règles!$H$17:$H$600,MATCH($B409,[1]Règles!$E$17:$E$600,0))</f>
        <v>(-1)</v>
      </c>
      <c r="J409">
        <f t="shared" si="16"/>
        <v>0.58333333333333337</v>
      </c>
      <c r="K409" t="e">
        <f t="shared" si="17"/>
        <v>#VALUE!</v>
      </c>
    </row>
    <row r="410" spans="1:11" x14ac:dyDescent="0.25">
      <c r="A410" t="s">
        <v>26</v>
      </c>
      <c r="B410" t="s">
        <v>980</v>
      </c>
      <c r="C410" t="s">
        <v>349</v>
      </c>
      <c r="D410" t="s">
        <v>209</v>
      </c>
      <c r="E410">
        <v>3</v>
      </c>
      <c r="F410">
        <f>INDEX([1]Règles!$I$17:$I$600,MATCH($B410,[1]Règles!$E$17:$E$600,0))</f>
        <v>4</v>
      </c>
      <c r="G410">
        <f>INDEX([1]Règles!$F$17:$F$600,MATCH($B410,[1]Règles!$E$17:$E$600,0))</f>
        <v>2</v>
      </c>
      <c r="H410">
        <f>INDEX([1]Règles!$G$17:$G$600,MATCH($B410,[1]Règles!$E$17:$E$600,0))</f>
        <v>1</v>
      </c>
      <c r="I410">
        <f>INDEX([1]Règles!$H$17:$H$600,MATCH($B410,[1]Règles!$E$17:$E$600,0))</f>
        <v>0</v>
      </c>
      <c r="J410">
        <f t="shared" si="16"/>
        <v>1.3333333333333333</v>
      </c>
      <c r="K410">
        <f t="shared" si="17"/>
        <v>0</v>
      </c>
    </row>
    <row r="411" spans="1:11" x14ac:dyDescent="0.25">
      <c r="A411" t="s">
        <v>26</v>
      </c>
      <c r="B411" t="s">
        <v>981</v>
      </c>
      <c r="C411" t="s">
        <v>982</v>
      </c>
      <c r="D411" t="s">
        <v>209</v>
      </c>
      <c r="E411">
        <v>14</v>
      </c>
      <c r="F411" t="e">
        <f>INDEX([1]Règles!$I$17:$I$600,MATCH($B411,[1]Règles!$E$17:$E$600,0))</f>
        <v>#N/A</v>
      </c>
      <c r="G411" t="e">
        <f>INDEX([1]Règles!$F$17:$F$600,MATCH($B411,[1]Règles!$E$17:$E$600,0))</f>
        <v>#N/A</v>
      </c>
      <c r="H411" t="e">
        <f>INDEX([1]Règles!$G$17:$G$600,MATCH($B411,[1]Règles!$E$17:$E$600,0))</f>
        <v>#N/A</v>
      </c>
      <c r="I411" t="e">
        <f>INDEX([1]Règles!$H$17:$H$600,MATCH($B411,[1]Règles!$E$17:$E$600,0))</f>
        <v>#N/A</v>
      </c>
      <c r="J411" t="e">
        <f t="shared" si="16"/>
        <v>#N/A</v>
      </c>
      <c r="K411" t="e">
        <f t="shared" si="17"/>
        <v>#N/A</v>
      </c>
    </row>
    <row r="412" spans="1:11" x14ac:dyDescent="0.25">
      <c r="A412" t="s">
        <v>26</v>
      </c>
      <c r="B412" t="s">
        <v>611</v>
      </c>
      <c r="C412" t="s">
        <v>612</v>
      </c>
      <c r="D412" t="s">
        <v>232</v>
      </c>
      <c r="E412">
        <v>8</v>
      </c>
      <c r="F412">
        <f>INDEX([1]Règles!$I$17:$I$600,MATCH($B412,[1]Règles!$E$17:$E$600,0))</f>
        <v>4.25</v>
      </c>
      <c r="G412">
        <f>INDEX([1]Règles!$F$17:$F$600,MATCH($B412,[1]Règles!$E$17:$E$600,0))</f>
        <v>12</v>
      </c>
      <c r="H412">
        <f>INDEX([1]Règles!$G$17:$G$600,MATCH($B412,[1]Règles!$E$17:$E$600,0))</f>
        <v>3</v>
      </c>
      <c r="I412">
        <f>INDEX([1]Règles!$H$17:$H$600,MATCH($B412,[1]Règles!$E$17:$E$600,0))</f>
        <v>0</v>
      </c>
      <c r="J412">
        <f t="shared" si="16"/>
        <v>0.53125</v>
      </c>
      <c r="K412">
        <f t="shared" si="17"/>
        <v>0</v>
      </c>
    </row>
    <row r="413" spans="1:11" x14ac:dyDescent="0.25">
      <c r="A413" t="s">
        <v>20</v>
      </c>
      <c r="B413" t="s">
        <v>881</v>
      </c>
      <c r="C413" t="s">
        <v>267</v>
      </c>
      <c r="D413" t="s">
        <v>229</v>
      </c>
      <c r="E413">
        <v>6</v>
      </c>
      <c r="F413">
        <f>INDEX([1]Règles!$I$17:$I$600,MATCH($B413,[1]Règles!$E$17:$E$600,0))</f>
        <v>4.75</v>
      </c>
      <c r="G413">
        <f>INDEX([1]Règles!$F$17:$F$600,MATCH($B413,[1]Règles!$E$17:$E$600,0))</f>
        <v>2</v>
      </c>
      <c r="H413">
        <f>INDEX([1]Règles!$G$17:$G$600,MATCH($B413,[1]Règles!$E$17:$E$600,0))</f>
        <v>1</v>
      </c>
      <c r="I413">
        <f>INDEX([1]Règles!$H$17:$H$600,MATCH($B413,[1]Règles!$E$17:$E$600,0))</f>
        <v>0</v>
      </c>
      <c r="J413">
        <f t="shared" si="16"/>
        <v>0.79166666666666663</v>
      </c>
      <c r="K413">
        <f t="shared" si="17"/>
        <v>0</v>
      </c>
    </row>
    <row r="414" spans="1:11" x14ac:dyDescent="0.25">
      <c r="A414" t="s">
        <v>26</v>
      </c>
      <c r="B414" t="s">
        <v>578</v>
      </c>
      <c r="C414" t="s">
        <v>579</v>
      </c>
      <c r="D414" t="s">
        <v>190</v>
      </c>
      <c r="E414">
        <v>8</v>
      </c>
      <c r="F414">
        <f>INDEX([1]Règles!$I$17:$I$600,MATCH($B414,[1]Règles!$E$17:$E$600,0))</f>
        <v>3</v>
      </c>
      <c r="G414">
        <f>INDEX([1]Règles!$F$17:$F$600,MATCH($B414,[1]Règles!$E$17:$E$600,0))</f>
        <v>1</v>
      </c>
      <c r="H414">
        <f>INDEX([1]Règles!$G$17:$G$600,MATCH($B414,[1]Règles!$E$17:$E$600,0))</f>
        <v>0</v>
      </c>
      <c r="I414">
        <f>INDEX([1]Règles!$H$17:$H$600,MATCH($B414,[1]Règles!$E$17:$E$600,0))</f>
        <v>0</v>
      </c>
      <c r="J414">
        <f t="shared" si="16"/>
        <v>0.375</v>
      </c>
      <c r="K414">
        <f t="shared" si="17"/>
        <v>0</v>
      </c>
    </row>
    <row r="415" spans="1:11" x14ac:dyDescent="0.25">
      <c r="A415" t="s">
        <v>26</v>
      </c>
      <c r="B415" t="s">
        <v>893</v>
      </c>
      <c r="C415" t="s">
        <v>325</v>
      </c>
      <c r="D415" t="s">
        <v>313</v>
      </c>
      <c r="E415">
        <v>11</v>
      </c>
      <c r="F415">
        <f>INDEX([1]Règles!$I$17:$I$600,MATCH($B415,[1]Règles!$E$17:$E$600,0))</f>
        <v>4</v>
      </c>
      <c r="G415">
        <f>INDEX([1]Règles!$F$17:$F$600,MATCH($B415,[1]Règles!$E$17:$E$600,0))</f>
        <v>3</v>
      </c>
      <c r="H415">
        <f>INDEX([1]Règles!$G$17:$G$600,MATCH($B415,[1]Règles!$E$17:$E$600,0))</f>
        <v>8</v>
      </c>
      <c r="I415">
        <f>INDEX([1]Règles!$H$17:$H$600,MATCH($B415,[1]Règles!$E$17:$E$600,0))</f>
        <v>0</v>
      </c>
      <c r="J415">
        <f t="shared" si="16"/>
        <v>0.36363636363636365</v>
      </c>
      <c r="K415">
        <f t="shared" si="17"/>
        <v>0</v>
      </c>
    </row>
    <row r="416" spans="1:11" x14ac:dyDescent="0.25">
      <c r="A416" t="s">
        <v>11</v>
      </c>
      <c r="B416" t="s">
        <v>1028</v>
      </c>
      <c r="C416" t="s">
        <v>444</v>
      </c>
      <c r="D416" t="s">
        <v>196</v>
      </c>
      <c r="E416">
        <v>5</v>
      </c>
      <c r="F416">
        <f>INDEX([1]Règles!$I$17:$I$600,MATCH($B416,[1]Règles!$E$17:$E$600,0))</f>
        <v>0</v>
      </c>
      <c r="G416">
        <f>INDEX([1]Règles!$F$17:$F$600,MATCH($B416,[1]Règles!$E$17:$E$600,0))</f>
        <v>0</v>
      </c>
      <c r="H416">
        <f>INDEX([1]Règles!$G$17:$G$600,MATCH($B416,[1]Règles!$E$17:$E$600,0))</f>
        <v>0</v>
      </c>
      <c r="I416">
        <f>INDEX([1]Règles!$H$17:$H$600,MATCH($B416,[1]Règles!$E$17:$E$600,0))</f>
        <v>0</v>
      </c>
      <c r="J416">
        <f t="shared" si="16"/>
        <v>0</v>
      </c>
      <c r="K416" t="e">
        <f t="shared" si="17"/>
        <v>#DIV/0!</v>
      </c>
    </row>
    <row r="417" spans="1:11" x14ac:dyDescent="0.25">
      <c r="A417" t="s">
        <v>26</v>
      </c>
      <c r="B417" t="s">
        <v>495</v>
      </c>
      <c r="C417" t="s">
        <v>343</v>
      </c>
      <c r="D417" t="s">
        <v>326</v>
      </c>
      <c r="E417">
        <v>3</v>
      </c>
      <c r="F417">
        <f>INDEX([1]Règles!$I$17:$I$600,MATCH($B417,[1]Règles!$E$17:$E$600,0))</f>
        <v>0</v>
      </c>
      <c r="G417">
        <f>INDEX([1]Règles!$F$17:$F$600,MATCH($B417,[1]Règles!$E$17:$E$600,0))</f>
        <v>0</v>
      </c>
      <c r="H417">
        <f>INDEX([1]Règles!$G$17:$G$600,MATCH($B417,[1]Règles!$E$17:$E$600,0))</f>
        <v>0</v>
      </c>
      <c r="I417">
        <f>INDEX([1]Règles!$H$17:$H$600,MATCH($B417,[1]Règles!$E$17:$E$600,0))</f>
        <v>0</v>
      </c>
      <c r="J417">
        <f t="shared" si="16"/>
        <v>0</v>
      </c>
      <c r="K417" t="e">
        <f t="shared" si="17"/>
        <v>#DIV/0!</v>
      </c>
    </row>
    <row r="418" spans="1:11" x14ac:dyDescent="0.25">
      <c r="A418" t="s">
        <v>26</v>
      </c>
      <c r="B418" t="s">
        <v>496</v>
      </c>
      <c r="D418" t="s">
        <v>326</v>
      </c>
      <c r="E418">
        <v>5</v>
      </c>
      <c r="F418">
        <f>INDEX([1]Règles!$I$17:$I$600,MATCH($B418,[1]Règles!$E$17:$E$600,0))</f>
        <v>0</v>
      </c>
      <c r="G418">
        <f>INDEX([1]Règles!$F$17:$F$600,MATCH($B418,[1]Règles!$E$17:$E$600,0))</f>
        <v>0</v>
      </c>
      <c r="H418">
        <f>INDEX([1]Règles!$G$17:$G$600,MATCH($B418,[1]Règles!$E$17:$E$600,0))</f>
        <v>0</v>
      </c>
      <c r="I418">
        <f>INDEX([1]Règles!$H$17:$H$600,MATCH($B418,[1]Règles!$E$17:$E$600,0))</f>
        <v>0</v>
      </c>
      <c r="J418">
        <f t="shared" si="16"/>
        <v>0</v>
      </c>
      <c r="K418" t="e">
        <f t="shared" si="17"/>
        <v>#DIV/0!</v>
      </c>
    </row>
    <row r="419" spans="1:11" x14ac:dyDescent="0.25">
      <c r="A419" t="s">
        <v>20</v>
      </c>
      <c r="B419" t="s">
        <v>509</v>
      </c>
      <c r="C419" t="s">
        <v>186</v>
      </c>
      <c r="D419" t="s">
        <v>326</v>
      </c>
      <c r="E419">
        <v>1</v>
      </c>
      <c r="F419">
        <f>INDEX([1]Règles!$I$17:$I$600,MATCH($B419,[1]Règles!$E$17:$E$600,0))</f>
        <v>0</v>
      </c>
      <c r="G419">
        <f>INDEX([1]Règles!$F$17:$F$600,MATCH($B419,[1]Règles!$E$17:$E$600,0))</f>
        <v>0</v>
      </c>
      <c r="H419">
        <f>INDEX([1]Règles!$G$17:$G$600,MATCH($B419,[1]Règles!$E$17:$E$600,0))</f>
        <v>0</v>
      </c>
      <c r="I419">
        <f>INDEX([1]Règles!$H$17:$H$600,MATCH($B419,[1]Règles!$E$17:$E$600,0))</f>
        <v>0</v>
      </c>
      <c r="J419">
        <f t="shared" si="16"/>
        <v>0</v>
      </c>
      <c r="K419" t="e">
        <f t="shared" si="17"/>
        <v>#DIV/0!</v>
      </c>
    </row>
    <row r="420" spans="1:11" x14ac:dyDescent="0.25">
      <c r="A420" t="s">
        <v>26</v>
      </c>
      <c r="B420" t="s">
        <v>530</v>
      </c>
      <c r="C420" t="s">
        <v>531</v>
      </c>
      <c r="D420" t="s">
        <v>187</v>
      </c>
      <c r="E420">
        <v>8</v>
      </c>
      <c r="F420">
        <f>INDEX([1]Règles!$I$17:$I$600,MATCH($B420,[1]Règles!$E$17:$E$600,0))</f>
        <v>0</v>
      </c>
      <c r="G420">
        <f>INDEX([1]Règles!$F$17:$F$600,MATCH($B420,[1]Règles!$E$17:$E$600,0))</f>
        <v>0</v>
      </c>
      <c r="H420">
        <f>INDEX([1]Règles!$G$17:$G$600,MATCH($B420,[1]Règles!$E$17:$E$600,0))</f>
        <v>0</v>
      </c>
      <c r="I420">
        <f>INDEX([1]Règles!$H$17:$H$600,MATCH($B420,[1]Règles!$E$17:$E$600,0))</f>
        <v>0</v>
      </c>
      <c r="J420">
        <f t="shared" si="16"/>
        <v>0</v>
      </c>
      <c r="K420" t="e">
        <f t="shared" si="17"/>
        <v>#DIV/0!</v>
      </c>
    </row>
    <row r="421" spans="1:11" x14ac:dyDescent="0.25">
      <c r="A421" t="s">
        <v>26</v>
      </c>
      <c r="B421" t="s">
        <v>557</v>
      </c>
      <c r="C421" t="s">
        <v>183</v>
      </c>
      <c r="D421" t="s">
        <v>196</v>
      </c>
      <c r="E421">
        <v>3</v>
      </c>
      <c r="F421">
        <f>INDEX([1]Règles!$I$17:$I$600,MATCH($B421,[1]Règles!$E$17:$E$600,0))</f>
        <v>0</v>
      </c>
      <c r="G421">
        <f>INDEX([1]Règles!$F$17:$F$600,MATCH($B421,[1]Règles!$E$17:$E$600,0))</f>
        <v>0</v>
      </c>
      <c r="H421">
        <f>INDEX([1]Règles!$G$17:$G$600,MATCH($B421,[1]Règles!$E$17:$E$600,0))</f>
        <v>0</v>
      </c>
      <c r="I421">
        <f>INDEX([1]Règles!$H$17:$H$600,MATCH($B421,[1]Règles!$E$17:$E$600,0))</f>
        <v>0</v>
      </c>
      <c r="J421">
        <f t="shared" si="16"/>
        <v>0</v>
      </c>
      <c r="K421" t="e">
        <f t="shared" si="17"/>
        <v>#DIV/0!</v>
      </c>
    </row>
    <row r="422" spans="1:11" x14ac:dyDescent="0.25">
      <c r="A422" t="s">
        <v>20</v>
      </c>
      <c r="B422" t="s">
        <v>560</v>
      </c>
      <c r="C422" t="s">
        <v>195</v>
      </c>
      <c r="D422" t="s">
        <v>196</v>
      </c>
      <c r="E422">
        <v>3</v>
      </c>
      <c r="F422">
        <f>INDEX([1]Règles!$I$17:$I$600,MATCH($B422,[1]Règles!$E$17:$E$600,0))</f>
        <v>0</v>
      </c>
      <c r="G422">
        <f>INDEX([1]Règles!$F$17:$F$600,MATCH($B422,[1]Règles!$E$17:$E$600,0))</f>
        <v>0</v>
      </c>
      <c r="H422">
        <f>INDEX([1]Règles!$G$17:$G$600,MATCH($B422,[1]Règles!$E$17:$E$600,0))</f>
        <v>0</v>
      </c>
      <c r="I422">
        <f>INDEX([1]Règles!$H$17:$H$600,MATCH($B422,[1]Règles!$E$17:$E$600,0))</f>
        <v>0</v>
      </c>
      <c r="J422">
        <f t="shared" si="16"/>
        <v>0</v>
      </c>
      <c r="K422" t="e">
        <f t="shared" si="17"/>
        <v>#DIV/0!</v>
      </c>
    </row>
    <row r="423" spans="1:11" x14ac:dyDescent="0.25">
      <c r="A423" t="s">
        <v>20</v>
      </c>
      <c r="B423" t="s">
        <v>561</v>
      </c>
      <c r="C423" t="s">
        <v>562</v>
      </c>
      <c r="D423" t="s">
        <v>196</v>
      </c>
      <c r="E423">
        <v>1</v>
      </c>
      <c r="F423">
        <f>INDEX([1]Règles!$I$17:$I$600,MATCH($B423,[1]Règles!$E$17:$E$600,0))</f>
        <v>0</v>
      </c>
      <c r="G423">
        <f>INDEX([1]Règles!$F$17:$F$600,MATCH($B423,[1]Règles!$E$17:$E$600,0))</f>
        <v>0</v>
      </c>
      <c r="H423">
        <f>INDEX([1]Règles!$G$17:$G$600,MATCH($B423,[1]Règles!$E$17:$E$600,0))</f>
        <v>0</v>
      </c>
      <c r="I423">
        <f>INDEX([1]Règles!$H$17:$H$600,MATCH($B423,[1]Règles!$E$17:$E$600,0))</f>
        <v>0</v>
      </c>
      <c r="J423">
        <f t="shared" si="16"/>
        <v>0</v>
      </c>
      <c r="K423" t="e">
        <f t="shared" si="17"/>
        <v>#DIV/0!</v>
      </c>
    </row>
    <row r="424" spans="1:11" x14ac:dyDescent="0.25">
      <c r="A424" t="s">
        <v>20</v>
      </c>
      <c r="B424" t="s">
        <v>585</v>
      </c>
      <c r="C424" t="s">
        <v>406</v>
      </c>
      <c r="D424" t="s">
        <v>190</v>
      </c>
      <c r="E424">
        <v>1</v>
      </c>
      <c r="F424">
        <f>INDEX([1]Règles!$I$17:$I$600,MATCH($B424,[1]Règles!$E$17:$E$600,0))</f>
        <v>0</v>
      </c>
      <c r="G424">
        <f>INDEX([1]Règles!$F$17:$F$600,MATCH($B424,[1]Règles!$E$17:$E$600,0))</f>
        <v>0</v>
      </c>
      <c r="H424">
        <f>INDEX([1]Règles!$G$17:$G$600,MATCH($B424,[1]Règles!$E$17:$E$600,0))</f>
        <v>0</v>
      </c>
      <c r="I424">
        <f>INDEX([1]Règles!$H$17:$H$600,MATCH($B424,[1]Règles!$E$17:$E$600,0))</f>
        <v>0</v>
      </c>
      <c r="J424">
        <f t="shared" si="16"/>
        <v>0</v>
      </c>
      <c r="K424" t="e">
        <f t="shared" si="17"/>
        <v>#DIV/0!</v>
      </c>
    </row>
    <row r="425" spans="1:11" x14ac:dyDescent="0.25">
      <c r="A425" t="s">
        <v>20</v>
      </c>
      <c r="B425" t="s">
        <v>618</v>
      </c>
      <c r="C425" t="s">
        <v>619</v>
      </c>
      <c r="D425" t="s">
        <v>232</v>
      </c>
      <c r="E425">
        <v>1</v>
      </c>
      <c r="F425">
        <f>INDEX([1]Règles!$I$17:$I$600,MATCH($B425,[1]Règles!$E$17:$E$600,0))</f>
        <v>0</v>
      </c>
      <c r="G425">
        <f>INDEX([1]Règles!$F$17:$F$600,MATCH($B425,[1]Règles!$E$17:$E$600,0))</f>
        <v>0</v>
      </c>
      <c r="H425">
        <f>INDEX([1]Règles!$G$17:$G$600,MATCH($B425,[1]Règles!$E$17:$E$600,0))</f>
        <v>0</v>
      </c>
      <c r="I425">
        <f>INDEX([1]Règles!$H$17:$H$600,MATCH($B425,[1]Règles!$E$17:$E$600,0))</f>
        <v>0</v>
      </c>
      <c r="J425">
        <f t="shared" si="16"/>
        <v>0</v>
      </c>
      <c r="K425" t="e">
        <f t="shared" si="17"/>
        <v>#DIV/0!</v>
      </c>
    </row>
    <row r="426" spans="1:11" x14ac:dyDescent="0.25">
      <c r="A426" t="s">
        <v>26</v>
      </c>
      <c r="B426" t="s">
        <v>649</v>
      </c>
      <c r="C426" t="s">
        <v>650</v>
      </c>
      <c r="D426" t="s">
        <v>219</v>
      </c>
      <c r="E426">
        <v>1</v>
      </c>
      <c r="F426" t="e">
        <f>INDEX([1]Règles!$I$17:$I$600,MATCH($B426,[1]Règles!$E$17:$E$600,0))</f>
        <v>#N/A</v>
      </c>
      <c r="G426" t="e">
        <f>INDEX([1]Règles!$F$17:$F$600,MATCH($B426,[1]Règles!$E$17:$E$600,0))</f>
        <v>#N/A</v>
      </c>
      <c r="H426" t="e">
        <f>INDEX([1]Règles!$G$17:$G$600,MATCH($B426,[1]Règles!$E$17:$E$600,0))</f>
        <v>#N/A</v>
      </c>
      <c r="I426" t="e">
        <f>INDEX([1]Règles!$H$17:$H$600,MATCH($B426,[1]Règles!$E$17:$E$600,0))</f>
        <v>#N/A</v>
      </c>
      <c r="J426" t="e">
        <f t="shared" si="16"/>
        <v>#N/A</v>
      </c>
      <c r="K426" t="e">
        <f t="shared" si="17"/>
        <v>#N/A</v>
      </c>
    </row>
    <row r="427" spans="1:11" x14ac:dyDescent="0.25">
      <c r="A427" t="s">
        <v>26</v>
      </c>
      <c r="B427" t="s">
        <v>657</v>
      </c>
      <c r="C427" t="s">
        <v>658</v>
      </c>
      <c r="D427" t="s">
        <v>219</v>
      </c>
      <c r="E427">
        <v>1</v>
      </c>
      <c r="F427" t="e">
        <f>INDEX([1]Règles!$I$17:$I$600,MATCH($B427,[1]Règles!$E$17:$E$600,0))</f>
        <v>#N/A</v>
      </c>
      <c r="G427" t="e">
        <f>INDEX([1]Règles!$F$17:$F$600,MATCH($B427,[1]Règles!$E$17:$E$600,0))</f>
        <v>#N/A</v>
      </c>
      <c r="H427" t="e">
        <f>INDEX([1]Règles!$G$17:$G$600,MATCH($B427,[1]Règles!$E$17:$E$600,0))</f>
        <v>#N/A</v>
      </c>
      <c r="I427" t="e">
        <f>INDEX([1]Règles!$H$17:$H$600,MATCH($B427,[1]Règles!$E$17:$E$600,0))</f>
        <v>#N/A</v>
      </c>
      <c r="J427" t="e">
        <f t="shared" si="16"/>
        <v>#N/A</v>
      </c>
      <c r="K427" t="e">
        <f t="shared" si="17"/>
        <v>#N/A</v>
      </c>
    </row>
    <row r="428" spans="1:11" x14ac:dyDescent="0.25">
      <c r="A428" t="s">
        <v>20</v>
      </c>
      <c r="B428" t="s">
        <v>678</v>
      </c>
      <c r="C428" t="s">
        <v>679</v>
      </c>
      <c r="D428" t="s">
        <v>193</v>
      </c>
      <c r="E428">
        <v>5</v>
      </c>
      <c r="F428">
        <f>INDEX([1]Règles!$I$17:$I$600,MATCH($B428,[1]Règles!$E$17:$E$600,0))</f>
        <v>0</v>
      </c>
      <c r="G428">
        <f>INDEX([1]Règles!$F$17:$F$600,MATCH($B428,[1]Règles!$E$17:$E$600,0))</f>
        <v>0</v>
      </c>
      <c r="H428">
        <f>INDEX([1]Règles!$G$17:$G$600,MATCH($B428,[1]Règles!$E$17:$E$600,0))</f>
        <v>0</v>
      </c>
      <c r="I428">
        <f>INDEX([1]Règles!$H$17:$H$600,MATCH($B428,[1]Règles!$E$17:$E$600,0))</f>
        <v>0</v>
      </c>
      <c r="J428">
        <f t="shared" si="16"/>
        <v>0</v>
      </c>
      <c r="K428" t="e">
        <f t="shared" si="17"/>
        <v>#DIV/0!</v>
      </c>
    </row>
    <row r="429" spans="1:11" x14ac:dyDescent="0.25">
      <c r="A429" t="s">
        <v>20</v>
      </c>
      <c r="B429" t="s">
        <v>691</v>
      </c>
      <c r="C429" t="s">
        <v>385</v>
      </c>
      <c r="D429" t="s">
        <v>199</v>
      </c>
      <c r="E429">
        <v>10</v>
      </c>
      <c r="F429">
        <f>INDEX([1]Règles!$I$17:$I$600,MATCH($B429,[1]Règles!$E$17:$E$600,0))</f>
        <v>0</v>
      </c>
      <c r="G429">
        <f>INDEX([1]Règles!$F$17:$F$600,MATCH($B429,[1]Règles!$E$17:$E$600,0))</f>
        <v>0</v>
      </c>
      <c r="H429">
        <f>INDEX([1]Règles!$G$17:$G$600,MATCH($B429,[1]Règles!$E$17:$E$600,0))</f>
        <v>1</v>
      </c>
      <c r="I429">
        <f>INDEX([1]Règles!$H$17:$H$600,MATCH($B429,[1]Règles!$E$17:$E$600,0))</f>
        <v>0</v>
      </c>
      <c r="J429">
        <f t="shared" si="16"/>
        <v>0</v>
      </c>
      <c r="K429" t="e">
        <f t="shared" si="17"/>
        <v>#DIV/0!</v>
      </c>
    </row>
    <row r="430" spans="1:11" x14ac:dyDescent="0.25">
      <c r="A430" t="s">
        <v>20</v>
      </c>
      <c r="B430" t="s">
        <v>692</v>
      </c>
      <c r="C430" t="s">
        <v>214</v>
      </c>
      <c r="D430" t="s">
        <v>199</v>
      </c>
      <c r="E430">
        <v>6</v>
      </c>
      <c r="F430">
        <f>INDEX([1]Règles!$I$17:$I$600,MATCH($B430,[1]Règles!$E$17:$E$600,0))</f>
        <v>0</v>
      </c>
      <c r="G430">
        <f>INDEX([1]Règles!$F$17:$F$600,MATCH($B430,[1]Règles!$E$17:$E$600,0))</f>
        <v>0</v>
      </c>
      <c r="H430">
        <f>INDEX([1]Règles!$G$17:$G$600,MATCH($B430,[1]Règles!$E$17:$E$600,0))</f>
        <v>0</v>
      </c>
      <c r="I430">
        <f>INDEX([1]Règles!$H$17:$H$600,MATCH($B430,[1]Règles!$E$17:$E$600,0))</f>
        <v>0</v>
      </c>
      <c r="J430">
        <f t="shared" si="16"/>
        <v>0</v>
      </c>
      <c r="K430" t="e">
        <f t="shared" si="17"/>
        <v>#DIV/0!</v>
      </c>
    </row>
    <row r="431" spans="1:11" x14ac:dyDescent="0.25">
      <c r="A431" t="s">
        <v>20</v>
      </c>
      <c r="B431" t="s">
        <v>720</v>
      </c>
      <c r="C431" t="s">
        <v>231</v>
      </c>
      <c r="D431" t="s">
        <v>184</v>
      </c>
      <c r="E431">
        <v>1</v>
      </c>
      <c r="F431">
        <f>INDEX([1]Règles!$I$17:$I$600,MATCH($B431,[1]Règles!$E$17:$E$600,0))</f>
        <v>0</v>
      </c>
      <c r="G431">
        <f>INDEX([1]Règles!$F$17:$F$600,MATCH($B431,[1]Règles!$E$17:$E$600,0))</f>
        <v>0</v>
      </c>
      <c r="H431">
        <f>INDEX([1]Règles!$G$17:$G$600,MATCH($B431,[1]Règles!$E$17:$E$600,0))</f>
        <v>0</v>
      </c>
      <c r="I431">
        <f>INDEX([1]Règles!$H$17:$H$600,MATCH($B431,[1]Règles!$E$17:$E$600,0))</f>
        <v>0</v>
      </c>
      <c r="J431">
        <f t="shared" si="16"/>
        <v>0</v>
      </c>
      <c r="K431" t="e">
        <f t="shared" si="17"/>
        <v>#DIV/0!</v>
      </c>
    </row>
    <row r="432" spans="1:11" x14ac:dyDescent="0.25">
      <c r="A432" t="s">
        <v>20</v>
      </c>
      <c r="B432" t="s">
        <v>721</v>
      </c>
      <c r="C432" t="s">
        <v>216</v>
      </c>
      <c r="D432" t="s">
        <v>184</v>
      </c>
      <c r="E432">
        <v>7</v>
      </c>
      <c r="F432">
        <f>INDEX([1]Règles!$I$17:$I$600,MATCH($B432,[1]Règles!$E$17:$E$600,0))</f>
        <v>0</v>
      </c>
      <c r="G432">
        <f>INDEX([1]Règles!$F$17:$F$600,MATCH($B432,[1]Règles!$E$17:$E$600,0))</f>
        <v>0</v>
      </c>
      <c r="H432">
        <f>INDEX([1]Règles!$G$17:$G$600,MATCH($B432,[1]Règles!$E$17:$E$600,0))</f>
        <v>0</v>
      </c>
      <c r="I432">
        <f>INDEX([1]Règles!$H$17:$H$600,MATCH($B432,[1]Règles!$E$17:$E$600,0))</f>
        <v>0</v>
      </c>
      <c r="J432">
        <f t="shared" si="16"/>
        <v>0</v>
      </c>
      <c r="K432" t="e">
        <f t="shared" si="17"/>
        <v>#DIV/0!</v>
      </c>
    </row>
    <row r="433" spans="1:11" x14ac:dyDescent="0.25">
      <c r="A433" t="s">
        <v>26</v>
      </c>
      <c r="B433" t="s">
        <v>140</v>
      </c>
      <c r="D433" t="s">
        <v>181</v>
      </c>
      <c r="E433">
        <v>10</v>
      </c>
      <c r="F433">
        <f>INDEX([1]Règles!$I$17:$I$600,MATCH($B433,[1]Règles!$E$17:$E$600,0))</f>
        <v>0</v>
      </c>
      <c r="G433">
        <f>INDEX([1]Règles!$F$17:$F$600,MATCH($B433,[1]Règles!$E$17:$E$600,0))</f>
        <v>0</v>
      </c>
      <c r="H433">
        <f>INDEX([1]Règles!$G$17:$G$600,MATCH($B433,[1]Règles!$E$17:$E$600,0))</f>
        <v>0</v>
      </c>
      <c r="I433">
        <f>INDEX([1]Règles!$H$17:$H$600,MATCH($B433,[1]Règles!$E$17:$E$600,0))</f>
        <v>0</v>
      </c>
      <c r="J433">
        <f t="shared" si="16"/>
        <v>0</v>
      </c>
      <c r="K433" t="e">
        <f t="shared" si="17"/>
        <v>#DIV/0!</v>
      </c>
    </row>
    <row r="434" spans="1:11" x14ac:dyDescent="0.25">
      <c r="A434" t="s">
        <v>20</v>
      </c>
      <c r="B434" t="s">
        <v>742</v>
      </c>
      <c r="C434" t="s">
        <v>433</v>
      </c>
      <c r="D434" t="s">
        <v>181</v>
      </c>
      <c r="E434">
        <v>5</v>
      </c>
      <c r="F434">
        <f>INDEX([1]Règles!$I$17:$I$600,MATCH($B434,[1]Règles!$E$17:$E$600,0))</f>
        <v>0</v>
      </c>
      <c r="G434">
        <f>INDEX([1]Règles!$F$17:$F$600,MATCH($B434,[1]Règles!$E$17:$E$600,0))</f>
        <v>0</v>
      </c>
      <c r="H434">
        <f>INDEX([1]Règles!$G$17:$G$600,MATCH($B434,[1]Règles!$E$17:$E$600,0))</f>
        <v>0</v>
      </c>
      <c r="I434">
        <f>INDEX([1]Règles!$H$17:$H$600,MATCH($B434,[1]Règles!$E$17:$E$600,0))</f>
        <v>0</v>
      </c>
      <c r="J434">
        <f t="shared" si="16"/>
        <v>0</v>
      </c>
      <c r="K434" t="e">
        <f t="shared" si="17"/>
        <v>#DIV/0!</v>
      </c>
    </row>
    <row r="435" spans="1:11" x14ac:dyDescent="0.25">
      <c r="A435" t="s">
        <v>26</v>
      </c>
      <c r="B435" t="s">
        <v>757</v>
      </c>
      <c r="C435" t="s">
        <v>758</v>
      </c>
      <c r="D435" t="s">
        <v>328</v>
      </c>
      <c r="E435">
        <v>3</v>
      </c>
      <c r="F435">
        <f>INDEX([1]Règles!$I$17:$I$600,MATCH($B435,[1]Règles!$E$17:$E$600,0))</f>
        <v>0</v>
      </c>
      <c r="G435">
        <f>INDEX([1]Règles!$F$17:$F$600,MATCH($B435,[1]Règles!$E$17:$E$600,0))</f>
        <v>0</v>
      </c>
      <c r="H435">
        <f>INDEX([1]Règles!$G$17:$G$600,MATCH($B435,[1]Règles!$E$17:$E$600,0))</f>
        <v>3</v>
      </c>
      <c r="I435">
        <f>INDEX([1]Règles!$H$17:$H$600,MATCH($B435,[1]Règles!$E$17:$E$600,0))</f>
        <v>0</v>
      </c>
      <c r="J435">
        <f t="shared" si="16"/>
        <v>0</v>
      </c>
      <c r="K435" t="e">
        <f t="shared" si="17"/>
        <v>#DIV/0!</v>
      </c>
    </row>
    <row r="436" spans="1:11" x14ac:dyDescent="0.25">
      <c r="A436" t="s">
        <v>26</v>
      </c>
      <c r="B436" t="s">
        <v>764</v>
      </c>
      <c r="C436" t="s">
        <v>765</v>
      </c>
      <c r="D436" t="s">
        <v>328</v>
      </c>
      <c r="E436">
        <v>1</v>
      </c>
      <c r="F436">
        <f>INDEX([1]Règles!$I$17:$I$600,MATCH($B436,[1]Règles!$E$17:$E$600,0))</f>
        <v>4.666666666666667</v>
      </c>
      <c r="G436">
        <f>INDEX([1]Règles!$F$17:$F$600,MATCH($B436,[1]Règles!$E$17:$E$600,0))</f>
        <v>9</v>
      </c>
      <c r="H436">
        <f>INDEX([1]Règles!$G$17:$G$600,MATCH($B436,[1]Règles!$E$17:$E$600,0))</f>
        <v>0</v>
      </c>
      <c r="I436">
        <f>INDEX([1]Règles!$H$17:$H$600,MATCH($B436,[1]Règles!$E$17:$E$600,0))</f>
        <v>0</v>
      </c>
      <c r="J436">
        <f t="shared" si="16"/>
        <v>4.666666666666667</v>
      </c>
      <c r="K436">
        <f t="shared" si="17"/>
        <v>0</v>
      </c>
    </row>
    <row r="437" spans="1:11" x14ac:dyDescent="0.25">
      <c r="A437" t="s">
        <v>20</v>
      </c>
      <c r="B437" t="s">
        <v>768</v>
      </c>
      <c r="C437" t="s">
        <v>254</v>
      </c>
      <c r="D437" t="s">
        <v>328</v>
      </c>
      <c r="E437">
        <v>3</v>
      </c>
      <c r="F437">
        <f>INDEX([1]Règles!$I$17:$I$600,MATCH($B437,[1]Règles!$E$17:$E$600,0))</f>
        <v>6</v>
      </c>
      <c r="G437">
        <f>INDEX([1]Règles!$F$17:$F$600,MATCH($B437,[1]Règles!$E$17:$E$600,0))</f>
        <v>1</v>
      </c>
      <c r="H437">
        <f>INDEX([1]Règles!$G$17:$G$600,MATCH($B437,[1]Règles!$E$17:$E$600,0))</f>
        <v>2</v>
      </c>
      <c r="I437">
        <f>INDEX([1]Règles!$H$17:$H$600,MATCH($B437,[1]Règles!$E$17:$E$600,0))</f>
        <v>0</v>
      </c>
      <c r="J437">
        <f t="shared" si="16"/>
        <v>2</v>
      </c>
      <c r="K437">
        <f t="shared" si="17"/>
        <v>0</v>
      </c>
    </row>
    <row r="438" spans="1:11" x14ac:dyDescent="0.25">
      <c r="A438" t="s">
        <v>20</v>
      </c>
      <c r="B438" t="s">
        <v>793</v>
      </c>
      <c r="C438" t="s">
        <v>794</v>
      </c>
      <c r="D438" t="s">
        <v>176</v>
      </c>
      <c r="E438">
        <v>1</v>
      </c>
      <c r="F438">
        <f>INDEX([1]Règles!$I$17:$I$600,MATCH($B438,[1]Règles!$E$17:$E$600,0))</f>
        <v>0</v>
      </c>
      <c r="G438">
        <f>INDEX([1]Règles!$F$17:$F$600,MATCH($B438,[1]Règles!$E$17:$E$600,0))</f>
        <v>0</v>
      </c>
      <c r="H438">
        <f>INDEX([1]Règles!$G$17:$G$600,MATCH($B438,[1]Règles!$E$17:$E$600,0))</f>
        <v>0</v>
      </c>
      <c r="I438">
        <f>INDEX([1]Règles!$H$17:$H$600,MATCH($B438,[1]Règles!$E$17:$E$600,0))</f>
        <v>0</v>
      </c>
      <c r="J438">
        <f t="shared" si="16"/>
        <v>0</v>
      </c>
      <c r="K438" t="e">
        <f t="shared" si="17"/>
        <v>#DIV/0!</v>
      </c>
    </row>
    <row r="439" spans="1:11" x14ac:dyDescent="0.25">
      <c r="A439" t="s">
        <v>20</v>
      </c>
      <c r="B439" t="s">
        <v>795</v>
      </c>
      <c r="C439" t="s">
        <v>796</v>
      </c>
      <c r="D439" t="s">
        <v>176</v>
      </c>
      <c r="E439">
        <v>9</v>
      </c>
      <c r="F439">
        <f>INDEX([1]Règles!$I$17:$I$600,MATCH($B439,[1]Règles!$E$17:$E$600,0))</f>
        <v>5</v>
      </c>
      <c r="G439">
        <f>INDEX([1]Règles!$F$17:$F$600,MATCH($B439,[1]Règles!$E$17:$E$600,0))</f>
        <v>1</v>
      </c>
      <c r="H439">
        <f>INDEX([1]Règles!$G$17:$G$600,MATCH($B439,[1]Règles!$E$17:$E$600,0))</f>
        <v>0</v>
      </c>
      <c r="I439">
        <f>INDEX([1]Règles!$H$17:$H$600,MATCH($B439,[1]Règles!$E$17:$E$600,0))</f>
        <v>0</v>
      </c>
      <c r="J439">
        <f t="shared" si="16"/>
        <v>0.55555555555555558</v>
      </c>
      <c r="K439">
        <f t="shared" si="17"/>
        <v>0</v>
      </c>
    </row>
    <row r="440" spans="1:11" x14ac:dyDescent="0.25">
      <c r="A440" t="s">
        <v>26</v>
      </c>
      <c r="B440" t="s">
        <v>808</v>
      </c>
      <c r="C440" t="s">
        <v>362</v>
      </c>
      <c r="D440" t="s">
        <v>173</v>
      </c>
      <c r="E440">
        <v>6</v>
      </c>
      <c r="F440">
        <f>INDEX([1]Règles!$I$17:$I$600,MATCH($B440,[1]Règles!$E$17:$E$600,0))</f>
        <v>0</v>
      </c>
      <c r="G440">
        <f>INDEX([1]Règles!$F$17:$F$600,MATCH($B440,[1]Règles!$E$17:$E$600,0))</f>
        <v>0</v>
      </c>
      <c r="H440">
        <f>INDEX([1]Règles!$G$17:$G$600,MATCH($B440,[1]Règles!$E$17:$E$600,0))</f>
        <v>0</v>
      </c>
      <c r="I440">
        <f>INDEX([1]Règles!$H$17:$H$600,MATCH($B440,[1]Règles!$E$17:$E$600,0))</f>
        <v>0</v>
      </c>
      <c r="J440">
        <f t="shared" si="16"/>
        <v>0</v>
      </c>
      <c r="K440" t="e">
        <f t="shared" si="17"/>
        <v>#DIV/0!</v>
      </c>
    </row>
    <row r="441" spans="1:11" x14ac:dyDescent="0.25">
      <c r="A441" t="s">
        <v>26</v>
      </c>
      <c r="B441" t="s">
        <v>822</v>
      </c>
      <c r="C441" t="s">
        <v>823</v>
      </c>
      <c r="D441" t="s">
        <v>179</v>
      </c>
      <c r="E441">
        <v>8</v>
      </c>
      <c r="F441">
        <f>INDEX([1]Règles!$I$17:$I$600,MATCH($B441,[1]Règles!$E$17:$E$600,0))</f>
        <v>4.75</v>
      </c>
      <c r="G441">
        <f>INDEX([1]Règles!$F$17:$F$600,MATCH($B441,[1]Règles!$E$17:$E$600,0))</f>
        <v>4</v>
      </c>
      <c r="H441">
        <f>INDEX([1]Règles!$G$17:$G$600,MATCH($B441,[1]Règles!$E$17:$E$600,0))</f>
        <v>1</v>
      </c>
      <c r="I441">
        <f>INDEX([1]Règles!$H$17:$H$600,MATCH($B441,[1]Règles!$E$17:$E$600,0))</f>
        <v>0</v>
      </c>
      <c r="J441">
        <f t="shared" si="16"/>
        <v>0.59375</v>
      </c>
      <c r="K441">
        <f t="shared" si="17"/>
        <v>0</v>
      </c>
    </row>
    <row r="442" spans="1:11" x14ac:dyDescent="0.25">
      <c r="A442" t="s">
        <v>20</v>
      </c>
      <c r="B442" t="s">
        <v>829</v>
      </c>
      <c r="C442" t="s">
        <v>830</v>
      </c>
      <c r="D442" t="s">
        <v>179</v>
      </c>
      <c r="E442">
        <v>1</v>
      </c>
      <c r="F442">
        <f>INDEX([1]Règles!$I$17:$I$600,MATCH($B442,[1]Règles!$E$17:$E$600,0))</f>
        <v>0</v>
      </c>
      <c r="G442">
        <f>INDEX([1]Règles!$F$17:$F$600,MATCH($B442,[1]Règles!$E$17:$E$600,0))</f>
        <v>0</v>
      </c>
      <c r="H442">
        <f>INDEX([1]Règles!$G$17:$G$600,MATCH($B442,[1]Règles!$E$17:$E$600,0))</f>
        <v>0</v>
      </c>
      <c r="I442">
        <f>INDEX([1]Règles!$H$17:$H$600,MATCH($B442,[1]Règles!$E$17:$E$600,0))</f>
        <v>0</v>
      </c>
      <c r="J442">
        <f t="shared" si="16"/>
        <v>0</v>
      </c>
      <c r="K442" t="e">
        <f t="shared" si="17"/>
        <v>#DIV/0!</v>
      </c>
    </row>
    <row r="443" spans="1:11" x14ac:dyDescent="0.25">
      <c r="A443" t="s">
        <v>26</v>
      </c>
      <c r="B443" t="s">
        <v>260</v>
      </c>
      <c r="C443" t="s">
        <v>261</v>
      </c>
      <c r="D443" t="s">
        <v>206</v>
      </c>
      <c r="E443">
        <v>1</v>
      </c>
      <c r="F443">
        <f>INDEX([1]Règles!$I$17:$I$600,MATCH($B443,[1]Règles!$E$17:$E$600,0))</f>
        <v>0</v>
      </c>
      <c r="G443">
        <f>INDEX([1]Règles!$F$17:$F$600,MATCH($B443,[1]Règles!$E$17:$E$600,0))</f>
        <v>0</v>
      </c>
      <c r="H443">
        <f>INDEX([1]Règles!$G$17:$G$600,MATCH($B443,[1]Règles!$E$17:$E$600,0))</f>
        <v>0</v>
      </c>
      <c r="I443">
        <f>INDEX([1]Règles!$H$17:$H$600,MATCH($B443,[1]Règles!$E$17:$E$600,0))</f>
        <v>0</v>
      </c>
      <c r="J443">
        <f t="shared" si="16"/>
        <v>0</v>
      </c>
      <c r="K443" t="e">
        <f t="shared" si="17"/>
        <v>#DIV/0!</v>
      </c>
    </row>
    <row r="444" spans="1:11" x14ac:dyDescent="0.25">
      <c r="A444" t="s">
        <v>20</v>
      </c>
      <c r="B444" t="s">
        <v>861</v>
      </c>
      <c r="C444" t="s">
        <v>411</v>
      </c>
      <c r="D444" t="s">
        <v>206</v>
      </c>
      <c r="E444">
        <v>1</v>
      </c>
      <c r="F444">
        <f>INDEX([1]Règles!$I$17:$I$600,MATCH($B444,[1]Règles!$E$17:$E$600,0))</f>
        <v>0</v>
      </c>
      <c r="G444">
        <f>INDEX([1]Règles!$F$17:$F$600,MATCH($B444,[1]Règles!$E$17:$E$600,0))</f>
        <v>0</v>
      </c>
      <c r="H444">
        <f>INDEX([1]Règles!$G$17:$G$600,MATCH($B444,[1]Règles!$E$17:$E$600,0))</f>
        <v>0</v>
      </c>
      <c r="I444">
        <f>INDEX([1]Règles!$H$17:$H$600,MATCH($B444,[1]Règles!$E$17:$E$600,0))</f>
        <v>0</v>
      </c>
      <c r="J444">
        <f t="shared" si="16"/>
        <v>0</v>
      </c>
      <c r="K444" t="e">
        <f t="shared" si="17"/>
        <v>#DIV/0!</v>
      </c>
    </row>
    <row r="445" spans="1:11" x14ac:dyDescent="0.25">
      <c r="A445" t="s">
        <v>20</v>
      </c>
      <c r="B445" t="s">
        <v>862</v>
      </c>
      <c r="C445" t="s">
        <v>488</v>
      </c>
      <c r="D445" t="s">
        <v>206</v>
      </c>
      <c r="E445">
        <v>10</v>
      </c>
      <c r="F445">
        <f>INDEX([1]Règles!$I$17:$I$600,MATCH($B445,[1]Règles!$E$17:$E$600,0))</f>
        <v>0</v>
      </c>
      <c r="G445">
        <f>INDEX([1]Règles!$F$17:$F$600,MATCH($B445,[1]Règles!$E$17:$E$600,0))</f>
        <v>0</v>
      </c>
      <c r="H445">
        <f>INDEX([1]Règles!$G$17:$G$600,MATCH($B445,[1]Règles!$E$17:$E$600,0))</f>
        <v>1</v>
      </c>
      <c r="I445">
        <f>INDEX([1]Règles!$H$17:$H$600,MATCH($B445,[1]Règles!$E$17:$E$600,0))</f>
        <v>0</v>
      </c>
      <c r="J445">
        <f t="shared" si="16"/>
        <v>0</v>
      </c>
      <c r="K445" t="e">
        <f t="shared" si="17"/>
        <v>#DIV/0!</v>
      </c>
    </row>
    <row r="446" spans="1:11" x14ac:dyDescent="0.25">
      <c r="A446" t="s">
        <v>20</v>
      </c>
      <c r="B446" t="s">
        <v>882</v>
      </c>
      <c r="C446" t="s">
        <v>883</v>
      </c>
      <c r="D446" t="s">
        <v>229</v>
      </c>
      <c r="E446">
        <v>1</v>
      </c>
      <c r="F446">
        <f>INDEX([1]Règles!$I$17:$I$600,MATCH($B446,[1]Règles!$E$17:$E$600,0))</f>
        <v>0</v>
      </c>
      <c r="G446">
        <f>INDEX([1]Règles!$F$17:$F$600,MATCH($B446,[1]Règles!$E$17:$E$600,0))</f>
        <v>0</v>
      </c>
      <c r="H446">
        <f>INDEX([1]Règles!$G$17:$G$600,MATCH($B446,[1]Règles!$E$17:$E$600,0))</f>
        <v>0</v>
      </c>
      <c r="I446">
        <f>INDEX([1]Règles!$H$17:$H$600,MATCH($B446,[1]Règles!$E$17:$E$600,0))</f>
        <v>0</v>
      </c>
      <c r="J446">
        <f t="shared" si="16"/>
        <v>0</v>
      </c>
      <c r="K446" t="e">
        <f t="shared" si="17"/>
        <v>#DIV/0!</v>
      </c>
    </row>
    <row r="447" spans="1:11" x14ac:dyDescent="0.25">
      <c r="A447" t="s">
        <v>26</v>
      </c>
      <c r="B447" t="s">
        <v>901</v>
      </c>
      <c r="C447" t="s">
        <v>281</v>
      </c>
      <c r="D447" t="s">
        <v>313</v>
      </c>
      <c r="E447">
        <v>11</v>
      </c>
      <c r="F447">
        <f>INDEX([1]Règles!$I$17:$I$600,MATCH($B447,[1]Règles!$E$17:$E$600,0))</f>
        <v>5</v>
      </c>
      <c r="G447">
        <f>INDEX([1]Règles!$F$17:$F$600,MATCH($B447,[1]Règles!$E$17:$E$600,0))</f>
        <v>8</v>
      </c>
      <c r="H447">
        <f>INDEX([1]Règles!$G$17:$G$600,MATCH($B447,[1]Règles!$E$17:$E$600,0))</f>
        <v>5</v>
      </c>
      <c r="I447">
        <f>INDEX([1]Règles!$H$17:$H$600,MATCH($B447,[1]Règles!$E$17:$E$600,0))</f>
        <v>0</v>
      </c>
      <c r="J447">
        <f t="shared" si="16"/>
        <v>0.45454545454545453</v>
      </c>
      <c r="K447">
        <f t="shared" si="17"/>
        <v>0</v>
      </c>
    </row>
    <row r="448" spans="1:11" x14ac:dyDescent="0.25">
      <c r="A448" t="s">
        <v>26</v>
      </c>
      <c r="B448" t="s">
        <v>537</v>
      </c>
      <c r="C448" t="s">
        <v>202</v>
      </c>
      <c r="D448" t="s">
        <v>212</v>
      </c>
      <c r="E448">
        <v>12</v>
      </c>
      <c r="F448">
        <f>INDEX([1]Règles!$I$17:$I$600,MATCH($B448,[1]Règles!$E$17:$E$600,0))</f>
        <v>0</v>
      </c>
      <c r="G448">
        <f>INDEX([1]Règles!$F$17:$F$600,MATCH($B448,[1]Règles!$E$17:$E$600,0))</f>
        <v>0</v>
      </c>
      <c r="H448">
        <f>INDEX([1]Règles!$G$17:$G$600,MATCH($B448,[1]Règles!$E$17:$E$600,0))</f>
        <v>0</v>
      </c>
      <c r="I448">
        <f>INDEX([1]Règles!$H$17:$H$600,MATCH($B448,[1]Règles!$E$17:$E$600,0))</f>
        <v>0</v>
      </c>
      <c r="J448">
        <f t="shared" si="16"/>
        <v>0</v>
      </c>
      <c r="K448" t="e">
        <f t="shared" si="17"/>
        <v>#DIV/0!</v>
      </c>
    </row>
    <row r="449" spans="1:11" x14ac:dyDescent="0.25">
      <c r="A449" t="s">
        <v>26</v>
      </c>
      <c r="B449" t="s">
        <v>932</v>
      </c>
      <c r="C449" t="s">
        <v>933</v>
      </c>
      <c r="D449" t="s">
        <v>212</v>
      </c>
      <c r="E449">
        <v>1</v>
      </c>
      <c r="F449">
        <f>INDEX([1]Règles!$I$17:$I$600,MATCH($B449,[1]Règles!$E$17:$E$600,0))</f>
        <v>0</v>
      </c>
      <c r="G449">
        <f>INDEX([1]Règles!$F$17:$F$600,MATCH($B449,[1]Règles!$E$17:$E$600,0))</f>
        <v>0</v>
      </c>
      <c r="H449">
        <f>INDEX([1]Règles!$G$17:$G$600,MATCH($B449,[1]Règles!$E$17:$E$600,0))</f>
        <v>0</v>
      </c>
      <c r="I449">
        <f>INDEX([1]Règles!$H$17:$H$600,MATCH($B449,[1]Règles!$E$17:$E$600,0))</f>
        <v>0</v>
      </c>
      <c r="J449">
        <f t="shared" si="16"/>
        <v>0</v>
      </c>
      <c r="K449" t="e">
        <f t="shared" si="17"/>
        <v>#DIV/0!</v>
      </c>
    </row>
    <row r="450" spans="1:11" x14ac:dyDescent="0.25">
      <c r="A450" t="s">
        <v>20</v>
      </c>
      <c r="B450" t="s">
        <v>934</v>
      </c>
      <c r="C450" t="s">
        <v>597</v>
      </c>
      <c r="D450" t="s">
        <v>212</v>
      </c>
      <c r="E450">
        <v>5</v>
      </c>
      <c r="F450">
        <f>INDEX([1]Règles!$I$17:$I$600,MATCH($B450,[1]Règles!$E$17:$E$600,0))</f>
        <v>0</v>
      </c>
      <c r="G450">
        <f>INDEX([1]Règles!$F$17:$F$600,MATCH($B450,[1]Règles!$E$17:$E$600,0))</f>
        <v>0</v>
      </c>
      <c r="H450">
        <f>INDEX([1]Règles!$G$17:$G$600,MATCH($B450,[1]Règles!$E$17:$E$600,0))</f>
        <v>0</v>
      </c>
      <c r="I450">
        <f>INDEX([1]Règles!$H$17:$H$600,MATCH($B450,[1]Règles!$E$17:$E$600,0))</f>
        <v>0</v>
      </c>
      <c r="J450">
        <f t="shared" ref="J450:J495" si="18">F450/E450</f>
        <v>0</v>
      </c>
      <c r="K450" t="e">
        <f t="shared" ref="K450:K495" si="19">I450/F450</f>
        <v>#DIV/0!</v>
      </c>
    </row>
    <row r="451" spans="1:11" x14ac:dyDescent="0.25">
      <c r="A451" t="s">
        <v>20</v>
      </c>
      <c r="B451" t="s">
        <v>961</v>
      </c>
      <c r="C451" t="s">
        <v>962</v>
      </c>
      <c r="D451" t="s">
        <v>386</v>
      </c>
      <c r="E451">
        <v>1</v>
      </c>
      <c r="F451">
        <f>INDEX([1]Règles!$I$17:$I$600,MATCH($B451,[1]Règles!$E$17:$E$600,0))</f>
        <v>0</v>
      </c>
      <c r="G451">
        <f>INDEX([1]Règles!$F$17:$F$600,MATCH($B451,[1]Règles!$E$17:$E$600,0))</f>
        <v>0</v>
      </c>
      <c r="H451">
        <f>INDEX([1]Règles!$G$17:$G$600,MATCH($B451,[1]Règles!$E$17:$E$600,0))</f>
        <v>0</v>
      </c>
      <c r="I451">
        <f>INDEX([1]Règles!$H$17:$H$600,MATCH($B451,[1]Règles!$E$17:$E$600,0))</f>
        <v>0</v>
      </c>
      <c r="J451">
        <f t="shared" si="18"/>
        <v>0</v>
      </c>
      <c r="K451" t="e">
        <f t="shared" si="19"/>
        <v>#DIV/0!</v>
      </c>
    </row>
    <row r="452" spans="1:11" x14ac:dyDescent="0.25">
      <c r="A452" t="s">
        <v>20</v>
      </c>
      <c r="B452" t="s">
        <v>963</v>
      </c>
      <c r="C452" t="s">
        <v>259</v>
      </c>
      <c r="D452" t="s">
        <v>386</v>
      </c>
      <c r="E452">
        <v>1</v>
      </c>
      <c r="F452">
        <f>INDEX([1]Règles!$I$17:$I$600,MATCH($B452,[1]Règles!$E$17:$E$600,0))</f>
        <v>0</v>
      </c>
      <c r="G452">
        <f>INDEX([1]Règles!$F$17:$F$600,MATCH($B452,[1]Règles!$E$17:$E$600,0))</f>
        <v>0</v>
      </c>
      <c r="H452">
        <f>INDEX([1]Règles!$G$17:$G$600,MATCH($B452,[1]Règles!$E$17:$E$600,0))</f>
        <v>0</v>
      </c>
      <c r="I452">
        <f>INDEX([1]Règles!$H$17:$H$600,MATCH($B452,[1]Règles!$E$17:$E$600,0))</f>
        <v>0</v>
      </c>
      <c r="J452">
        <f t="shared" si="18"/>
        <v>0</v>
      </c>
      <c r="K452" t="e">
        <f t="shared" si="19"/>
        <v>#DIV/0!</v>
      </c>
    </row>
    <row r="453" spans="1:11" x14ac:dyDescent="0.25">
      <c r="A453" t="s">
        <v>26</v>
      </c>
      <c r="B453" t="s">
        <v>974</v>
      </c>
      <c r="C453" t="s">
        <v>975</v>
      </c>
      <c r="D453" t="s">
        <v>209</v>
      </c>
      <c r="E453">
        <v>1</v>
      </c>
      <c r="F453">
        <f>INDEX([1]Règles!$I$17:$I$600,MATCH($B453,[1]Règles!$E$17:$E$600,0))</f>
        <v>0</v>
      </c>
      <c r="G453">
        <f>INDEX([1]Règles!$F$17:$F$600,MATCH($B453,[1]Règles!$E$17:$E$600,0))</f>
        <v>0</v>
      </c>
      <c r="H453">
        <f>INDEX([1]Règles!$G$17:$G$600,MATCH($B453,[1]Règles!$E$17:$E$600,0))</f>
        <v>0</v>
      </c>
      <c r="I453">
        <f>INDEX([1]Règles!$H$17:$H$600,MATCH($B453,[1]Règles!$E$17:$E$600,0))</f>
        <v>0</v>
      </c>
      <c r="J453">
        <f t="shared" si="18"/>
        <v>0</v>
      </c>
      <c r="K453" t="e">
        <f t="shared" si="19"/>
        <v>#DIV/0!</v>
      </c>
    </row>
    <row r="454" spans="1:11" x14ac:dyDescent="0.25">
      <c r="A454" t="s">
        <v>26</v>
      </c>
      <c r="B454" t="s">
        <v>976</v>
      </c>
      <c r="C454" t="s">
        <v>977</v>
      </c>
      <c r="D454" t="s">
        <v>209</v>
      </c>
      <c r="E454">
        <v>1</v>
      </c>
      <c r="F454">
        <f>INDEX([1]Règles!$I$17:$I$600,MATCH($B454,[1]Règles!$E$17:$E$600,0))</f>
        <v>0</v>
      </c>
      <c r="G454">
        <f>INDEX([1]Règles!$F$17:$F$600,MATCH($B454,[1]Règles!$E$17:$E$600,0))</f>
        <v>0</v>
      </c>
      <c r="H454">
        <f>INDEX([1]Règles!$G$17:$G$600,MATCH($B454,[1]Règles!$E$17:$E$600,0))</f>
        <v>0</v>
      </c>
      <c r="I454">
        <f>INDEX([1]Règles!$H$17:$H$600,MATCH($B454,[1]Règles!$E$17:$E$600,0))</f>
        <v>0</v>
      </c>
      <c r="J454">
        <f t="shared" si="18"/>
        <v>0</v>
      </c>
      <c r="K454" t="e">
        <f t="shared" si="19"/>
        <v>#DIV/0!</v>
      </c>
    </row>
    <row r="455" spans="1:11" x14ac:dyDescent="0.25">
      <c r="A455" t="s">
        <v>20</v>
      </c>
      <c r="B455" t="s">
        <v>989</v>
      </c>
      <c r="C455" t="s">
        <v>533</v>
      </c>
      <c r="D455" t="s">
        <v>209</v>
      </c>
      <c r="E455">
        <v>1</v>
      </c>
      <c r="F455">
        <f>INDEX([1]Règles!$I$17:$I$600,MATCH($B455,[1]Règles!$E$17:$E$600,0))</f>
        <v>0</v>
      </c>
      <c r="G455">
        <f>INDEX([1]Règles!$F$17:$F$600,MATCH($B455,[1]Règles!$E$17:$E$600,0))</f>
        <v>0</v>
      </c>
      <c r="H455">
        <f>INDEX([1]Règles!$G$17:$G$600,MATCH($B455,[1]Règles!$E$17:$E$600,0))</f>
        <v>0</v>
      </c>
      <c r="I455">
        <f>INDEX([1]Règles!$H$17:$H$600,MATCH($B455,[1]Règles!$E$17:$E$600,0))</f>
        <v>0</v>
      </c>
      <c r="J455">
        <f t="shared" si="18"/>
        <v>0</v>
      </c>
      <c r="K455" t="e">
        <f t="shared" si="19"/>
        <v>#DIV/0!</v>
      </c>
    </row>
    <row r="456" spans="1:11" x14ac:dyDescent="0.25">
      <c r="A456" t="s">
        <v>11</v>
      </c>
      <c r="B456" t="s">
        <v>518</v>
      </c>
      <c r="C456" t="s">
        <v>519</v>
      </c>
      <c r="D456" t="s">
        <v>326</v>
      </c>
      <c r="E456">
        <v>5</v>
      </c>
      <c r="F456">
        <f>INDEX([1]Règles!$I$17:$I$600,MATCH($B456,[1]Règles!$E$17:$E$600,0))</f>
        <v>0</v>
      </c>
      <c r="G456">
        <f>INDEX([1]Règles!$F$17:$F$600,MATCH($B456,[1]Règles!$E$17:$E$600,0))</f>
        <v>0</v>
      </c>
      <c r="H456">
        <f>INDEX([1]Règles!$G$17:$G$600,MATCH($B456,[1]Règles!$E$17:$E$600,0))</f>
        <v>0</v>
      </c>
      <c r="I456">
        <f>INDEX([1]Règles!$H$17:$H$600,MATCH($B456,[1]Règles!$E$17:$E$600,0))</f>
        <v>0</v>
      </c>
      <c r="J456">
        <f t="shared" si="18"/>
        <v>0</v>
      </c>
      <c r="K456" t="e">
        <f t="shared" si="19"/>
        <v>#DIV/0!</v>
      </c>
    </row>
    <row r="457" spans="1:11" x14ac:dyDescent="0.25">
      <c r="A457" t="s">
        <v>11</v>
      </c>
      <c r="B457" t="s">
        <v>538</v>
      </c>
      <c r="C457" t="s">
        <v>539</v>
      </c>
      <c r="D457" t="s">
        <v>187</v>
      </c>
      <c r="E457">
        <v>1</v>
      </c>
      <c r="F457">
        <f>INDEX([1]Règles!$I$17:$I$600,MATCH($B457,[1]Règles!$E$17:$E$600,0))</f>
        <v>0</v>
      </c>
      <c r="G457">
        <f>INDEX([1]Règles!$F$17:$F$600,MATCH($B457,[1]Règles!$E$17:$E$600,0))</f>
        <v>0</v>
      </c>
      <c r="H457">
        <f>INDEX([1]Règles!$G$17:$G$600,MATCH($B457,[1]Règles!$E$17:$E$600,0))</f>
        <v>2</v>
      </c>
      <c r="I457">
        <f>INDEX([1]Règles!$H$17:$H$600,MATCH($B457,[1]Règles!$E$17:$E$600,0))</f>
        <v>0</v>
      </c>
      <c r="J457">
        <f t="shared" si="18"/>
        <v>0</v>
      </c>
      <c r="K457" t="e">
        <f t="shared" si="19"/>
        <v>#DIV/0!</v>
      </c>
    </row>
    <row r="458" spans="1:11" x14ac:dyDescent="0.25">
      <c r="A458" t="s">
        <v>11</v>
      </c>
      <c r="B458" t="s">
        <v>563</v>
      </c>
      <c r="C458" t="s">
        <v>308</v>
      </c>
      <c r="D458" t="s">
        <v>196</v>
      </c>
      <c r="E458">
        <v>1</v>
      </c>
      <c r="F458">
        <f>INDEX([1]Règles!$I$17:$I$600,MATCH($B458,[1]Règles!$E$17:$E$600,0))</f>
        <v>0</v>
      </c>
      <c r="G458">
        <f>INDEX([1]Règles!$F$17:$F$600,MATCH($B458,[1]Règles!$E$17:$E$600,0))</f>
        <v>0</v>
      </c>
      <c r="H458">
        <f>INDEX([1]Règles!$G$17:$G$600,MATCH($B458,[1]Règles!$E$17:$E$600,0))</f>
        <v>0</v>
      </c>
      <c r="I458">
        <f>INDEX([1]Règles!$H$17:$H$600,MATCH($B458,[1]Règles!$E$17:$E$600,0))</f>
        <v>0</v>
      </c>
      <c r="J458">
        <f t="shared" si="18"/>
        <v>0</v>
      </c>
      <c r="K458" t="e">
        <f t="shared" si="19"/>
        <v>#DIV/0!</v>
      </c>
    </row>
    <row r="459" spans="1:11" x14ac:dyDescent="0.25">
      <c r="A459" t="s">
        <v>11</v>
      </c>
      <c r="B459" t="s">
        <v>588</v>
      </c>
      <c r="C459" t="s">
        <v>589</v>
      </c>
      <c r="D459" t="s">
        <v>190</v>
      </c>
      <c r="E459">
        <v>1</v>
      </c>
      <c r="F459">
        <f>INDEX([1]Règles!$I$17:$I$600,MATCH($B459,[1]Règles!$E$17:$E$600,0))</f>
        <v>0</v>
      </c>
      <c r="G459">
        <f>INDEX([1]Règles!$F$17:$F$600,MATCH($B459,[1]Règles!$E$17:$E$600,0))</f>
        <v>0</v>
      </c>
      <c r="H459">
        <f>INDEX([1]Règles!$G$17:$G$600,MATCH($B459,[1]Règles!$E$17:$E$600,0))</f>
        <v>2</v>
      </c>
      <c r="I459">
        <f>INDEX([1]Règles!$H$17:$H$600,MATCH($B459,[1]Règles!$E$17:$E$600,0))</f>
        <v>0</v>
      </c>
      <c r="J459">
        <f t="shared" si="18"/>
        <v>0</v>
      </c>
      <c r="K459" t="e">
        <f t="shared" si="19"/>
        <v>#DIV/0!</v>
      </c>
    </row>
    <row r="460" spans="1:11" x14ac:dyDescent="0.25">
      <c r="A460" t="s">
        <v>11</v>
      </c>
      <c r="B460" t="s">
        <v>623</v>
      </c>
      <c r="C460" t="s">
        <v>221</v>
      </c>
      <c r="D460" t="s">
        <v>232</v>
      </c>
      <c r="E460">
        <v>1</v>
      </c>
      <c r="F460">
        <f>INDEX([1]Règles!$I$17:$I$600,MATCH($B460,[1]Règles!$E$17:$E$600,0))</f>
        <v>0</v>
      </c>
      <c r="G460">
        <f>INDEX([1]Règles!$F$17:$F$600,MATCH($B460,[1]Règles!$E$17:$E$600,0))</f>
        <v>0</v>
      </c>
      <c r="H460">
        <f>INDEX([1]Règles!$G$17:$G$600,MATCH($B460,[1]Règles!$E$17:$E$600,0))</f>
        <v>2</v>
      </c>
      <c r="I460">
        <f>INDEX([1]Règles!$H$17:$H$600,MATCH($B460,[1]Règles!$E$17:$E$600,0))</f>
        <v>0</v>
      </c>
      <c r="J460">
        <f t="shared" si="18"/>
        <v>0</v>
      </c>
      <c r="K460" t="e">
        <f t="shared" si="19"/>
        <v>#DIV/0!</v>
      </c>
    </row>
    <row r="461" spans="1:11" x14ac:dyDescent="0.25">
      <c r="A461" t="s">
        <v>11</v>
      </c>
      <c r="B461" t="s">
        <v>706</v>
      </c>
      <c r="C461" t="s">
        <v>524</v>
      </c>
      <c r="D461" t="s">
        <v>199</v>
      </c>
      <c r="E461">
        <v>1</v>
      </c>
      <c r="F461">
        <f>INDEX([1]Règles!$I$17:$I$600,MATCH($B461,[1]Règles!$E$17:$E$600,0))</f>
        <v>0</v>
      </c>
      <c r="G461">
        <f>INDEX([1]Règles!$F$17:$F$600,MATCH($B461,[1]Règles!$E$17:$E$600,0))</f>
        <v>0</v>
      </c>
      <c r="H461">
        <f>INDEX([1]Règles!$G$17:$G$600,MATCH($B461,[1]Règles!$E$17:$E$600,0))</f>
        <v>0</v>
      </c>
      <c r="I461">
        <f>INDEX([1]Règles!$H$17:$H$600,MATCH($B461,[1]Règles!$E$17:$E$600,0))</f>
        <v>0</v>
      </c>
      <c r="J461">
        <f t="shared" si="18"/>
        <v>0</v>
      </c>
      <c r="K461" t="e">
        <f t="shared" si="19"/>
        <v>#DIV/0!</v>
      </c>
    </row>
    <row r="462" spans="1:11" x14ac:dyDescent="0.25">
      <c r="A462" t="s">
        <v>11</v>
      </c>
      <c r="B462" t="s">
        <v>722</v>
      </c>
      <c r="C462" t="s">
        <v>723</v>
      </c>
      <c r="D462" t="s">
        <v>184</v>
      </c>
      <c r="E462">
        <v>6</v>
      </c>
      <c r="F462">
        <f>INDEX([1]Règles!$I$17:$I$600,MATCH($B462,[1]Règles!$E$17:$E$600,0))</f>
        <v>0</v>
      </c>
      <c r="G462">
        <f>INDEX([1]Règles!$F$17:$F$600,MATCH($B462,[1]Règles!$E$17:$E$600,0))</f>
        <v>0</v>
      </c>
      <c r="H462">
        <f>INDEX([1]Règles!$G$17:$G$600,MATCH($B462,[1]Règles!$E$17:$E$600,0))</f>
        <v>4</v>
      </c>
      <c r="I462">
        <f>INDEX([1]Règles!$H$17:$H$600,MATCH($B462,[1]Règles!$E$17:$E$600,0))</f>
        <v>0</v>
      </c>
      <c r="J462">
        <f t="shared" si="18"/>
        <v>0</v>
      </c>
      <c r="K462" t="e">
        <f t="shared" si="19"/>
        <v>#DIV/0!</v>
      </c>
    </row>
    <row r="463" spans="1:11" x14ac:dyDescent="0.25">
      <c r="A463" t="s">
        <v>11</v>
      </c>
      <c r="B463" t="s">
        <v>743</v>
      </c>
      <c r="D463" t="s">
        <v>181</v>
      </c>
      <c r="E463">
        <v>5</v>
      </c>
      <c r="F463">
        <f>INDEX([1]Règles!$I$17:$I$600,MATCH($B463,[1]Règles!$E$17:$E$600,0))</f>
        <v>0</v>
      </c>
      <c r="G463">
        <f>INDEX([1]Règles!$F$17:$F$600,MATCH($B463,[1]Règles!$E$17:$E$600,0))</f>
        <v>0</v>
      </c>
      <c r="H463">
        <f>INDEX([1]Règles!$G$17:$G$600,MATCH($B463,[1]Règles!$E$17:$E$600,0))</f>
        <v>0</v>
      </c>
      <c r="I463">
        <f>INDEX([1]Règles!$H$17:$H$600,MATCH($B463,[1]Règles!$E$17:$E$600,0))</f>
        <v>0</v>
      </c>
      <c r="J463">
        <f t="shared" si="18"/>
        <v>0</v>
      </c>
      <c r="K463" t="e">
        <f t="shared" si="19"/>
        <v>#DIV/0!</v>
      </c>
    </row>
    <row r="464" spans="1:11" x14ac:dyDescent="0.25">
      <c r="A464" t="s">
        <v>11</v>
      </c>
      <c r="B464" t="s">
        <v>278</v>
      </c>
      <c r="C464" t="s">
        <v>279</v>
      </c>
      <c r="D464" t="s">
        <v>181</v>
      </c>
      <c r="E464">
        <v>1</v>
      </c>
      <c r="F464">
        <f>INDEX([1]Règles!$I$17:$I$600,MATCH($B464,[1]Règles!$E$17:$E$600,0))</f>
        <v>0</v>
      </c>
      <c r="G464">
        <f>INDEX([1]Règles!$F$17:$F$600,MATCH($B464,[1]Règles!$E$17:$E$600,0))</f>
        <v>0</v>
      </c>
      <c r="H464">
        <f>INDEX([1]Règles!$G$17:$G$600,MATCH($B464,[1]Règles!$E$17:$E$600,0))</f>
        <v>0</v>
      </c>
      <c r="I464">
        <f>INDEX([1]Règles!$H$17:$H$600,MATCH($B464,[1]Règles!$E$17:$E$600,0))</f>
        <v>0</v>
      </c>
      <c r="J464">
        <f t="shared" si="18"/>
        <v>0</v>
      </c>
      <c r="K464" t="e">
        <f t="shared" si="19"/>
        <v>#DIV/0!</v>
      </c>
    </row>
    <row r="465" spans="1:11" x14ac:dyDescent="0.25">
      <c r="A465" t="s">
        <v>11</v>
      </c>
      <c r="B465" t="s">
        <v>774</v>
      </c>
      <c r="C465" t="s">
        <v>775</v>
      </c>
      <c r="D465" t="s">
        <v>328</v>
      </c>
      <c r="E465">
        <v>3</v>
      </c>
      <c r="F465">
        <f>INDEX([1]Règles!$I$17:$I$600,MATCH($B465,[1]Règles!$E$17:$E$600,0))</f>
        <v>0</v>
      </c>
      <c r="G465">
        <f>INDEX([1]Règles!$F$17:$F$600,MATCH($B465,[1]Règles!$E$17:$E$600,0))</f>
        <v>0</v>
      </c>
      <c r="H465">
        <f>INDEX([1]Règles!$G$17:$G$600,MATCH($B465,[1]Règles!$E$17:$E$600,0))</f>
        <v>1</v>
      </c>
      <c r="I465">
        <f>INDEX([1]Règles!$H$17:$H$600,MATCH($B465,[1]Règles!$E$17:$E$600,0))</f>
        <v>0</v>
      </c>
      <c r="J465">
        <f t="shared" si="18"/>
        <v>0</v>
      </c>
      <c r="K465" t="e">
        <f t="shared" si="19"/>
        <v>#DIV/0!</v>
      </c>
    </row>
    <row r="466" spans="1:11" x14ac:dyDescent="0.25">
      <c r="A466" t="s">
        <v>11</v>
      </c>
      <c r="B466" t="s">
        <v>811</v>
      </c>
      <c r="C466" t="s">
        <v>336</v>
      </c>
      <c r="D466" t="s">
        <v>173</v>
      </c>
      <c r="E466">
        <v>9</v>
      </c>
      <c r="F466">
        <f>INDEX([1]Règles!$I$17:$I$600,MATCH($B466,[1]Règles!$E$17:$E$600,0))</f>
        <v>0</v>
      </c>
      <c r="G466">
        <f>INDEX([1]Règles!$F$17:$F$600,MATCH($B466,[1]Règles!$E$17:$E$600,0))</f>
        <v>0</v>
      </c>
      <c r="H466">
        <f>INDEX([1]Règles!$G$17:$G$600,MATCH($B466,[1]Règles!$E$17:$E$600,0))</f>
        <v>2</v>
      </c>
      <c r="I466">
        <f>INDEX([1]Règles!$H$17:$H$600,MATCH($B466,[1]Règles!$E$17:$E$600,0))</f>
        <v>0</v>
      </c>
      <c r="J466">
        <f t="shared" si="18"/>
        <v>0</v>
      </c>
      <c r="K466" t="e">
        <f t="shared" si="19"/>
        <v>#DIV/0!</v>
      </c>
    </row>
    <row r="467" spans="1:11" x14ac:dyDescent="0.25">
      <c r="A467" t="s">
        <v>11</v>
      </c>
      <c r="B467" t="s">
        <v>280</v>
      </c>
      <c r="C467" t="s">
        <v>281</v>
      </c>
      <c r="D467" t="s">
        <v>173</v>
      </c>
      <c r="E467">
        <v>1</v>
      </c>
      <c r="F467">
        <f>INDEX([1]Règles!$I$17:$I$600,MATCH($B467,[1]Règles!$E$17:$E$600,0))</f>
        <v>0</v>
      </c>
      <c r="G467">
        <f>INDEX([1]Règles!$F$17:$F$600,MATCH($B467,[1]Règles!$E$17:$E$600,0))</f>
        <v>0</v>
      </c>
      <c r="H467">
        <f>INDEX([1]Règles!$G$17:$G$600,MATCH($B467,[1]Règles!$E$17:$E$600,0))</f>
        <v>7</v>
      </c>
      <c r="I467">
        <f>INDEX([1]Règles!$H$17:$H$600,MATCH($B467,[1]Règles!$E$17:$E$600,0))</f>
        <v>0</v>
      </c>
      <c r="J467">
        <f t="shared" si="18"/>
        <v>0</v>
      </c>
      <c r="K467" t="e">
        <f t="shared" si="19"/>
        <v>#DIV/0!</v>
      </c>
    </row>
    <row r="468" spans="1:11" x14ac:dyDescent="0.25">
      <c r="A468" t="s">
        <v>11</v>
      </c>
      <c r="B468" t="s">
        <v>841</v>
      </c>
      <c r="C468" t="s">
        <v>842</v>
      </c>
      <c r="D468" t="s">
        <v>179</v>
      </c>
      <c r="E468">
        <v>1</v>
      </c>
      <c r="F468">
        <f>INDEX([1]Règles!$I$17:$I$600,MATCH($B468,[1]Règles!$E$17:$E$600,0))</f>
        <v>0</v>
      </c>
      <c r="G468">
        <f>INDEX([1]Règles!$F$17:$F$600,MATCH($B468,[1]Règles!$E$17:$E$600,0))</f>
        <v>0</v>
      </c>
      <c r="H468">
        <f>INDEX([1]Règles!$G$17:$G$600,MATCH($B468,[1]Règles!$E$17:$E$600,0))</f>
        <v>2</v>
      </c>
      <c r="I468">
        <f>INDEX([1]Règles!$H$17:$H$600,MATCH($B468,[1]Règles!$E$17:$E$600,0))</f>
        <v>0</v>
      </c>
      <c r="J468">
        <f t="shared" si="18"/>
        <v>0</v>
      </c>
      <c r="K468" t="e">
        <f t="shared" si="19"/>
        <v>#DIV/0!</v>
      </c>
    </row>
    <row r="469" spans="1:11" x14ac:dyDescent="0.25">
      <c r="A469" t="s">
        <v>11</v>
      </c>
      <c r="B469" t="s">
        <v>845</v>
      </c>
      <c r="C469" t="s">
        <v>544</v>
      </c>
      <c r="D469" t="s">
        <v>179</v>
      </c>
      <c r="E469">
        <v>1</v>
      </c>
      <c r="F469">
        <f>INDEX([1]Règles!$I$17:$I$600,MATCH($B469,[1]Règles!$E$17:$E$600,0))</f>
        <v>5.666666666666667</v>
      </c>
      <c r="G469">
        <f>INDEX([1]Règles!$F$17:$F$600,MATCH($B469,[1]Règles!$E$17:$E$600,0))</f>
        <v>3</v>
      </c>
      <c r="H469">
        <f>INDEX([1]Règles!$G$17:$G$600,MATCH($B469,[1]Règles!$E$17:$E$600,0))</f>
        <v>3</v>
      </c>
      <c r="I469">
        <f>INDEX([1]Règles!$H$17:$H$600,MATCH($B469,[1]Règles!$E$17:$E$600,0))</f>
        <v>0</v>
      </c>
      <c r="J469">
        <f t="shared" si="18"/>
        <v>5.666666666666667</v>
      </c>
      <c r="K469">
        <f t="shared" si="19"/>
        <v>0</v>
      </c>
    </row>
    <row r="470" spans="1:11" x14ac:dyDescent="0.25">
      <c r="A470" t="s">
        <v>11</v>
      </c>
      <c r="B470" t="s">
        <v>865</v>
      </c>
      <c r="C470" t="s">
        <v>401</v>
      </c>
      <c r="D470" t="s">
        <v>206</v>
      </c>
      <c r="E470">
        <v>1</v>
      </c>
      <c r="F470">
        <f>INDEX([1]Règles!$I$17:$I$600,MATCH($B470,[1]Règles!$E$17:$E$600,0))</f>
        <v>0</v>
      </c>
      <c r="G470">
        <f>INDEX([1]Règles!$F$17:$F$600,MATCH($B470,[1]Règles!$E$17:$E$600,0))</f>
        <v>0</v>
      </c>
      <c r="H470">
        <f>INDEX([1]Règles!$G$17:$G$600,MATCH($B470,[1]Règles!$E$17:$E$600,0))</f>
        <v>0</v>
      </c>
      <c r="I470">
        <f>INDEX([1]Règles!$H$17:$H$600,MATCH($B470,[1]Règles!$E$17:$E$600,0))</f>
        <v>0</v>
      </c>
      <c r="J470">
        <f t="shared" si="18"/>
        <v>0</v>
      </c>
      <c r="K470" t="e">
        <f t="shared" si="19"/>
        <v>#DIV/0!</v>
      </c>
    </row>
    <row r="471" spans="1:11" x14ac:dyDescent="0.25">
      <c r="A471" t="s">
        <v>11</v>
      </c>
      <c r="B471" t="s">
        <v>869</v>
      </c>
      <c r="C471" t="s">
        <v>705</v>
      </c>
      <c r="D471" t="s">
        <v>206</v>
      </c>
      <c r="E471">
        <v>1</v>
      </c>
      <c r="F471">
        <f>INDEX([1]Règles!$I$17:$I$600,MATCH($B471,[1]Règles!$E$17:$E$600,0))</f>
        <v>0</v>
      </c>
      <c r="G471">
        <f>INDEX([1]Règles!$F$17:$F$600,MATCH($B471,[1]Règles!$E$17:$E$600,0))</f>
        <v>0</v>
      </c>
      <c r="H471">
        <f>INDEX([1]Règles!$G$17:$G$600,MATCH($B471,[1]Règles!$E$17:$E$600,0))</f>
        <v>2</v>
      </c>
      <c r="I471">
        <f>INDEX([1]Règles!$H$17:$H$600,MATCH($B471,[1]Règles!$E$17:$E$600,0))</f>
        <v>0</v>
      </c>
      <c r="J471">
        <f t="shared" si="18"/>
        <v>0</v>
      </c>
      <c r="K471" t="e">
        <f t="shared" si="19"/>
        <v>#DIV/0!</v>
      </c>
    </row>
    <row r="472" spans="1:11" x14ac:dyDescent="0.25">
      <c r="A472" t="s">
        <v>11</v>
      </c>
      <c r="B472" t="s">
        <v>912</v>
      </c>
      <c r="C472" t="s">
        <v>214</v>
      </c>
      <c r="D472" t="s">
        <v>313</v>
      </c>
      <c r="E472">
        <v>6</v>
      </c>
      <c r="F472">
        <f>INDEX([1]Règles!$I$17:$I$600,MATCH($B472,[1]Règles!$E$17:$E$600,0))</f>
        <v>0</v>
      </c>
      <c r="G472">
        <f>INDEX([1]Règles!$F$17:$F$600,MATCH($B472,[1]Règles!$E$17:$E$600,0))</f>
        <v>0</v>
      </c>
      <c r="H472">
        <f>INDEX([1]Règles!$G$17:$G$600,MATCH($B472,[1]Règles!$E$17:$E$600,0))</f>
        <v>0</v>
      </c>
      <c r="I472">
        <f>INDEX([1]Règles!$H$17:$H$600,MATCH($B472,[1]Règles!$E$17:$E$600,0))</f>
        <v>0</v>
      </c>
      <c r="J472">
        <f t="shared" si="18"/>
        <v>0</v>
      </c>
      <c r="K472" t="e">
        <f t="shared" si="19"/>
        <v>#DIV/0!</v>
      </c>
    </row>
    <row r="473" spans="1:11" x14ac:dyDescent="0.25">
      <c r="A473" t="s">
        <v>11</v>
      </c>
      <c r="B473" t="s">
        <v>913</v>
      </c>
      <c r="C473" t="s">
        <v>914</v>
      </c>
      <c r="D473" t="s">
        <v>313</v>
      </c>
      <c r="E473">
        <v>1</v>
      </c>
      <c r="F473">
        <f>INDEX([1]Règles!$I$17:$I$600,MATCH($B473,[1]Règles!$E$17:$E$600,0))</f>
        <v>5</v>
      </c>
      <c r="G473">
        <f>INDEX([1]Règles!$F$17:$F$600,MATCH($B473,[1]Règles!$E$17:$E$600,0))</f>
        <v>1</v>
      </c>
      <c r="H473">
        <f>INDEX([1]Règles!$G$17:$G$600,MATCH($B473,[1]Règles!$E$17:$E$600,0))</f>
        <v>6</v>
      </c>
      <c r="I473">
        <f>INDEX([1]Règles!$H$17:$H$600,MATCH($B473,[1]Règles!$E$17:$E$600,0))</f>
        <v>0</v>
      </c>
      <c r="J473">
        <f t="shared" si="18"/>
        <v>5</v>
      </c>
      <c r="K473">
        <f t="shared" si="19"/>
        <v>0</v>
      </c>
    </row>
    <row r="474" spans="1:11" x14ac:dyDescent="0.25">
      <c r="A474" t="s">
        <v>11</v>
      </c>
      <c r="B474" t="s">
        <v>915</v>
      </c>
      <c r="C474" t="s">
        <v>916</v>
      </c>
      <c r="D474" t="s">
        <v>313</v>
      </c>
      <c r="E474">
        <v>1</v>
      </c>
      <c r="F474">
        <f>INDEX([1]Règles!$I$17:$I$600,MATCH($B474,[1]Règles!$E$17:$E$600,0))</f>
        <v>5</v>
      </c>
      <c r="G474">
        <f>INDEX([1]Règles!$F$17:$F$600,MATCH($B474,[1]Règles!$E$17:$E$600,0))</f>
        <v>5</v>
      </c>
      <c r="H474">
        <f>INDEX([1]Règles!$G$17:$G$600,MATCH($B474,[1]Règles!$E$17:$E$600,0))</f>
        <v>4</v>
      </c>
      <c r="I474">
        <f>INDEX([1]Règles!$H$17:$H$600,MATCH($B474,[1]Règles!$E$17:$E$600,0))</f>
        <v>1</v>
      </c>
      <c r="J474">
        <f t="shared" si="18"/>
        <v>5</v>
      </c>
      <c r="K474">
        <f t="shared" si="19"/>
        <v>0.2</v>
      </c>
    </row>
    <row r="475" spans="1:11" x14ac:dyDescent="0.25">
      <c r="A475" t="s">
        <v>11</v>
      </c>
      <c r="B475" t="s">
        <v>935</v>
      </c>
      <c r="C475" t="s">
        <v>936</v>
      </c>
      <c r="D475" t="s">
        <v>212</v>
      </c>
      <c r="E475">
        <v>6</v>
      </c>
      <c r="F475">
        <f>INDEX([1]Règles!$I$17:$I$600,MATCH($B475,[1]Règles!$E$17:$E$600,0))</f>
        <v>0</v>
      </c>
      <c r="G475">
        <f>INDEX([1]Règles!$F$17:$F$600,MATCH($B475,[1]Règles!$E$17:$E$600,0))</f>
        <v>0</v>
      </c>
      <c r="H475">
        <f>INDEX([1]Règles!$G$17:$G$600,MATCH($B475,[1]Règles!$E$17:$E$600,0))</f>
        <v>0</v>
      </c>
      <c r="I475">
        <f>INDEX([1]Règles!$H$17:$H$600,MATCH($B475,[1]Règles!$E$17:$E$600,0))</f>
        <v>0</v>
      </c>
      <c r="J475">
        <f t="shared" si="18"/>
        <v>0</v>
      </c>
      <c r="K475" t="e">
        <f t="shared" si="19"/>
        <v>#DIV/0!</v>
      </c>
    </row>
    <row r="476" spans="1:11" x14ac:dyDescent="0.25">
      <c r="A476" t="s">
        <v>5</v>
      </c>
      <c r="B476" t="s">
        <v>601</v>
      </c>
      <c r="C476" t="s">
        <v>602</v>
      </c>
      <c r="D476" t="s">
        <v>232</v>
      </c>
      <c r="E476">
        <v>11</v>
      </c>
      <c r="F476">
        <f>INDEX([1]Règles!$I$17:$I$600,MATCH($B476,[1]Règles!$E$17:$E$600,0))</f>
        <v>0</v>
      </c>
      <c r="G476">
        <f>INDEX([1]Règles!$F$17:$F$600,MATCH($B476,[1]Règles!$E$17:$E$600,0))</f>
        <v>0</v>
      </c>
      <c r="H476">
        <f>INDEX([1]Règles!$G$17:$G$600,MATCH($B476,[1]Règles!$E$17:$E$600,0))</f>
        <v>9</v>
      </c>
      <c r="I476">
        <f>INDEX([1]Règles!$H$17:$H$600,MATCH($B476,[1]Règles!$E$17:$E$600,0))</f>
        <v>1</v>
      </c>
      <c r="J476">
        <f t="shared" si="18"/>
        <v>0</v>
      </c>
      <c r="K476" t="e">
        <f t="shared" si="19"/>
        <v>#DIV/0!</v>
      </c>
    </row>
    <row r="477" spans="1:11" x14ac:dyDescent="0.25">
      <c r="A477" t="s">
        <v>5</v>
      </c>
      <c r="B477" t="s">
        <v>736</v>
      </c>
      <c r="C477" t="s">
        <v>737</v>
      </c>
      <c r="D477" t="s">
        <v>181</v>
      </c>
      <c r="E477">
        <v>3</v>
      </c>
      <c r="F477">
        <f>INDEX([1]Règles!$I$17:$I$600,MATCH($B477,[1]Règles!$E$17:$E$600,0))</f>
        <v>0</v>
      </c>
      <c r="G477">
        <f>INDEX([1]Règles!$F$17:$F$600,MATCH($B477,[1]Règles!$E$17:$E$600,0))</f>
        <v>0</v>
      </c>
      <c r="H477">
        <f>INDEX([1]Règles!$G$17:$G$600,MATCH($B477,[1]Règles!$E$17:$E$600,0))</f>
        <v>4</v>
      </c>
      <c r="I477">
        <f>INDEX([1]Règles!$H$17:$H$600,MATCH($B477,[1]Règles!$E$17:$E$600,0))</f>
        <v>1</v>
      </c>
      <c r="J477">
        <f t="shared" si="18"/>
        <v>0</v>
      </c>
      <c r="K477" t="e">
        <f t="shared" si="19"/>
        <v>#DIV/0!</v>
      </c>
    </row>
    <row r="478" spans="1:11" x14ac:dyDescent="0.25">
      <c r="A478" t="s">
        <v>5</v>
      </c>
      <c r="B478" t="s">
        <v>486</v>
      </c>
      <c r="C478" t="s">
        <v>487</v>
      </c>
      <c r="D478" t="s">
        <v>326</v>
      </c>
      <c r="E478">
        <v>9</v>
      </c>
      <c r="F478">
        <f>INDEX([1]Règles!$I$17:$I$600,MATCH($B478,[1]Règles!$E$17:$E$600,0))</f>
        <v>0</v>
      </c>
      <c r="G478">
        <f>INDEX([1]Règles!$F$17:$F$600,MATCH($B478,[1]Règles!$E$17:$E$600,0))</f>
        <v>0</v>
      </c>
      <c r="H478">
        <f>INDEX([1]Règles!$G$17:$G$600,MATCH($B478,[1]Règles!$E$17:$E$600,0))</f>
        <v>8</v>
      </c>
      <c r="I478">
        <f>INDEX([1]Règles!$H$17:$H$600,MATCH($B478,[1]Règles!$E$17:$E$600,0))</f>
        <v>0</v>
      </c>
      <c r="J478">
        <f t="shared" si="18"/>
        <v>0</v>
      </c>
      <c r="K478" t="e">
        <f t="shared" si="19"/>
        <v>#DIV/0!</v>
      </c>
    </row>
    <row r="479" spans="1:11" x14ac:dyDescent="0.25">
      <c r="A479" t="s">
        <v>11</v>
      </c>
      <c r="B479" t="s">
        <v>943</v>
      </c>
      <c r="C479" t="s">
        <v>415</v>
      </c>
      <c r="D479" t="s">
        <v>212</v>
      </c>
      <c r="E479">
        <v>6</v>
      </c>
      <c r="F479">
        <f>INDEX([1]Règles!$I$17:$I$600,MATCH($B479,[1]Règles!$E$17:$E$600,0))</f>
        <v>0</v>
      </c>
      <c r="G479">
        <f>INDEX([1]Règles!$F$17:$F$600,MATCH($B479,[1]Règles!$E$17:$E$600,0))</f>
        <v>0</v>
      </c>
      <c r="H479">
        <f>INDEX([1]Règles!$G$17:$G$600,MATCH($B479,[1]Règles!$E$17:$E$600,0))</f>
        <v>0</v>
      </c>
      <c r="I479">
        <f>INDEX([1]Règles!$H$17:$H$600,MATCH($B479,[1]Règles!$E$17:$E$600,0))</f>
        <v>0</v>
      </c>
      <c r="J479">
        <f t="shared" si="18"/>
        <v>0</v>
      </c>
      <c r="K479" t="e">
        <f t="shared" si="19"/>
        <v>#DIV/0!</v>
      </c>
    </row>
    <row r="480" spans="1:11" x14ac:dyDescent="0.25">
      <c r="A480" t="s">
        <v>5</v>
      </c>
      <c r="B480" t="s">
        <v>523</v>
      </c>
      <c r="C480" t="s">
        <v>524</v>
      </c>
      <c r="D480" t="s">
        <v>187</v>
      </c>
      <c r="E480">
        <v>1</v>
      </c>
      <c r="F480">
        <f>INDEX([1]Règles!$I$17:$I$600,MATCH($B480,[1]Règles!$E$17:$E$600,0))</f>
        <v>6</v>
      </c>
      <c r="G480">
        <f>INDEX([1]Règles!$F$17:$F$600,MATCH($B480,[1]Règles!$E$17:$E$600,0))</f>
        <v>1</v>
      </c>
      <c r="H480">
        <f>INDEX([1]Règles!$G$17:$G$600,MATCH($B480,[1]Règles!$E$17:$E$600,0))</f>
        <v>10</v>
      </c>
      <c r="I480">
        <f>INDEX([1]Règles!$H$17:$H$600,MATCH($B480,[1]Règles!$E$17:$E$600,0))</f>
        <v>1</v>
      </c>
      <c r="J480">
        <f t="shared" si="18"/>
        <v>6</v>
      </c>
      <c r="K480">
        <f t="shared" si="19"/>
        <v>0.16666666666666666</v>
      </c>
    </row>
    <row r="481" spans="1:11" x14ac:dyDescent="0.25">
      <c r="A481" t="s">
        <v>11</v>
      </c>
      <c r="B481" t="s">
        <v>947</v>
      </c>
      <c r="C481" t="s">
        <v>948</v>
      </c>
      <c r="D481" t="s">
        <v>212</v>
      </c>
      <c r="E481">
        <v>3</v>
      </c>
      <c r="F481">
        <f>INDEX([1]Règles!$I$17:$I$600,MATCH($B481,[1]Règles!$E$17:$E$600,0))</f>
        <v>0</v>
      </c>
      <c r="G481">
        <f>INDEX([1]Règles!$F$17:$F$600,MATCH($B481,[1]Règles!$E$17:$E$600,0))</f>
        <v>0</v>
      </c>
      <c r="H481">
        <f>INDEX([1]Règles!$G$17:$G$600,MATCH($B481,[1]Règles!$E$17:$E$600,0))</f>
        <v>0</v>
      </c>
      <c r="I481">
        <f>INDEX([1]Règles!$H$17:$H$600,MATCH($B481,[1]Règles!$E$17:$E$600,0))</f>
        <v>0</v>
      </c>
      <c r="J481">
        <f t="shared" si="18"/>
        <v>0</v>
      </c>
      <c r="K481" t="e">
        <f t="shared" si="19"/>
        <v>#DIV/0!</v>
      </c>
    </row>
    <row r="482" spans="1:11" x14ac:dyDescent="0.25">
      <c r="A482" t="s">
        <v>5</v>
      </c>
      <c r="B482" t="s">
        <v>253</v>
      </c>
      <c r="C482" t="s">
        <v>254</v>
      </c>
      <c r="D482" t="s">
        <v>187</v>
      </c>
      <c r="E482">
        <v>1</v>
      </c>
      <c r="F482">
        <f>INDEX([1]Règles!$I$17:$I$600,MATCH($B482,[1]Règles!$E$17:$E$600,0))</f>
        <v>0</v>
      </c>
      <c r="G482">
        <f>INDEX([1]Règles!$F$17:$F$600,MATCH($B482,[1]Règles!$E$17:$E$600,0))</f>
        <v>0</v>
      </c>
      <c r="H482">
        <f>INDEX([1]Règles!$G$17:$G$600,MATCH($B482,[1]Règles!$E$17:$E$600,0))</f>
        <v>1</v>
      </c>
      <c r="I482">
        <f>INDEX([1]Règles!$H$17:$H$600,MATCH($B482,[1]Règles!$E$17:$E$600,0))</f>
        <v>0</v>
      </c>
      <c r="J482">
        <f t="shared" si="18"/>
        <v>0</v>
      </c>
      <c r="K482" t="e">
        <f t="shared" si="19"/>
        <v>#DIV/0!</v>
      </c>
    </row>
    <row r="483" spans="1:11" x14ac:dyDescent="0.25">
      <c r="A483" t="s">
        <v>5</v>
      </c>
      <c r="B483" t="s">
        <v>525</v>
      </c>
      <c r="D483" t="s">
        <v>187</v>
      </c>
      <c r="E483">
        <v>18</v>
      </c>
      <c r="F483">
        <f>INDEX([1]Règles!$I$17:$I$600,MATCH($B483,[1]Règles!$E$17:$E$600,0))</f>
        <v>0</v>
      </c>
      <c r="G483">
        <f>INDEX([1]Règles!$F$17:$F$600,MATCH($B483,[1]Règles!$E$17:$E$600,0))</f>
        <v>0</v>
      </c>
      <c r="H483">
        <f>INDEX([1]Règles!$G$17:$G$600,MATCH($B483,[1]Règles!$E$17:$E$600,0))</f>
        <v>0</v>
      </c>
      <c r="I483">
        <f>INDEX([1]Règles!$H$17:$H$600,MATCH($B483,[1]Règles!$E$17:$E$600,0))</f>
        <v>0</v>
      </c>
      <c r="J483">
        <f t="shared" si="18"/>
        <v>0</v>
      </c>
      <c r="K483" t="e">
        <f t="shared" si="19"/>
        <v>#DIV/0!</v>
      </c>
    </row>
    <row r="484" spans="1:11" x14ac:dyDescent="0.25">
      <c r="A484" t="s">
        <v>5</v>
      </c>
      <c r="B484" t="s">
        <v>572</v>
      </c>
      <c r="C484" t="s">
        <v>573</v>
      </c>
      <c r="D484" t="s">
        <v>190</v>
      </c>
      <c r="E484">
        <v>12</v>
      </c>
      <c r="F484">
        <f>INDEX([1]Règles!$I$17:$I$600,MATCH($B484,[1]Règles!$E$17:$E$600,0))</f>
        <v>0</v>
      </c>
      <c r="G484">
        <f>INDEX([1]Règles!$F$17:$F$600,MATCH($B484,[1]Règles!$E$17:$E$600,0))</f>
        <v>0</v>
      </c>
      <c r="H484">
        <f>INDEX([1]Règles!$G$17:$G$600,MATCH($B484,[1]Règles!$E$17:$E$600,0))</f>
        <v>0</v>
      </c>
      <c r="I484">
        <f>INDEX([1]Règles!$H$17:$H$600,MATCH($B484,[1]Règles!$E$17:$E$600,0))</f>
        <v>0</v>
      </c>
      <c r="J484">
        <f t="shared" si="18"/>
        <v>0</v>
      </c>
      <c r="K484" t="e">
        <f t="shared" si="19"/>
        <v>#DIV/0!</v>
      </c>
    </row>
    <row r="485" spans="1:11" x14ac:dyDescent="0.25">
      <c r="A485" t="s">
        <v>5</v>
      </c>
      <c r="B485" t="s">
        <v>598</v>
      </c>
      <c r="C485" t="s">
        <v>172</v>
      </c>
      <c r="D485" t="s">
        <v>232</v>
      </c>
      <c r="E485">
        <v>1</v>
      </c>
      <c r="F485">
        <f>INDEX([1]Règles!$I$17:$I$600,MATCH($B485,[1]Règles!$E$17:$E$600,0))</f>
        <v>0</v>
      </c>
      <c r="G485">
        <f>INDEX([1]Règles!$F$17:$F$600,MATCH($B485,[1]Règles!$E$17:$E$600,0))</f>
        <v>0</v>
      </c>
      <c r="H485">
        <f>INDEX([1]Règles!$G$17:$G$600,MATCH($B485,[1]Règles!$E$17:$E$600,0))</f>
        <v>1</v>
      </c>
      <c r="I485">
        <f>INDEX([1]Règles!$H$17:$H$600,MATCH($B485,[1]Règles!$E$17:$E$600,0))</f>
        <v>0</v>
      </c>
      <c r="J485">
        <f t="shared" si="18"/>
        <v>0</v>
      </c>
      <c r="K485" t="e">
        <f t="shared" si="19"/>
        <v>#DIV/0!</v>
      </c>
    </row>
    <row r="486" spans="1:11" x14ac:dyDescent="0.25">
      <c r="A486" t="s">
        <v>11</v>
      </c>
      <c r="B486" t="s">
        <v>997</v>
      </c>
      <c r="C486" t="s">
        <v>998</v>
      </c>
      <c r="D486" t="s">
        <v>209</v>
      </c>
      <c r="E486">
        <v>6</v>
      </c>
      <c r="F486">
        <f>INDEX([1]Règles!$I$17:$I$600,MATCH($B486,[1]Règles!$E$17:$E$600,0))</f>
        <v>0</v>
      </c>
      <c r="G486">
        <f>INDEX([1]Règles!$F$17:$F$600,MATCH($B486,[1]Règles!$E$17:$E$600,0))</f>
        <v>0</v>
      </c>
      <c r="H486">
        <f>INDEX([1]Règles!$G$17:$G$600,MATCH($B486,[1]Règles!$E$17:$E$600,0))</f>
        <v>0</v>
      </c>
      <c r="I486">
        <f>INDEX([1]Règles!$H$17:$H$600,MATCH($B486,[1]Règles!$E$17:$E$600,0))</f>
        <v>0</v>
      </c>
      <c r="J486">
        <f t="shared" si="18"/>
        <v>0</v>
      </c>
      <c r="K486" t="e">
        <f t="shared" si="19"/>
        <v>#DIV/0!</v>
      </c>
    </row>
    <row r="487" spans="1:11" x14ac:dyDescent="0.25">
      <c r="A487" t="s">
        <v>5</v>
      </c>
      <c r="B487" t="s">
        <v>257</v>
      </c>
      <c r="C487" t="s">
        <v>221</v>
      </c>
      <c r="D487" t="s">
        <v>199</v>
      </c>
      <c r="E487">
        <v>1</v>
      </c>
      <c r="F487">
        <f>INDEX([1]Règles!$I$17:$I$600,MATCH($B487,[1]Règles!$E$17:$E$600,0))</f>
        <v>0</v>
      </c>
      <c r="G487">
        <f>INDEX([1]Règles!$F$17:$F$600,MATCH($B487,[1]Règles!$E$17:$E$600,0))</f>
        <v>0</v>
      </c>
      <c r="H487">
        <f>INDEX([1]Règles!$G$17:$G$600,MATCH($B487,[1]Règles!$E$17:$E$600,0))</f>
        <v>0</v>
      </c>
      <c r="I487">
        <f>INDEX([1]Règles!$H$17:$H$600,MATCH($B487,[1]Règles!$E$17:$E$600,0))</f>
        <v>0</v>
      </c>
      <c r="J487">
        <f t="shared" si="18"/>
        <v>0</v>
      </c>
      <c r="K487" t="e">
        <f t="shared" si="19"/>
        <v>#DIV/0!</v>
      </c>
    </row>
    <row r="488" spans="1:11" x14ac:dyDescent="0.25">
      <c r="A488" t="s">
        <v>5</v>
      </c>
      <c r="B488" t="s">
        <v>684</v>
      </c>
      <c r="C488" t="s">
        <v>385</v>
      </c>
      <c r="D488" t="s">
        <v>199</v>
      </c>
      <c r="E488">
        <v>6</v>
      </c>
      <c r="F488">
        <f>INDEX([1]Règles!$I$17:$I$600,MATCH($B488,[1]Règles!$E$17:$E$600,0))</f>
        <v>0</v>
      </c>
      <c r="G488">
        <f>INDEX([1]Règles!$F$17:$F$600,MATCH($B488,[1]Règles!$E$17:$E$600,0))</f>
        <v>0</v>
      </c>
      <c r="H488">
        <f>INDEX([1]Règles!$G$17:$G$600,MATCH($B488,[1]Règles!$E$17:$E$600,0))</f>
        <v>3</v>
      </c>
      <c r="I488">
        <f>INDEX([1]Règles!$H$17:$H$600,MATCH($B488,[1]Règles!$E$17:$E$600,0))</f>
        <v>0</v>
      </c>
      <c r="J488">
        <f t="shared" si="18"/>
        <v>0</v>
      </c>
      <c r="K488" t="e">
        <f t="shared" si="19"/>
        <v>#DIV/0!</v>
      </c>
    </row>
    <row r="489" spans="1:11" x14ac:dyDescent="0.25">
      <c r="A489" t="s">
        <v>11</v>
      </c>
      <c r="B489" t="s">
        <v>1001</v>
      </c>
      <c r="C489" t="s">
        <v>1002</v>
      </c>
      <c r="D489" t="s">
        <v>209</v>
      </c>
      <c r="E489">
        <v>3</v>
      </c>
      <c r="F489">
        <f>INDEX([1]Règles!$I$17:$I$600,MATCH($B489,[1]Règles!$E$17:$E$600,0))</f>
        <v>0</v>
      </c>
      <c r="G489">
        <f>INDEX([1]Règles!$F$17:$F$600,MATCH($B489,[1]Règles!$E$17:$E$600,0))</f>
        <v>0</v>
      </c>
      <c r="H489">
        <f>INDEX([1]Règles!$G$17:$G$600,MATCH($B489,[1]Règles!$E$17:$E$600,0))</f>
        <v>0</v>
      </c>
      <c r="I489">
        <f>INDEX([1]Règles!$H$17:$H$600,MATCH($B489,[1]Règles!$E$17:$E$600,0))</f>
        <v>0</v>
      </c>
      <c r="J489">
        <f t="shared" si="18"/>
        <v>0</v>
      </c>
      <c r="K489" t="e">
        <f t="shared" si="19"/>
        <v>#DIV/0!</v>
      </c>
    </row>
    <row r="490" spans="1:11" x14ac:dyDescent="0.25">
      <c r="A490" t="s">
        <v>11</v>
      </c>
      <c r="B490" t="s">
        <v>1007</v>
      </c>
      <c r="C490" t="s">
        <v>1008</v>
      </c>
      <c r="D490" t="s">
        <v>209</v>
      </c>
      <c r="E490">
        <v>1</v>
      </c>
      <c r="F490">
        <f>INDEX([1]Règles!$I$17:$I$600,MATCH($B490,[1]Règles!$E$17:$E$600,0))</f>
        <v>0</v>
      </c>
      <c r="G490">
        <f>INDEX([1]Règles!$F$17:$F$600,MATCH($B490,[1]Règles!$E$17:$E$600,0))</f>
        <v>0</v>
      </c>
      <c r="H490">
        <f>INDEX([1]Règles!$G$17:$G$600,MATCH($B490,[1]Règles!$E$17:$E$600,0))</f>
        <v>0</v>
      </c>
      <c r="I490">
        <f>INDEX([1]Règles!$H$17:$H$600,MATCH($B490,[1]Règles!$E$17:$E$600,0))</f>
        <v>0</v>
      </c>
      <c r="J490">
        <f t="shared" si="18"/>
        <v>0</v>
      </c>
      <c r="K490" t="e">
        <f t="shared" si="19"/>
        <v>#DIV/0!</v>
      </c>
    </row>
    <row r="491" spans="1:11" x14ac:dyDescent="0.25">
      <c r="A491" t="s">
        <v>5</v>
      </c>
      <c r="B491" t="s">
        <v>847</v>
      </c>
      <c r="C491" t="s">
        <v>848</v>
      </c>
      <c r="D491" t="s">
        <v>206</v>
      </c>
      <c r="E491">
        <v>1</v>
      </c>
      <c r="F491">
        <f>INDEX([1]Règles!$I$17:$I$600,MATCH($B491,[1]Règles!$E$17:$E$600,0))</f>
        <v>5.666666666666667</v>
      </c>
      <c r="G491">
        <f>INDEX([1]Règles!$F$17:$F$600,MATCH($B491,[1]Règles!$E$17:$E$600,0))</f>
        <v>3</v>
      </c>
      <c r="H491">
        <f>INDEX([1]Règles!$G$17:$G$600,MATCH($B491,[1]Règles!$E$17:$E$600,0))</f>
        <v>0</v>
      </c>
      <c r="I491">
        <f>INDEX([1]Règles!$H$17:$H$600,MATCH($B491,[1]Règles!$E$17:$E$600,0))</f>
        <v>1</v>
      </c>
      <c r="J491">
        <f t="shared" si="18"/>
        <v>5.666666666666667</v>
      </c>
      <c r="K491">
        <f t="shared" si="19"/>
        <v>0.1764705882352941</v>
      </c>
    </row>
    <row r="492" spans="1:11" x14ac:dyDescent="0.25">
      <c r="A492" t="s">
        <v>5</v>
      </c>
      <c r="B492" t="s">
        <v>850</v>
      </c>
      <c r="C492" t="s">
        <v>851</v>
      </c>
      <c r="D492" t="s">
        <v>206</v>
      </c>
      <c r="E492">
        <v>9</v>
      </c>
      <c r="F492">
        <f>INDEX([1]Règles!$I$17:$I$600,MATCH($B492,[1]Règles!$E$17:$E$600,0))</f>
        <v>4.666666666666667</v>
      </c>
      <c r="G492">
        <f>INDEX([1]Règles!$F$17:$F$600,MATCH($B492,[1]Règles!$E$17:$E$600,0))</f>
        <v>3</v>
      </c>
      <c r="H492">
        <f>INDEX([1]Règles!$G$17:$G$600,MATCH($B492,[1]Règles!$E$17:$E$600,0))</f>
        <v>10</v>
      </c>
      <c r="I492">
        <f>INDEX([1]Règles!$H$17:$H$600,MATCH($B492,[1]Règles!$E$17:$E$600,0))</f>
        <v>1</v>
      </c>
      <c r="J492">
        <f t="shared" si="18"/>
        <v>0.5185185185185186</v>
      </c>
      <c r="K492">
        <f t="shared" si="19"/>
        <v>0.21428571428571427</v>
      </c>
    </row>
    <row r="493" spans="1:11" x14ac:dyDescent="0.25">
      <c r="A493" t="s">
        <v>5</v>
      </c>
      <c r="B493" t="s">
        <v>886</v>
      </c>
      <c r="C493" t="s">
        <v>887</v>
      </c>
      <c r="D493" t="s">
        <v>313</v>
      </c>
      <c r="E493">
        <v>8</v>
      </c>
      <c r="F493">
        <f>INDEX([1]Règles!$I$17:$I$600,MATCH($B493,[1]Règles!$E$17:$E$600,0))</f>
        <v>0</v>
      </c>
      <c r="G493">
        <f>INDEX([1]Règles!$F$17:$F$600,MATCH($B493,[1]Règles!$E$17:$E$600,0))</f>
        <v>0</v>
      </c>
      <c r="H493">
        <f>INDEX([1]Règles!$G$17:$G$600,MATCH($B493,[1]Règles!$E$17:$E$600,0))</f>
        <v>1</v>
      </c>
      <c r="I493">
        <f>INDEX([1]Règles!$H$17:$H$600,MATCH($B493,[1]Règles!$E$17:$E$600,0))</f>
        <v>0</v>
      </c>
      <c r="J493">
        <f t="shared" si="18"/>
        <v>0</v>
      </c>
      <c r="K493" t="e">
        <f t="shared" si="19"/>
        <v>#DIV/0!</v>
      </c>
    </row>
    <row r="494" spans="1:11" x14ac:dyDescent="0.25">
      <c r="A494" t="s">
        <v>5</v>
      </c>
      <c r="B494" t="s">
        <v>757</v>
      </c>
      <c r="C494" t="s">
        <v>308</v>
      </c>
      <c r="D494" t="s">
        <v>386</v>
      </c>
      <c r="E494">
        <v>4</v>
      </c>
      <c r="F494">
        <f>INDEX([1]Règles!$I$17:$I$600,MATCH($B494,[1]Règles!$E$17:$E$600,0))</f>
        <v>0</v>
      </c>
      <c r="G494">
        <f>INDEX([1]Règles!$F$17:$F$600,MATCH($B494,[1]Règles!$E$17:$E$600,0))</f>
        <v>0</v>
      </c>
      <c r="H494">
        <f>INDEX([1]Règles!$G$17:$G$600,MATCH($B494,[1]Règles!$E$17:$E$600,0))</f>
        <v>3</v>
      </c>
      <c r="I494">
        <f>INDEX([1]Règles!$H$17:$H$600,MATCH($B494,[1]Règles!$E$17:$E$600,0))</f>
        <v>0</v>
      </c>
      <c r="J494">
        <f t="shared" si="18"/>
        <v>0</v>
      </c>
      <c r="K494" t="e">
        <f t="shared" si="19"/>
        <v>#DIV/0!</v>
      </c>
    </row>
    <row r="495" spans="1:11" x14ac:dyDescent="0.25">
      <c r="A495" t="s">
        <v>5</v>
      </c>
      <c r="B495" t="s">
        <v>968</v>
      </c>
      <c r="C495" t="s">
        <v>969</v>
      </c>
      <c r="D495" t="s">
        <v>209</v>
      </c>
      <c r="E495">
        <v>1</v>
      </c>
      <c r="F495">
        <f>INDEX([1]Règles!$I$17:$I$600,MATCH($B495,[1]Règles!$E$17:$E$600,0))</f>
        <v>0</v>
      </c>
      <c r="G495">
        <f>INDEX([1]Règles!$F$17:$F$600,MATCH($B495,[1]Règles!$E$17:$E$600,0))</f>
        <v>0</v>
      </c>
      <c r="H495">
        <f>INDEX([1]Règles!$G$17:$G$600,MATCH($B495,[1]Règles!$E$17:$E$600,0))</f>
        <v>0</v>
      </c>
      <c r="I495">
        <f>INDEX([1]Règles!$H$17:$H$600,MATCH($B495,[1]Règles!$E$17:$E$600,0))</f>
        <v>0</v>
      </c>
      <c r="J495">
        <f t="shared" si="18"/>
        <v>0</v>
      </c>
      <c r="K495" t="e">
        <f t="shared" si="19"/>
        <v>#DIV/0!</v>
      </c>
    </row>
  </sheetData>
  <autoFilter ref="A1:L49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59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10.28515625" bestFit="1" customWidth="1"/>
    <col min="2" max="2" width="23.7109375" bestFit="1" customWidth="1"/>
    <col min="3" max="3" width="27.7109375" bestFit="1" customWidth="1"/>
    <col min="4" max="4" width="12.140625" bestFit="1" customWidth="1"/>
    <col min="5" max="5" width="17.7109375" bestFit="1" customWidth="1"/>
    <col min="6" max="6" width="10.28515625" bestFit="1" customWidth="1"/>
    <col min="7" max="7" width="8.28515625" bestFit="1" customWidth="1"/>
    <col min="8" max="8" width="15.85546875" bestFit="1" customWidth="1"/>
    <col min="10" max="10" width="17.7109375" customWidth="1"/>
    <col min="11" max="12" width="15.140625" customWidth="1"/>
    <col min="13" max="13" width="20.140625" customWidth="1"/>
    <col min="14" max="14" width="2" customWidth="1"/>
    <col min="15" max="56" width="3" customWidth="1"/>
    <col min="57" max="59" width="4" customWidth="1"/>
    <col min="60" max="60" width="1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</v>
      </c>
      <c r="G1" t="s">
        <v>164</v>
      </c>
      <c r="H1" s="1">
        <v>42024.881226851852</v>
      </c>
      <c r="J1" s="2" t="s">
        <v>164</v>
      </c>
      <c r="K1" t="s">
        <v>168</v>
      </c>
    </row>
    <row r="2" spans="1:13" x14ac:dyDescent="0.25">
      <c r="A2" s="10" t="s">
        <v>5</v>
      </c>
      <c r="B2" s="10" t="s">
        <v>19</v>
      </c>
      <c r="C2" s="10" t="s">
        <v>1030</v>
      </c>
      <c r="D2" s="10">
        <v>156</v>
      </c>
      <c r="E2" s="11">
        <v>42023.944189814814</v>
      </c>
      <c r="F2">
        <f>IF(E2&gt;$H$1,IF(E2&gt;$H$2,IF(E2&gt;$H$3,4,3),2),1)</f>
        <v>1</v>
      </c>
      <c r="G2" t="str">
        <f>IF(B2=B1,"Perdu","Gagné")</f>
        <v>Gagné</v>
      </c>
      <c r="H2" s="1">
        <v>42025.436712962961</v>
      </c>
    </row>
    <row r="3" spans="1:13" x14ac:dyDescent="0.25">
      <c r="A3" s="12" t="s">
        <v>5</v>
      </c>
      <c r="B3" s="12" t="s">
        <v>19</v>
      </c>
      <c r="C3" s="12" t="s">
        <v>17</v>
      </c>
      <c r="D3" s="12">
        <v>101</v>
      </c>
      <c r="E3" s="13">
        <v>42024.701388888891</v>
      </c>
      <c r="F3">
        <f t="shared" ref="F3:F66" si="0">IF(E3&gt;$H$1,IF(E3&gt;$H$2,IF(E3&gt;$H$3,4,3),2),1)</f>
        <v>1</v>
      </c>
      <c r="G3" t="str">
        <f t="shared" ref="G3:G66" si="1">IF(B3=B2,"Perdu","Gagné")</f>
        <v>Perdu</v>
      </c>
      <c r="H3" s="1">
        <v>42025.781157407408</v>
      </c>
      <c r="J3" s="2" t="s">
        <v>165</v>
      </c>
      <c r="K3" t="s">
        <v>167</v>
      </c>
      <c r="L3" t="s">
        <v>170</v>
      </c>
      <c r="M3" t="s">
        <v>169</v>
      </c>
    </row>
    <row r="4" spans="1:13" x14ac:dyDescent="0.25">
      <c r="A4" s="12" t="s">
        <v>5</v>
      </c>
      <c r="B4" s="12" t="s">
        <v>19</v>
      </c>
      <c r="C4" s="12" t="s">
        <v>13</v>
      </c>
      <c r="D4" s="12">
        <v>90</v>
      </c>
      <c r="E4" s="13">
        <v>42024.881226851852</v>
      </c>
      <c r="F4">
        <f t="shared" si="0"/>
        <v>1</v>
      </c>
      <c r="G4" t="str">
        <f t="shared" si="1"/>
        <v>Perdu</v>
      </c>
      <c r="J4" s="3" t="s">
        <v>17</v>
      </c>
      <c r="K4" s="4">
        <v>452</v>
      </c>
      <c r="L4" s="4">
        <v>20</v>
      </c>
      <c r="M4" s="4">
        <v>22.6</v>
      </c>
    </row>
    <row r="5" spans="1:13" x14ac:dyDescent="0.25">
      <c r="A5" s="12" t="s">
        <v>5</v>
      </c>
      <c r="B5" s="12" t="s">
        <v>19</v>
      </c>
      <c r="C5" s="12" t="s">
        <v>1031</v>
      </c>
      <c r="D5" s="12">
        <v>65</v>
      </c>
      <c r="E5" s="13">
        <v>42023.916956018518</v>
      </c>
      <c r="F5">
        <f t="shared" si="0"/>
        <v>1</v>
      </c>
      <c r="G5" t="str">
        <f t="shared" si="1"/>
        <v>Perdu</v>
      </c>
      <c r="J5" s="3" t="s">
        <v>1031</v>
      </c>
      <c r="K5" s="4">
        <v>419</v>
      </c>
      <c r="L5" s="4">
        <v>18</v>
      </c>
      <c r="M5" s="4">
        <v>23.277777777777779</v>
      </c>
    </row>
    <row r="6" spans="1:13" x14ac:dyDescent="0.25">
      <c r="A6" s="10" t="s">
        <v>5</v>
      </c>
      <c r="B6" s="10" t="s">
        <v>6</v>
      </c>
      <c r="C6" s="10" t="s">
        <v>1032</v>
      </c>
      <c r="D6" s="10">
        <v>91</v>
      </c>
      <c r="E6" s="11">
        <v>42023.925451388888</v>
      </c>
      <c r="F6">
        <f t="shared" si="0"/>
        <v>1</v>
      </c>
      <c r="G6" t="str">
        <f t="shared" si="1"/>
        <v>Gagné</v>
      </c>
      <c r="J6" s="3" t="s">
        <v>1032</v>
      </c>
      <c r="K6" s="4">
        <v>411</v>
      </c>
      <c r="L6" s="4">
        <v>15</v>
      </c>
      <c r="M6" s="4">
        <v>27.4</v>
      </c>
    </row>
    <row r="7" spans="1:13" x14ac:dyDescent="0.25">
      <c r="A7" s="10" t="s">
        <v>5</v>
      </c>
      <c r="B7" s="10" t="s">
        <v>9</v>
      </c>
      <c r="C7" s="10" t="s">
        <v>1035</v>
      </c>
      <c r="D7" s="10">
        <v>79</v>
      </c>
      <c r="E7" s="11">
        <v>42024.920717592591</v>
      </c>
      <c r="F7">
        <f t="shared" si="0"/>
        <v>2</v>
      </c>
      <c r="G7" t="str">
        <f t="shared" si="1"/>
        <v>Gagné</v>
      </c>
      <c r="J7" s="3" t="s">
        <v>1033</v>
      </c>
      <c r="K7" s="4">
        <v>458</v>
      </c>
      <c r="L7" s="4">
        <v>15</v>
      </c>
      <c r="M7" s="4">
        <v>30.533333333333335</v>
      </c>
    </row>
    <row r="8" spans="1:13" x14ac:dyDescent="0.25">
      <c r="A8" s="12" t="s">
        <v>5</v>
      </c>
      <c r="B8" s="12" t="s">
        <v>9</v>
      </c>
      <c r="C8" s="12" t="s">
        <v>17</v>
      </c>
      <c r="D8" s="12">
        <v>61</v>
      </c>
      <c r="E8" s="13">
        <v>42024.947905092595</v>
      </c>
      <c r="F8">
        <f t="shared" si="0"/>
        <v>2</v>
      </c>
      <c r="G8" t="str">
        <f t="shared" si="1"/>
        <v>Perdu</v>
      </c>
      <c r="J8" s="3" t="s">
        <v>1034</v>
      </c>
      <c r="K8" s="4">
        <v>462</v>
      </c>
      <c r="L8" s="4">
        <v>15</v>
      </c>
      <c r="M8" s="4">
        <v>30.8</v>
      </c>
    </row>
    <row r="9" spans="1:13" x14ac:dyDescent="0.25">
      <c r="A9" s="10" t="s">
        <v>11</v>
      </c>
      <c r="B9" s="10" t="s">
        <v>12</v>
      </c>
      <c r="C9" s="10" t="s">
        <v>13</v>
      </c>
      <c r="D9" s="10">
        <v>66</v>
      </c>
      <c r="E9" s="11">
        <v>42024.881226851852</v>
      </c>
      <c r="F9">
        <f t="shared" si="0"/>
        <v>1</v>
      </c>
      <c r="G9" t="str">
        <f t="shared" si="1"/>
        <v>Gagné</v>
      </c>
      <c r="J9" s="3" t="s">
        <v>1035</v>
      </c>
      <c r="K9" s="4">
        <v>454</v>
      </c>
      <c r="L9" s="4">
        <v>13</v>
      </c>
      <c r="M9" s="4">
        <v>34.92307692307692</v>
      </c>
    </row>
    <row r="10" spans="1:13" x14ac:dyDescent="0.25">
      <c r="A10" s="12" t="s">
        <v>11</v>
      </c>
      <c r="B10" s="12" t="s">
        <v>12</v>
      </c>
      <c r="C10" s="12" t="s">
        <v>1033</v>
      </c>
      <c r="D10" s="12">
        <v>53</v>
      </c>
      <c r="E10" s="13">
        <v>42023.927511574075</v>
      </c>
      <c r="F10">
        <f t="shared" si="0"/>
        <v>1</v>
      </c>
      <c r="G10" t="str">
        <f t="shared" si="1"/>
        <v>Perdu</v>
      </c>
      <c r="J10" s="3" t="s">
        <v>1030</v>
      </c>
      <c r="K10" s="4">
        <v>465</v>
      </c>
      <c r="L10" s="4">
        <v>12</v>
      </c>
      <c r="M10" s="4">
        <v>38.75</v>
      </c>
    </row>
    <row r="11" spans="1:13" x14ac:dyDescent="0.25">
      <c r="A11" s="12" t="s">
        <v>11</v>
      </c>
      <c r="B11" s="12" t="s">
        <v>12</v>
      </c>
      <c r="C11" s="12" t="s">
        <v>1034</v>
      </c>
      <c r="D11" s="12">
        <v>49</v>
      </c>
      <c r="E11" s="13">
        <v>42023.952256944445</v>
      </c>
      <c r="F11">
        <f t="shared" si="0"/>
        <v>1</v>
      </c>
      <c r="G11" t="str">
        <f t="shared" si="1"/>
        <v>Perdu</v>
      </c>
      <c r="J11" s="3" t="s">
        <v>13</v>
      </c>
      <c r="K11" s="4">
        <v>438</v>
      </c>
      <c r="L11" s="4">
        <v>11</v>
      </c>
      <c r="M11" s="4">
        <v>39.81818181818182</v>
      </c>
    </row>
    <row r="12" spans="1:13" x14ac:dyDescent="0.25">
      <c r="A12" s="12" t="s">
        <v>11</v>
      </c>
      <c r="B12" s="12" t="s">
        <v>12</v>
      </c>
      <c r="C12" s="12" t="s">
        <v>1035</v>
      </c>
      <c r="D12" s="12">
        <v>42</v>
      </c>
      <c r="E12" s="13">
        <v>42023.941354166665</v>
      </c>
      <c r="F12">
        <f t="shared" si="0"/>
        <v>1</v>
      </c>
      <c r="G12" t="str">
        <f t="shared" si="1"/>
        <v>Perdu</v>
      </c>
      <c r="J12" s="3" t="s">
        <v>166</v>
      </c>
      <c r="K12" s="4">
        <v>3559</v>
      </c>
      <c r="L12" s="4">
        <v>119</v>
      </c>
      <c r="M12" s="4">
        <v>29.907563025210084</v>
      </c>
    </row>
    <row r="13" spans="1:13" x14ac:dyDescent="0.25">
      <c r="A13" s="12" t="s">
        <v>11</v>
      </c>
      <c r="B13" s="12" t="s">
        <v>12</v>
      </c>
      <c r="C13" s="12" t="s">
        <v>17</v>
      </c>
      <c r="D13" s="12">
        <v>20</v>
      </c>
      <c r="E13" s="13">
        <v>42024.701388888891</v>
      </c>
      <c r="F13">
        <f t="shared" si="0"/>
        <v>1</v>
      </c>
      <c r="G13" t="str">
        <f t="shared" si="1"/>
        <v>Perdu</v>
      </c>
    </row>
    <row r="14" spans="1:13" x14ac:dyDescent="0.25">
      <c r="A14" s="10" t="s">
        <v>5</v>
      </c>
      <c r="B14" s="10" t="s">
        <v>45</v>
      </c>
      <c r="C14" s="10" t="s">
        <v>1034</v>
      </c>
      <c r="D14" s="10">
        <v>65</v>
      </c>
      <c r="E14" s="11">
        <v>42023.952256944445</v>
      </c>
      <c r="F14">
        <f t="shared" si="0"/>
        <v>1</v>
      </c>
      <c r="G14" t="str">
        <f t="shared" si="1"/>
        <v>Gagné</v>
      </c>
    </row>
    <row r="15" spans="1:13" x14ac:dyDescent="0.25">
      <c r="A15" s="10" t="s">
        <v>11</v>
      </c>
      <c r="B15" s="10" t="s">
        <v>32</v>
      </c>
      <c r="C15" s="10" t="s">
        <v>13</v>
      </c>
      <c r="D15" s="10">
        <v>64</v>
      </c>
      <c r="E15" s="11">
        <v>42024.881226851852</v>
      </c>
      <c r="F15">
        <f t="shared" si="0"/>
        <v>1</v>
      </c>
      <c r="G15" t="str">
        <f t="shared" si="1"/>
        <v>Gagné</v>
      </c>
    </row>
    <row r="16" spans="1:13" x14ac:dyDescent="0.25">
      <c r="A16" s="12" t="s">
        <v>11</v>
      </c>
      <c r="B16" s="12" t="s">
        <v>32</v>
      </c>
      <c r="C16" s="12" t="s">
        <v>1035</v>
      </c>
      <c r="D16" s="12">
        <v>46</v>
      </c>
      <c r="E16" s="13">
        <v>42023.941354166665</v>
      </c>
      <c r="F16">
        <f t="shared" si="0"/>
        <v>1</v>
      </c>
      <c r="G16" t="str">
        <f t="shared" si="1"/>
        <v>Perdu</v>
      </c>
      <c r="J16" s="2" t="s">
        <v>165</v>
      </c>
      <c r="K16" t="s">
        <v>170</v>
      </c>
    </row>
    <row r="17" spans="1:11" x14ac:dyDescent="0.25">
      <c r="A17" s="12" t="s">
        <v>11</v>
      </c>
      <c r="B17" s="12" t="s">
        <v>32</v>
      </c>
      <c r="C17" s="12" t="s">
        <v>17</v>
      </c>
      <c r="D17" s="12">
        <v>20</v>
      </c>
      <c r="E17" s="13">
        <v>42024.701388888891</v>
      </c>
      <c r="F17">
        <f t="shared" si="0"/>
        <v>1</v>
      </c>
      <c r="G17" t="str">
        <f t="shared" si="1"/>
        <v>Perdu</v>
      </c>
      <c r="J17" s="3" t="s">
        <v>17</v>
      </c>
      <c r="K17" s="5">
        <v>0.21739130434782608</v>
      </c>
    </row>
    <row r="18" spans="1:11" x14ac:dyDescent="0.25">
      <c r="A18" s="10" t="s">
        <v>20</v>
      </c>
      <c r="B18" s="10" t="s">
        <v>76</v>
      </c>
      <c r="C18" s="10" t="s">
        <v>1035</v>
      </c>
      <c r="D18" s="10">
        <v>63</v>
      </c>
      <c r="E18" s="11">
        <v>42023.941354166665</v>
      </c>
      <c r="F18">
        <f t="shared" si="0"/>
        <v>1</v>
      </c>
      <c r="G18" t="str">
        <f t="shared" si="1"/>
        <v>Gagné</v>
      </c>
      <c r="J18" s="6" t="s">
        <v>168</v>
      </c>
      <c r="K18" s="5">
        <v>0.44444444444444442</v>
      </c>
    </row>
    <row r="19" spans="1:11" x14ac:dyDescent="0.25">
      <c r="A19" s="10" t="s">
        <v>11</v>
      </c>
      <c r="B19" s="10" t="s">
        <v>28</v>
      </c>
      <c r="C19" s="10" t="s">
        <v>1033</v>
      </c>
      <c r="D19" s="10">
        <v>60</v>
      </c>
      <c r="E19" s="11">
        <v>42024.900821759256</v>
      </c>
      <c r="F19">
        <f t="shared" si="0"/>
        <v>2</v>
      </c>
      <c r="G19" t="str">
        <f t="shared" si="1"/>
        <v>Gagné</v>
      </c>
      <c r="J19" s="6" t="s">
        <v>171</v>
      </c>
      <c r="K19" s="5">
        <v>0.55555555555555558</v>
      </c>
    </row>
    <row r="20" spans="1:11" x14ac:dyDescent="0.25">
      <c r="A20" s="12" t="s">
        <v>11</v>
      </c>
      <c r="B20" s="12" t="s">
        <v>28</v>
      </c>
      <c r="C20" s="12" t="s">
        <v>1031</v>
      </c>
      <c r="D20" s="12">
        <v>42</v>
      </c>
      <c r="E20" s="13">
        <v>42025.436712962961</v>
      </c>
      <c r="F20">
        <f t="shared" si="0"/>
        <v>2</v>
      </c>
      <c r="G20" t="str">
        <f t="shared" si="1"/>
        <v>Perdu</v>
      </c>
      <c r="J20" s="3" t="s">
        <v>13</v>
      </c>
      <c r="K20" s="5">
        <v>0.10144927536231885</v>
      </c>
    </row>
    <row r="21" spans="1:11" x14ac:dyDescent="0.25">
      <c r="A21" s="12" t="s">
        <v>11</v>
      </c>
      <c r="B21" s="12" t="s">
        <v>28</v>
      </c>
      <c r="C21" s="12" t="s">
        <v>17</v>
      </c>
      <c r="D21" s="12">
        <v>41</v>
      </c>
      <c r="E21" s="13">
        <v>42024.947905092595</v>
      </c>
      <c r="F21">
        <f t="shared" si="0"/>
        <v>2</v>
      </c>
      <c r="G21" t="str">
        <f t="shared" si="1"/>
        <v>Perdu</v>
      </c>
      <c r="J21" s="6" t="s">
        <v>168</v>
      </c>
      <c r="K21" s="5">
        <v>0.52380952380952384</v>
      </c>
    </row>
    <row r="22" spans="1:11" x14ac:dyDescent="0.25">
      <c r="A22" s="10" t="s">
        <v>26</v>
      </c>
      <c r="B22" s="10" t="s">
        <v>80</v>
      </c>
      <c r="C22" s="10" t="s">
        <v>1035</v>
      </c>
      <c r="D22" s="10">
        <v>59</v>
      </c>
      <c r="E22" s="11">
        <v>42024.920717592591</v>
      </c>
      <c r="F22">
        <f t="shared" si="0"/>
        <v>2</v>
      </c>
      <c r="G22" t="str">
        <f t="shared" si="1"/>
        <v>Gagné</v>
      </c>
      <c r="J22" s="6" t="s">
        <v>171</v>
      </c>
      <c r="K22" s="5">
        <v>0.47619047619047616</v>
      </c>
    </row>
    <row r="23" spans="1:11" x14ac:dyDescent="0.25">
      <c r="A23" s="12" t="s">
        <v>26</v>
      </c>
      <c r="B23" s="12" t="s">
        <v>80</v>
      </c>
      <c r="C23" s="12" t="s">
        <v>17</v>
      </c>
      <c r="D23" s="12">
        <v>42</v>
      </c>
      <c r="E23" s="13">
        <v>42024.947905092595</v>
      </c>
      <c r="F23">
        <f t="shared" si="0"/>
        <v>2</v>
      </c>
      <c r="G23" t="str">
        <f t="shared" si="1"/>
        <v>Perdu</v>
      </c>
      <c r="J23" s="3" t="s">
        <v>1031</v>
      </c>
      <c r="K23" s="5">
        <v>0.15458937198067632</v>
      </c>
    </row>
    <row r="24" spans="1:11" x14ac:dyDescent="0.25">
      <c r="A24" s="12" t="s">
        <v>26</v>
      </c>
      <c r="B24" s="12" t="s">
        <v>80</v>
      </c>
      <c r="C24" s="12" t="s">
        <v>1030</v>
      </c>
      <c r="D24" s="12">
        <v>27</v>
      </c>
      <c r="E24" s="13">
        <v>42025.016319444447</v>
      </c>
      <c r="F24">
        <f t="shared" si="0"/>
        <v>2</v>
      </c>
      <c r="G24" t="str">
        <f t="shared" si="1"/>
        <v>Perdu</v>
      </c>
      <c r="J24" s="6" t="s">
        <v>168</v>
      </c>
      <c r="K24" s="5">
        <v>0.5625</v>
      </c>
    </row>
    <row r="25" spans="1:11" x14ac:dyDescent="0.25">
      <c r="A25" s="10" t="s">
        <v>11</v>
      </c>
      <c r="B25" s="10" t="s">
        <v>54</v>
      </c>
      <c r="C25" s="10" t="s">
        <v>13</v>
      </c>
      <c r="D25" s="10">
        <v>55</v>
      </c>
      <c r="E25" s="11">
        <v>42024.899768518517</v>
      </c>
      <c r="F25">
        <f t="shared" si="0"/>
        <v>2</v>
      </c>
      <c r="G25" t="str">
        <f t="shared" si="1"/>
        <v>Gagné</v>
      </c>
      <c r="J25" s="6" t="s">
        <v>171</v>
      </c>
      <c r="K25" s="5">
        <v>0.4375</v>
      </c>
    </row>
    <row r="26" spans="1:11" x14ac:dyDescent="0.25">
      <c r="A26" s="12" t="s">
        <v>11</v>
      </c>
      <c r="B26" s="12" t="s">
        <v>54</v>
      </c>
      <c r="C26" s="12" t="s">
        <v>1035</v>
      </c>
      <c r="D26" s="12">
        <v>45</v>
      </c>
      <c r="E26" s="13">
        <v>42024.920717592591</v>
      </c>
      <c r="F26">
        <f t="shared" si="0"/>
        <v>2</v>
      </c>
      <c r="G26" t="str">
        <f t="shared" si="1"/>
        <v>Perdu</v>
      </c>
      <c r="J26" s="3" t="s">
        <v>1030</v>
      </c>
      <c r="K26" s="5">
        <v>0.10144927536231885</v>
      </c>
    </row>
    <row r="27" spans="1:11" x14ac:dyDescent="0.25">
      <c r="A27" s="12" t="s">
        <v>11</v>
      </c>
      <c r="B27" s="12" t="s">
        <v>54</v>
      </c>
      <c r="C27" s="12" t="s">
        <v>17</v>
      </c>
      <c r="D27" s="12">
        <v>22</v>
      </c>
      <c r="E27" s="13">
        <v>42024.947905092595</v>
      </c>
      <c r="F27">
        <f t="shared" si="0"/>
        <v>2</v>
      </c>
      <c r="G27" t="str">
        <f t="shared" si="1"/>
        <v>Perdu</v>
      </c>
      <c r="J27" s="6" t="s">
        <v>168</v>
      </c>
      <c r="K27" s="5">
        <v>0.5714285714285714</v>
      </c>
    </row>
    <row r="28" spans="1:11" x14ac:dyDescent="0.25">
      <c r="A28" s="10" t="s">
        <v>26</v>
      </c>
      <c r="B28" s="10" t="s">
        <v>33</v>
      </c>
      <c r="C28" s="10" t="s">
        <v>1034</v>
      </c>
      <c r="D28" s="10">
        <v>55</v>
      </c>
      <c r="E28" s="11">
        <v>42023.952256944445</v>
      </c>
      <c r="F28">
        <f t="shared" si="0"/>
        <v>1</v>
      </c>
      <c r="G28" t="str">
        <f t="shared" si="1"/>
        <v>Gagné</v>
      </c>
      <c r="J28" s="6" t="s">
        <v>171</v>
      </c>
      <c r="K28" s="5">
        <v>0.42857142857142855</v>
      </c>
    </row>
    <row r="29" spans="1:11" x14ac:dyDescent="0.25">
      <c r="A29" s="12" t="s">
        <v>26</v>
      </c>
      <c r="B29" s="12" t="s">
        <v>33</v>
      </c>
      <c r="C29" s="12" t="s">
        <v>1035</v>
      </c>
      <c r="D29" s="12">
        <v>45</v>
      </c>
      <c r="E29" s="13">
        <v>42023.941354166665</v>
      </c>
      <c r="F29">
        <f t="shared" si="0"/>
        <v>1</v>
      </c>
      <c r="G29" t="str">
        <f t="shared" si="1"/>
        <v>Perdu</v>
      </c>
      <c r="J29" s="3" t="s">
        <v>1032</v>
      </c>
      <c r="K29" s="5">
        <v>9.1787439613526575E-2</v>
      </c>
    </row>
    <row r="30" spans="1:11" x14ac:dyDescent="0.25">
      <c r="A30" s="10" t="s">
        <v>11</v>
      </c>
      <c r="B30" s="10" t="s">
        <v>66</v>
      </c>
      <c r="C30" s="10" t="s">
        <v>1034</v>
      </c>
      <c r="D30" s="10">
        <v>54</v>
      </c>
      <c r="E30" s="11">
        <v>42023.952256944445</v>
      </c>
      <c r="F30">
        <f t="shared" si="0"/>
        <v>1</v>
      </c>
      <c r="G30" t="str">
        <f t="shared" si="1"/>
        <v>Gagné</v>
      </c>
      <c r="J30" s="6" t="s">
        <v>168</v>
      </c>
      <c r="K30" s="5">
        <v>0.78947368421052633</v>
      </c>
    </row>
    <row r="31" spans="1:11" x14ac:dyDescent="0.25">
      <c r="A31" s="12" t="s">
        <v>11</v>
      </c>
      <c r="B31" s="12" t="s">
        <v>66</v>
      </c>
      <c r="C31" s="12" t="s">
        <v>1031</v>
      </c>
      <c r="D31" s="12">
        <v>30</v>
      </c>
      <c r="E31" s="13">
        <v>42023.916956018518</v>
      </c>
      <c r="F31">
        <f t="shared" si="0"/>
        <v>1</v>
      </c>
      <c r="G31" t="str">
        <f t="shared" si="1"/>
        <v>Perdu</v>
      </c>
      <c r="J31" s="6" t="s">
        <v>171</v>
      </c>
      <c r="K31" s="5">
        <v>0.21052631578947367</v>
      </c>
    </row>
    <row r="32" spans="1:11" x14ac:dyDescent="0.25">
      <c r="A32" s="12" t="s">
        <v>11</v>
      </c>
      <c r="B32" s="12" t="s">
        <v>66</v>
      </c>
      <c r="C32" s="12" t="s">
        <v>1033</v>
      </c>
      <c r="D32" s="12">
        <v>26</v>
      </c>
      <c r="E32" s="13">
        <v>42023.927511574075</v>
      </c>
      <c r="F32">
        <f t="shared" si="0"/>
        <v>1</v>
      </c>
      <c r="G32" t="str">
        <f t="shared" si="1"/>
        <v>Perdu</v>
      </c>
      <c r="J32" s="3" t="s">
        <v>1033</v>
      </c>
      <c r="K32" s="5">
        <v>0.1111111111111111</v>
      </c>
    </row>
    <row r="33" spans="1:11" x14ac:dyDescent="0.25">
      <c r="A33" s="12" t="s">
        <v>11</v>
      </c>
      <c r="B33" s="12" t="s">
        <v>66</v>
      </c>
      <c r="C33" s="12" t="s">
        <v>1030</v>
      </c>
      <c r="D33" s="12">
        <v>14</v>
      </c>
      <c r="E33" s="13">
        <v>42023.944189814814</v>
      </c>
      <c r="F33">
        <f t="shared" si="0"/>
        <v>1</v>
      </c>
      <c r="G33" t="str">
        <f t="shared" si="1"/>
        <v>Perdu</v>
      </c>
      <c r="J33" s="6" t="s">
        <v>168</v>
      </c>
      <c r="K33" s="5">
        <v>0.65217391304347827</v>
      </c>
    </row>
    <row r="34" spans="1:11" x14ac:dyDescent="0.25">
      <c r="A34" s="12" t="s">
        <v>11</v>
      </c>
      <c r="B34" s="12" t="s">
        <v>66</v>
      </c>
      <c r="C34" s="12" t="s">
        <v>17</v>
      </c>
      <c r="D34" s="12">
        <v>12</v>
      </c>
      <c r="E34" s="13">
        <v>42024.701388888891</v>
      </c>
      <c r="F34">
        <f t="shared" si="0"/>
        <v>1</v>
      </c>
      <c r="G34" t="str">
        <f t="shared" si="1"/>
        <v>Perdu</v>
      </c>
      <c r="J34" s="6" t="s">
        <v>171</v>
      </c>
      <c r="K34" s="5">
        <v>0.34782608695652173</v>
      </c>
    </row>
    <row r="35" spans="1:11" x14ac:dyDescent="0.25">
      <c r="A35" s="10" t="s">
        <v>11</v>
      </c>
      <c r="B35" s="10" t="s">
        <v>1036</v>
      </c>
      <c r="C35" s="10" t="s">
        <v>1030</v>
      </c>
      <c r="D35" s="10">
        <v>53</v>
      </c>
      <c r="E35" s="11">
        <v>42023.944189814814</v>
      </c>
      <c r="F35">
        <f t="shared" si="0"/>
        <v>1</v>
      </c>
      <c r="G35" t="str">
        <f t="shared" si="1"/>
        <v>Gagné</v>
      </c>
      <c r="J35" s="3" t="s">
        <v>1034</v>
      </c>
      <c r="K35" s="5">
        <v>9.1787439613526575E-2</v>
      </c>
    </row>
    <row r="36" spans="1:11" x14ac:dyDescent="0.25">
      <c r="A36" s="12" t="s">
        <v>11</v>
      </c>
      <c r="B36" s="12" t="s">
        <v>1036</v>
      </c>
      <c r="C36" s="12" t="s">
        <v>1033</v>
      </c>
      <c r="D36" s="12">
        <v>29</v>
      </c>
      <c r="E36" s="13">
        <v>42023.927511574075</v>
      </c>
      <c r="F36">
        <f t="shared" si="0"/>
        <v>1</v>
      </c>
      <c r="G36" t="str">
        <f t="shared" si="1"/>
        <v>Perdu</v>
      </c>
      <c r="J36" s="6" t="s">
        <v>168</v>
      </c>
      <c r="K36" s="5">
        <v>0.78947368421052633</v>
      </c>
    </row>
    <row r="37" spans="1:11" x14ac:dyDescent="0.25">
      <c r="A37" s="12" t="s">
        <v>11</v>
      </c>
      <c r="B37" s="12" t="s">
        <v>1036</v>
      </c>
      <c r="C37" s="12" t="s">
        <v>1035</v>
      </c>
      <c r="D37" s="12">
        <v>28</v>
      </c>
      <c r="E37" s="13">
        <v>42023.941354166665</v>
      </c>
      <c r="F37">
        <f t="shared" si="0"/>
        <v>1</v>
      </c>
      <c r="G37" t="str">
        <f t="shared" si="1"/>
        <v>Perdu</v>
      </c>
      <c r="J37" s="6" t="s">
        <v>171</v>
      </c>
      <c r="K37" s="5">
        <v>0.21052631578947367</v>
      </c>
    </row>
    <row r="38" spans="1:11" x14ac:dyDescent="0.25">
      <c r="A38" s="12" t="s">
        <v>11</v>
      </c>
      <c r="B38" s="12" t="s">
        <v>1036</v>
      </c>
      <c r="C38" s="12" t="s">
        <v>13</v>
      </c>
      <c r="D38" s="12">
        <v>16</v>
      </c>
      <c r="E38" s="13">
        <v>42024.881226851852</v>
      </c>
      <c r="F38">
        <f t="shared" si="0"/>
        <v>1</v>
      </c>
      <c r="G38" t="str">
        <f t="shared" si="1"/>
        <v>Perdu</v>
      </c>
      <c r="J38" s="3" t="s">
        <v>1035</v>
      </c>
      <c r="K38" s="5">
        <v>0.13043478260869565</v>
      </c>
    </row>
    <row r="39" spans="1:11" x14ac:dyDescent="0.25">
      <c r="A39" s="10" t="s">
        <v>20</v>
      </c>
      <c r="B39" s="10" t="s">
        <v>40</v>
      </c>
      <c r="C39" s="10" t="s">
        <v>1030</v>
      </c>
      <c r="D39" s="10">
        <v>51</v>
      </c>
      <c r="E39" s="11">
        <v>42023.944189814814</v>
      </c>
      <c r="F39">
        <f t="shared" si="0"/>
        <v>1</v>
      </c>
      <c r="G39" t="str">
        <f t="shared" si="1"/>
        <v>Gagné</v>
      </c>
      <c r="J39" s="6" t="s">
        <v>168</v>
      </c>
      <c r="K39" s="5">
        <v>0.48148148148148145</v>
      </c>
    </row>
    <row r="40" spans="1:11" x14ac:dyDescent="0.25">
      <c r="A40" s="10" t="s">
        <v>5</v>
      </c>
      <c r="B40" s="10" t="s">
        <v>923</v>
      </c>
      <c r="C40" s="10" t="s">
        <v>1033</v>
      </c>
      <c r="D40" s="10">
        <v>48</v>
      </c>
      <c r="E40" s="11">
        <v>42023.927511574075</v>
      </c>
      <c r="F40">
        <f t="shared" si="0"/>
        <v>1</v>
      </c>
      <c r="G40" t="str">
        <f t="shared" si="1"/>
        <v>Gagné</v>
      </c>
      <c r="J40" s="6" t="s">
        <v>171</v>
      </c>
      <c r="K40" s="5">
        <v>0.51851851851851849</v>
      </c>
    </row>
    <row r="41" spans="1:11" x14ac:dyDescent="0.25">
      <c r="A41" s="12" t="s">
        <v>5</v>
      </c>
      <c r="B41" s="12" t="s">
        <v>923</v>
      </c>
      <c r="C41" s="12" t="s">
        <v>1032</v>
      </c>
      <c r="D41" s="12">
        <v>38</v>
      </c>
      <c r="E41" s="13">
        <v>42023.925451388888</v>
      </c>
      <c r="F41">
        <f t="shared" si="0"/>
        <v>1</v>
      </c>
      <c r="G41" t="str">
        <f t="shared" si="1"/>
        <v>Perdu</v>
      </c>
      <c r="J41" s="3" t="s">
        <v>166</v>
      </c>
      <c r="K41" s="5">
        <v>1</v>
      </c>
    </row>
    <row r="42" spans="1:11" x14ac:dyDescent="0.25">
      <c r="A42" s="12" t="s">
        <v>5</v>
      </c>
      <c r="B42" s="12" t="s">
        <v>923</v>
      </c>
      <c r="C42" s="12" t="s">
        <v>1035</v>
      </c>
      <c r="D42" s="12">
        <v>35</v>
      </c>
      <c r="E42" s="13">
        <v>42023.941354166665</v>
      </c>
      <c r="F42">
        <f t="shared" si="0"/>
        <v>1</v>
      </c>
      <c r="G42" t="str">
        <f t="shared" si="1"/>
        <v>Perdu</v>
      </c>
    </row>
    <row r="43" spans="1:11" x14ac:dyDescent="0.25">
      <c r="A43" s="12" t="s">
        <v>5</v>
      </c>
      <c r="B43" s="12" t="s">
        <v>923</v>
      </c>
      <c r="C43" s="12" t="s">
        <v>17</v>
      </c>
      <c r="D43" s="12">
        <v>31</v>
      </c>
      <c r="E43" s="13">
        <v>42024.701388888891</v>
      </c>
      <c r="F43">
        <f t="shared" si="0"/>
        <v>1</v>
      </c>
      <c r="G43" t="str">
        <f t="shared" si="1"/>
        <v>Perdu</v>
      </c>
    </row>
    <row r="44" spans="1:11" x14ac:dyDescent="0.25">
      <c r="A44" s="10" t="s">
        <v>11</v>
      </c>
      <c r="B44" s="10" t="s">
        <v>89</v>
      </c>
      <c r="C44" s="10" t="s">
        <v>1033</v>
      </c>
      <c r="D44" s="10">
        <v>48</v>
      </c>
      <c r="E44" s="11">
        <v>42024.900821759256</v>
      </c>
      <c r="F44">
        <f t="shared" si="0"/>
        <v>2</v>
      </c>
      <c r="G44" t="str">
        <f t="shared" si="1"/>
        <v>Gagné</v>
      </c>
    </row>
    <row r="45" spans="1:11" x14ac:dyDescent="0.25">
      <c r="A45" s="12" t="s">
        <v>11</v>
      </c>
      <c r="B45" s="12" t="s">
        <v>89</v>
      </c>
      <c r="C45" s="12" t="s">
        <v>17</v>
      </c>
      <c r="D45" s="12">
        <v>17</v>
      </c>
      <c r="E45" s="13">
        <v>42024.947905092595</v>
      </c>
      <c r="F45">
        <f t="shared" si="0"/>
        <v>2</v>
      </c>
      <c r="G45" t="str">
        <f t="shared" si="1"/>
        <v>Perdu</v>
      </c>
    </row>
    <row r="46" spans="1:11" x14ac:dyDescent="0.25">
      <c r="A46" s="12" t="s">
        <v>11</v>
      </c>
      <c r="B46" s="12" t="s">
        <v>89</v>
      </c>
      <c r="C46" s="12" t="s">
        <v>1035</v>
      </c>
      <c r="D46" s="12">
        <v>13</v>
      </c>
      <c r="E46" s="13">
        <v>42024.920717592591</v>
      </c>
      <c r="F46">
        <f t="shared" si="0"/>
        <v>2</v>
      </c>
      <c r="G46" t="str">
        <f t="shared" si="1"/>
        <v>Perdu</v>
      </c>
    </row>
    <row r="47" spans="1:11" x14ac:dyDescent="0.25">
      <c r="A47" s="12" t="s">
        <v>11</v>
      </c>
      <c r="B47" s="12" t="s">
        <v>89</v>
      </c>
      <c r="C47" s="12" t="s">
        <v>1031</v>
      </c>
      <c r="D47" s="12">
        <v>12</v>
      </c>
      <c r="E47" s="13">
        <v>42025.436712962961</v>
      </c>
      <c r="F47">
        <f t="shared" si="0"/>
        <v>2</v>
      </c>
      <c r="G47" t="str">
        <f t="shared" si="1"/>
        <v>Perdu</v>
      </c>
    </row>
    <row r="48" spans="1:11" x14ac:dyDescent="0.25">
      <c r="A48" s="10" t="s">
        <v>5</v>
      </c>
      <c r="B48" s="10" t="s">
        <v>30</v>
      </c>
      <c r="C48" s="10" t="s">
        <v>1035</v>
      </c>
      <c r="D48" s="10">
        <v>46</v>
      </c>
      <c r="E48" s="11">
        <v>42024.920717592591</v>
      </c>
      <c r="F48">
        <f t="shared" si="0"/>
        <v>2</v>
      </c>
      <c r="G48" t="str">
        <f t="shared" si="1"/>
        <v>Gagné</v>
      </c>
    </row>
    <row r="49" spans="1:7" x14ac:dyDescent="0.25">
      <c r="A49" s="12" t="s">
        <v>5</v>
      </c>
      <c r="B49" s="12" t="s">
        <v>30</v>
      </c>
      <c r="C49" s="12" t="s">
        <v>1031</v>
      </c>
      <c r="D49" s="12">
        <v>20</v>
      </c>
      <c r="E49" s="13">
        <v>42025.436712962961</v>
      </c>
      <c r="F49">
        <f t="shared" si="0"/>
        <v>2</v>
      </c>
      <c r="G49" t="str">
        <f t="shared" si="1"/>
        <v>Perdu</v>
      </c>
    </row>
    <row r="50" spans="1:7" x14ac:dyDescent="0.25">
      <c r="A50" s="10" t="s">
        <v>5</v>
      </c>
      <c r="B50" s="10" t="s">
        <v>29</v>
      </c>
      <c r="C50" s="10" t="s">
        <v>13</v>
      </c>
      <c r="D50" s="10">
        <v>45</v>
      </c>
      <c r="E50" s="11">
        <v>42024.899768518517</v>
      </c>
      <c r="F50">
        <f t="shared" si="0"/>
        <v>2</v>
      </c>
      <c r="G50" t="str">
        <f t="shared" si="1"/>
        <v>Gagné</v>
      </c>
    </row>
    <row r="51" spans="1:7" x14ac:dyDescent="0.25">
      <c r="A51" s="12" t="s">
        <v>5</v>
      </c>
      <c r="B51" s="12" t="s">
        <v>29</v>
      </c>
      <c r="C51" s="12" t="s">
        <v>1031</v>
      </c>
      <c r="D51" s="12">
        <v>21</v>
      </c>
      <c r="E51" s="13">
        <v>42025.436712962961</v>
      </c>
      <c r="F51">
        <f t="shared" si="0"/>
        <v>2</v>
      </c>
      <c r="G51" t="str">
        <f t="shared" si="1"/>
        <v>Perdu</v>
      </c>
    </row>
    <row r="52" spans="1:7" x14ac:dyDescent="0.25">
      <c r="A52" s="10" t="s">
        <v>5</v>
      </c>
      <c r="B52" s="10" t="s">
        <v>1037</v>
      </c>
      <c r="C52" s="10" t="s">
        <v>1034</v>
      </c>
      <c r="D52" s="10">
        <v>44</v>
      </c>
      <c r="E52" s="11">
        <v>42023.952256944445</v>
      </c>
      <c r="F52">
        <f t="shared" si="0"/>
        <v>1</v>
      </c>
      <c r="G52" t="str">
        <f t="shared" si="1"/>
        <v>Gagné</v>
      </c>
    </row>
    <row r="53" spans="1:7" x14ac:dyDescent="0.25">
      <c r="A53" s="12" t="s">
        <v>5</v>
      </c>
      <c r="B53" s="12" t="s">
        <v>1037</v>
      </c>
      <c r="C53" s="12" t="s">
        <v>1030</v>
      </c>
      <c r="D53" s="12">
        <v>12</v>
      </c>
      <c r="E53" s="13">
        <v>42023.944189814814</v>
      </c>
      <c r="F53">
        <f t="shared" si="0"/>
        <v>1</v>
      </c>
      <c r="G53" t="str">
        <f t="shared" si="1"/>
        <v>Perdu</v>
      </c>
    </row>
    <row r="54" spans="1:7" x14ac:dyDescent="0.25">
      <c r="A54" s="10" t="s">
        <v>11</v>
      </c>
      <c r="B54" s="10" t="s">
        <v>1038</v>
      </c>
      <c r="C54" s="10" t="s">
        <v>1033</v>
      </c>
      <c r="D54" s="10">
        <v>42</v>
      </c>
      <c r="E54" s="11">
        <v>42023.927511574075</v>
      </c>
      <c r="F54">
        <f t="shared" si="0"/>
        <v>1</v>
      </c>
      <c r="G54" t="str">
        <f t="shared" si="1"/>
        <v>Gagné</v>
      </c>
    </row>
    <row r="55" spans="1:7" x14ac:dyDescent="0.25">
      <c r="A55" s="12" t="s">
        <v>11</v>
      </c>
      <c r="B55" s="12" t="s">
        <v>1038</v>
      </c>
      <c r="C55" s="12" t="s">
        <v>1032</v>
      </c>
      <c r="D55" s="12">
        <v>41</v>
      </c>
      <c r="E55" s="13">
        <v>42023.925451388888</v>
      </c>
      <c r="F55">
        <f t="shared" si="0"/>
        <v>1</v>
      </c>
      <c r="G55" t="str">
        <f t="shared" si="1"/>
        <v>Perdu</v>
      </c>
    </row>
    <row r="56" spans="1:7" x14ac:dyDescent="0.25">
      <c r="A56" s="12" t="s">
        <v>11</v>
      </c>
      <c r="B56" s="12" t="s">
        <v>1038</v>
      </c>
      <c r="C56" s="12" t="s">
        <v>1035</v>
      </c>
      <c r="D56" s="12">
        <v>39</v>
      </c>
      <c r="E56" s="13">
        <v>42023.941354166665</v>
      </c>
      <c r="F56">
        <f t="shared" si="0"/>
        <v>1</v>
      </c>
      <c r="G56" t="str">
        <f t="shared" si="1"/>
        <v>Perdu</v>
      </c>
    </row>
    <row r="57" spans="1:7" x14ac:dyDescent="0.25">
      <c r="A57" s="12" t="s">
        <v>11</v>
      </c>
      <c r="B57" s="12" t="s">
        <v>1038</v>
      </c>
      <c r="C57" s="12" t="s">
        <v>17</v>
      </c>
      <c r="D57" s="12">
        <v>31</v>
      </c>
      <c r="E57" s="13">
        <v>42024.701388888891</v>
      </c>
      <c r="F57">
        <f t="shared" si="0"/>
        <v>1</v>
      </c>
      <c r="G57" t="str">
        <f t="shared" si="1"/>
        <v>Perdu</v>
      </c>
    </row>
    <row r="58" spans="1:7" x14ac:dyDescent="0.25">
      <c r="A58" s="12" t="s">
        <v>11</v>
      </c>
      <c r="B58" s="12" t="s">
        <v>1038</v>
      </c>
      <c r="C58" s="12" t="s">
        <v>1034</v>
      </c>
      <c r="D58" s="12">
        <v>21</v>
      </c>
      <c r="E58" s="13">
        <v>42023.952256944445</v>
      </c>
      <c r="F58">
        <f t="shared" si="0"/>
        <v>1</v>
      </c>
      <c r="G58" t="str">
        <f t="shared" si="1"/>
        <v>Perdu</v>
      </c>
    </row>
    <row r="59" spans="1:7" x14ac:dyDescent="0.25">
      <c r="A59" s="12" t="s">
        <v>11</v>
      </c>
      <c r="B59" s="12" t="s">
        <v>1038</v>
      </c>
      <c r="C59" s="12" t="s">
        <v>1031</v>
      </c>
      <c r="D59" s="12">
        <v>12</v>
      </c>
      <c r="E59" s="13">
        <v>42023.916956018518</v>
      </c>
      <c r="F59">
        <f t="shared" si="0"/>
        <v>1</v>
      </c>
      <c r="G59" t="str">
        <f t="shared" si="1"/>
        <v>Perdu</v>
      </c>
    </row>
    <row r="60" spans="1:7" x14ac:dyDescent="0.25">
      <c r="A60" s="12" t="s">
        <v>11</v>
      </c>
      <c r="B60" s="12" t="s">
        <v>1038</v>
      </c>
      <c r="C60" s="12" t="s">
        <v>1030</v>
      </c>
      <c r="D60" s="12">
        <v>8</v>
      </c>
      <c r="E60" s="13">
        <v>42023.944189814814</v>
      </c>
      <c r="F60">
        <f t="shared" si="0"/>
        <v>1</v>
      </c>
      <c r="G60" t="str">
        <f t="shared" si="1"/>
        <v>Perdu</v>
      </c>
    </row>
    <row r="61" spans="1:7" x14ac:dyDescent="0.25">
      <c r="A61" s="10" t="s">
        <v>20</v>
      </c>
      <c r="B61" s="10" t="s">
        <v>53</v>
      </c>
      <c r="C61" s="10" t="s">
        <v>1032</v>
      </c>
      <c r="D61" s="10">
        <v>41</v>
      </c>
      <c r="E61" s="11">
        <v>42023.925451388888</v>
      </c>
      <c r="F61">
        <f t="shared" si="0"/>
        <v>1</v>
      </c>
      <c r="G61" t="str">
        <f t="shared" si="1"/>
        <v>Gagné</v>
      </c>
    </row>
    <row r="62" spans="1:7" x14ac:dyDescent="0.25">
      <c r="A62" s="12" t="s">
        <v>20</v>
      </c>
      <c r="B62" s="12" t="s">
        <v>53</v>
      </c>
      <c r="C62" s="12" t="s">
        <v>17</v>
      </c>
      <c r="D62" s="12">
        <v>31</v>
      </c>
      <c r="E62" s="13">
        <v>42024.701388888891</v>
      </c>
      <c r="F62">
        <f t="shared" si="0"/>
        <v>1</v>
      </c>
      <c r="G62" t="str">
        <f t="shared" si="1"/>
        <v>Perdu</v>
      </c>
    </row>
    <row r="63" spans="1:7" x14ac:dyDescent="0.25">
      <c r="A63" s="10" t="s">
        <v>5</v>
      </c>
      <c r="B63" s="10" t="s">
        <v>31</v>
      </c>
      <c r="C63" s="10" t="s">
        <v>1033</v>
      </c>
      <c r="D63" s="10">
        <v>41</v>
      </c>
      <c r="E63" s="11">
        <v>42023.927511574075</v>
      </c>
      <c r="F63">
        <f t="shared" si="0"/>
        <v>1</v>
      </c>
      <c r="G63" t="str">
        <f t="shared" si="1"/>
        <v>Gagné</v>
      </c>
    </row>
    <row r="64" spans="1:7" x14ac:dyDescent="0.25">
      <c r="A64" s="12" t="s">
        <v>5</v>
      </c>
      <c r="B64" s="12" t="s">
        <v>31</v>
      </c>
      <c r="C64" s="12" t="s">
        <v>1031</v>
      </c>
      <c r="D64" s="12">
        <v>25</v>
      </c>
      <c r="E64" s="13">
        <v>42023.916956018518</v>
      </c>
      <c r="F64">
        <f t="shared" si="0"/>
        <v>1</v>
      </c>
      <c r="G64" t="str">
        <f t="shared" si="1"/>
        <v>Perdu</v>
      </c>
    </row>
    <row r="65" spans="1:7" x14ac:dyDescent="0.25">
      <c r="A65" s="10" t="s">
        <v>26</v>
      </c>
      <c r="B65" s="10" t="s">
        <v>65</v>
      </c>
      <c r="C65" s="10" t="s">
        <v>1032</v>
      </c>
      <c r="D65" s="10">
        <v>41</v>
      </c>
      <c r="E65" s="11">
        <v>42023.925451388888</v>
      </c>
      <c r="F65">
        <f t="shared" si="0"/>
        <v>1</v>
      </c>
      <c r="G65" t="str">
        <f t="shared" si="1"/>
        <v>Gagné</v>
      </c>
    </row>
    <row r="66" spans="1:7" x14ac:dyDescent="0.25">
      <c r="A66" s="12" t="s">
        <v>26</v>
      </c>
      <c r="B66" s="12" t="s">
        <v>65</v>
      </c>
      <c r="C66" s="12" t="s">
        <v>1030</v>
      </c>
      <c r="D66" s="12">
        <v>41</v>
      </c>
      <c r="E66" s="13">
        <v>42023.944189814814</v>
      </c>
      <c r="F66">
        <f t="shared" si="0"/>
        <v>1</v>
      </c>
      <c r="G66" t="str">
        <f t="shared" si="1"/>
        <v>Perdu</v>
      </c>
    </row>
    <row r="67" spans="1:7" x14ac:dyDescent="0.25">
      <c r="A67" s="12" t="s">
        <v>26</v>
      </c>
      <c r="B67" s="12" t="s">
        <v>65</v>
      </c>
      <c r="C67" s="12" t="s">
        <v>1035</v>
      </c>
      <c r="D67" s="12">
        <v>27</v>
      </c>
      <c r="E67" s="13">
        <v>42023.941354166665</v>
      </c>
      <c r="F67">
        <f t="shared" ref="F67:F130" si="2">IF(E67&gt;$H$1,IF(E67&gt;$H$2,IF(E67&gt;$H$3,4,3),2),1)</f>
        <v>1</v>
      </c>
      <c r="G67" t="str">
        <f t="shared" ref="G67:G130" si="3">IF(B67=B66,"Perdu","Gagné")</f>
        <v>Perdu</v>
      </c>
    </row>
    <row r="68" spans="1:7" x14ac:dyDescent="0.25">
      <c r="A68" s="12" t="s">
        <v>26</v>
      </c>
      <c r="B68" s="12" t="s">
        <v>65</v>
      </c>
      <c r="C68" s="12" t="s">
        <v>17</v>
      </c>
      <c r="D68" s="12">
        <v>19</v>
      </c>
      <c r="E68" s="13">
        <v>42024.701388888891</v>
      </c>
      <c r="F68">
        <f t="shared" si="2"/>
        <v>1</v>
      </c>
      <c r="G68" t="str">
        <f t="shared" si="3"/>
        <v>Perdu</v>
      </c>
    </row>
    <row r="69" spans="1:7" x14ac:dyDescent="0.25">
      <c r="A69" s="10" t="s">
        <v>20</v>
      </c>
      <c r="B69" s="10" t="s">
        <v>36</v>
      </c>
      <c r="C69" s="10" t="s">
        <v>1034</v>
      </c>
      <c r="D69" s="10">
        <v>40</v>
      </c>
      <c r="E69" s="11">
        <v>42023.952256944445</v>
      </c>
      <c r="F69">
        <f t="shared" si="2"/>
        <v>1</v>
      </c>
      <c r="G69" t="str">
        <f t="shared" si="3"/>
        <v>Gagné</v>
      </c>
    </row>
    <row r="70" spans="1:7" x14ac:dyDescent="0.25">
      <c r="A70" s="12" t="s">
        <v>20</v>
      </c>
      <c r="B70" s="12" t="s">
        <v>36</v>
      </c>
      <c r="C70" s="12" t="s">
        <v>1031</v>
      </c>
      <c r="D70" s="12">
        <v>15</v>
      </c>
      <c r="E70" s="13">
        <v>42023.916956018518</v>
      </c>
      <c r="F70">
        <f t="shared" si="2"/>
        <v>1</v>
      </c>
      <c r="G70" t="str">
        <f t="shared" si="3"/>
        <v>Perdu</v>
      </c>
    </row>
    <row r="71" spans="1:7" x14ac:dyDescent="0.25">
      <c r="A71" s="10" t="s">
        <v>26</v>
      </c>
      <c r="B71" s="10" t="s">
        <v>27</v>
      </c>
      <c r="C71" s="10" t="s">
        <v>1034</v>
      </c>
      <c r="D71" s="10">
        <v>40</v>
      </c>
      <c r="E71" s="11">
        <v>42023.952256944445</v>
      </c>
      <c r="F71">
        <f t="shared" si="2"/>
        <v>1</v>
      </c>
      <c r="G71" t="str">
        <f t="shared" si="3"/>
        <v>Gagné</v>
      </c>
    </row>
    <row r="72" spans="1:7" x14ac:dyDescent="0.25">
      <c r="A72" s="10" t="s">
        <v>26</v>
      </c>
      <c r="B72" s="10" t="s">
        <v>52</v>
      </c>
      <c r="C72" s="10" t="s">
        <v>1035</v>
      </c>
      <c r="D72" s="10">
        <v>40</v>
      </c>
      <c r="E72" s="11">
        <v>42023.941354166665</v>
      </c>
      <c r="F72">
        <f t="shared" si="2"/>
        <v>1</v>
      </c>
      <c r="G72" t="str">
        <f t="shared" si="3"/>
        <v>Gagné</v>
      </c>
    </row>
    <row r="73" spans="1:7" x14ac:dyDescent="0.25">
      <c r="A73" s="10" t="s">
        <v>26</v>
      </c>
      <c r="B73" s="10" t="s">
        <v>1039</v>
      </c>
      <c r="C73" s="10" t="s">
        <v>13</v>
      </c>
      <c r="D73" s="10">
        <v>39</v>
      </c>
      <c r="E73" s="11">
        <v>42024.881226851852</v>
      </c>
      <c r="F73">
        <f t="shared" si="2"/>
        <v>1</v>
      </c>
      <c r="G73" t="str">
        <f t="shared" si="3"/>
        <v>Gagné</v>
      </c>
    </row>
    <row r="74" spans="1:7" x14ac:dyDescent="0.25">
      <c r="A74" s="10" t="s">
        <v>5</v>
      </c>
      <c r="B74" s="10" t="s">
        <v>41</v>
      </c>
      <c r="C74" s="10" t="s">
        <v>13</v>
      </c>
      <c r="D74" s="10">
        <v>37</v>
      </c>
      <c r="E74" s="11">
        <v>42024.899768518517</v>
      </c>
      <c r="F74">
        <f t="shared" si="2"/>
        <v>2</v>
      </c>
      <c r="G74" t="str">
        <f t="shared" si="3"/>
        <v>Gagné</v>
      </c>
    </row>
    <row r="75" spans="1:7" x14ac:dyDescent="0.25">
      <c r="A75" s="10" t="s">
        <v>20</v>
      </c>
      <c r="B75" s="10" t="s">
        <v>70</v>
      </c>
      <c r="C75" s="10" t="s">
        <v>17</v>
      </c>
      <c r="D75" s="10">
        <v>36</v>
      </c>
      <c r="E75" s="11">
        <v>42024.947905092595</v>
      </c>
      <c r="F75">
        <f t="shared" si="2"/>
        <v>2</v>
      </c>
      <c r="G75" t="str">
        <f t="shared" si="3"/>
        <v>Gagné</v>
      </c>
    </row>
    <row r="76" spans="1:7" x14ac:dyDescent="0.25">
      <c r="A76" s="10" t="s">
        <v>5</v>
      </c>
      <c r="B76" s="10" t="s">
        <v>15</v>
      </c>
      <c r="C76" s="10" t="s">
        <v>17</v>
      </c>
      <c r="D76" s="10">
        <v>36</v>
      </c>
      <c r="E76" s="11">
        <v>42024.701388888891</v>
      </c>
      <c r="F76">
        <f t="shared" si="2"/>
        <v>1</v>
      </c>
      <c r="G76" t="str">
        <f t="shared" si="3"/>
        <v>Gagné</v>
      </c>
    </row>
    <row r="77" spans="1:7" x14ac:dyDescent="0.25">
      <c r="A77" s="10" t="s">
        <v>11</v>
      </c>
      <c r="B77" s="10" t="s">
        <v>25</v>
      </c>
      <c r="C77" s="10" t="s">
        <v>17</v>
      </c>
      <c r="D77" s="10">
        <v>36</v>
      </c>
      <c r="E77" s="11">
        <v>42024.947905092595</v>
      </c>
      <c r="F77">
        <f t="shared" si="2"/>
        <v>2</v>
      </c>
      <c r="G77" t="str">
        <f t="shared" si="3"/>
        <v>Gagné</v>
      </c>
    </row>
    <row r="78" spans="1:7" x14ac:dyDescent="0.25">
      <c r="A78" s="10" t="s">
        <v>5</v>
      </c>
      <c r="B78" s="10" t="s">
        <v>61</v>
      </c>
      <c r="C78" s="10" t="s">
        <v>13</v>
      </c>
      <c r="D78" s="10">
        <v>34</v>
      </c>
      <c r="E78" s="11">
        <v>42025.780775462961</v>
      </c>
      <c r="F78">
        <f t="shared" si="2"/>
        <v>3</v>
      </c>
      <c r="G78" t="str">
        <f t="shared" si="3"/>
        <v>Gagné</v>
      </c>
    </row>
    <row r="79" spans="1:7" x14ac:dyDescent="0.25">
      <c r="A79" s="12" t="s">
        <v>5</v>
      </c>
      <c r="B79" s="12" t="s">
        <v>61</v>
      </c>
      <c r="C79" s="12" t="s">
        <v>17</v>
      </c>
      <c r="D79" s="12">
        <v>23</v>
      </c>
      <c r="E79" s="13">
        <v>42025.451192129629</v>
      </c>
      <c r="F79">
        <f t="shared" si="2"/>
        <v>3</v>
      </c>
      <c r="G79" t="str">
        <f t="shared" si="3"/>
        <v>Perdu</v>
      </c>
    </row>
    <row r="80" spans="1:7" x14ac:dyDescent="0.25">
      <c r="A80" s="10" t="s">
        <v>26</v>
      </c>
      <c r="B80" s="10" t="s">
        <v>122</v>
      </c>
      <c r="C80" s="10" t="s">
        <v>1031</v>
      </c>
      <c r="D80" s="10">
        <v>34</v>
      </c>
      <c r="E80" s="11">
        <v>42023.916956018518</v>
      </c>
      <c r="F80">
        <f t="shared" si="2"/>
        <v>1</v>
      </c>
      <c r="G80" t="str">
        <f t="shared" si="3"/>
        <v>Gagné</v>
      </c>
    </row>
    <row r="81" spans="1:7" x14ac:dyDescent="0.25">
      <c r="A81" s="12" t="s">
        <v>26</v>
      </c>
      <c r="B81" s="12" t="s">
        <v>122</v>
      </c>
      <c r="C81" s="12" t="s">
        <v>1033</v>
      </c>
      <c r="D81" s="12">
        <v>31</v>
      </c>
      <c r="E81" s="13">
        <v>42023.927511574075</v>
      </c>
      <c r="F81">
        <f t="shared" si="2"/>
        <v>1</v>
      </c>
      <c r="G81" t="str">
        <f t="shared" si="3"/>
        <v>Perdu</v>
      </c>
    </row>
    <row r="82" spans="1:7" x14ac:dyDescent="0.25">
      <c r="A82" s="12" t="s">
        <v>26</v>
      </c>
      <c r="B82" s="12" t="s">
        <v>122</v>
      </c>
      <c r="C82" s="12" t="s">
        <v>1035</v>
      </c>
      <c r="D82" s="12">
        <v>17</v>
      </c>
      <c r="E82" s="13">
        <v>42023.941354166665</v>
      </c>
      <c r="F82">
        <f t="shared" si="2"/>
        <v>1</v>
      </c>
      <c r="G82" t="str">
        <f t="shared" si="3"/>
        <v>Perdu</v>
      </c>
    </row>
    <row r="83" spans="1:7" x14ac:dyDescent="0.25">
      <c r="A83" s="12" t="s">
        <v>26</v>
      </c>
      <c r="B83" s="12" t="s">
        <v>122</v>
      </c>
      <c r="C83" s="12" t="s">
        <v>17</v>
      </c>
      <c r="D83" s="12">
        <v>14</v>
      </c>
      <c r="E83" s="13">
        <v>42024.701388888891</v>
      </c>
      <c r="F83">
        <f t="shared" si="2"/>
        <v>1</v>
      </c>
      <c r="G83" t="str">
        <f t="shared" si="3"/>
        <v>Perdu</v>
      </c>
    </row>
    <row r="84" spans="1:7" x14ac:dyDescent="0.25">
      <c r="A84" s="10" t="s">
        <v>26</v>
      </c>
      <c r="B84" s="10" t="s">
        <v>113</v>
      </c>
      <c r="C84" s="10" t="s">
        <v>17</v>
      </c>
      <c r="D84" s="10">
        <v>32</v>
      </c>
      <c r="E84" s="11">
        <v>42024.947905092595</v>
      </c>
      <c r="F84">
        <f t="shared" si="2"/>
        <v>2</v>
      </c>
      <c r="G84" t="str">
        <f t="shared" si="3"/>
        <v>Gagné</v>
      </c>
    </row>
    <row r="85" spans="1:7" x14ac:dyDescent="0.25">
      <c r="A85" s="12" t="s">
        <v>26</v>
      </c>
      <c r="B85" s="12" t="s">
        <v>113</v>
      </c>
      <c r="C85" s="12" t="s">
        <v>13</v>
      </c>
      <c r="D85" s="12">
        <v>23</v>
      </c>
      <c r="E85" s="13">
        <v>42024.899768518517</v>
      </c>
      <c r="F85">
        <f t="shared" si="2"/>
        <v>2</v>
      </c>
      <c r="G85" t="str">
        <f t="shared" si="3"/>
        <v>Perdu</v>
      </c>
    </row>
    <row r="86" spans="1:7" x14ac:dyDescent="0.25">
      <c r="A86" s="12" t="s">
        <v>26</v>
      </c>
      <c r="B86" s="12" t="s">
        <v>113</v>
      </c>
      <c r="C86" s="12" t="s">
        <v>1030</v>
      </c>
      <c r="D86" s="12">
        <v>20</v>
      </c>
      <c r="E86" s="13">
        <v>42025.016319444447</v>
      </c>
      <c r="F86">
        <f t="shared" si="2"/>
        <v>2</v>
      </c>
      <c r="G86" t="str">
        <f t="shared" si="3"/>
        <v>Perdu</v>
      </c>
    </row>
    <row r="87" spans="1:7" x14ac:dyDescent="0.25">
      <c r="A87" s="12" t="s">
        <v>26</v>
      </c>
      <c r="B87" s="12" t="s">
        <v>113</v>
      </c>
      <c r="C87" s="12" t="s">
        <v>1035</v>
      </c>
      <c r="D87" s="12">
        <v>17</v>
      </c>
      <c r="E87" s="13">
        <v>42024.920717592591</v>
      </c>
      <c r="F87">
        <f t="shared" si="2"/>
        <v>2</v>
      </c>
      <c r="G87" t="str">
        <f t="shared" si="3"/>
        <v>Perdu</v>
      </c>
    </row>
    <row r="88" spans="1:7" x14ac:dyDescent="0.25">
      <c r="A88" s="10" t="s">
        <v>11</v>
      </c>
      <c r="B88" s="10" t="s">
        <v>44</v>
      </c>
      <c r="C88" s="10" t="s">
        <v>1031</v>
      </c>
      <c r="D88" s="10">
        <v>32</v>
      </c>
      <c r="E88" s="11">
        <v>42025.443437499998</v>
      </c>
      <c r="F88">
        <f t="shared" si="2"/>
        <v>3</v>
      </c>
      <c r="G88" t="str">
        <f t="shared" si="3"/>
        <v>Gagné</v>
      </c>
    </row>
    <row r="89" spans="1:7" x14ac:dyDescent="0.25">
      <c r="A89" s="12" t="s">
        <v>11</v>
      </c>
      <c r="B89" s="12" t="s">
        <v>44</v>
      </c>
      <c r="C89" s="12" t="s">
        <v>1035</v>
      </c>
      <c r="D89" s="12">
        <v>31</v>
      </c>
      <c r="E89" s="13">
        <v>42025.521874999999</v>
      </c>
      <c r="F89">
        <f t="shared" si="2"/>
        <v>3</v>
      </c>
      <c r="G89" t="str">
        <f t="shared" si="3"/>
        <v>Perdu</v>
      </c>
    </row>
    <row r="90" spans="1:7" x14ac:dyDescent="0.25">
      <c r="A90" s="12" t="s">
        <v>11</v>
      </c>
      <c r="B90" s="12" t="s">
        <v>44</v>
      </c>
      <c r="C90" s="12" t="s">
        <v>17</v>
      </c>
      <c r="D90" s="12">
        <v>29</v>
      </c>
      <c r="E90" s="13">
        <v>42025.451192129629</v>
      </c>
      <c r="F90">
        <f t="shared" si="2"/>
        <v>3</v>
      </c>
      <c r="G90" t="str">
        <f t="shared" si="3"/>
        <v>Perdu</v>
      </c>
    </row>
    <row r="91" spans="1:7" x14ac:dyDescent="0.25">
      <c r="A91" s="10" t="s">
        <v>11</v>
      </c>
      <c r="B91" s="10" t="s">
        <v>1102</v>
      </c>
      <c r="C91" s="10" t="s">
        <v>1035</v>
      </c>
      <c r="D91" s="10">
        <v>31</v>
      </c>
      <c r="E91" s="11">
        <v>42025.798541666663</v>
      </c>
      <c r="F91">
        <f t="shared" si="2"/>
        <v>4</v>
      </c>
      <c r="G91" t="str">
        <f t="shared" si="3"/>
        <v>Gagné</v>
      </c>
    </row>
    <row r="92" spans="1:7" x14ac:dyDescent="0.25">
      <c r="A92" s="10" t="s">
        <v>11</v>
      </c>
      <c r="B92" s="10" t="s">
        <v>94</v>
      </c>
      <c r="C92" s="10" t="s">
        <v>1032</v>
      </c>
      <c r="D92" s="10">
        <v>31</v>
      </c>
      <c r="E92" s="11">
        <v>42023.925451388888</v>
      </c>
      <c r="F92">
        <f t="shared" si="2"/>
        <v>1</v>
      </c>
      <c r="G92" t="str">
        <f t="shared" si="3"/>
        <v>Gagné</v>
      </c>
    </row>
    <row r="93" spans="1:7" x14ac:dyDescent="0.25">
      <c r="A93" s="12" t="s">
        <v>11</v>
      </c>
      <c r="B93" s="12" t="s">
        <v>94</v>
      </c>
      <c r="C93" s="12" t="s">
        <v>1031</v>
      </c>
      <c r="D93" s="12">
        <v>19</v>
      </c>
      <c r="E93" s="13">
        <v>42023.916956018518</v>
      </c>
      <c r="F93">
        <f t="shared" si="2"/>
        <v>1</v>
      </c>
      <c r="G93" t="str">
        <f t="shared" si="3"/>
        <v>Perdu</v>
      </c>
    </row>
    <row r="94" spans="1:7" x14ac:dyDescent="0.25">
      <c r="A94" s="12" t="s">
        <v>11</v>
      </c>
      <c r="B94" s="12" t="s">
        <v>94</v>
      </c>
      <c r="C94" s="12" t="s">
        <v>13</v>
      </c>
      <c r="D94" s="12">
        <v>15</v>
      </c>
      <c r="E94" s="13">
        <v>42024.881226851852</v>
      </c>
      <c r="F94">
        <f t="shared" si="2"/>
        <v>1</v>
      </c>
      <c r="G94" t="str">
        <f t="shared" si="3"/>
        <v>Perdu</v>
      </c>
    </row>
    <row r="95" spans="1:7" x14ac:dyDescent="0.25">
      <c r="A95" s="10" t="s">
        <v>5</v>
      </c>
      <c r="B95" s="10" t="s">
        <v>37</v>
      </c>
      <c r="C95" s="10" t="s">
        <v>1031</v>
      </c>
      <c r="D95" s="10">
        <v>31</v>
      </c>
      <c r="E95" s="11">
        <v>42025.436712962961</v>
      </c>
      <c r="F95">
        <f t="shared" si="2"/>
        <v>2</v>
      </c>
      <c r="G95" t="str">
        <f t="shared" si="3"/>
        <v>Gagné</v>
      </c>
    </row>
    <row r="96" spans="1:7" x14ac:dyDescent="0.25">
      <c r="A96" s="12" t="s">
        <v>5</v>
      </c>
      <c r="B96" s="12" t="s">
        <v>37</v>
      </c>
      <c r="C96" s="12" t="s">
        <v>13</v>
      </c>
      <c r="D96" s="12">
        <v>18</v>
      </c>
      <c r="E96" s="13">
        <v>42024.899768518517</v>
      </c>
      <c r="F96">
        <f t="shared" si="2"/>
        <v>2</v>
      </c>
      <c r="G96" t="str">
        <f t="shared" si="3"/>
        <v>Perdu</v>
      </c>
    </row>
    <row r="97" spans="1:7" x14ac:dyDescent="0.25">
      <c r="A97" s="10" t="s">
        <v>26</v>
      </c>
      <c r="B97" s="10" t="s">
        <v>84</v>
      </c>
      <c r="C97" s="10" t="s">
        <v>1030</v>
      </c>
      <c r="D97" s="10">
        <v>31</v>
      </c>
      <c r="E97" s="11">
        <v>42025.488888888889</v>
      </c>
      <c r="F97">
        <f t="shared" si="2"/>
        <v>3</v>
      </c>
      <c r="G97" t="str">
        <f t="shared" si="3"/>
        <v>Gagné</v>
      </c>
    </row>
    <row r="98" spans="1:7" x14ac:dyDescent="0.25">
      <c r="A98" s="12" t="s">
        <v>26</v>
      </c>
      <c r="B98" s="12" t="s">
        <v>84</v>
      </c>
      <c r="C98" s="12" t="s">
        <v>17</v>
      </c>
      <c r="D98" s="12">
        <v>18</v>
      </c>
      <c r="E98" s="13">
        <v>42025.451192129629</v>
      </c>
      <c r="F98">
        <f t="shared" si="2"/>
        <v>3</v>
      </c>
      <c r="G98" t="str">
        <f t="shared" si="3"/>
        <v>Perdu</v>
      </c>
    </row>
    <row r="99" spans="1:7" ht="22.5" x14ac:dyDescent="0.25">
      <c r="A99" s="10" t="s">
        <v>11</v>
      </c>
      <c r="B99" s="10" t="s">
        <v>92</v>
      </c>
      <c r="C99" s="10" t="s">
        <v>1030</v>
      </c>
      <c r="D99" s="10">
        <v>31</v>
      </c>
      <c r="E99" s="11">
        <v>42023.944189814814</v>
      </c>
      <c r="F99">
        <f t="shared" si="2"/>
        <v>1</v>
      </c>
      <c r="G99" t="str">
        <f t="shared" si="3"/>
        <v>Gagné</v>
      </c>
    </row>
    <row r="100" spans="1:7" ht="22.5" x14ac:dyDescent="0.25">
      <c r="A100" s="12" t="s">
        <v>11</v>
      </c>
      <c r="B100" s="12" t="s">
        <v>92</v>
      </c>
      <c r="C100" s="12" t="s">
        <v>1031</v>
      </c>
      <c r="D100" s="12">
        <v>22</v>
      </c>
      <c r="E100" s="13">
        <v>42023.916956018518</v>
      </c>
      <c r="F100">
        <f t="shared" si="2"/>
        <v>1</v>
      </c>
      <c r="G100" t="str">
        <f t="shared" si="3"/>
        <v>Perdu</v>
      </c>
    </row>
    <row r="101" spans="1:7" x14ac:dyDescent="0.25">
      <c r="A101" s="10" t="s">
        <v>11</v>
      </c>
      <c r="B101" s="10" t="s">
        <v>68</v>
      </c>
      <c r="C101" s="10" t="s">
        <v>1030</v>
      </c>
      <c r="D101" s="10">
        <v>30</v>
      </c>
      <c r="E101" s="11">
        <v>42023.944189814814</v>
      </c>
      <c r="F101">
        <f t="shared" si="2"/>
        <v>1</v>
      </c>
      <c r="G101" t="str">
        <f t="shared" si="3"/>
        <v>Gagné</v>
      </c>
    </row>
    <row r="102" spans="1:7" x14ac:dyDescent="0.25">
      <c r="A102" s="10" t="s">
        <v>26</v>
      </c>
      <c r="B102" s="10" t="s">
        <v>71</v>
      </c>
      <c r="C102" s="10" t="s">
        <v>1030</v>
      </c>
      <c r="D102" s="10">
        <v>30</v>
      </c>
      <c r="E102" s="11">
        <v>42025.016319444447</v>
      </c>
      <c r="F102">
        <f t="shared" si="2"/>
        <v>2</v>
      </c>
      <c r="G102" t="str">
        <f t="shared" si="3"/>
        <v>Gagné</v>
      </c>
    </row>
    <row r="103" spans="1:7" x14ac:dyDescent="0.25">
      <c r="A103" s="12" t="s">
        <v>26</v>
      </c>
      <c r="B103" s="12" t="s">
        <v>71</v>
      </c>
      <c r="C103" s="12" t="s">
        <v>17</v>
      </c>
      <c r="D103" s="12">
        <v>20</v>
      </c>
      <c r="E103" s="13">
        <v>42024.947905092595</v>
      </c>
      <c r="F103">
        <f t="shared" si="2"/>
        <v>2</v>
      </c>
      <c r="G103" t="str">
        <f t="shared" si="3"/>
        <v>Perdu</v>
      </c>
    </row>
    <row r="104" spans="1:7" x14ac:dyDescent="0.25">
      <c r="A104" s="10" t="s">
        <v>11</v>
      </c>
      <c r="B104" s="10" t="s">
        <v>1040</v>
      </c>
      <c r="C104" s="10" t="s">
        <v>1031</v>
      </c>
      <c r="D104" s="10">
        <v>30</v>
      </c>
      <c r="E104" s="11">
        <v>42023.916956018518</v>
      </c>
      <c r="F104">
        <f t="shared" si="2"/>
        <v>1</v>
      </c>
      <c r="G104" t="str">
        <f t="shared" si="3"/>
        <v>Gagné</v>
      </c>
    </row>
    <row r="105" spans="1:7" x14ac:dyDescent="0.25">
      <c r="A105" s="12" t="s">
        <v>11</v>
      </c>
      <c r="B105" s="12" t="s">
        <v>1040</v>
      </c>
      <c r="C105" s="12" t="s">
        <v>17</v>
      </c>
      <c r="D105" s="12">
        <v>21</v>
      </c>
      <c r="E105" s="13">
        <v>42024.701388888891</v>
      </c>
      <c r="F105">
        <f t="shared" si="2"/>
        <v>1</v>
      </c>
      <c r="G105" t="str">
        <f t="shared" si="3"/>
        <v>Perdu</v>
      </c>
    </row>
    <row r="106" spans="1:7" x14ac:dyDescent="0.25">
      <c r="A106" s="10" t="s">
        <v>26</v>
      </c>
      <c r="B106" s="10" t="s">
        <v>1067</v>
      </c>
      <c r="C106" s="10" t="s">
        <v>1031</v>
      </c>
      <c r="D106" s="10">
        <v>30</v>
      </c>
      <c r="E106" s="11">
        <v>42025.443437499998</v>
      </c>
      <c r="F106">
        <f t="shared" si="2"/>
        <v>3</v>
      </c>
      <c r="G106" t="str">
        <f t="shared" si="3"/>
        <v>Gagné</v>
      </c>
    </row>
    <row r="107" spans="1:7" x14ac:dyDescent="0.25">
      <c r="A107" s="10" t="s">
        <v>5</v>
      </c>
      <c r="B107" s="10" t="s">
        <v>62</v>
      </c>
      <c r="C107" s="10" t="s">
        <v>1035</v>
      </c>
      <c r="D107" s="10">
        <v>30</v>
      </c>
      <c r="E107" s="11">
        <v>42023.941354166665</v>
      </c>
      <c r="F107">
        <f t="shared" si="2"/>
        <v>1</v>
      </c>
      <c r="G107" t="str">
        <f t="shared" si="3"/>
        <v>Gagné</v>
      </c>
    </row>
    <row r="108" spans="1:7" x14ac:dyDescent="0.25">
      <c r="A108" s="10" t="s">
        <v>20</v>
      </c>
      <c r="B108" s="10" t="s">
        <v>96</v>
      </c>
      <c r="C108" s="10" t="s">
        <v>13</v>
      </c>
      <c r="D108" s="10">
        <v>30</v>
      </c>
      <c r="E108" s="11">
        <v>42024.881226851852</v>
      </c>
      <c r="F108">
        <f t="shared" si="2"/>
        <v>1</v>
      </c>
      <c r="G108" t="str">
        <f t="shared" si="3"/>
        <v>Gagné</v>
      </c>
    </row>
    <row r="109" spans="1:7" x14ac:dyDescent="0.25">
      <c r="A109" s="12" t="s">
        <v>20</v>
      </c>
      <c r="B109" s="12" t="s">
        <v>96</v>
      </c>
      <c r="C109" s="12" t="s">
        <v>17</v>
      </c>
      <c r="D109" s="12">
        <v>18</v>
      </c>
      <c r="E109" s="13">
        <v>42024.701388888891</v>
      </c>
      <c r="F109">
        <f t="shared" si="2"/>
        <v>1</v>
      </c>
      <c r="G109" t="str">
        <f t="shared" si="3"/>
        <v>Perdu</v>
      </c>
    </row>
    <row r="110" spans="1:7" x14ac:dyDescent="0.25">
      <c r="A110" s="10" t="s">
        <v>11</v>
      </c>
      <c r="B110" s="10" t="s">
        <v>1041</v>
      </c>
      <c r="C110" s="10" t="s">
        <v>13</v>
      </c>
      <c r="D110" s="10">
        <v>29</v>
      </c>
      <c r="E110" s="11">
        <v>42024.881226851852</v>
      </c>
      <c r="F110">
        <f t="shared" si="2"/>
        <v>1</v>
      </c>
      <c r="G110" t="str">
        <f t="shared" si="3"/>
        <v>Gagné</v>
      </c>
    </row>
    <row r="111" spans="1:7" x14ac:dyDescent="0.25">
      <c r="A111" s="12" t="s">
        <v>11</v>
      </c>
      <c r="B111" s="12" t="s">
        <v>1041</v>
      </c>
      <c r="C111" s="12" t="s">
        <v>1033</v>
      </c>
      <c r="D111" s="12">
        <v>27</v>
      </c>
      <c r="E111" s="13">
        <v>42023.927511574075</v>
      </c>
      <c r="F111">
        <f t="shared" si="2"/>
        <v>1</v>
      </c>
      <c r="G111" t="str">
        <f t="shared" si="3"/>
        <v>Perdu</v>
      </c>
    </row>
    <row r="112" spans="1:7" x14ac:dyDescent="0.25">
      <c r="A112" s="12" t="s">
        <v>11</v>
      </c>
      <c r="B112" s="12" t="s">
        <v>1041</v>
      </c>
      <c r="C112" s="12" t="s">
        <v>17</v>
      </c>
      <c r="D112" s="12">
        <v>14</v>
      </c>
      <c r="E112" s="13">
        <v>42024.701388888891</v>
      </c>
      <c r="F112">
        <f t="shared" si="2"/>
        <v>1</v>
      </c>
      <c r="G112" t="str">
        <f t="shared" si="3"/>
        <v>Perdu</v>
      </c>
    </row>
    <row r="113" spans="1:7" x14ac:dyDescent="0.25">
      <c r="A113" s="10" t="s">
        <v>5</v>
      </c>
      <c r="B113" s="10" t="s">
        <v>22</v>
      </c>
      <c r="C113" s="10" t="s">
        <v>1031</v>
      </c>
      <c r="D113" s="10">
        <v>29</v>
      </c>
      <c r="E113" s="11">
        <v>42023.916956018518</v>
      </c>
      <c r="F113">
        <f t="shared" si="2"/>
        <v>1</v>
      </c>
      <c r="G113" t="str">
        <f t="shared" si="3"/>
        <v>Gagné</v>
      </c>
    </row>
    <row r="114" spans="1:7" x14ac:dyDescent="0.25">
      <c r="A114" s="12" t="s">
        <v>5</v>
      </c>
      <c r="B114" s="12" t="s">
        <v>22</v>
      </c>
      <c r="C114" s="12" t="s">
        <v>13</v>
      </c>
      <c r="D114" s="12">
        <v>29</v>
      </c>
      <c r="E114" s="13">
        <v>42024.881226851852</v>
      </c>
      <c r="F114">
        <f t="shared" si="2"/>
        <v>1</v>
      </c>
      <c r="G114" t="str">
        <f t="shared" si="3"/>
        <v>Perdu</v>
      </c>
    </row>
    <row r="115" spans="1:7" x14ac:dyDescent="0.25">
      <c r="A115" s="10" t="s">
        <v>11</v>
      </c>
      <c r="B115" s="10" t="s">
        <v>83</v>
      </c>
      <c r="C115" s="10" t="s">
        <v>1034</v>
      </c>
      <c r="D115" s="10">
        <v>29</v>
      </c>
      <c r="E115" s="11">
        <v>42023.952256944445</v>
      </c>
      <c r="F115">
        <f t="shared" si="2"/>
        <v>1</v>
      </c>
      <c r="G115" t="str">
        <f t="shared" si="3"/>
        <v>Gagné</v>
      </c>
    </row>
    <row r="116" spans="1:7" x14ac:dyDescent="0.25">
      <c r="A116" s="10" t="s">
        <v>26</v>
      </c>
      <c r="B116" s="10" t="s">
        <v>78</v>
      </c>
      <c r="C116" s="10" t="s">
        <v>1033</v>
      </c>
      <c r="D116" s="10">
        <v>29</v>
      </c>
      <c r="E116" s="11">
        <v>42023.927511574075</v>
      </c>
      <c r="F116">
        <f t="shared" si="2"/>
        <v>1</v>
      </c>
      <c r="G116" t="str">
        <f t="shared" si="3"/>
        <v>Gagné</v>
      </c>
    </row>
    <row r="117" spans="1:7" x14ac:dyDescent="0.25">
      <c r="A117" s="12" t="s">
        <v>26</v>
      </c>
      <c r="B117" s="12" t="s">
        <v>78</v>
      </c>
      <c r="C117" s="12" t="s">
        <v>1032</v>
      </c>
      <c r="D117" s="12">
        <v>24</v>
      </c>
      <c r="E117" s="13">
        <v>42023.925451388888</v>
      </c>
      <c r="F117">
        <f t="shared" si="2"/>
        <v>1</v>
      </c>
      <c r="G117" t="str">
        <f t="shared" si="3"/>
        <v>Perdu</v>
      </c>
    </row>
    <row r="118" spans="1:7" x14ac:dyDescent="0.25">
      <c r="A118" s="12" t="s">
        <v>26</v>
      </c>
      <c r="B118" s="12" t="s">
        <v>78</v>
      </c>
      <c r="C118" s="12" t="s">
        <v>13</v>
      </c>
      <c r="D118" s="12">
        <v>20</v>
      </c>
      <c r="E118" s="13">
        <v>42024.881226851852</v>
      </c>
      <c r="F118">
        <f t="shared" si="2"/>
        <v>1</v>
      </c>
      <c r="G118" t="str">
        <f t="shared" si="3"/>
        <v>Perdu</v>
      </c>
    </row>
    <row r="119" spans="1:7" x14ac:dyDescent="0.25">
      <c r="A119" s="10" t="s">
        <v>5</v>
      </c>
      <c r="B119" s="10" t="s">
        <v>67</v>
      </c>
      <c r="C119" s="10" t="s">
        <v>1033</v>
      </c>
      <c r="D119" s="10">
        <v>29</v>
      </c>
      <c r="E119" s="11">
        <v>42023.927511574075</v>
      </c>
      <c r="F119">
        <f t="shared" si="2"/>
        <v>1</v>
      </c>
      <c r="G119" t="str">
        <f t="shared" si="3"/>
        <v>Gagné</v>
      </c>
    </row>
    <row r="120" spans="1:7" x14ac:dyDescent="0.25">
      <c r="A120" s="12" t="s">
        <v>5</v>
      </c>
      <c r="B120" s="12" t="s">
        <v>67</v>
      </c>
      <c r="C120" s="12" t="s">
        <v>1031</v>
      </c>
      <c r="D120" s="12">
        <v>23</v>
      </c>
      <c r="E120" s="13">
        <v>42023.916956018518</v>
      </c>
      <c r="F120">
        <f t="shared" si="2"/>
        <v>1</v>
      </c>
      <c r="G120" t="str">
        <f t="shared" si="3"/>
        <v>Perdu</v>
      </c>
    </row>
    <row r="121" spans="1:7" x14ac:dyDescent="0.25">
      <c r="A121" s="12" t="s">
        <v>5</v>
      </c>
      <c r="B121" s="12" t="s">
        <v>67</v>
      </c>
      <c r="C121" s="12" t="s">
        <v>1034</v>
      </c>
      <c r="D121" s="12">
        <v>22</v>
      </c>
      <c r="E121" s="13">
        <v>42023.952256944445</v>
      </c>
      <c r="F121">
        <f t="shared" si="2"/>
        <v>1</v>
      </c>
      <c r="G121" t="str">
        <f t="shared" si="3"/>
        <v>Perdu</v>
      </c>
    </row>
    <row r="122" spans="1:7" x14ac:dyDescent="0.25">
      <c r="A122" s="10" t="s">
        <v>20</v>
      </c>
      <c r="B122" s="10" t="s">
        <v>116</v>
      </c>
      <c r="C122" s="10" t="s">
        <v>1033</v>
      </c>
      <c r="D122" s="10">
        <v>28</v>
      </c>
      <c r="E122" s="11">
        <v>42023.927511574075</v>
      </c>
      <c r="F122">
        <f t="shared" si="2"/>
        <v>1</v>
      </c>
      <c r="G122" t="str">
        <f t="shared" si="3"/>
        <v>Gagné</v>
      </c>
    </row>
    <row r="123" spans="1:7" x14ac:dyDescent="0.25">
      <c r="A123" s="12" t="s">
        <v>20</v>
      </c>
      <c r="B123" s="12" t="s">
        <v>116</v>
      </c>
      <c r="C123" s="12" t="s">
        <v>1034</v>
      </c>
      <c r="D123" s="12">
        <v>17</v>
      </c>
      <c r="E123" s="13">
        <v>42023.952256944445</v>
      </c>
      <c r="F123">
        <f t="shared" si="2"/>
        <v>1</v>
      </c>
      <c r="G123" t="str">
        <f t="shared" si="3"/>
        <v>Perdu</v>
      </c>
    </row>
    <row r="124" spans="1:7" x14ac:dyDescent="0.25">
      <c r="A124" s="10" t="s">
        <v>11</v>
      </c>
      <c r="B124" s="10" t="s">
        <v>117</v>
      </c>
      <c r="C124" s="10" t="s">
        <v>1031</v>
      </c>
      <c r="D124" s="10">
        <v>28</v>
      </c>
      <c r="E124" s="11">
        <v>42023.916956018518</v>
      </c>
      <c r="F124">
        <f t="shared" si="2"/>
        <v>1</v>
      </c>
      <c r="G124" t="str">
        <f t="shared" si="3"/>
        <v>Gagné</v>
      </c>
    </row>
    <row r="125" spans="1:7" x14ac:dyDescent="0.25">
      <c r="A125" s="10" t="s">
        <v>11</v>
      </c>
      <c r="B125" s="10" t="s">
        <v>47</v>
      </c>
      <c r="C125" s="10" t="s">
        <v>1032</v>
      </c>
      <c r="D125" s="10">
        <v>28</v>
      </c>
      <c r="E125" s="11">
        <v>42023.925451388888</v>
      </c>
      <c r="F125">
        <f t="shared" si="2"/>
        <v>1</v>
      </c>
      <c r="G125" t="str">
        <f t="shared" si="3"/>
        <v>Gagné</v>
      </c>
    </row>
    <row r="126" spans="1:7" x14ac:dyDescent="0.25">
      <c r="A126" s="12" t="s">
        <v>11</v>
      </c>
      <c r="B126" s="12" t="s">
        <v>47</v>
      </c>
      <c r="C126" s="12" t="s">
        <v>17</v>
      </c>
      <c r="D126" s="12">
        <v>12</v>
      </c>
      <c r="E126" s="13">
        <v>42024.701388888891</v>
      </c>
      <c r="F126">
        <f t="shared" si="2"/>
        <v>1</v>
      </c>
      <c r="G126" t="str">
        <f t="shared" si="3"/>
        <v>Perdu</v>
      </c>
    </row>
    <row r="127" spans="1:7" x14ac:dyDescent="0.25">
      <c r="A127" s="10" t="s">
        <v>26</v>
      </c>
      <c r="B127" s="10" t="s">
        <v>1068</v>
      </c>
      <c r="C127" s="10" t="s">
        <v>1035</v>
      </c>
      <c r="D127" s="10">
        <v>28</v>
      </c>
      <c r="E127" s="11">
        <v>42025.521874999999</v>
      </c>
      <c r="F127">
        <f t="shared" si="2"/>
        <v>3</v>
      </c>
      <c r="G127" t="str">
        <f t="shared" si="3"/>
        <v>Gagné</v>
      </c>
    </row>
    <row r="128" spans="1:7" x14ac:dyDescent="0.25">
      <c r="A128" s="10" t="s">
        <v>5</v>
      </c>
      <c r="B128" s="10" t="s">
        <v>39</v>
      </c>
      <c r="C128" s="10" t="s">
        <v>1031</v>
      </c>
      <c r="D128" s="10">
        <v>27</v>
      </c>
      <c r="E128" s="11">
        <v>42025.436712962961</v>
      </c>
      <c r="F128">
        <f t="shared" si="2"/>
        <v>2</v>
      </c>
      <c r="G128" t="str">
        <f t="shared" si="3"/>
        <v>Gagné</v>
      </c>
    </row>
    <row r="129" spans="1:7" x14ac:dyDescent="0.25">
      <c r="A129" s="10" t="s">
        <v>26</v>
      </c>
      <c r="B129" s="10" t="s">
        <v>72</v>
      </c>
      <c r="C129" s="10" t="s">
        <v>1033</v>
      </c>
      <c r="D129" s="10">
        <v>27</v>
      </c>
      <c r="E129" s="11">
        <v>42024.900821759256</v>
      </c>
      <c r="F129">
        <f t="shared" si="2"/>
        <v>2</v>
      </c>
      <c r="G129" t="str">
        <f t="shared" si="3"/>
        <v>Gagné</v>
      </c>
    </row>
    <row r="130" spans="1:7" x14ac:dyDescent="0.25">
      <c r="A130" s="10" t="s">
        <v>5</v>
      </c>
      <c r="B130" s="10" t="s">
        <v>139</v>
      </c>
      <c r="C130" s="10" t="s">
        <v>1031</v>
      </c>
      <c r="D130" s="10">
        <v>27</v>
      </c>
      <c r="E130" s="11">
        <v>42023.916956018518</v>
      </c>
      <c r="F130">
        <f t="shared" si="2"/>
        <v>1</v>
      </c>
      <c r="G130" t="str">
        <f t="shared" si="3"/>
        <v>Gagné</v>
      </c>
    </row>
    <row r="131" spans="1:7" x14ac:dyDescent="0.25">
      <c r="A131" s="12" t="s">
        <v>5</v>
      </c>
      <c r="B131" s="12" t="s">
        <v>139</v>
      </c>
      <c r="C131" s="12" t="s">
        <v>1035</v>
      </c>
      <c r="D131" s="12">
        <v>15</v>
      </c>
      <c r="E131" s="13">
        <v>42023.941354166665</v>
      </c>
      <c r="F131">
        <f t="shared" ref="F131:F194" si="4">IF(E131&gt;$H$1,IF(E131&gt;$H$2,IF(E131&gt;$H$3,4,3),2),1)</f>
        <v>1</v>
      </c>
      <c r="G131" t="str">
        <f t="shared" ref="G131:G194" si="5">IF(B131=B130,"Perdu","Gagné")</f>
        <v>Perdu</v>
      </c>
    </row>
    <row r="132" spans="1:7" x14ac:dyDescent="0.25">
      <c r="A132" s="10" t="s">
        <v>26</v>
      </c>
      <c r="B132" s="10" t="s">
        <v>107</v>
      </c>
      <c r="C132" s="10" t="s">
        <v>1032</v>
      </c>
      <c r="D132" s="10">
        <v>26</v>
      </c>
      <c r="E132" s="11">
        <v>42023.925451388888</v>
      </c>
      <c r="F132">
        <f t="shared" si="4"/>
        <v>1</v>
      </c>
      <c r="G132" t="str">
        <f t="shared" si="5"/>
        <v>Gagné</v>
      </c>
    </row>
    <row r="133" spans="1:7" x14ac:dyDescent="0.25">
      <c r="A133" s="12" t="s">
        <v>26</v>
      </c>
      <c r="B133" s="12" t="s">
        <v>107</v>
      </c>
      <c r="C133" s="12" t="s">
        <v>1033</v>
      </c>
      <c r="D133" s="12">
        <v>23</v>
      </c>
      <c r="E133" s="13">
        <v>42023.927511574075</v>
      </c>
      <c r="F133">
        <f t="shared" si="4"/>
        <v>1</v>
      </c>
      <c r="G133" t="str">
        <f t="shared" si="5"/>
        <v>Perdu</v>
      </c>
    </row>
    <row r="134" spans="1:7" x14ac:dyDescent="0.25">
      <c r="A134" s="12" t="s">
        <v>26</v>
      </c>
      <c r="B134" s="12" t="s">
        <v>107</v>
      </c>
      <c r="C134" s="12" t="s">
        <v>1035</v>
      </c>
      <c r="D134" s="12">
        <v>13</v>
      </c>
      <c r="E134" s="13">
        <v>42023.941354166665</v>
      </c>
      <c r="F134">
        <f t="shared" si="4"/>
        <v>1</v>
      </c>
      <c r="G134" t="str">
        <f t="shared" si="5"/>
        <v>Perdu</v>
      </c>
    </row>
    <row r="135" spans="1:7" x14ac:dyDescent="0.25">
      <c r="A135" s="12" t="s">
        <v>26</v>
      </c>
      <c r="B135" s="12" t="s">
        <v>107</v>
      </c>
      <c r="C135" s="12" t="s">
        <v>17</v>
      </c>
      <c r="D135" s="12">
        <v>10</v>
      </c>
      <c r="E135" s="13">
        <v>42024.701388888891</v>
      </c>
      <c r="F135">
        <f t="shared" si="4"/>
        <v>1</v>
      </c>
      <c r="G135" t="str">
        <f t="shared" si="5"/>
        <v>Perdu</v>
      </c>
    </row>
    <row r="136" spans="1:7" x14ac:dyDescent="0.25">
      <c r="A136" s="10" t="s">
        <v>5</v>
      </c>
      <c r="B136" s="10" t="s">
        <v>49</v>
      </c>
      <c r="C136" s="10" t="s">
        <v>17</v>
      </c>
      <c r="D136" s="10">
        <v>26</v>
      </c>
      <c r="E136" s="11">
        <v>42024.701388888891</v>
      </c>
      <c r="F136">
        <f t="shared" si="4"/>
        <v>1</v>
      </c>
      <c r="G136" t="str">
        <f t="shared" si="5"/>
        <v>Gagné</v>
      </c>
    </row>
    <row r="137" spans="1:7" x14ac:dyDescent="0.25">
      <c r="A137" s="12" t="s">
        <v>5</v>
      </c>
      <c r="B137" s="12" t="s">
        <v>49</v>
      </c>
      <c r="C137" s="12" t="s">
        <v>13</v>
      </c>
      <c r="D137" s="12">
        <v>12</v>
      </c>
      <c r="E137" s="13">
        <v>42024.881226851852</v>
      </c>
      <c r="F137">
        <f t="shared" si="4"/>
        <v>1</v>
      </c>
      <c r="G137" t="str">
        <f t="shared" si="5"/>
        <v>Perdu</v>
      </c>
    </row>
    <row r="138" spans="1:7" x14ac:dyDescent="0.25">
      <c r="A138" s="10" t="s">
        <v>11</v>
      </c>
      <c r="B138" s="10" t="s">
        <v>90</v>
      </c>
      <c r="C138" s="10" t="s">
        <v>17</v>
      </c>
      <c r="D138" s="10">
        <v>26</v>
      </c>
      <c r="E138" s="11">
        <v>42024.947905092595</v>
      </c>
      <c r="F138">
        <f t="shared" si="4"/>
        <v>2</v>
      </c>
      <c r="G138" t="str">
        <f t="shared" si="5"/>
        <v>Gagné</v>
      </c>
    </row>
    <row r="139" spans="1:7" x14ac:dyDescent="0.25">
      <c r="A139" s="12" t="s">
        <v>11</v>
      </c>
      <c r="B139" s="12" t="s">
        <v>90</v>
      </c>
      <c r="C139" s="12" t="s">
        <v>1031</v>
      </c>
      <c r="D139" s="12">
        <v>13</v>
      </c>
      <c r="E139" s="13">
        <v>42025.436712962961</v>
      </c>
      <c r="F139">
        <f t="shared" si="4"/>
        <v>2</v>
      </c>
      <c r="G139" t="str">
        <f t="shared" si="5"/>
        <v>Perdu</v>
      </c>
    </row>
    <row r="140" spans="1:7" x14ac:dyDescent="0.25">
      <c r="A140" s="10" t="s">
        <v>5</v>
      </c>
      <c r="B140" s="10" t="s">
        <v>1042</v>
      </c>
      <c r="C140" s="10" t="s">
        <v>17</v>
      </c>
      <c r="D140" s="10">
        <v>26</v>
      </c>
      <c r="E140" s="11">
        <v>42024.701388888891</v>
      </c>
      <c r="F140">
        <f t="shared" si="4"/>
        <v>1</v>
      </c>
      <c r="G140" t="str">
        <f t="shared" si="5"/>
        <v>Gagné</v>
      </c>
    </row>
    <row r="141" spans="1:7" x14ac:dyDescent="0.25">
      <c r="A141" s="10" t="s">
        <v>5</v>
      </c>
      <c r="B141" s="10" t="s">
        <v>58</v>
      </c>
      <c r="C141" s="10" t="s">
        <v>1034</v>
      </c>
      <c r="D141" s="10">
        <v>25</v>
      </c>
      <c r="E141" s="11">
        <v>42024.918749999997</v>
      </c>
      <c r="F141">
        <f t="shared" si="4"/>
        <v>2</v>
      </c>
      <c r="G141" t="str">
        <f t="shared" si="5"/>
        <v>Gagné</v>
      </c>
    </row>
    <row r="142" spans="1:7" x14ac:dyDescent="0.25">
      <c r="A142" s="10" t="s">
        <v>1108</v>
      </c>
      <c r="B142" s="10" t="s">
        <v>1069</v>
      </c>
      <c r="C142" s="10" t="s">
        <v>1033</v>
      </c>
      <c r="D142" s="10">
        <v>25</v>
      </c>
      <c r="E142" s="11">
        <v>42024.900821759256</v>
      </c>
      <c r="F142">
        <f t="shared" si="4"/>
        <v>2</v>
      </c>
      <c r="G142" t="str">
        <f t="shared" si="5"/>
        <v>Gagné</v>
      </c>
    </row>
    <row r="143" spans="1:7" x14ac:dyDescent="0.25">
      <c r="A143" s="10" t="s">
        <v>26</v>
      </c>
      <c r="B143" s="10" t="s">
        <v>95</v>
      </c>
      <c r="C143" s="10" t="s">
        <v>1032</v>
      </c>
      <c r="D143" s="10">
        <v>23</v>
      </c>
      <c r="E143" s="11">
        <v>42023.925451388888</v>
      </c>
      <c r="F143">
        <f t="shared" si="4"/>
        <v>1</v>
      </c>
      <c r="G143" t="str">
        <f t="shared" si="5"/>
        <v>Gagné</v>
      </c>
    </row>
    <row r="144" spans="1:7" x14ac:dyDescent="0.25">
      <c r="A144" s="12" t="s">
        <v>26</v>
      </c>
      <c r="B144" s="12" t="s">
        <v>95</v>
      </c>
      <c r="C144" s="12" t="s">
        <v>17</v>
      </c>
      <c r="D144" s="12">
        <v>13</v>
      </c>
      <c r="E144" s="13">
        <v>42024.701388888891</v>
      </c>
      <c r="F144">
        <f t="shared" si="4"/>
        <v>1</v>
      </c>
      <c r="G144" t="str">
        <f t="shared" si="5"/>
        <v>Perdu</v>
      </c>
    </row>
    <row r="145" spans="1:7" x14ac:dyDescent="0.25">
      <c r="A145" s="10" t="s">
        <v>11</v>
      </c>
      <c r="B145" s="10" t="s">
        <v>43</v>
      </c>
      <c r="C145" s="10" t="s">
        <v>17</v>
      </c>
      <c r="D145" s="10">
        <v>23</v>
      </c>
      <c r="E145" s="11">
        <v>42025.786944444444</v>
      </c>
      <c r="F145">
        <f t="shared" si="4"/>
        <v>4</v>
      </c>
      <c r="G145" t="str">
        <f t="shared" si="5"/>
        <v>Gagné</v>
      </c>
    </row>
    <row r="146" spans="1:7" x14ac:dyDescent="0.25">
      <c r="A146" s="10" t="s">
        <v>5</v>
      </c>
      <c r="B146" s="10" t="s">
        <v>1070</v>
      </c>
      <c r="C146" s="10" t="s">
        <v>1030</v>
      </c>
      <c r="D146" s="10">
        <v>21</v>
      </c>
      <c r="E146" s="11">
        <v>42025.016319444447</v>
      </c>
      <c r="F146">
        <f t="shared" si="4"/>
        <v>2</v>
      </c>
      <c r="G146" t="str">
        <f t="shared" si="5"/>
        <v>Gagné</v>
      </c>
    </row>
    <row r="147" spans="1:7" x14ac:dyDescent="0.25">
      <c r="A147" s="10" t="s">
        <v>5</v>
      </c>
      <c r="B147" s="10" t="s">
        <v>1071</v>
      </c>
      <c r="C147" s="10" t="s">
        <v>17</v>
      </c>
      <c r="D147" s="10">
        <v>21</v>
      </c>
      <c r="E147" s="11">
        <v>42025.451192129629</v>
      </c>
      <c r="F147">
        <f t="shared" si="4"/>
        <v>3</v>
      </c>
      <c r="G147" t="str">
        <f t="shared" si="5"/>
        <v>Gagné</v>
      </c>
    </row>
    <row r="148" spans="1:7" x14ac:dyDescent="0.25">
      <c r="A148" s="10" t="s">
        <v>26</v>
      </c>
      <c r="B148" s="10" t="s">
        <v>129</v>
      </c>
      <c r="C148" s="10" t="s">
        <v>13</v>
      </c>
      <c r="D148" s="10">
        <v>20</v>
      </c>
      <c r="E148" s="11">
        <v>42024.881226851852</v>
      </c>
      <c r="F148">
        <f t="shared" si="4"/>
        <v>1</v>
      </c>
      <c r="G148" t="str">
        <f t="shared" si="5"/>
        <v>Gagné</v>
      </c>
    </row>
    <row r="149" spans="1:7" x14ac:dyDescent="0.25">
      <c r="A149" s="10" t="s">
        <v>20</v>
      </c>
      <c r="B149" s="10" t="s">
        <v>59</v>
      </c>
      <c r="C149" s="10" t="s">
        <v>1031</v>
      </c>
      <c r="D149" s="10">
        <v>20</v>
      </c>
      <c r="E149" s="11">
        <v>42023.916956018518</v>
      </c>
      <c r="F149">
        <f t="shared" si="4"/>
        <v>1</v>
      </c>
      <c r="G149" t="str">
        <f t="shared" si="5"/>
        <v>Gagné</v>
      </c>
    </row>
    <row r="150" spans="1:7" x14ac:dyDescent="0.25">
      <c r="A150" s="10" t="s">
        <v>20</v>
      </c>
      <c r="B150" s="10" t="s">
        <v>34</v>
      </c>
      <c r="C150" s="10" t="s">
        <v>17</v>
      </c>
      <c r="D150" s="10">
        <v>20</v>
      </c>
      <c r="E150" s="11">
        <v>42024.947905092595</v>
      </c>
      <c r="F150">
        <f t="shared" si="4"/>
        <v>2</v>
      </c>
      <c r="G150" t="str">
        <f t="shared" si="5"/>
        <v>Gagné</v>
      </c>
    </row>
    <row r="151" spans="1:7" x14ac:dyDescent="0.25">
      <c r="A151" s="10" t="s">
        <v>5</v>
      </c>
      <c r="B151" s="10" t="s">
        <v>51</v>
      </c>
      <c r="C151" s="10" t="s">
        <v>1031</v>
      </c>
      <c r="D151" s="10">
        <v>20</v>
      </c>
      <c r="E151" s="11">
        <v>42023.916956018518</v>
      </c>
      <c r="F151">
        <f t="shared" si="4"/>
        <v>1</v>
      </c>
      <c r="G151" t="str">
        <f t="shared" si="5"/>
        <v>Gagné</v>
      </c>
    </row>
    <row r="152" spans="1:7" x14ac:dyDescent="0.25">
      <c r="A152" s="10" t="s">
        <v>5</v>
      </c>
      <c r="B152" s="10" t="s">
        <v>1103</v>
      </c>
      <c r="C152" s="10" t="s">
        <v>17</v>
      </c>
      <c r="D152" s="10">
        <v>20</v>
      </c>
      <c r="E152" s="11">
        <v>42025.786944444444</v>
      </c>
      <c r="F152">
        <f t="shared" si="4"/>
        <v>4</v>
      </c>
      <c r="G152" t="str">
        <f t="shared" si="5"/>
        <v>Gagné</v>
      </c>
    </row>
    <row r="153" spans="1:7" x14ac:dyDescent="0.25">
      <c r="A153" s="10" t="s">
        <v>26</v>
      </c>
      <c r="B153" s="10" t="s">
        <v>42</v>
      </c>
      <c r="C153" s="10" t="s">
        <v>17</v>
      </c>
      <c r="D153" s="10">
        <v>19</v>
      </c>
      <c r="E153" s="11">
        <v>42025.451192129629</v>
      </c>
      <c r="F153">
        <f t="shared" si="4"/>
        <v>3</v>
      </c>
      <c r="G153" t="str">
        <f t="shared" si="5"/>
        <v>Gagné</v>
      </c>
    </row>
    <row r="154" spans="1:7" x14ac:dyDescent="0.25">
      <c r="A154" s="10" t="s">
        <v>11</v>
      </c>
      <c r="B154" s="10" t="s">
        <v>1072</v>
      </c>
      <c r="C154" s="10" t="s">
        <v>17</v>
      </c>
      <c r="D154" s="10">
        <v>19</v>
      </c>
      <c r="E154" s="11">
        <v>42025.451192129629</v>
      </c>
      <c r="F154">
        <f t="shared" si="4"/>
        <v>3</v>
      </c>
      <c r="G154" t="str">
        <f t="shared" si="5"/>
        <v>Gagné</v>
      </c>
    </row>
    <row r="155" spans="1:7" x14ac:dyDescent="0.25">
      <c r="A155" s="10" t="s">
        <v>11</v>
      </c>
      <c r="B155" s="10" t="s">
        <v>102</v>
      </c>
      <c r="C155" s="10" t="s">
        <v>1033</v>
      </c>
      <c r="D155" s="10">
        <v>19</v>
      </c>
      <c r="E155" s="11">
        <v>42024.900821759256</v>
      </c>
      <c r="F155">
        <f t="shared" si="4"/>
        <v>2</v>
      </c>
      <c r="G155" t="str">
        <f t="shared" si="5"/>
        <v>Gagné</v>
      </c>
    </row>
    <row r="156" spans="1:7" x14ac:dyDescent="0.25">
      <c r="A156" s="12" t="s">
        <v>11</v>
      </c>
      <c r="B156" s="12" t="s">
        <v>102</v>
      </c>
      <c r="C156" s="12" t="s">
        <v>17</v>
      </c>
      <c r="D156" s="12">
        <v>13</v>
      </c>
      <c r="E156" s="13">
        <v>42024.947905092595</v>
      </c>
      <c r="F156">
        <f t="shared" si="4"/>
        <v>2</v>
      </c>
      <c r="G156" t="str">
        <f t="shared" si="5"/>
        <v>Perdu</v>
      </c>
    </row>
    <row r="157" spans="1:7" x14ac:dyDescent="0.25">
      <c r="A157" s="10" t="s">
        <v>5</v>
      </c>
      <c r="B157" s="10" t="s">
        <v>1043</v>
      </c>
      <c r="C157" s="10" t="s">
        <v>13</v>
      </c>
      <c r="D157" s="10">
        <v>19</v>
      </c>
      <c r="E157" s="11">
        <v>42024.881226851852</v>
      </c>
      <c r="F157">
        <f t="shared" si="4"/>
        <v>1</v>
      </c>
      <c r="G157" t="str">
        <f t="shared" si="5"/>
        <v>Gagné</v>
      </c>
    </row>
    <row r="158" spans="1:7" x14ac:dyDescent="0.25">
      <c r="A158" s="10" t="s">
        <v>20</v>
      </c>
      <c r="B158" s="10" t="s">
        <v>110</v>
      </c>
      <c r="C158" s="10" t="s">
        <v>1032</v>
      </c>
      <c r="D158" s="10">
        <v>18</v>
      </c>
      <c r="E158" s="11">
        <v>42023.925451388888</v>
      </c>
      <c r="F158">
        <f t="shared" si="4"/>
        <v>1</v>
      </c>
      <c r="G158" t="str">
        <f t="shared" si="5"/>
        <v>Gagné</v>
      </c>
    </row>
    <row r="159" spans="1:7" x14ac:dyDescent="0.25">
      <c r="A159" s="12" t="s">
        <v>20</v>
      </c>
      <c r="B159" s="12" t="s">
        <v>110</v>
      </c>
      <c r="C159" s="12" t="s">
        <v>1033</v>
      </c>
      <c r="D159" s="12">
        <v>17</v>
      </c>
      <c r="E159" s="13">
        <v>42023.927511574075</v>
      </c>
      <c r="F159">
        <f t="shared" si="4"/>
        <v>1</v>
      </c>
      <c r="G159" t="str">
        <f t="shared" si="5"/>
        <v>Perdu</v>
      </c>
    </row>
    <row r="160" spans="1:7" x14ac:dyDescent="0.25">
      <c r="A160" s="10" t="s">
        <v>11</v>
      </c>
      <c r="B160" s="10" t="s">
        <v>1073</v>
      </c>
      <c r="C160" s="10" t="s">
        <v>1034</v>
      </c>
      <c r="D160" s="10">
        <v>18</v>
      </c>
      <c r="E160" s="11">
        <v>42024.918749999997</v>
      </c>
      <c r="F160">
        <f t="shared" si="4"/>
        <v>2</v>
      </c>
      <c r="G160" t="str">
        <f t="shared" si="5"/>
        <v>Gagné</v>
      </c>
    </row>
    <row r="161" spans="1:7" x14ac:dyDescent="0.25">
      <c r="A161" s="10" t="s">
        <v>5</v>
      </c>
      <c r="B161" s="10" t="s">
        <v>106</v>
      </c>
      <c r="C161" s="10" t="s">
        <v>1031</v>
      </c>
      <c r="D161" s="10">
        <v>18</v>
      </c>
      <c r="E161" s="11">
        <v>42025.443437499998</v>
      </c>
      <c r="F161">
        <f t="shared" si="4"/>
        <v>3</v>
      </c>
      <c r="G161" t="str">
        <f t="shared" si="5"/>
        <v>Gagné</v>
      </c>
    </row>
    <row r="162" spans="1:7" x14ac:dyDescent="0.25">
      <c r="A162" s="10" t="s">
        <v>11</v>
      </c>
      <c r="B162" s="10" t="s">
        <v>48</v>
      </c>
      <c r="C162" s="10" t="s">
        <v>1035</v>
      </c>
      <c r="D162" s="10">
        <v>18</v>
      </c>
      <c r="E162" s="11">
        <v>42024.920717592591</v>
      </c>
      <c r="F162">
        <f t="shared" si="4"/>
        <v>2</v>
      </c>
      <c r="G162" t="str">
        <f t="shared" si="5"/>
        <v>Gagné</v>
      </c>
    </row>
    <row r="163" spans="1:7" x14ac:dyDescent="0.25">
      <c r="A163" s="10" t="s">
        <v>26</v>
      </c>
      <c r="B163" s="10" t="s">
        <v>38</v>
      </c>
      <c r="C163" s="10" t="s">
        <v>17</v>
      </c>
      <c r="D163" s="10">
        <v>18</v>
      </c>
      <c r="E163" s="11">
        <v>42024.701388888891</v>
      </c>
      <c r="F163">
        <f t="shared" si="4"/>
        <v>1</v>
      </c>
      <c r="G163" t="str">
        <f t="shared" si="5"/>
        <v>Gagné</v>
      </c>
    </row>
    <row r="164" spans="1:7" x14ac:dyDescent="0.25">
      <c r="A164" s="10" t="s">
        <v>26</v>
      </c>
      <c r="B164" s="10" t="s">
        <v>1044</v>
      </c>
      <c r="C164" s="10" t="s">
        <v>1032</v>
      </c>
      <c r="D164" s="10">
        <v>18</v>
      </c>
      <c r="E164" s="11">
        <v>42023.925451388888</v>
      </c>
      <c r="F164">
        <f t="shared" si="4"/>
        <v>1</v>
      </c>
      <c r="G164" t="str">
        <f t="shared" si="5"/>
        <v>Gagné</v>
      </c>
    </row>
    <row r="165" spans="1:7" x14ac:dyDescent="0.25">
      <c r="A165" s="12" t="s">
        <v>26</v>
      </c>
      <c r="B165" s="12" t="s">
        <v>1044</v>
      </c>
      <c r="C165" s="12" t="s">
        <v>1030</v>
      </c>
      <c r="D165" s="12">
        <v>18</v>
      </c>
      <c r="E165" s="13">
        <v>42023.944189814814</v>
      </c>
      <c r="F165">
        <f t="shared" si="4"/>
        <v>1</v>
      </c>
      <c r="G165" t="str">
        <f t="shared" si="5"/>
        <v>Perdu</v>
      </c>
    </row>
    <row r="166" spans="1:7" x14ac:dyDescent="0.25">
      <c r="A166" s="10" t="s">
        <v>11</v>
      </c>
      <c r="B166" s="10" t="s">
        <v>98</v>
      </c>
      <c r="C166" s="10" t="s">
        <v>1032</v>
      </c>
      <c r="D166" s="10">
        <v>18</v>
      </c>
      <c r="E166" s="11">
        <v>42024.920243055552</v>
      </c>
      <c r="F166">
        <f t="shared" si="4"/>
        <v>2</v>
      </c>
      <c r="G166" t="str">
        <f t="shared" si="5"/>
        <v>Gagné</v>
      </c>
    </row>
    <row r="167" spans="1:7" x14ac:dyDescent="0.25">
      <c r="A167" s="10" t="s">
        <v>20</v>
      </c>
      <c r="B167" s="10" t="s">
        <v>79</v>
      </c>
      <c r="C167" s="10" t="s">
        <v>1031</v>
      </c>
      <c r="D167" s="10">
        <v>18</v>
      </c>
      <c r="E167" s="11">
        <v>42025.436712962961</v>
      </c>
      <c r="F167">
        <f t="shared" si="4"/>
        <v>2</v>
      </c>
      <c r="G167" t="str">
        <f t="shared" si="5"/>
        <v>Gagné</v>
      </c>
    </row>
    <row r="168" spans="1:7" x14ac:dyDescent="0.25">
      <c r="A168" s="10" t="s">
        <v>11</v>
      </c>
      <c r="B168" s="10" t="s">
        <v>69</v>
      </c>
      <c r="C168" s="10" t="s">
        <v>1031</v>
      </c>
      <c r="D168" s="10">
        <v>17</v>
      </c>
      <c r="E168" s="11">
        <v>42025.436712962961</v>
      </c>
      <c r="F168">
        <f t="shared" si="4"/>
        <v>2</v>
      </c>
      <c r="G168" t="str">
        <f t="shared" si="5"/>
        <v>Gagné</v>
      </c>
    </row>
    <row r="169" spans="1:7" x14ac:dyDescent="0.25">
      <c r="A169" s="10" t="s">
        <v>26</v>
      </c>
      <c r="B169" s="10" t="s">
        <v>1045</v>
      </c>
      <c r="C169" s="10" t="s">
        <v>1033</v>
      </c>
      <c r="D169" s="10">
        <v>17</v>
      </c>
      <c r="E169" s="11">
        <v>42023.927511574075</v>
      </c>
      <c r="F169">
        <f t="shared" si="4"/>
        <v>1</v>
      </c>
      <c r="G169" t="str">
        <f t="shared" si="5"/>
        <v>Gagné</v>
      </c>
    </row>
    <row r="170" spans="1:7" x14ac:dyDescent="0.25">
      <c r="A170" s="12" t="s">
        <v>26</v>
      </c>
      <c r="B170" s="12" t="s">
        <v>1045</v>
      </c>
      <c r="C170" s="12" t="s">
        <v>1031</v>
      </c>
      <c r="D170" s="12">
        <v>14</v>
      </c>
      <c r="E170" s="13">
        <v>42023.916956018518</v>
      </c>
      <c r="F170">
        <f t="shared" si="4"/>
        <v>1</v>
      </c>
      <c r="G170" t="str">
        <f t="shared" si="5"/>
        <v>Perdu</v>
      </c>
    </row>
    <row r="171" spans="1:7" x14ac:dyDescent="0.25">
      <c r="A171" s="12" t="s">
        <v>26</v>
      </c>
      <c r="B171" s="12" t="s">
        <v>1045</v>
      </c>
      <c r="C171" s="12" t="s">
        <v>1032</v>
      </c>
      <c r="D171" s="12">
        <v>14</v>
      </c>
      <c r="E171" s="13">
        <v>42023.925451388888</v>
      </c>
      <c r="F171">
        <f t="shared" si="4"/>
        <v>1</v>
      </c>
      <c r="G171" t="str">
        <f t="shared" si="5"/>
        <v>Perdu</v>
      </c>
    </row>
    <row r="172" spans="1:7" x14ac:dyDescent="0.25">
      <c r="A172" s="10" t="s">
        <v>5</v>
      </c>
      <c r="B172" s="10" t="s">
        <v>24</v>
      </c>
      <c r="C172" s="10" t="s">
        <v>17</v>
      </c>
      <c r="D172" s="10">
        <v>17</v>
      </c>
      <c r="E172" s="11">
        <v>42025.451192129629</v>
      </c>
      <c r="F172">
        <f t="shared" si="4"/>
        <v>3</v>
      </c>
      <c r="G172" t="str">
        <f t="shared" si="5"/>
        <v>Gagné</v>
      </c>
    </row>
    <row r="173" spans="1:7" x14ac:dyDescent="0.25">
      <c r="A173" s="10" t="s">
        <v>11</v>
      </c>
      <c r="B173" s="10" t="s">
        <v>1074</v>
      </c>
      <c r="C173" s="10" t="s">
        <v>17</v>
      </c>
      <c r="D173" s="10">
        <v>17</v>
      </c>
      <c r="E173" s="11">
        <v>42025.451192129629</v>
      </c>
      <c r="F173">
        <f t="shared" si="4"/>
        <v>3</v>
      </c>
      <c r="G173" t="str">
        <f t="shared" si="5"/>
        <v>Gagné</v>
      </c>
    </row>
    <row r="174" spans="1:7" x14ac:dyDescent="0.25">
      <c r="A174" s="10" t="s">
        <v>11</v>
      </c>
      <c r="B174" s="10" t="s">
        <v>1012</v>
      </c>
      <c r="C174" s="10" t="s">
        <v>1034</v>
      </c>
      <c r="D174" s="10">
        <v>17</v>
      </c>
      <c r="E174" s="11">
        <v>42023.952256944445</v>
      </c>
      <c r="F174">
        <f t="shared" si="4"/>
        <v>1</v>
      </c>
      <c r="G174" t="str">
        <f t="shared" si="5"/>
        <v>Gagné</v>
      </c>
    </row>
    <row r="175" spans="1:7" x14ac:dyDescent="0.25">
      <c r="A175" s="10" t="s">
        <v>5</v>
      </c>
      <c r="B175" s="10" t="s">
        <v>803</v>
      </c>
      <c r="C175" s="10" t="s">
        <v>1032</v>
      </c>
      <c r="D175" s="10">
        <v>17</v>
      </c>
      <c r="E175" s="11">
        <v>42023.925451388888</v>
      </c>
      <c r="F175">
        <f t="shared" si="4"/>
        <v>1</v>
      </c>
      <c r="G175" t="str">
        <f t="shared" si="5"/>
        <v>Gagné</v>
      </c>
    </row>
    <row r="176" spans="1:7" x14ac:dyDescent="0.25">
      <c r="A176" s="12" t="s">
        <v>5</v>
      </c>
      <c r="B176" s="12" t="s">
        <v>803</v>
      </c>
      <c r="C176" s="12" t="s">
        <v>1030</v>
      </c>
      <c r="D176" s="12">
        <v>14</v>
      </c>
      <c r="E176" s="13">
        <v>42023.944189814814</v>
      </c>
      <c r="F176">
        <f t="shared" si="4"/>
        <v>1</v>
      </c>
      <c r="G176" t="str">
        <f t="shared" si="5"/>
        <v>Perdu</v>
      </c>
    </row>
    <row r="177" spans="1:7" x14ac:dyDescent="0.25">
      <c r="A177" s="10" t="s">
        <v>11</v>
      </c>
      <c r="B177" s="10" t="s">
        <v>57</v>
      </c>
      <c r="C177" s="10" t="s">
        <v>1030</v>
      </c>
      <c r="D177" s="10">
        <v>16</v>
      </c>
      <c r="E177" s="11">
        <v>42025.016319444447</v>
      </c>
      <c r="F177">
        <f t="shared" si="4"/>
        <v>2</v>
      </c>
      <c r="G177" t="str">
        <f t="shared" si="5"/>
        <v>Gagné</v>
      </c>
    </row>
    <row r="178" spans="1:7" x14ac:dyDescent="0.25">
      <c r="A178" s="10" t="s">
        <v>11</v>
      </c>
      <c r="B178" s="10" t="s">
        <v>1046</v>
      </c>
      <c r="C178" s="10" t="s">
        <v>1032</v>
      </c>
      <c r="D178" s="10">
        <v>16</v>
      </c>
      <c r="E178" s="11">
        <v>42023.925451388888</v>
      </c>
      <c r="F178">
        <f t="shared" si="4"/>
        <v>1</v>
      </c>
      <c r="G178" t="str">
        <f t="shared" si="5"/>
        <v>Gagné</v>
      </c>
    </row>
    <row r="179" spans="1:7" x14ac:dyDescent="0.25">
      <c r="A179" s="10" t="s">
        <v>11</v>
      </c>
      <c r="B179" s="10" t="s">
        <v>1075</v>
      </c>
      <c r="C179" s="10" t="s">
        <v>1035</v>
      </c>
      <c r="D179" s="10">
        <v>16</v>
      </c>
      <c r="E179" s="11">
        <v>42025.521874999999</v>
      </c>
      <c r="F179">
        <f t="shared" si="4"/>
        <v>3</v>
      </c>
      <c r="G179" t="str">
        <f t="shared" si="5"/>
        <v>Gagné</v>
      </c>
    </row>
    <row r="180" spans="1:7" x14ac:dyDescent="0.25">
      <c r="A180" s="10" t="s">
        <v>11</v>
      </c>
      <c r="B180" s="10" t="s">
        <v>137</v>
      </c>
      <c r="C180" s="10" t="s">
        <v>17</v>
      </c>
      <c r="D180" s="10">
        <v>16</v>
      </c>
      <c r="E180" s="11">
        <v>42025.451192129629</v>
      </c>
      <c r="F180">
        <f t="shared" si="4"/>
        <v>3</v>
      </c>
      <c r="G180" t="str">
        <f t="shared" si="5"/>
        <v>Gagné</v>
      </c>
    </row>
    <row r="181" spans="1:7" x14ac:dyDescent="0.25">
      <c r="A181" s="10" t="s">
        <v>5</v>
      </c>
      <c r="B181" s="10" t="s">
        <v>1104</v>
      </c>
      <c r="C181" s="10" t="s">
        <v>17</v>
      </c>
      <c r="D181" s="10">
        <v>16</v>
      </c>
      <c r="E181" s="11">
        <v>42025.786944444444</v>
      </c>
      <c r="F181">
        <f t="shared" si="4"/>
        <v>4</v>
      </c>
      <c r="G181" t="str">
        <f t="shared" si="5"/>
        <v>Gagné</v>
      </c>
    </row>
    <row r="182" spans="1:7" x14ac:dyDescent="0.25">
      <c r="A182" s="10" t="s">
        <v>26</v>
      </c>
      <c r="B182" s="10" t="s">
        <v>93</v>
      </c>
      <c r="C182" s="10" t="s">
        <v>1030</v>
      </c>
      <c r="D182" s="10">
        <v>16</v>
      </c>
      <c r="E182" s="11">
        <v>42025.488888888889</v>
      </c>
      <c r="F182">
        <f t="shared" si="4"/>
        <v>3</v>
      </c>
      <c r="G182" t="str">
        <f t="shared" si="5"/>
        <v>Gagné</v>
      </c>
    </row>
    <row r="183" spans="1:7" x14ac:dyDescent="0.25">
      <c r="A183" s="10" t="s">
        <v>20</v>
      </c>
      <c r="B183" s="10" t="s">
        <v>1076</v>
      </c>
      <c r="C183" s="10" t="s">
        <v>1034</v>
      </c>
      <c r="D183" s="10">
        <v>16</v>
      </c>
      <c r="E183" s="11">
        <v>42024.918749999997</v>
      </c>
      <c r="F183">
        <f t="shared" si="4"/>
        <v>2</v>
      </c>
      <c r="G183" t="str">
        <f t="shared" si="5"/>
        <v>Gagné</v>
      </c>
    </row>
    <row r="184" spans="1:7" x14ac:dyDescent="0.25">
      <c r="A184" s="10" t="s">
        <v>26</v>
      </c>
      <c r="B184" s="10" t="s">
        <v>1047</v>
      </c>
      <c r="C184" s="10" t="s">
        <v>1033</v>
      </c>
      <c r="D184" s="10">
        <v>16</v>
      </c>
      <c r="E184" s="11">
        <v>42023.927511574075</v>
      </c>
      <c r="F184">
        <f t="shared" si="4"/>
        <v>1</v>
      </c>
      <c r="G184" t="str">
        <f t="shared" si="5"/>
        <v>Gagné</v>
      </c>
    </row>
    <row r="185" spans="1:7" x14ac:dyDescent="0.25">
      <c r="A185" s="12" t="s">
        <v>26</v>
      </c>
      <c r="B185" s="12" t="s">
        <v>1047</v>
      </c>
      <c r="C185" s="12" t="s">
        <v>13</v>
      </c>
      <c r="D185" s="12">
        <v>16</v>
      </c>
      <c r="E185" s="13">
        <v>42024.881226851852</v>
      </c>
      <c r="F185">
        <f t="shared" si="4"/>
        <v>1</v>
      </c>
      <c r="G185" t="str">
        <f t="shared" si="5"/>
        <v>Perdu</v>
      </c>
    </row>
    <row r="186" spans="1:7" x14ac:dyDescent="0.25">
      <c r="A186" s="10" t="s">
        <v>11</v>
      </c>
      <c r="B186" s="10" t="s">
        <v>868</v>
      </c>
      <c r="C186" s="10" t="s">
        <v>1031</v>
      </c>
      <c r="D186" s="10">
        <v>16</v>
      </c>
      <c r="E186" s="11">
        <v>42023.916956018518</v>
      </c>
      <c r="F186">
        <f t="shared" si="4"/>
        <v>1</v>
      </c>
      <c r="G186" t="str">
        <f t="shared" si="5"/>
        <v>Gagné</v>
      </c>
    </row>
    <row r="187" spans="1:7" x14ac:dyDescent="0.25">
      <c r="A187" s="12" t="s">
        <v>11</v>
      </c>
      <c r="B187" s="12" t="s">
        <v>868</v>
      </c>
      <c r="C187" s="12" t="s">
        <v>1033</v>
      </c>
      <c r="D187" s="12">
        <v>11</v>
      </c>
      <c r="E187" s="13">
        <v>42023.927511574075</v>
      </c>
      <c r="F187">
        <f t="shared" si="4"/>
        <v>1</v>
      </c>
      <c r="G187" t="str">
        <f t="shared" si="5"/>
        <v>Perdu</v>
      </c>
    </row>
    <row r="188" spans="1:7" x14ac:dyDescent="0.25">
      <c r="A188" s="10" t="s">
        <v>5</v>
      </c>
      <c r="B188" s="10" t="s">
        <v>1048</v>
      </c>
      <c r="C188" s="10" t="s">
        <v>1035</v>
      </c>
      <c r="D188" s="10">
        <v>15</v>
      </c>
      <c r="E188" s="11">
        <v>42023.941354166665</v>
      </c>
      <c r="F188">
        <f t="shared" si="4"/>
        <v>1</v>
      </c>
      <c r="G188" t="str">
        <f t="shared" si="5"/>
        <v>Gagné</v>
      </c>
    </row>
    <row r="189" spans="1:7" x14ac:dyDescent="0.25">
      <c r="A189" s="10" t="s">
        <v>11</v>
      </c>
      <c r="B189" s="10" t="s">
        <v>86</v>
      </c>
      <c r="C189" s="10" t="s">
        <v>1035</v>
      </c>
      <c r="D189" s="10">
        <v>15</v>
      </c>
      <c r="E189" s="11">
        <v>42023.941354166665</v>
      </c>
      <c r="F189">
        <f t="shared" si="4"/>
        <v>1</v>
      </c>
      <c r="G189" t="str">
        <f t="shared" si="5"/>
        <v>Gagné</v>
      </c>
    </row>
    <row r="190" spans="1:7" x14ac:dyDescent="0.25">
      <c r="A190" s="10" t="s">
        <v>5</v>
      </c>
      <c r="B190" s="10" t="s">
        <v>1049</v>
      </c>
      <c r="C190" s="10" t="s">
        <v>1033</v>
      </c>
      <c r="D190" s="10">
        <v>15</v>
      </c>
      <c r="E190" s="11">
        <v>42023.927511574075</v>
      </c>
      <c r="F190">
        <f t="shared" si="4"/>
        <v>1</v>
      </c>
      <c r="G190" t="str">
        <f t="shared" si="5"/>
        <v>Gagné</v>
      </c>
    </row>
    <row r="191" spans="1:7" x14ac:dyDescent="0.25">
      <c r="A191" s="10" t="s">
        <v>26</v>
      </c>
      <c r="B191" s="10" t="s">
        <v>87</v>
      </c>
      <c r="C191" s="10" t="s">
        <v>1030</v>
      </c>
      <c r="D191" s="10">
        <v>15</v>
      </c>
      <c r="E191" s="11">
        <v>42023.944189814814</v>
      </c>
      <c r="F191">
        <f t="shared" si="4"/>
        <v>1</v>
      </c>
      <c r="G191" t="str">
        <f t="shared" si="5"/>
        <v>Gagné</v>
      </c>
    </row>
    <row r="192" spans="1:7" x14ac:dyDescent="0.25">
      <c r="A192" s="10" t="s">
        <v>26</v>
      </c>
      <c r="B192" s="10" t="s">
        <v>88</v>
      </c>
      <c r="C192" s="10" t="s">
        <v>1030</v>
      </c>
      <c r="D192" s="10">
        <v>15</v>
      </c>
      <c r="E192" s="11">
        <v>42023.944189814814</v>
      </c>
      <c r="F192">
        <f t="shared" si="4"/>
        <v>1</v>
      </c>
      <c r="G192" t="str">
        <f t="shared" si="5"/>
        <v>Gagné</v>
      </c>
    </row>
    <row r="193" spans="1:7" x14ac:dyDescent="0.25">
      <c r="A193" s="10" t="s">
        <v>11</v>
      </c>
      <c r="B193" s="10" t="s">
        <v>63</v>
      </c>
      <c r="C193" s="10" t="s">
        <v>1034</v>
      </c>
      <c r="D193" s="10">
        <v>15</v>
      </c>
      <c r="E193" s="11">
        <v>42023.952256944445</v>
      </c>
      <c r="F193">
        <f t="shared" si="4"/>
        <v>1</v>
      </c>
      <c r="G193" t="str">
        <f t="shared" si="5"/>
        <v>Gagné</v>
      </c>
    </row>
    <row r="194" spans="1:7" x14ac:dyDescent="0.25">
      <c r="A194" s="10" t="s">
        <v>26</v>
      </c>
      <c r="B194" s="10" t="s">
        <v>1077</v>
      </c>
      <c r="C194" s="10" t="s">
        <v>1034</v>
      </c>
      <c r="D194" s="10">
        <v>15</v>
      </c>
      <c r="E194" s="11">
        <v>42024.918749999997</v>
      </c>
      <c r="F194">
        <f t="shared" si="4"/>
        <v>2</v>
      </c>
      <c r="G194" t="str">
        <f t="shared" si="5"/>
        <v>Gagné</v>
      </c>
    </row>
    <row r="195" spans="1:7" x14ac:dyDescent="0.25">
      <c r="A195" s="10" t="s">
        <v>5</v>
      </c>
      <c r="B195" s="10" t="s">
        <v>1078</v>
      </c>
      <c r="C195" s="10" t="s">
        <v>1032</v>
      </c>
      <c r="D195" s="10">
        <v>15</v>
      </c>
      <c r="E195" s="11">
        <v>42024.920243055552</v>
      </c>
      <c r="F195">
        <f t="shared" ref="F195:F208" si="6">IF(E195&gt;$H$1,IF(E195&gt;$H$2,IF(E195&gt;$H$3,4,3),2),1)</f>
        <v>2</v>
      </c>
      <c r="G195" t="str">
        <f t="shared" ref="G195:G208" si="7">IF(B195=B194,"Perdu","Gagné")</f>
        <v>Gagné</v>
      </c>
    </row>
    <row r="196" spans="1:7" ht="22.5" x14ac:dyDescent="0.25">
      <c r="A196" s="10" t="s">
        <v>26</v>
      </c>
      <c r="B196" s="10" t="s">
        <v>1050</v>
      </c>
      <c r="C196" s="10" t="s">
        <v>1034</v>
      </c>
      <c r="D196" s="10">
        <v>15</v>
      </c>
      <c r="E196" s="11">
        <v>42023.952256944445</v>
      </c>
      <c r="F196">
        <f t="shared" si="6"/>
        <v>1</v>
      </c>
      <c r="G196" t="str">
        <f t="shared" si="7"/>
        <v>Gagné</v>
      </c>
    </row>
    <row r="197" spans="1:7" x14ac:dyDescent="0.25">
      <c r="A197" s="10" t="s">
        <v>26</v>
      </c>
      <c r="B197" s="10" t="s">
        <v>105</v>
      </c>
      <c r="C197" s="10" t="s">
        <v>17</v>
      </c>
      <c r="D197" s="10">
        <v>14</v>
      </c>
      <c r="E197" s="11">
        <v>42024.947905092595</v>
      </c>
      <c r="F197">
        <f t="shared" si="6"/>
        <v>2</v>
      </c>
      <c r="G197" t="str">
        <f t="shared" si="7"/>
        <v>Gagné</v>
      </c>
    </row>
    <row r="198" spans="1:7" x14ac:dyDescent="0.25">
      <c r="A198" s="10" t="s">
        <v>11</v>
      </c>
      <c r="B198" s="10" t="s">
        <v>1079</v>
      </c>
      <c r="C198" s="10" t="s">
        <v>1032</v>
      </c>
      <c r="D198" s="10">
        <v>14</v>
      </c>
      <c r="E198" s="11">
        <v>42024.920243055552</v>
      </c>
      <c r="F198">
        <f t="shared" si="6"/>
        <v>2</v>
      </c>
      <c r="G198" t="str">
        <f t="shared" si="7"/>
        <v>Gagné</v>
      </c>
    </row>
    <row r="199" spans="1:7" x14ac:dyDescent="0.25">
      <c r="A199" s="10" t="s">
        <v>26</v>
      </c>
      <c r="B199" s="10" t="s">
        <v>91</v>
      </c>
      <c r="C199" s="10" t="s">
        <v>17</v>
      </c>
      <c r="D199" s="10">
        <v>14</v>
      </c>
      <c r="E199" s="11">
        <v>42024.701388888891</v>
      </c>
      <c r="F199">
        <f t="shared" si="6"/>
        <v>1</v>
      </c>
      <c r="G199" t="str">
        <f t="shared" si="7"/>
        <v>Gagné</v>
      </c>
    </row>
    <row r="200" spans="1:7" x14ac:dyDescent="0.25">
      <c r="A200" s="12" t="s">
        <v>26</v>
      </c>
      <c r="B200" s="12" t="s">
        <v>91</v>
      </c>
      <c r="C200" s="12" t="s">
        <v>13</v>
      </c>
      <c r="D200" s="12">
        <v>14</v>
      </c>
      <c r="E200" s="13">
        <v>42024.881226851852</v>
      </c>
      <c r="F200">
        <f t="shared" si="6"/>
        <v>1</v>
      </c>
      <c r="G200" t="str">
        <f t="shared" si="7"/>
        <v>Perdu</v>
      </c>
    </row>
    <row r="201" spans="1:7" x14ac:dyDescent="0.25">
      <c r="A201" s="10" t="s">
        <v>26</v>
      </c>
      <c r="B201" s="10" t="s">
        <v>1080</v>
      </c>
      <c r="C201" s="10" t="s">
        <v>1033</v>
      </c>
      <c r="D201" s="10">
        <v>14</v>
      </c>
      <c r="E201" s="11">
        <v>42024.900821759256</v>
      </c>
      <c r="F201">
        <f t="shared" si="6"/>
        <v>2</v>
      </c>
      <c r="G201" t="str">
        <f t="shared" si="7"/>
        <v>Gagné</v>
      </c>
    </row>
    <row r="202" spans="1:7" x14ac:dyDescent="0.25">
      <c r="A202" s="10" t="s">
        <v>26</v>
      </c>
      <c r="B202" s="10" t="s">
        <v>1051</v>
      </c>
      <c r="C202" s="10" t="s">
        <v>1034</v>
      </c>
      <c r="D202" s="10">
        <v>14</v>
      </c>
      <c r="E202" s="11">
        <v>42023.952256944445</v>
      </c>
      <c r="F202">
        <f t="shared" si="6"/>
        <v>1</v>
      </c>
      <c r="G202" t="str">
        <f t="shared" si="7"/>
        <v>Gagné</v>
      </c>
    </row>
    <row r="203" spans="1:7" x14ac:dyDescent="0.25">
      <c r="A203" s="10" t="s">
        <v>5</v>
      </c>
      <c r="B203" s="10" t="s">
        <v>136</v>
      </c>
      <c r="C203" s="10" t="s">
        <v>1031</v>
      </c>
      <c r="D203" s="10">
        <v>14</v>
      </c>
      <c r="E203" s="11">
        <v>42025.443437499998</v>
      </c>
      <c r="F203">
        <f t="shared" si="6"/>
        <v>3</v>
      </c>
      <c r="G203" t="str">
        <f t="shared" si="7"/>
        <v>Gagné</v>
      </c>
    </row>
    <row r="204" spans="1:7" x14ac:dyDescent="0.25">
      <c r="A204" s="10" t="s">
        <v>20</v>
      </c>
      <c r="B204" s="10" t="s">
        <v>1081</v>
      </c>
      <c r="C204" s="10" t="s">
        <v>1031</v>
      </c>
      <c r="D204" s="10">
        <v>14</v>
      </c>
      <c r="E204" s="11">
        <v>42025.443437499998</v>
      </c>
      <c r="F204">
        <f t="shared" si="6"/>
        <v>3</v>
      </c>
      <c r="G204" t="str">
        <f t="shared" si="7"/>
        <v>Gagné</v>
      </c>
    </row>
    <row r="205" spans="1:7" x14ac:dyDescent="0.25">
      <c r="A205" s="10" t="s">
        <v>26</v>
      </c>
      <c r="B205" s="10" t="s">
        <v>1052</v>
      </c>
      <c r="C205" s="10" t="s">
        <v>1031</v>
      </c>
      <c r="D205" s="10">
        <v>14</v>
      </c>
      <c r="E205" s="11">
        <v>42023.916956018518</v>
      </c>
      <c r="F205">
        <f t="shared" si="6"/>
        <v>1</v>
      </c>
      <c r="G205" t="str">
        <f t="shared" si="7"/>
        <v>Gagné</v>
      </c>
    </row>
    <row r="206" spans="1:7" x14ac:dyDescent="0.25">
      <c r="A206" s="12" t="s">
        <v>26</v>
      </c>
      <c r="B206" s="12" t="s">
        <v>1052</v>
      </c>
      <c r="C206" s="12" t="s">
        <v>1030</v>
      </c>
      <c r="D206" s="12">
        <v>14</v>
      </c>
      <c r="E206" s="13">
        <v>42023.944189814814</v>
      </c>
      <c r="F206">
        <f t="shared" si="6"/>
        <v>1</v>
      </c>
      <c r="G206" t="str">
        <f t="shared" si="7"/>
        <v>Perdu</v>
      </c>
    </row>
    <row r="207" spans="1:7" x14ac:dyDescent="0.25">
      <c r="A207" s="10" t="s">
        <v>11</v>
      </c>
      <c r="B207" s="10" t="s">
        <v>1053</v>
      </c>
      <c r="C207" s="10" t="s">
        <v>1035</v>
      </c>
      <c r="D207" s="10">
        <v>14</v>
      </c>
      <c r="E207" s="11">
        <v>42023.941354166665</v>
      </c>
      <c r="F207">
        <f t="shared" si="6"/>
        <v>1</v>
      </c>
      <c r="G207" t="str">
        <f t="shared" si="7"/>
        <v>Gagné</v>
      </c>
    </row>
    <row r="208" spans="1:7" x14ac:dyDescent="0.25">
      <c r="A208" s="10" t="s">
        <v>26</v>
      </c>
      <c r="B208" s="10" t="s">
        <v>1082</v>
      </c>
      <c r="C208" s="10" t="s">
        <v>1032</v>
      </c>
      <c r="D208" s="10">
        <v>14</v>
      </c>
      <c r="E208" s="11">
        <v>42024.920243055552</v>
      </c>
      <c r="F208">
        <f t="shared" si="6"/>
        <v>2</v>
      </c>
      <c r="G208" t="str">
        <f t="shared" si="7"/>
        <v>Gagné</v>
      </c>
    </row>
    <row r="209" spans="1:5" x14ac:dyDescent="0.25">
      <c r="A209" s="10" t="s">
        <v>11</v>
      </c>
      <c r="B209" s="10" t="s">
        <v>1083</v>
      </c>
      <c r="C209" s="10" t="s">
        <v>1034</v>
      </c>
      <c r="D209" s="10">
        <v>14</v>
      </c>
      <c r="E209" s="11">
        <v>42024.918749999997</v>
      </c>
    </row>
    <row r="210" spans="1:5" x14ac:dyDescent="0.25">
      <c r="A210" s="10" t="s">
        <v>11</v>
      </c>
      <c r="B210" s="10" t="s">
        <v>75</v>
      </c>
      <c r="C210" s="10" t="s">
        <v>1031</v>
      </c>
      <c r="D210" s="10">
        <v>13</v>
      </c>
      <c r="E210" s="11">
        <v>42025.436712962961</v>
      </c>
    </row>
    <row r="211" spans="1:5" x14ac:dyDescent="0.25">
      <c r="A211" s="10" t="s">
        <v>26</v>
      </c>
      <c r="B211" s="10" t="s">
        <v>1084</v>
      </c>
      <c r="C211" s="10" t="s">
        <v>17</v>
      </c>
      <c r="D211" s="10">
        <v>13</v>
      </c>
      <c r="E211" s="11">
        <v>42025.451192129629</v>
      </c>
    </row>
    <row r="212" spans="1:5" x14ac:dyDescent="0.25">
      <c r="A212" s="10" t="s">
        <v>11</v>
      </c>
      <c r="B212" s="10" t="s">
        <v>125</v>
      </c>
      <c r="C212" s="10" t="s">
        <v>1030</v>
      </c>
      <c r="D212" s="10">
        <v>13</v>
      </c>
      <c r="E212" s="11">
        <v>42023.944189814814</v>
      </c>
    </row>
    <row r="213" spans="1:5" x14ac:dyDescent="0.25">
      <c r="A213" s="12" t="s">
        <v>11</v>
      </c>
      <c r="B213" s="12" t="s">
        <v>125</v>
      </c>
      <c r="C213" s="12" t="s">
        <v>17</v>
      </c>
      <c r="D213" s="12">
        <v>13</v>
      </c>
      <c r="E213" s="13">
        <v>42024.701388888891</v>
      </c>
    </row>
    <row r="214" spans="1:5" x14ac:dyDescent="0.25">
      <c r="A214" s="10" t="s">
        <v>11</v>
      </c>
      <c r="B214" s="10" t="s">
        <v>55</v>
      </c>
      <c r="C214" s="10" t="s">
        <v>1032</v>
      </c>
      <c r="D214" s="10">
        <v>13</v>
      </c>
      <c r="E214" s="11">
        <v>42023.925451388888</v>
      </c>
    </row>
    <row r="215" spans="1:5" x14ac:dyDescent="0.25">
      <c r="A215" s="10" t="s">
        <v>26</v>
      </c>
      <c r="B215" s="10" t="s">
        <v>1085</v>
      </c>
      <c r="C215" s="10" t="s">
        <v>1032</v>
      </c>
      <c r="D215" s="10">
        <v>13</v>
      </c>
      <c r="E215" s="11">
        <v>42024.920243055552</v>
      </c>
    </row>
    <row r="216" spans="1:5" x14ac:dyDescent="0.25">
      <c r="A216" s="10" t="s">
        <v>11</v>
      </c>
      <c r="B216" s="10" t="s">
        <v>77</v>
      </c>
      <c r="C216" s="10" t="s">
        <v>17</v>
      </c>
      <c r="D216" s="10">
        <v>13</v>
      </c>
      <c r="E216" s="11">
        <v>42025.451192129629</v>
      </c>
    </row>
    <row r="217" spans="1:5" x14ac:dyDescent="0.25">
      <c r="A217" s="10" t="s">
        <v>11</v>
      </c>
      <c r="B217" s="10" t="s">
        <v>1086</v>
      </c>
      <c r="C217" s="10" t="s">
        <v>1033</v>
      </c>
      <c r="D217" s="10">
        <v>12</v>
      </c>
      <c r="E217" s="11">
        <v>42024.900821759256</v>
      </c>
    </row>
    <row r="218" spans="1:5" x14ac:dyDescent="0.25">
      <c r="A218" s="10" t="s">
        <v>26</v>
      </c>
      <c r="B218" s="10" t="s">
        <v>1087</v>
      </c>
      <c r="C218" s="10" t="s">
        <v>13</v>
      </c>
      <c r="D218" s="10">
        <v>12</v>
      </c>
      <c r="E218" s="11">
        <v>42024.899768518517</v>
      </c>
    </row>
    <row r="219" spans="1:5" x14ac:dyDescent="0.25">
      <c r="A219" s="10" t="s">
        <v>26</v>
      </c>
      <c r="B219" s="10" t="s">
        <v>1088</v>
      </c>
      <c r="C219" s="10" t="s">
        <v>1034</v>
      </c>
      <c r="D219" s="10">
        <v>12</v>
      </c>
      <c r="E219" s="11">
        <v>42024.918749999997</v>
      </c>
    </row>
    <row r="220" spans="1:5" x14ac:dyDescent="0.25">
      <c r="A220" s="10" t="s">
        <v>5</v>
      </c>
      <c r="B220" s="10" t="s">
        <v>35</v>
      </c>
      <c r="C220" s="10" t="s">
        <v>1032</v>
      </c>
      <c r="D220" s="10">
        <v>12</v>
      </c>
      <c r="E220" s="11">
        <v>42023.925451388888</v>
      </c>
    </row>
    <row r="221" spans="1:5" x14ac:dyDescent="0.25">
      <c r="A221" s="10" t="s">
        <v>20</v>
      </c>
      <c r="B221" s="10" t="s">
        <v>1089</v>
      </c>
      <c r="C221" s="10" t="s">
        <v>1033</v>
      </c>
      <c r="D221" s="10">
        <v>12</v>
      </c>
      <c r="E221" s="11">
        <v>42024.900821759256</v>
      </c>
    </row>
    <row r="222" spans="1:5" x14ac:dyDescent="0.25">
      <c r="A222" s="10" t="s">
        <v>26</v>
      </c>
      <c r="B222" s="10" t="s">
        <v>123</v>
      </c>
      <c r="C222" s="10" t="s">
        <v>1031</v>
      </c>
      <c r="D222" s="10">
        <v>12</v>
      </c>
      <c r="E222" s="11">
        <v>42023.916956018518</v>
      </c>
    </row>
    <row r="223" spans="1:5" x14ac:dyDescent="0.25">
      <c r="A223" s="10" t="s">
        <v>5</v>
      </c>
      <c r="B223" s="10" t="s">
        <v>1090</v>
      </c>
      <c r="C223" s="10" t="s">
        <v>1032</v>
      </c>
      <c r="D223" s="10">
        <v>12</v>
      </c>
      <c r="E223" s="11">
        <v>42024.920243055552</v>
      </c>
    </row>
    <row r="224" spans="1:5" x14ac:dyDescent="0.25">
      <c r="A224" s="10" t="s">
        <v>11</v>
      </c>
      <c r="B224" s="10" t="s">
        <v>1091</v>
      </c>
      <c r="C224" s="10" t="s">
        <v>17</v>
      </c>
      <c r="D224" s="10">
        <v>11</v>
      </c>
      <c r="E224" s="11">
        <v>42025.451192129629</v>
      </c>
    </row>
    <row r="225" spans="1:5" x14ac:dyDescent="0.25">
      <c r="A225" s="10" t="s">
        <v>26</v>
      </c>
      <c r="B225" s="10" t="s">
        <v>100</v>
      </c>
      <c r="C225" s="10" t="s">
        <v>1032</v>
      </c>
      <c r="D225" s="10">
        <v>11</v>
      </c>
      <c r="E225" s="11">
        <v>42024.920243055552</v>
      </c>
    </row>
    <row r="226" spans="1:5" x14ac:dyDescent="0.25">
      <c r="A226" s="10" t="s">
        <v>11</v>
      </c>
      <c r="B226" s="10" t="s">
        <v>1092</v>
      </c>
      <c r="C226" s="10" t="s">
        <v>13</v>
      </c>
      <c r="D226" s="10">
        <v>11</v>
      </c>
      <c r="E226" s="11">
        <v>42024.899768518517</v>
      </c>
    </row>
    <row r="227" spans="1:5" x14ac:dyDescent="0.25">
      <c r="A227" s="10" t="s">
        <v>26</v>
      </c>
      <c r="B227" s="10" t="s">
        <v>1093</v>
      </c>
      <c r="C227" s="10" t="s">
        <v>13</v>
      </c>
      <c r="D227" s="10">
        <v>11</v>
      </c>
      <c r="E227" s="11">
        <v>42024.899768518517</v>
      </c>
    </row>
    <row r="228" spans="1:5" x14ac:dyDescent="0.25">
      <c r="A228" s="10" t="s">
        <v>5</v>
      </c>
      <c r="B228" s="10" t="s">
        <v>50</v>
      </c>
      <c r="C228" s="10" t="s">
        <v>17</v>
      </c>
      <c r="D228" s="10">
        <v>11</v>
      </c>
      <c r="E228" s="11">
        <v>42025.786944444444</v>
      </c>
    </row>
    <row r="229" spans="1:5" x14ac:dyDescent="0.25">
      <c r="A229" s="10" t="s">
        <v>26</v>
      </c>
      <c r="B229" s="10" t="s">
        <v>1094</v>
      </c>
      <c r="C229" s="10" t="s">
        <v>1035</v>
      </c>
      <c r="D229" s="10">
        <v>11</v>
      </c>
      <c r="E229" s="11">
        <v>42024.920717592591</v>
      </c>
    </row>
    <row r="230" spans="1:5" x14ac:dyDescent="0.25">
      <c r="A230" s="10" t="s">
        <v>11</v>
      </c>
      <c r="B230" s="10" t="s">
        <v>1095</v>
      </c>
      <c r="C230" s="10" t="s">
        <v>1031</v>
      </c>
      <c r="D230" s="10">
        <v>11</v>
      </c>
      <c r="E230" s="11">
        <v>42025.436712962961</v>
      </c>
    </row>
    <row r="231" spans="1:5" x14ac:dyDescent="0.25">
      <c r="A231" s="10" t="s">
        <v>26</v>
      </c>
      <c r="B231" s="10" t="s">
        <v>119</v>
      </c>
      <c r="C231" s="10" t="s">
        <v>1031</v>
      </c>
      <c r="D231" s="10">
        <v>10</v>
      </c>
      <c r="E231" s="11">
        <v>42023.916956018518</v>
      </c>
    </row>
    <row r="232" spans="1:5" x14ac:dyDescent="0.25">
      <c r="A232" s="10" t="s">
        <v>20</v>
      </c>
      <c r="B232" s="10" t="s">
        <v>1054</v>
      </c>
      <c r="C232" s="10" t="s">
        <v>1035</v>
      </c>
      <c r="D232" s="10">
        <v>10</v>
      </c>
      <c r="E232" s="11">
        <v>42023.941354166665</v>
      </c>
    </row>
    <row r="233" spans="1:5" x14ac:dyDescent="0.25">
      <c r="A233" s="10" t="s">
        <v>26</v>
      </c>
      <c r="B233" s="10" t="s">
        <v>101</v>
      </c>
      <c r="C233" s="10" t="s">
        <v>1031</v>
      </c>
      <c r="D233" s="10">
        <v>10</v>
      </c>
      <c r="E233" s="11">
        <v>42023.916956018518</v>
      </c>
    </row>
    <row r="234" spans="1:5" x14ac:dyDescent="0.25">
      <c r="A234" s="10" t="s">
        <v>11</v>
      </c>
      <c r="B234" s="10" t="s">
        <v>1096</v>
      </c>
      <c r="C234" s="10" t="s">
        <v>1035</v>
      </c>
      <c r="D234" s="10">
        <v>10</v>
      </c>
      <c r="E234" s="11">
        <v>42024.920717592591</v>
      </c>
    </row>
    <row r="235" spans="1:5" x14ac:dyDescent="0.25">
      <c r="A235" s="10" t="s">
        <v>26</v>
      </c>
      <c r="B235" s="10" t="s">
        <v>115</v>
      </c>
      <c r="C235" s="10" t="s">
        <v>1032</v>
      </c>
      <c r="D235" s="10">
        <v>10</v>
      </c>
      <c r="E235" s="11">
        <v>42024.920243055552</v>
      </c>
    </row>
    <row r="236" spans="1:5" x14ac:dyDescent="0.25">
      <c r="A236" s="10" t="s">
        <v>5</v>
      </c>
      <c r="B236" s="10" t="s">
        <v>1097</v>
      </c>
      <c r="C236" s="10" t="s">
        <v>1032</v>
      </c>
      <c r="D236" s="10">
        <v>10</v>
      </c>
      <c r="E236" s="11">
        <v>42024.920243055552</v>
      </c>
    </row>
    <row r="237" spans="1:5" x14ac:dyDescent="0.25">
      <c r="A237" s="10" t="s">
        <v>26</v>
      </c>
      <c r="B237" s="10" t="s">
        <v>85</v>
      </c>
      <c r="C237" s="10" t="s">
        <v>1030</v>
      </c>
      <c r="D237" s="10">
        <v>9</v>
      </c>
      <c r="E237" s="11">
        <v>42023.944189814814</v>
      </c>
    </row>
    <row r="238" spans="1:5" x14ac:dyDescent="0.25">
      <c r="A238" s="10" t="s">
        <v>26</v>
      </c>
      <c r="B238" s="10" t="s">
        <v>120</v>
      </c>
      <c r="C238" s="10" t="s">
        <v>1031</v>
      </c>
      <c r="D238" s="10">
        <v>9</v>
      </c>
      <c r="E238" s="11">
        <v>42023.916956018518</v>
      </c>
    </row>
    <row r="239" spans="1:5" x14ac:dyDescent="0.25">
      <c r="A239" s="10" t="s">
        <v>26</v>
      </c>
      <c r="B239" s="10" t="s">
        <v>1055</v>
      </c>
      <c r="C239" s="10" t="s">
        <v>1033</v>
      </c>
      <c r="D239" s="10">
        <v>9</v>
      </c>
      <c r="E239" s="11">
        <v>42023.927511574075</v>
      </c>
    </row>
    <row r="240" spans="1:5" x14ac:dyDescent="0.25">
      <c r="A240" s="10" t="s">
        <v>26</v>
      </c>
      <c r="B240" s="10" t="s">
        <v>1098</v>
      </c>
      <c r="C240" s="10" t="s">
        <v>1035</v>
      </c>
      <c r="D240" s="10">
        <v>9</v>
      </c>
      <c r="E240" s="11">
        <v>42024.920717592591</v>
      </c>
    </row>
    <row r="241" spans="1:5" x14ac:dyDescent="0.25">
      <c r="A241" s="10" t="s">
        <v>26</v>
      </c>
      <c r="B241" s="10" t="s">
        <v>1056</v>
      </c>
      <c r="C241" s="10" t="s">
        <v>1031</v>
      </c>
      <c r="D241" s="10">
        <v>9</v>
      </c>
      <c r="E241" s="11">
        <v>42023.916956018518</v>
      </c>
    </row>
    <row r="242" spans="1:5" x14ac:dyDescent="0.25">
      <c r="A242" s="10" t="s">
        <v>5</v>
      </c>
      <c r="B242" s="10" t="s">
        <v>1099</v>
      </c>
      <c r="C242" s="10" t="s">
        <v>1034</v>
      </c>
      <c r="D242" s="10">
        <v>9</v>
      </c>
      <c r="E242" s="11">
        <v>42024.918749999997</v>
      </c>
    </row>
    <row r="243" spans="1:5" x14ac:dyDescent="0.25">
      <c r="A243" s="10" t="s">
        <v>11</v>
      </c>
      <c r="B243" s="10" t="s">
        <v>1057</v>
      </c>
      <c r="C243" s="10" t="s">
        <v>13</v>
      </c>
      <c r="D243" s="10">
        <v>8</v>
      </c>
      <c r="E243" s="11">
        <v>42024.881226851852</v>
      </c>
    </row>
    <row r="244" spans="1:5" x14ac:dyDescent="0.25">
      <c r="A244" s="10" t="s">
        <v>11</v>
      </c>
      <c r="B244" s="10" t="s">
        <v>111</v>
      </c>
      <c r="C244" s="10" t="s">
        <v>1032</v>
      </c>
      <c r="D244" s="10">
        <v>8</v>
      </c>
      <c r="E244" s="11">
        <v>42023.925451388888</v>
      </c>
    </row>
    <row r="245" spans="1:5" x14ac:dyDescent="0.25">
      <c r="A245" s="10" t="s">
        <v>26</v>
      </c>
      <c r="B245" s="10" t="s">
        <v>1058</v>
      </c>
      <c r="C245" s="10" t="s">
        <v>13</v>
      </c>
      <c r="D245" s="10">
        <v>8</v>
      </c>
      <c r="E245" s="11">
        <v>42024.881226851852</v>
      </c>
    </row>
    <row r="246" spans="1:5" x14ac:dyDescent="0.25">
      <c r="A246" s="10" t="s">
        <v>11</v>
      </c>
      <c r="B246" s="10" t="s">
        <v>1059</v>
      </c>
      <c r="C246" s="10" t="s">
        <v>1033</v>
      </c>
      <c r="D246" s="10">
        <v>7</v>
      </c>
      <c r="E246" s="11">
        <v>42023.927511574075</v>
      </c>
    </row>
    <row r="247" spans="1:5" x14ac:dyDescent="0.25">
      <c r="A247" s="10" t="s">
        <v>26</v>
      </c>
      <c r="B247" s="10" t="s">
        <v>142</v>
      </c>
      <c r="C247" s="10" t="s">
        <v>13</v>
      </c>
      <c r="D247" s="10">
        <v>7</v>
      </c>
      <c r="E247" s="11">
        <v>42025.780775462961</v>
      </c>
    </row>
    <row r="248" spans="1:5" x14ac:dyDescent="0.25">
      <c r="A248" s="10" t="s">
        <v>26</v>
      </c>
      <c r="B248" s="10" t="s">
        <v>1060</v>
      </c>
      <c r="C248" s="10" t="s">
        <v>1031</v>
      </c>
      <c r="D248" s="10">
        <v>7</v>
      </c>
      <c r="E248" s="11">
        <v>42023.916956018518</v>
      </c>
    </row>
    <row r="249" spans="1:5" x14ac:dyDescent="0.25">
      <c r="A249" s="10" t="s">
        <v>11</v>
      </c>
      <c r="B249" s="10" t="s">
        <v>145</v>
      </c>
      <c r="C249" s="10" t="s">
        <v>1030</v>
      </c>
      <c r="D249" s="10">
        <v>6</v>
      </c>
      <c r="E249" s="11">
        <v>42025.016319444447</v>
      </c>
    </row>
    <row r="250" spans="1:5" x14ac:dyDescent="0.25">
      <c r="A250" s="10" t="s">
        <v>26</v>
      </c>
      <c r="B250" s="10" t="s">
        <v>1061</v>
      </c>
      <c r="C250" s="10" t="s">
        <v>1035</v>
      </c>
      <c r="D250" s="10">
        <v>6</v>
      </c>
      <c r="E250" s="11">
        <v>42023.941354166665</v>
      </c>
    </row>
    <row r="251" spans="1:5" x14ac:dyDescent="0.25">
      <c r="A251" s="10" t="s">
        <v>5</v>
      </c>
      <c r="B251" s="10" t="s">
        <v>1062</v>
      </c>
      <c r="C251" s="10" t="s">
        <v>1030</v>
      </c>
      <c r="D251" s="10">
        <v>5</v>
      </c>
      <c r="E251" s="11">
        <v>42023.944189814814</v>
      </c>
    </row>
    <row r="252" spans="1:5" x14ac:dyDescent="0.25">
      <c r="A252" s="10" t="s">
        <v>20</v>
      </c>
      <c r="B252" s="10" t="s">
        <v>620</v>
      </c>
      <c r="C252" s="10" t="s">
        <v>13</v>
      </c>
      <c r="D252" s="10">
        <v>5</v>
      </c>
      <c r="E252" s="11">
        <v>42024.881226851852</v>
      </c>
    </row>
    <row r="253" spans="1:5" x14ac:dyDescent="0.25">
      <c r="A253" s="12" t="s">
        <v>20</v>
      </c>
      <c r="B253" s="12" t="s">
        <v>620</v>
      </c>
      <c r="C253" s="12" t="s">
        <v>1030</v>
      </c>
      <c r="D253" s="12">
        <v>1</v>
      </c>
      <c r="E253" s="13">
        <v>42023.944189814814</v>
      </c>
    </row>
    <row r="254" spans="1:5" x14ac:dyDescent="0.25">
      <c r="A254" s="10" t="s">
        <v>5</v>
      </c>
      <c r="B254" s="10" t="s">
        <v>154</v>
      </c>
      <c r="C254" s="10" t="s">
        <v>1033</v>
      </c>
      <c r="D254" s="10">
        <v>2</v>
      </c>
      <c r="E254" s="11">
        <v>42023.927511574075</v>
      </c>
    </row>
    <row r="255" spans="1:5" x14ac:dyDescent="0.25">
      <c r="A255" s="10" t="s">
        <v>5</v>
      </c>
      <c r="B255" s="10" t="s">
        <v>1063</v>
      </c>
      <c r="C255" s="10" t="s">
        <v>1034</v>
      </c>
      <c r="D255" s="10">
        <v>1</v>
      </c>
      <c r="E255" s="11">
        <v>42023.952256944445</v>
      </c>
    </row>
    <row r="256" spans="1:5" x14ac:dyDescent="0.25">
      <c r="A256" s="10" t="s">
        <v>26</v>
      </c>
      <c r="B256" s="10" t="s">
        <v>155</v>
      </c>
      <c r="C256" s="10" t="s">
        <v>1034</v>
      </c>
      <c r="D256" s="10">
        <v>1</v>
      </c>
      <c r="E256" s="11">
        <v>42023.952256944445</v>
      </c>
    </row>
    <row r="257" spans="1:5" x14ac:dyDescent="0.25">
      <c r="A257" s="10" t="s">
        <v>5</v>
      </c>
      <c r="B257" s="10" t="s">
        <v>1100</v>
      </c>
      <c r="C257" s="10" t="s">
        <v>1030</v>
      </c>
      <c r="D257" s="10">
        <v>1</v>
      </c>
      <c r="E257" s="11">
        <v>42025.016319444447</v>
      </c>
    </row>
    <row r="258" spans="1:5" x14ac:dyDescent="0.25">
      <c r="A258" s="10" t="s">
        <v>20</v>
      </c>
      <c r="B258" s="10" t="s">
        <v>1101</v>
      </c>
      <c r="C258" s="10" t="s">
        <v>1030</v>
      </c>
      <c r="D258" s="10">
        <v>1</v>
      </c>
      <c r="E258" s="11">
        <v>42025.016319444447</v>
      </c>
    </row>
    <row r="259" spans="1:5" x14ac:dyDescent="0.25">
      <c r="A259" s="10" t="s">
        <v>26</v>
      </c>
      <c r="B259" s="10" t="s">
        <v>1064</v>
      </c>
      <c r="C259" s="10" t="s">
        <v>1034</v>
      </c>
      <c r="D259" s="10">
        <v>1</v>
      </c>
      <c r="E259" s="11">
        <v>42023.952256944445</v>
      </c>
    </row>
  </sheetData>
  <autoFilter ref="A1:H259"/>
  <pageMargins left="0.7" right="0.7" top="0.75" bottom="0.75" header="0.3" footer="0.3"/>
  <pageSetup paperSize="9" orientation="portrait" horizontalDpi="4294967295" verticalDpi="4294967295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43"/>
  <sheetViews>
    <sheetView workbookViewId="0"/>
  </sheetViews>
  <sheetFormatPr baseColWidth="10" defaultColWidth="9.140625" defaultRowHeight="15" x14ac:dyDescent="0.25"/>
  <cols>
    <col min="1" max="1" width="10.28515625" bestFit="1" customWidth="1"/>
    <col min="2" max="2" width="23.7109375" bestFit="1" customWidth="1"/>
    <col min="3" max="3" width="27.7109375" bestFit="1" customWidth="1"/>
    <col min="4" max="4" width="12.140625" bestFit="1" customWidth="1"/>
    <col min="5" max="5" width="17.7109375" bestFit="1" customWidth="1"/>
    <col min="6" max="6" width="10.28515625" bestFit="1" customWidth="1"/>
    <col min="7" max="7" width="8.28515625" bestFit="1" customWidth="1"/>
    <col min="8" max="8" width="15.85546875" bestFit="1" customWidth="1"/>
    <col min="10" max="10" width="21" customWidth="1"/>
    <col min="11" max="11" width="16.5703125" customWidth="1"/>
    <col min="12" max="12" width="15" customWidth="1"/>
    <col min="13" max="13" width="20" customWidth="1"/>
    <col min="14" max="14" width="2" customWidth="1"/>
    <col min="15" max="56" width="3" customWidth="1"/>
    <col min="57" max="59" width="4" customWidth="1"/>
    <col min="60" max="60" width="1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</v>
      </c>
      <c r="G1" t="s">
        <v>164</v>
      </c>
      <c r="H1" s="1">
        <v>42254.367731481485</v>
      </c>
      <c r="J1" s="2" t="s">
        <v>164</v>
      </c>
      <c r="K1" t="s">
        <v>168</v>
      </c>
    </row>
    <row r="2" spans="1:13" hidden="1" x14ac:dyDescent="0.25">
      <c r="A2" s="10" t="s">
        <v>5</v>
      </c>
      <c r="B2" s="10" t="s">
        <v>6</v>
      </c>
      <c r="C2" s="10" t="s">
        <v>1030</v>
      </c>
      <c r="D2" s="10">
        <v>161</v>
      </c>
      <c r="E2" s="11">
        <v>42254.484444444446</v>
      </c>
      <c r="F2">
        <f>IF(E2&gt;$H$1,IF(E2&gt;$H$2,IF(E2&gt;$H$3,4,3),2),1)</f>
        <v>2</v>
      </c>
      <c r="G2" t="str">
        <f>IF(B2=B1,"Perdu","Gagné")</f>
        <v>Gagné</v>
      </c>
      <c r="H2" s="1">
        <v>42254.908020833333</v>
      </c>
    </row>
    <row r="3" spans="1:13" hidden="1" x14ac:dyDescent="0.25">
      <c r="A3" s="12" t="s">
        <v>5</v>
      </c>
      <c r="B3" s="12" t="s">
        <v>6</v>
      </c>
      <c r="C3" s="12" t="s">
        <v>1033</v>
      </c>
      <c r="D3" s="12">
        <v>93</v>
      </c>
      <c r="E3" s="13">
        <v>42254.777685185189</v>
      </c>
      <c r="F3">
        <f t="shared" ref="F3:F66" si="0">IF(E3&gt;$H$1,IF(E3&gt;$H$2,IF(E3&gt;$H$3,4,3),2),1)</f>
        <v>2</v>
      </c>
      <c r="G3" t="str">
        <f t="shared" ref="G3:G66" si="1">IF(B3=B2,"Perdu","Gagné")</f>
        <v>Perdu</v>
      </c>
      <c r="H3" s="1">
        <f t="shared" ref="H3" ca="1" si="2">NOW()</f>
        <v>42373.903114004628</v>
      </c>
      <c r="J3" s="2" t="s">
        <v>1335</v>
      </c>
      <c r="K3" t="s">
        <v>167</v>
      </c>
      <c r="L3" t="s">
        <v>170</v>
      </c>
      <c r="M3" t="s">
        <v>169</v>
      </c>
    </row>
    <row r="4" spans="1:13" hidden="1" x14ac:dyDescent="0.25">
      <c r="A4" s="12" t="s">
        <v>5</v>
      </c>
      <c r="B4" s="12" t="s">
        <v>6</v>
      </c>
      <c r="C4" s="12" t="s">
        <v>1035</v>
      </c>
      <c r="D4" s="12">
        <v>78</v>
      </c>
      <c r="E4" s="13">
        <v>42254.830254629633</v>
      </c>
      <c r="F4">
        <f t="shared" si="0"/>
        <v>2</v>
      </c>
      <c r="G4" t="str">
        <f t="shared" si="1"/>
        <v>Perdu</v>
      </c>
      <c r="J4" s="3" t="s">
        <v>1035</v>
      </c>
      <c r="K4" s="4">
        <v>164</v>
      </c>
      <c r="L4" s="4">
        <v>14</v>
      </c>
      <c r="M4" s="4">
        <v>11.714285714285714</v>
      </c>
    </row>
    <row r="5" spans="1:13" hidden="1" x14ac:dyDescent="0.25">
      <c r="A5" s="12" t="s">
        <v>5</v>
      </c>
      <c r="B5" s="12" t="s">
        <v>6</v>
      </c>
      <c r="C5" s="12" t="s">
        <v>1034</v>
      </c>
      <c r="D5" s="12">
        <v>71</v>
      </c>
      <c r="E5" s="13">
        <v>42254.572152777779</v>
      </c>
      <c r="F5">
        <f t="shared" si="0"/>
        <v>2</v>
      </c>
      <c r="G5" t="str">
        <f t="shared" si="1"/>
        <v>Perdu</v>
      </c>
      <c r="J5" s="3" t="s">
        <v>1032</v>
      </c>
      <c r="K5" s="4">
        <v>188</v>
      </c>
      <c r="L5" s="4">
        <v>13</v>
      </c>
      <c r="M5" s="4">
        <v>14.461538461538462</v>
      </c>
    </row>
    <row r="6" spans="1:13" hidden="1" x14ac:dyDescent="0.25">
      <c r="A6" s="12" t="s">
        <v>5</v>
      </c>
      <c r="B6" s="12" t="s">
        <v>6</v>
      </c>
      <c r="C6" s="12" t="s">
        <v>1032</v>
      </c>
      <c r="D6" s="12">
        <v>65</v>
      </c>
      <c r="E6" s="13">
        <v>42254.829872685186</v>
      </c>
      <c r="F6">
        <f t="shared" si="0"/>
        <v>2</v>
      </c>
      <c r="G6" t="str">
        <f t="shared" si="1"/>
        <v>Perdu</v>
      </c>
      <c r="J6" s="3" t="s">
        <v>1031</v>
      </c>
      <c r="K6" s="4">
        <v>208</v>
      </c>
      <c r="L6" s="4">
        <v>13</v>
      </c>
      <c r="M6" s="4">
        <v>16</v>
      </c>
    </row>
    <row r="7" spans="1:13" hidden="1" x14ac:dyDescent="0.25">
      <c r="A7" s="12" t="s">
        <v>5</v>
      </c>
      <c r="B7" s="12" t="s">
        <v>6</v>
      </c>
      <c r="C7" s="12" t="s">
        <v>17</v>
      </c>
      <c r="D7" s="12">
        <v>61</v>
      </c>
      <c r="E7" s="13">
        <v>42254.413425925923</v>
      </c>
      <c r="F7">
        <f t="shared" si="0"/>
        <v>2</v>
      </c>
      <c r="G7" t="str">
        <f t="shared" si="1"/>
        <v>Perdu</v>
      </c>
      <c r="J7" s="3" t="s">
        <v>17</v>
      </c>
      <c r="K7" s="4">
        <v>209</v>
      </c>
      <c r="L7" s="4">
        <v>11</v>
      </c>
      <c r="M7" s="4">
        <v>19</v>
      </c>
    </row>
    <row r="8" spans="1:13" hidden="1" x14ac:dyDescent="0.25">
      <c r="A8" s="10" t="s">
        <v>5</v>
      </c>
      <c r="B8" s="10" t="s">
        <v>19</v>
      </c>
      <c r="C8" s="10" t="s">
        <v>1031</v>
      </c>
      <c r="D8" s="10">
        <v>101</v>
      </c>
      <c r="E8" s="11">
        <v>42253.622812499998</v>
      </c>
      <c r="F8">
        <f t="shared" si="0"/>
        <v>1</v>
      </c>
      <c r="G8" t="str">
        <f t="shared" si="1"/>
        <v>Gagné</v>
      </c>
      <c r="J8" s="3" t="s">
        <v>1033</v>
      </c>
      <c r="K8" s="4">
        <v>292</v>
      </c>
      <c r="L8" s="4">
        <v>15</v>
      </c>
      <c r="M8" s="4">
        <v>19.466666666666665</v>
      </c>
    </row>
    <row r="9" spans="1:13" hidden="1" x14ac:dyDescent="0.25">
      <c r="A9" s="12" t="s">
        <v>5</v>
      </c>
      <c r="B9" s="12" t="s">
        <v>19</v>
      </c>
      <c r="C9" s="12" t="s">
        <v>1032</v>
      </c>
      <c r="D9" s="12">
        <v>91</v>
      </c>
      <c r="E9" s="13">
        <v>42253.729780092595</v>
      </c>
      <c r="F9">
        <f t="shared" si="0"/>
        <v>1</v>
      </c>
      <c r="G9" t="str">
        <f t="shared" si="1"/>
        <v>Perdu</v>
      </c>
      <c r="J9" s="3" t="s">
        <v>1030</v>
      </c>
      <c r="K9" s="4">
        <v>268</v>
      </c>
      <c r="L9" s="4">
        <v>12</v>
      </c>
      <c r="M9" s="4">
        <v>22.333333333333332</v>
      </c>
    </row>
    <row r="10" spans="1:13" x14ac:dyDescent="0.25">
      <c r="A10" s="10" t="s">
        <v>5</v>
      </c>
      <c r="B10" s="10" t="s">
        <v>923</v>
      </c>
      <c r="C10" s="10" t="s">
        <v>1032</v>
      </c>
      <c r="D10" s="10">
        <v>93</v>
      </c>
      <c r="E10" s="11">
        <v>42254.92359953704</v>
      </c>
      <c r="F10">
        <f t="shared" ca="1" si="0"/>
        <v>3</v>
      </c>
      <c r="G10" t="str">
        <f t="shared" si="1"/>
        <v>Gagné</v>
      </c>
      <c r="J10" s="3" t="s">
        <v>13</v>
      </c>
      <c r="K10" s="4">
        <v>393</v>
      </c>
      <c r="L10" s="4">
        <v>16</v>
      </c>
      <c r="M10" s="4">
        <v>24.5625</v>
      </c>
    </row>
    <row r="11" spans="1:13" x14ac:dyDescent="0.25">
      <c r="A11" s="12" t="s">
        <v>5</v>
      </c>
      <c r="B11" s="12" t="s">
        <v>923</v>
      </c>
      <c r="C11" s="12" t="s">
        <v>1033</v>
      </c>
      <c r="D11" s="12">
        <v>50</v>
      </c>
      <c r="E11" s="13">
        <v>42254.914212962962</v>
      </c>
      <c r="F11">
        <f t="shared" ca="1" si="0"/>
        <v>3</v>
      </c>
      <c r="G11" t="str">
        <f t="shared" si="1"/>
        <v>Perdu</v>
      </c>
      <c r="J11" s="3" t="s">
        <v>1034</v>
      </c>
      <c r="K11" s="4">
        <v>373</v>
      </c>
      <c r="L11" s="4">
        <v>11</v>
      </c>
      <c r="M11" s="4">
        <v>33.909090909090907</v>
      </c>
    </row>
    <row r="12" spans="1:13" x14ac:dyDescent="0.25">
      <c r="A12" s="12" t="s">
        <v>5</v>
      </c>
      <c r="B12" s="12" t="s">
        <v>923</v>
      </c>
      <c r="C12" s="12" t="s">
        <v>1034</v>
      </c>
      <c r="D12" s="12">
        <v>25</v>
      </c>
      <c r="E12" s="13">
        <v>42254.932106481479</v>
      </c>
      <c r="F12">
        <f t="shared" ca="1" si="0"/>
        <v>3</v>
      </c>
      <c r="G12" t="str">
        <f t="shared" si="1"/>
        <v>Perdu</v>
      </c>
      <c r="J12" s="3" t="s">
        <v>1336</v>
      </c>
      <c r="K12" s="4">
        <v>2095</v>
      </c>
      <c r="L12" s="4">
        <v>105</v>
      </c>
      <c r="M12" s="4">
        <v>19.952380952380953</v>
      </c>
    </row>
    <row r="13" spans="1:13" hidden="1" x14ac:dyDescent="0.25">
      <c r="A13" s="10" t="s">
        <v>5</v>
      </c>
      <c r="B13" s="10" t="s">
        <v>1109</v>
      </c>
      <c r="C13" s="10" t="s">
        <v>1031</v>
      </c>
      <c r="D13" s="10">
        <v>80</v>
      </c>
      <c r="E13" s="11">
        <v>42253.622812499998</v>
      </c>
      <c r="F13">
        <f t="shared" si="0"/>
        <v>1</v>
      </c>
      <c r="G13" t="str">
        <f t="shared" si="1"/>
        <v>Gagné</v>
      </c>
    </row>
    <row r="14" spans="1:13" hidden="1" x14ac:dyDescent="0.25">
      <c r="A14" s="12" t="s">
        <v>5</v>
      </c>
      <c r="B14" s="12" t="s">
        <v>1109</v>
      </c>
      <c r="C14" s="12" t="s">
        <v>17</v>
      </c>
      <c r="D14" s="12">
        <v>45</v>
      </c>
      <c r="E14" s="13">
        <v>42253.659861111111</v>
      </c>
      <c r="F14">
        <f t="shared" si="0"/>
        <v>1</v>
      </c>
      <c r="G14" t="str">
        <f t="shared" si="1"/>
        <v>Perdu</v>
      </c>
    </row>
    <row r="15" spans="1:13" hidden="1" x14ac:dyDescent="0.25">
      <c r="A15" s="12" t="s">
        <v>5</v>
      </c>
      <c r="B15" s="12" t="s">
        <v>1109</v>
      </c>
      <c r="C15" s="12" t="s">
        <v>1030</v>
      </c>
      <c r="D15" s="12">
        <v>43</v>
      </c>
      <c r="E15" s="13">
        <v>42253.644756944443</v>
      </c>
      <c r="F15">
        <f t="shared" si="0"/>
        <v>1</v>
      </c>
      <c r="G15" t="str">
        <f t="shared" si="1"/>
        <v>Perdu</v>
      </c>
    </row>
    <row r="16" spans="1:13" hidden="1" x14ac:dyDescent="0.25">
      <c r="A16" s="10" t="s">
        <v>11</v>
      </c>
      <c r="B16" s="10" t="s">
        <v>1164</v>
      </c>
      <c r="C16" s="10" t="s">
        <v>1031</v>
      </c>
      <c r="D16" s="10">
        <v>76</v>
      </c>
      <c r="E16" s="11">
        <v>42254.370532407411</v>
      </c>
      <c r="F16">
        <f t="shared" si="0"/>
        <v>2</v>
      </c>
      <c r="G16" t="str">
        <f t="shared" si="1"/>
        <v>Gagné</v>
      </c>
      <c r="J16" s="2" t="s">
        <v>1335</v>
      </c>
      <c r="K16" t="s">
        <v>170</v>
      </c>
    </row>
    <row r="17" spans="1:11" hidden="1" x14ac:dyDescent="0.25">
      <c r="A17" s="12" t="s">
        <v>11</v>
      </c>
      <c r="B17" s="12" t="s">
        <v>1164</v>
      </c>
      <c r="C17" s="12" t="s">
        <v>1034</v>
      </c>
      <c r="D17" s="12">
        <v>68</v>
      </c>
      <c r="E17" s="13">
        <v>42254.572152777779</v>
      </c>
      <c r="F17">
        <f t="shared" si="0"/>
        <v>2</v>
      </c>
      <c r="G17" t="str">
        <f t="shared" si="1"/>
        <v>Perdu</v>
      </c>
      <c r="J17" s="3" t="s">
        <v>17</v>
      </c>
      <c r="K17" s="5">
        <v>0.11585365853658537</v>
      </c>
    </row>
    <row r="18" spans="1:11" hidden="1" x14ac:dyDescent="0.25">
      <c r="A18" s="12" t="s">
        <v>11</v>
      </c>
      <c r="B18" s="12" t="s">
        <v>1164</v>
      </c>
      <c r="C18" s="12" t="s">
        <v>1032</v>
      </c>
      <c r="D18" s="12">
        <v>66</v>
      </c>
      <c r="E18" s="13">
        <v>42254.829872685186</v>
      </c>
      <c r="F18">
        <f t="shared" si="0"/>
        <v>2</v>
      </c>
      <c r="G18" t="str">
        <f t="shared" si="1"/>
        <v>Perdu</v>
      </c>
      <c r="J18" s="6" t="s">
        <v>168</v>
      </c>
      <c r="K18" s="5">
        <v>0.57894736842105265</v>
      </c>
    </row>
    <row r="19" spans="1:11" hidden="1" x14ac:dyDescent="0.25">
      <c r="A19" s="12" t="s">
        <v>11</v>
      </c>
      <c r="B19" s="12" t="s">
        <v>1164</v>
      </c>
      <c r="C19" s="12" t="s">
        <v>17</v>
      </c>
      <c r="D19" s="12">
        <v>43</v>
      </c>
      <c r="E19" s="13">
        <v>42254.413425925923</v>
      </c>
      <c r="F19">
        <f t="shared" si="0"/>
        <v>2</v>
      </c>
      <c r="G19" t="str">
        <f t="shared" si="1"/>
        <v>Perdu</v>
      </c>
      <c r="J19" s="6" t="s">
        <v>171</v>
      </c>
      <c r="K19" s="5">
        <v>0.42105263157894735</v>
      </c>
    </row>
    <row r="20" spans="1:11" hidden="1" x14ac:dyDescent="0.25">
      <c r="A20" s="10" t="s">
        <v>11</v>
      </c>
      <c r="B20" s="10" t="s">
        <v>54</v>
      </c>
      <c r="C20" s="10" t="s">
        <v>13</v>
      </c>
      <c r="D20" s="10">
        <v>71</v>
      </c>
      <c r="E20" s="11">
        <v>42253.850011574075</v>
      </c>
      <c r="F20">
        <f t="shared" si="0"/>
        <v>1</v>
      </c>
      <c r="G20" t="str">
        <f t="shared" si="1"/>
        <v>Gagné</v>
      </c>
      <c r="J20" s="3" t="s">
        <v>13</v>
      </c>
      <c r="K20" s="5">
        <v>0.11585365853658537</v>
      </c>
    </row>
    <row r="21" spans="1:11" hidden="1" x14ac:dyDescent="0.25">
      <c r="A21" s="12" t="s">
        <v>11</v>
      </c>
      <c r="B21" s="12" t="s">
        <v>54</v>
      </c>
      <c r="C21" s="12" t="s">
        <v>1033</v>
      </c>
      <c r="D21" s="12">
        <v>60</v>
      </c>
      <c r="E21" s="13">
        <v>42254.355671296296</v>
      </c>
      <c r="F21">
        <f t="shared" si="0"/>
        <v>1</v>
      </c>
      <c r="G21" t="str">
        <f t="shared" si="1"/>
        <v>Perdu</v>
      </c>
      <c r="J21" s="6" t="s">
        <v>168</v>
      </c>
      <c r="K21" s="5">
        <v>0.84210526315789469</v>
      </c>
    </row>
    <row r="22" spans="1:11" hidden="1" x14ac:dyDescent="0.25">
      <c r="A22" s="12" t="s">
        <v>11</v>
      </c>
      <c r="B22" s="12" t="s">
        <v>54</v>
      </c>
      <c r="C22" s="12" t="s">
        <v>1035</v>
      </c>
      <c r="D22" s="12">
        <v>58</v>
      </c>
      <c r="E22" s="13">
        <v>42253.737824074073</v>
      </c>
      <c r="F22">
        <f t="shared" si="0"/>
        <v>1</v>
      </c>
      <c r="G22" t="str">
        <f t="shared" si="1"/>
        <v>Perdu</v>
      </c>
      <c r="J22" s="6" t="s">
        <v>171</v>
      </c>
      <c r="K22" s="5">
        <v>0.15789473684210525</v>
      </c>
    </row>
    <row r="23" spans="1:11" hidden="1" x14ac:dyDescent="0.25">
      <c r="A23" s="12" t="s">
        <v>11</v>
      </c>
      <c r="B23" s="12" t="s">
        <v>54</v>
      </c>
      <c r="C23" s="12" t="s">
        <v>1034</v>
      </c>
      <c r="D23" s="12">
        <v>49</v>
      </c>
      <c r="E23" s="13">
        <v>42253.894074074073</v>
      </c>
      <c r="F23">
        <f t="shared" si="0"/>
        <v>1</v>
      </c>
      <c r="G23" t="str">
        <f t="shared" si="1"/>
        <v>Perdu</v>
      </c>
      <c r="J23" s="3" t="s">
        <v>1031</v>
      </c>
      <c r="K23" s="5">
        <v>0.1402439024390244</v>
      </c>
    </row>
    <row r="24" spans="1:11" hidden="1" x14ac:dyDescent="0.25">
      <c r="A24" s="10" t="s">
        <v>5</v>
      </c>
      <c r="B24" s="10" t="s">
        <v>9</v>
      </c>
      <c r="C24" s="10" t="s">
        <v>1035</v>
      </c>
      <c r="D24" s="10">
        <v>64</v>
      </c>
      <c r="E24" s="11">
        <v>42253.737824074073</v>
      </c>
      <c r="F24">
        <f t="shared" si="0"/>
        <v>1</v>
      </c>
      <c r="G24" t="str">
        <f t="shared" si="1"/>
        <v>Gagné</v>
      </c>
      <c r="J24" s="6" t="s">
        <v>168</v>
      </c>
      <c r="K24" s="5">
        <v>0.56521739130434778</v>
      </c>
    </row>
    <row r="25" spans="1:11" hidden="1" x14ac:dyDescent="0.25">
      <c r="A25" s="12" t="s">
        <v>5</v>
      </c>
      <c r="B25" s="12" t="s">
        <v>9</v>
      </c>
      <c r="C25" s="12" t="s">
        <v>1034</v>
      </c>
      <c r="D25" s="12">
        <v>46</v>
      </c>
      <c r="E25" s="13">
        <v>42253.894074074073</v>
      </c>
      <c r="F25">
        <f t="shared" si="0"/>
        <v>1</v>
      </c>
      <c r="G25" t="str">
        <f t="shared" si="1"/>
        <v>Perdu</v>
      </c>
      <c r="J25" s="6" t="s">
        <v>171</v>
      </c>
      <c r="K25" s="5">
        <v>0.43478260869565216</v>
      </c>
    </row>
    <row r="26" spans="1:11" hidden="1" x14ac:dyDescent="0.25">
      <c r="A26" s="10" t="s">
        <v>26</v>
      </c>
      <c r="B26" s="10" t="s">
        <v>80</v>
      </c>
      <c r="C26" s="10" t="s">
        <v>13</v>
      </c>
      <c r="D26" s="10">
        <v>62</v>
      </c>
      <c r="E26" s="11">
        <v>42253.850011574075</v>
      </c>
      <c r="F26">
        <f t="shared" si="0"/>
        <v>1</v>
      </c>
      <c r="G26" t="str">
        <f t="shared" si="1"/>
        <v>Gagné</v>
      </c>
      <c r="J26" s="3" t="s">
        <v>1030</v>
      </c>
      <c r="K26" s="5">
        <v>0.10975609756097561</v>
      </c>
    </row>
    <row r="27" spans="1:11" hidden="1" x14ac:dyDescent="0.25">
      <c r="A27" s="12" t="s">
        <v>26</v>
      </c>
      <c r="B27" s="12" t="s">
        <v>80</v>
      </c>
      <c r="C27" s="12" t="s">
        <v>1031</v>
      </c>
      <c r="D27" s="12">
        <v>50</v>
      </c>
      <c r="E27" s="13">
        <v>42253.622812499998</v>
      </c>
      <c r="F27">
        <f t="shared" si="0"/>
        <v>1</v>
      </c>
      <c r="G27" t="str">
        <f t="shared" si="1"/>
        <v>Perdu</v>
      </c>
      <c r="J27" s="6" t="s">
        <v>168</v>
      </c>
      <c r="K27" s="5">
        <v>0.66666666666666663</v>
      </c>
    </row>
    <row r="28" spans="1:11" hidden="1" x14ac:dyDescent="0.25">
      <c r="A28" s="12" t="s">
        <v>26</v>
      </c>
      <c r="B28" s="12" t="s">
        <v>80</v>
      </c>
      <c r="C28" s="12" t="s">
        <v>1034</v>
      </c>
      <c r="D28" s="12">
        <v>40</v>
      </c>
      <c r="E28" s="13">
        <v>42253.894074074073</v>
      </c>
      <c r="F28">
        <f t="shared" si="0"/>
        <v>1</v>
      </c>
      <c r="G28" t="str">
        <f t="shared" si="1"/>
        <v>Perdu</v>
      </c>
      <c r="J28" s="6" t="s">
        <v>171</v>
      </c>
      <c r="K28" s="5">
        <v>0.33333333333333331</v>
      </c>
    </row>
    <row r="29" spans="1:11" hidden="1" x14ac:dyDescent="0.25">
      <c r="A29" s="10" t="s">
        <v>11</v>
      </c>
      <c r="B29" s="10" t="s">
        <v>1110</v>
      </c>
      <c r="C29" s="10" t="s">
        <v>13</v>
      </c>
      <c r="D29" s="10">
        <v>61</v>
      </c>
      <c r="E29" s="11">
        <v>42253.850011574075</v>
      </c>
      <c r="F29">
        <f t="shared" si="0"/>
        <v>1</v>
      </c>
      <c r="G29" t="str">
        <f t="shared" si="1"/>
        <v>Gagné</v>
      </c>
      <c r="J29" s="3" t="s">
        <v>1032</v>
      </c>
      <c r="K29" s="5">
        <v>0.13414634146341464</v>
      </c>
    </row>
    <row r="30" spans="1:11" hidden="1" x14ac:dyDescent="0.25">
      <c r="A30" s="12" t="s">
        <v>11</v>
      </c>
      <c r="B30" s="12" t="s">
        <v>1110</v>
      </c>
      <c r="C30" s="12" t="s">
        <v>17</v>
      </c>
      <c r="D30" s="12">
        <v>45</v>
      </c>
      <c r="E30" s="13">
        <v>42253.659861111111</v>
      </c>
      <c r="F30">
        <f t="shared" si="0"/>
        <v>1</v>
      </c>
      <c r="G30" t="str">
        <f t="shared" si="1"/>
        <v>Perdu</v>
      </c>
      <c r="J30" s="6" t="s">
        <v>168</v>
      </c>
      <c r="K30" s="5">
        <v>0.59090909090909094</v>
      </c>
    </row>
    <row r="31" spans="1:11" hidden="1" x14ac:dyDescent="0.25">
      <c r="A31" s="10" t="s">
        <v>26</v>
      </c>
      <c r="B31" s="10" t="s">
        <v>33</v>
      </c>
      <c r="C31" s="10" t="s">
        <v>1031</v>
      </c>
      <c r="D31" s="10">
        <v>60</v>
      </c>
      <c r="E31" s="11">
        <v>42253.622812499998</v>
      </c>
      <c r="F31">
        <f t="shared" si="0"/>
        <v>1</v>
      </c>
      <c r="G31" t="str">
        <f t="shared" si="1"/>
        <v>Gagné</v>
      </c>
      <c r="J31" s="6" t="s">
        <v>171</v>
      </c>
      <c r="K31" s="5">
        <v>0.40909090909090912</v>
      </c>
    </row>
    <row r="32" spans="1:11" hidden="1" x14ac:dyDescent="0.25">
      <c r="A32" s="12" t="s">
        <v>26</v>
      </c>
      <c r="B32" s="12" t="s">
        <v>33</v>
      </c>
      <c r="C32" s="12" t="s">
        <v>1035</v>
      </c>
      <c r="D32" s="12">
        <v>45</v>
      </c>
      <c r="E32" s="13">
        <v>42253.737824074073</v>
      </c>
      <c r="F32">
        <f t="shared" si="0"/>
        <v>1</v>
      </c>
      <c r="G32" t="str">
        <f t="shared" si="1"/>
        <v>Perdu</v>
      </c>
      <c r="J32" s="3" t="s">
        <v>1033</v>
      </c>
      <c r="K32" s="5">
        <v>0.12804878048780488</v>
      </c>
    </row>
    <row r="33" spans="1:11" hidden="1" x14ac:dyDescent="0.25">
      <c r="A33" s="10" t="s">
        <v>11</v>
      </c>
      <c r="B33" s="10" t="s">
        <v>1092</v>
      </c>
      <c r="C33" s="10" t="s">
        <v>1035</v>
      </c>
      <c r="D33" s="10">
        <v>59</v>
      </c>
      <c r="E33" s="11">
        <v>42253.737824074073</v>
      </c>
      <c r="F33">
        <f t="shared" si="0"/>
        <v>1</v>
      </c>
      <c r="G33" t="str">
        <f t="shared" si="1"/>
        <v>Gagné</v>
      </c>
      <c r="J33" s="6" t="s">
        <v>168</v>
      </c>
      <c r="K33" s="5">
        <v>0.7142857142857143</v>
      </c>
    </row>
    <row r="34" spans="1:11" hidden="1" x14ac:dyDescent="0.25">
      <c r="A34" s="12" t="s">
        <v>11</v>
      </c>
      <c r="B34" s="12" t="s">
        <v>1092</v>
      </c>
      <c r="C34" s="12" t="s">
        <v>13</v>
      </c>
      <c r="D34" s="12">
        <v>39</v>
      </c>
      <c r="E34" s="13">
        <v>42253.850011574075</v>
      </c>
      <c r="F34">
        <f t="shared" si="0"/>
        <v>1</v>
      </c>
      <c r="G34" t="str">
        <f t="shared" si="1"/>
        <v>Perdu</v>
      </c>
      <c r="J34" s="6" t="s">
        <v>171</v>
      </c>
      <c r="K34" s="5">
        <v>0.2857142857142857</v>
      </c>
    </row>
    <row r="35" spans="1:11" hidden="1" x14ac:dyDescent="0.25">
      <c r="A35" s="12" t="s">
        <v>11</v>
      </c>
      <c r="B35" s="12" t="s">
        <v>1092</v>
      </c>
      <c r="C35" s="12" t="s">
        <v>1032</v>
      </c>
      <c r="D35" s="12">
        <v>25</v>
      </c>
      <c r="E35" s="13">
        <v>42253.729780092595</v>
      </c>
      <c r="F35">
        <f t="shared" si="0"/>
        <v>1</v>
      </c>
      <c r="G35" t="str">
        <f t="shared" si="1"/>
        <v>Perdu</v>
      </c>
      <c r="J35" s="3" t="s">
        <v>1034</v>
      </c>
      <c r="K35" s="5">
        <v>0.12195121951219512</v>
      </c>
    </row>
    <row r="36" spans="1:11" hidden="1" x14ac:dyDescent="0.25">
      <c r="A36" s="10" t="s">
        <v>11</v>
      </c>
      <c r="B36" s="10" t="s">
        <v>1111</v>
      </c>
      <c r="C36" s="10" t="s">
        <v>1035</v>
      </c>
      <c r="D36" s="10">
        <v>56</v>
      </c>
      <c r="E36" s="11">
        <v>42253.737824074073</v>
      </c>
      <c r="F36">
        <f t="shared" si="0"/>
        <v>1</v>
      </c>
      <c r="G36" t="str">
        <f t="shared" si="1"/>
        <v>Gagné</v>
      </c>
      <c r="J36" s="6" t="s">
        <v>168</v>
      </c>
      <c r="K36" s="5">
        <v>0.55000000000000004</v>
      </c>
    </row>
    <row r="37" spans="1:11" hidden="1" x14ac:dyDescent="0.25">
      <c r="A37" s="12" t="s">
        <v>11</v>
      </c>
      <c r="B37" s="12" t="s">
        <v>1111</v>
      </c>
      <c r="C37" s="12" t="s">
        <v>1031</v>
      </c>
      <c r="D37" s="12">
        <v>53</v>
      </c>
      <c r="E37" s="13">
        <v>42253.622812499998</v>
      </c>
      <c r="F37">
        <f t="shared" si="0"/>
        <v>1</v>
      </c>
      <c r="G37" t="str">
        <f t="shared" si="1"/>
        <v>Perdu</v>
      </c>
      <c r="J37" s="6" t="s">
        <v>171</v>
      </c>
      <c r="K37" s="5">
        <v>0.45</v>
      </c>
    </row>
    <row r="38" spans="1:11" hidden="1" x14ac:dyDescent="0.25">
      <c r="A38" s="12" t="s">
        <v>11</v>
      </c>
      <c r="B38" s="12" t="s">
        <v>1111</v>
      </c>
      <c r="C38" s="12" t="s">
        <v>13</v>
      </c>
      <c r="D38" s="12">
        <v>41</v>
      </c>
      <c r="E38" s="13">
        <v>42253.850011574075</v>
      </c>
      <c r="F38">
        <f t="shared" si="0"/>
        <v>1</v>
      </c>
      <c r="G38" t="str">
        <f t="shared" si="1"/>
        <v>Perdu</v>
      </c>
      <c r="J38" s="3" t="s">
        <v>1035</v>
      </c>
      <c r="K38" s="5">
        <v>0.13414634146341464</v>
      </c>
    </row>
    <row r="39" spans="1:11" hidden="1" x14ac:dyDescent="0.25">
      <c r="A39" s="12" t="s">
        <v>11</v>
      </c>
      <c r="B39" s="12" t="s">
        <v>1111</v>
      </c>
      <c r="C39" s="12" t="s">
        <v>1030</v>
      </c>
      <c r="D39" s="12">
        <v>35</v>
      </c>
      <c r="E39" s="13">
        <v>42253.644756944443</v>
      </c>
      <c r="F39">
        <f t="shared" si="0"/>
        <v>1</v>
      </c>
      <c r="G39" t="str">
        <f t="shared" si="1"/>
        <v>Perdu</v>
      </c>
      <c r="J39" s="6" t="s">
        <v>168</v>
      </c>
      <c r="K39" s="5">
        <v>0.63636363636363635</v>
      </c>
    </row>
    <row r="40" spans="1:11" hidden="1" x14ac:dyDescent="0.25">
      <c r="A40" s="10" t="s">
        <v>11</v>
      </c>
      <c r="B40" s="10" t="s">
        <v>1036</v>
      </c>
      <c r="C40" s="10" t="s">
        <v>1033</v>
      </c>
      <c r="D40" s="10">
        <v>52</v>
      </c>
      <c r="E40" s="11">
        <v>42254.355671296296</v>
      </c>
      <c r="F40">
        <f t="shared" si="0"/>
        <v>1</v>
      </c>
      <c r="G40" t="str">
        <f t="shared" si="1"/>
        <v>Gagné</v>
      </c>
      <c r="J40" s="6" t="s">
        <v>171</v>
      </c>
      <c r="K40" s="5">
        <v>0.36363636363636365</v>
      </c>
    </row>
    <row r="41" spans="1:11" hidden="1" x14ac:dyDescent="0.25">
      <c r="A41" s="12" t="s">
        <v>11</v>
      </c>
      <c r="B41" s="12" t="s">
        <v>1036</v>
      </c>
      <c r="C41" s="12" t="s">
        <v>17</v>
      </c>
      <c r="D41" s="12">
        <v>41</v>
      </c>
      <c r="E41" s="13">
        <v>42253.659861111111</v>
      </c>
      <c r="F41">
        <f t="shared" si="0"/>
        <v>1</v>
      </c>
      <c r="G41" t="str">
        <f t="shared" si="1"/>
        <v>Perdu</v>
      </c>
      <c r="J41" s="3" t="s">
        <v>1336</v>
      </c>
      <c r="K41" s="5">
        <v>1</v>
      </c>
    </row>
    <row r="42" spans="1:11" hidden="1" x14ac:dyDescent="0.25">
      <c r="A42" s="12" t="s">
        <v>11</v>
      </c>
      <c r="B42" s="12" t="s">
        <v>1036</v>
      </c>
      <c r="C42" s="12" t="s">
        <v>1032</v>
      </c>
      <c r="D42" s="12">
        <v>32</v>
      </c>
      <c r="E42" s="13">
        <v>42253.729780092595</v>
      </c>
      <c r="F42">
        <f t="shared" si="0"/>
        <v>1</v>
      </c>
      <c r="G42" t="str">
        <f t="shared" si="1"/>
        <v>Perdu</v>
      </c>
    </row>
    <row r="43" spans="1:11" hidden="1" x14ac:dyDescent="0.25">
      <c r="A43" s="10" t="s">
        <v>11</v>
      </c>
      <c r="B43" s="10" t="s">
        <v>1165</v>
      </c>
      <c r="C43" s="10" t="s">
        <v>13</v>
      </c>
      <c r="D43" s="10">
        <v>52</v>
      </c>
      <c r="E43" s="11">
        <v>42254.907395833332</v>
      </c>
      <c r="F43">
        <f t="shared" si="0"/>
        <v>2</v>
      </c>
      <c r="G43" t="str">
        <f t="shared" si="1"/>
        <v>Gagné</v>
      </c>
    </row>
    <row r="44" spans="1:11" hidden="1" x14ac:dyDescent="0.25">
      <c r="A44" s="12" t="s">
        <v>11</v>
      </c>
      <c r="B44" s="12" t="s">
        <v>1165</v>
      </c>
      <c r="C44" s="12" t="s">
        <v>1034</v>
      </c>
      <c r="D44" s="12">
        <v>39</v>
      </c>
      <c r="E44" s="13">
        <v>42254.572152777779</v>
      </c>
      <c r="F44">
        <f t="shared" si="0"/>
        <v>2</v>
      </c>
      <c r="G44" t="str">
        <f t="shared" si="1"/>
        <v>Perdu</v>
      </c>
    </row>
    <row r="45" spans="1:11" hidden="1" x14ac:dyDescent="0.25">
      <c r="A45" s="12" t="s">
        <v>11</v>
      </c>
      <c r="B45" s="12" t="s">
        <v>1165</v>
      </c>
      <c r="C45" s="12" t="s">
        <v>1033</v>
      </c>
      <c r="D45" s="12">
        <v>24</v>
      </c>
      <c r="E45" s="13">
        <v>42254.777685185189</v>
      </c>
      <c r="F45">
        <f t="shared" si="0"/>
        <v>2</v>
      </c>
      <c r="G45" t="str">
        <f t="shared" si="1"/>
        <v>Perdu</v>
      </c>
    </row>
    <row r="46" spans="1:11" hidden="1" x14ac:dyDescent="0.25">
      <c r="A46" s="10" t="s">
        <v>20</v>
      </c>
      <c r="B46" s="10" t="s">
        <v>23</v>
      </c>
      <c r="C46" s="10" t="s">
        <v>1035</v>
      </c>
      <c r="D46" s="10">
        <v>48</v>
      </c>
      <c r="E46" s="11">
        <v>42253.737824074073</v>
      </c>
      <c r="F46">
        <f t="shared" si="0"/>
        <v>1</v>
      </c>
      <c r="G46" t="str">
        <f t="shared" si="1"/>
        <v>Gagné</v>
      </c>
    </row>
    <row r="47" spans="1:11" hidden="1" x14ac:dyDescent="0.25">
      <c r="A47" s="12" t="s">
        <v>20</v>
      </c>
      <c r="B47" s="12" t="s">
        <v>23</v>
      </c>
      <c r="C47" s="12" t="s">
        <v>1033</v>
      </c>
      <c r="D47" s="12">
        <v>41</v>
      </c>
      <c r="E47" s="13">
        <v>42254.355671296296</v>
      </c>
      <c r="F47">
        <f t="shared" si="0"/>
        <v>1</v>
      </c>
      <c r="G47" t="str">
        <f t="shared" si="1"/>
        <v>Perdu</v>
      </c>
    </row>
    <row r="48" spans="1:11" hidden="1" x14ac:dyDescent="0.25">
      <c r="A48" s="12" t="s">
        <v>20</v>
      </c>
      <c r="B48" s="12" t="s">
        <v>23</v>
      </c>
      <c r="C48" s="12" t="s">
        <v>17</v>
      </c>
      <c r="D48" s="12">
        <v>31</v>
      </c>
      <c r="E48" s="13">
        <v>42253.659861111111</v>
      </c>
      <c r="F48">
        <f t="shared" si="0"/>
        <v>1</v>
      </c>
      <c r="G48" t="str">
        <f t="shared" si="1"/>
        <v>Perdu</v>
      </c>
    </row>
    <row r="49" spans="1:7" hidden="1" x14ac:dyDescent="0.25">
      <c r="A49" s="12" t="s">
        <v>20</v>
      </c>
      <c r="B49" s="12" t="s">
        <v>23</v>
      </c>
      <c r="C49" s="12" t="s">
        <v>1034</v>
      </c>
      <c r="D49" s="12">
        <v>30</v>
      </c>
      <c r="E49" s="13">
        <v>42253.894074074073</v>
      </c>
      <c r="F49">
        <f t="shared" si="0"/>
        <v>1</v>
      </c>
      <c r="G49" t="str">
        <f t="shared" si="1"/>
        <v>Perdu</v>
      </c>
    </row>
    <row r="50" spans="1:7" ht="22.5" hidden="1" x14ac:dyDescent="0.25">
      <c r="A50" s="10" t="s">
        <v>5</v>
      </c>
      <c r="B50" s="10" t="s">
        <v>1112</v>
      </c>
      <c r="C50" s="10" t="s">
        <v>1031</v>
      </c>
      <c r="D50" s="10">
        <v>48</v>
      </c>
      <c r="E50" s="11">
        <v>42253.622812499998</v>
      </c>
      <c r="F50">
        <f t="shared" si="0"/>
        <v>1</v>
      </c>
      <c r="G50" t="str">
        <f t="shared" si="1"/>
        <v>Gagné</v>
      </c>
    </row>
    <row r="51" spans="1:7" ht="22.5" hidden="1" x14ac:dyDescent="0.25">
      <c r="A51" s="12" t="s">
        <v>5</v>
      </c>
      <c r="B51" s="12" t="s">
        <v>1112</v>
      </c>
      <c r="C51" s="12" t="s">
        <v>1030</v>
      </c>
      <c r="D51" s="12">
        <v>21</v>
      </c>
      <c r="E51" s="13">
        <v>42253.644756944443</v>
      </c>
      <c r="F51">
        <f t="shared" si="0"/>
        <v>1</v>
      </c>
      <c r="G51" t="str">
        <f t="shared" si="1"/>
        <v>Perdu</v>
      </c>
    </row>
    <row r="52" spans="1:7" x14ac:dyDescent="0.25">
      <c r="A52" s="10" t="s">
        <v>5</v>
      </c>
      <c r="B52" s="10" t="s">
        <v>22</v>
      </c>
      <c r="C52" s="10" t="s">
        <v>17</v>
      </c>
      <c r="D52" s="10">
        <v>44</v>
      </c>
      <c r="E52" s="11">
        <v>42254.912349537037</v>
      </c>
      <c r="F52">
        <f t="shared" ca="1" si="0"/>
        <v>3</v>
      </c>
      <c r="G52" t="str">
        <f t="shared" si="1"/>
        <v>Gagné</v>
      </c>
    </row>
    <row r="53" spans="1:7" x14ac:dyDescent="0.25">
      <c r="A53" s="12" t="s">
        <v>5</v>
      </c>
      <c r="B53" s="12" t="s">
        <v>22</v>
      </c>
      <c r="C53" s="12" t="s">
        <v>1033</v>
      </c>
      <c r="D53" s="12">
        <v>43</v>
      </c>
      <c r="E53" s="13">
        <v>42254.914212962962</v>
      </c>
      <c r="F53">
        <f t="shared" ca="1" si="0"/>
        <v>3</v>
      </c>
      <c r="G53" t="str">
        <f t="shared" si="1"/>
        <v>Perdu</v>
      </c>
    </row>
    <row r="54" spans="1:7" hidden="1" x14ac:dyDescent="0.25">
      <c r="A54" s="10" t="s">
        <v>26</v>
      </c>
      <c r="B54" s="10" t="s">
        <v>1067</v>
      </c>
      <c r="C54" s="10" t="s">
        <v>1035</v>
      </c>
      <c r="D54" s="10">
        <v>43</v>
      </c>
      <c r="E54" s="11">
        <v>42253.737824074073</v>
      </c>
      <c r="F54">
        <f t="shared" si="0"/>
        <v>1</v>
      </c>
      <c r="G54" t="str">
        <f t="shared" si="1"/>
        <v>Gagné</v>
      </c>
    </row>
    <row r="55" spans="1:7" hidden="1" x14ac:dyDescent="0.25">
      <c r="A55" s="12" t="s">
        <v>26</v>
      </c>
      <c r="B55" s="12" t="s">
        <v>1067</v>
      </c>
      <c r="C55" s="12" t="s">
        <v>1032</v>
      </c>
      <c r="D55" s="12">
        <v>32</v>
      </c>
      <c r="E55" s="13">
        <v>42253.729780092595</v>
      </c>
      <c r="F55">
        <f t="shared" si="0"/>
        <v>1</v>
      </c>
      <c r="G55" t="str">
        <f t="shared" si="1"/>
        <v>Perdu</v>
      </c>
    </row>
    <row r="56" spans="1:7" x14ac:dyDescent="0.25">
      <c r="A56" s="10" t="s">
        <v>11</v>
      </c>
      <c r="B56" s="10" t="s">
        <v>28</v>
      </c>
      <c r="C56" s="10" t="s">
        <v>17</v>
      </c>
      <c r="D56" s="10">
        <v>41</v>
      </c>
      <c r="E56" s="11">
        <v>42254.912349537037</v>
      </c>
      <c r="F56">
        <f t="shared" ca="1" si="0"/>
        <v>3</v>
      </c>
      <c r="G56" t="str">
        <f t="shared" si="1"/>
        <v>Gagné</v>
      </c>
    </row>
    <row r="57" spans="1:7" x14ac:dyDescent="0.25">
      <c r="A57" s="12" t="s">
        <v>11</v>
      </c>
      <c r="B57" s="12" t="s">
        <v>28</v>
      </c>
      <c r="C57" s="12" t="s">
        <v>1034</v>
      </c>
      <c r="D57" s="12">
        <v>38</v>
      </c>
      <c r="E57" s="13">
        <v>42254.932106481479</v>
      </c>
      <c r="F57">
        <f t="shared" ca="1" si="0"/>
        <v>3</v>
      </c>
      <c r="G57" t="str">
        <f t="shared" si="1"/>
        <v>Perdu</v>
      </c>
    </row>
    <row r="58" spans="1:7" hidden="1" x14ac:dyDescent="0.25">
      <c r="A58" s="10" t="s">
        <v>11</v>
      </c>
      <c r="B58" s="10" t="s">
        <v>12</v>
      </c>
      <c r="C58" s="10" t="s">
        <v>1032</v>
      </c>
      <c r="D58" s="10">
        <v>41</v>
      </c>
      <c r="E58" s="11">
        <v>42253.729780092595</v>
      </c>
      <c r="F58">
        <f t="shared" si="0"/>
        <v>1</v>
      </c>
      <c r="G58" t="str">
        <f t="shared" si="1"/>
        <v>Gagné</v>
      </c>
    </row>
    <row r="59" spans="1:7" hidden="1" x14ac:dyDescent="0.25">
      <c r="A59" s="10" t="s">
        <v>5</v>
      </c>
      <c r="B59" s="10" t="s">
        <v>1104</v>
      </c>
      <c r="C59" s="10" t="s">
        <v>13</v>
      </c>
      <c r="D59" s="10">
        <v>41</v>
      </c>
      <c r="E59" s="11">
        <v>42253.850011574075</v>
      </c>
      <c r="F59">
        <f t="shared" si="0"/>
        <v>1</v>
      </c>
      <c r="G59" t="str">
        <f t="shared" si="1"/>
        <v>Gagné</v>
      </c>
    </row>
    <row r="60" spans="1:7" hidden="1" x14ac:dyDescent="0.25">
      <c r="A60" s="12" t="s">
        <v>5</v>
      </c>
      <c r="B60" s="12" t="s">
        <v>1104</v>
      </c>
      <c r="C60" s="12" t="s">
        <v>1033</v>
      </c>
      <c r="D60" s="12">
        <v>38</v>
      </c>
      <c r="E60" s="13">
        <v>42254.355671296296</v>
      </c>
      <c r="F60">
        <f t="shared" si="0"/>
        <v>1</v>
      </c>
      <c r="G60" t="str">
        <f t="shared" si="1"/>
        <v>Perdu</v>
      </c>
    </row>
    <row r="61" spans="1:7" hidden="1" x14ac:dyDescent="0.25">
      <c r="A61" s="12" t="s">
        <v>5</v>
      </c>
      <c r="B61" s="12" t="s">
        <v>1104</v>
      </c>
      <c r="C61" s="12" t="s">
        <v>1034</v>
      </c>
      <c r="D61" s="12">
        <v>27</v>
      </c>
      <c r="E61" s="13">
        <v>42253.894074074073</v>
      </c>
      <c r="F61">
        <f t="shared" si="0"/>
        <v>1</v>
      </c>
      <c r="G61" t="str">
        <f t="shared" si="1"/>
        <v>Perdu</v>
      </c>
    </row>
    <row r="62" spans="1:7" hidden="1" x14ac:dyDescent="0.25">
      <c r="A62" s="10" t="s">
        <v>11</v>
      </c>
      <c r="B62" s="10" t="s">
        <v>1113</v>
      </c>
      <c r="C62" s="10" t="s">
        <v>1032</v>
      </c>
      <c r="D62" s="10">
        <v>41</v>
      </c>
      <c r="E62" s="11">
        <v>42253.729780092595</v>
      </c>
      <c r="F62">
        <f t="shared" si="0"/>
        <v>1</v>
      </c>
      <c r="G62" t="str">
        <f t="shared" si="1"/>
        <v>Gagné</v>
      </c>
    </row>
    <row r="63" spans="1:7" hidden="1" x14ac:dyDescent="0.25">
      <c r="A63" s="12" t="s">
        <v>11</v>
      </c>
      <c r="B63" s="12" t="s">
        <v>1113</v>
      </c>
      <c r="C63" s="12" t="s">
        <v>1030</v>
      </c>
      <c r="D63" s="12">
        <v>35</v>
      </c>
      <c r="E63" s="13">
        <v>42253.644756944443</v>
      </c>
      <c r="F63">
        <f t="shared" si="0"/>
        <v>1</v>
      </c>
      <c r="G63" t="str">
        <f t="shared" si="1"/>
        <v>Perdu</v>
      </c>
    </row>
    <row r="64" spans="1:7" hidden="1" x14ac:dyDescent="0.25">
      <c r="A64" s="12" t="s">
        <v>11</v>
      </c>
      <c r="B64" s="12" t="s">
        <v>1113</v>
      </c>
      <c r="C64" s="12" t="s">
        <v>1033</v>
      </c>
      <c r="D64" s="12">
        <v>26</v>
      </c>
      <c r="E64" s="13">
        <v>42254.355671296296</v>
      </c>
      <c r="F64">
        <f t="shared" si="0"/>
        <v>1</v>
      </c>
      <c r="G64" t="str">
        <f t="shared" si="1"/>
        <v>Perdu</v>
      </c>
    </row>
    <row r="65" spans="1:7" hidden="1" x14ac:dyDescent="0.25">
      <c r="A65" s="10" t="s">
        <v>26</v>
      </c>
      <c r="B65" s="10" t="s">
        <v>1039</v>
      </c>
      <c r="C65" s="10" t="s">
        <v>1031</v>
      </c>
      <c r="D65" s="10">
        <v>40</v>
      </c>
      <c r="E65" s="11">
        <v>42253.622812499998</v>
      </c>
      <c r="F65">
        <f t="shared" si="0"/>
        <v>1</v>
      </c>
      <c r="G65" t="str">
        <f t="shared" si="1"/>
        <v>Gagné</v>
      </c>
    </row>
    <row r="66" spans="1:7" hidden="1" x14ac:dyDescent="0.25">
      <c r="A66" s="12" t="s">
        <v>26</v>
      </c>
      <c r="B66" s="12" t="s">
        <v>1039</v>
      </c>
      <c r="C66" s="12" t="s">
        <v>1030</v>
      </c>
      <c r="D66" s="12">
        <v>22</v>
      </c>
      <c r="E66" s="13">
        <v>42253.644756944443</v>
      </c>
      <c r="F66">
        <f t="shared" si="0"/>
        <v>1</v>
      </c>
      <c r="G66" t="str">
        <f t="shared" si="1"/>
        <v>Perdu</v>
      </c>
    </row>
    <row r="67" spans="1:7" hidden="1" x14ac:dyDescent="0.25">
      <c r="A67" s="10" t="s">
        <v>26</v>
      </c>
      <c r="B67" s="10" t="s">
        <v>65</v>
      </c>
      <c r="C67" s="10" t="s">
        <v>1033</v>
      </c>
      <c r="D67" s="10">
        <v>39</v>
      </c>
      <c r="E67" s="11">
        <v>42254.355671296296</v>
      </c>
      <c r="F67">
        <f t="shared" ref="F67:F130" si="3">IF(E67&gt;$H$1,IF(E67&gt;$H$2,IF(E67&gt;$H$3,4,3),2),1)</f>
        <v>1</v>
      </c>
      <c r="G67" t="str">
        <f t="shared" ref="G67:G130" si="4">IF(B67=B66,"Perdu","Gagné")</f>
        <v>Gagné</v>
      </c>
    </row>
    <row r="68" spans="1:7" hidden="1" x14ac:dyDescent="0.25">
      <c r="A68" s="12" t="s">
        <v>26</v>
      </c>
      <c r="B68" s="12" t="s">
        <v>65</v>
      </c>
      <c r="C68" s="12" t="s">
        <v>1032</v>
      </c>
      <c r="D68" s="12">
        <v>31</v>
      </c>
      <c r="E68" s="13">
        <v>42253.729780092595</v>
      </c>
      <c r="F68">
        <f t="shared" si="3"/>
        <v>1</v>
      </c>
      <c r="G68" t="str">
        <f t="shared" si="4"/>
        <v>Perdu</v>
      </c>
    </row>
    <row r="69" spans="1:7" hidden="1" x14ac:dyDescent="0.25">
      <c r="A69" s="12" t="s">
        <v>26</v>
      </c>
      <c r="B69" s="12" t="s">
        <v>65</v>
      </c>
      <c r="C69" s="12" t="s">
        <v>1030</v>
      </c>
      <c r="D69" s="12">
        <v>30</v>
      </c>
      <c r="E69" s="13">
        <v>42253.644756944443</v>
      </c>
      <c r="F69">
        <f t="shared" si="3"/>
        <v>1</v>
      </c>
      <c r="G69" t="str">
        <f t="shared" si="4"/>
        <v>Perdu</v>
      </c>
    </row>
    <row r="70" spans="1:7" x14ac:dyDescent="0.25">
      <c r="A70" s="10" t="s">
        <v>26</v>
      </c>
      <c r="B70" s="10" t="s">
        <v>1178</v>
      </c>
      <c r="C70" s="10" t="s">
        <v>1035</v>
      </c>
      <c r="D70" s="10">
        <v>39</v>
      </c>
      <c r="E70" s="11">
        <v>42254.936782407407</v>
      </c>
      <c r="F70">
        <f t="shared" ca="1" si="3"/>
        <v>3</v>
      </c>
      <c r="G70" t="str">
        <f t="shared" si="4"/>
        <v>Gagné</v>
      </c>
    </row>
    <row r="71" spans="1:7" x14ac:dyDescent="0.25">
      <c r="A71" s="10" t="s">
        <v>11</v>
      </c>
      <c r="B71" s="10" t="s">
        <v>121</v>
      </c>
      <c r="C71" s="10" t="s">
        <v>1032</v>
      </c>
      <c r="D71" s="10">
        <v>38</v>
      </c>
      <c r="E71" s="11">
        <v>42254.92359953704</v>
      </c>
      <c r="F71">
        <f t="shared" ca="1" si="3"/>
        <v>3</v>
      </c>
      <c r="G71" t="str">
        <f t="shared" si="4"/>
        <v>Gagné</v>
      </c>
    </row>
    <row r="72" spans="1:7" x14ac:dyDescent="0.25">
      <c r="A72" s="12" t="s">
        <v>11</v>
      </c>
      <c r="B72" s="12" t="s">
        <v>121</v>
      </c>
      <c r="C72" s="12" t="s">
        <v>17</v>
      </c>
      <c r="D72" s="12">
        <v>31</v>
      </c>
      <c r="E72" s="13">
        <v>42254.912349537037</v>
      </c>
      <c r="F72">
        <f t="shared" ca="1" si="3"/>
        <v>3</v>
      </c>
      <c r="G72" t="str">
        <f t="shared" si="4"/>
        <v>Perdu</v>
      </c>
    </row>
    <row r="73" spans="1:7" x14ac:dyDescent="0.25">
      <c r="A73" s="12" t="s">
        <v>11</v>
      </c>
      <c r="B73" s="12" t="s">
        <v>121</v>
      </c>
      <c r="C73" s="12" t="s">
        <v>1034</v>
      </c>
      <c r="D73" s="12">
        <v>17</v>
      </c>
      <c r="E73" s="13">
        <v>42254.932106481479</v>
      </c>
      <c r="F73">
        <f t="shared" ca="1" si="3"/>
        <v>3</v>
      </c>
      <c r="G73" t="str">
        <f t="shared" si="4"/>
        <v>Perdu</v>
      </c>
    </row>
    <row r="74" spans="1:7" hidden="1" x14ac:dyDescent="0.25">
      <c r="A74" s="10" t="s">
        <v>5</v>
      </c>
      <c r="B74" s="10" t="s">
        <v>1114</v>
      </c>
      <c r="C74" s="10" t="s">
        <v>17</v>
      </c>
      <c r="D74" s="10">
        <v>38</v>
      </c>
      <c r="E74" s="11">
        <v>42253.659861111111</v>
      </c>
      <c r="F74">
        <f t="shared" si="3"/>
        <v>1</v>
      </c>
      <c r="G74" t="str">
        <f t="shared" si="4"/>
        <v>Gagné</v>
      </c>
    </row>
    <row r="75" spans="1:7" hidden="1" x14ac:dyDescent="0.25">
      <c r="A75" s="12" t="s">
        <v>5</v>
      </c>
      <c r="B75" s="12" t="s">
        <v>1114</v>
      </c>
      <c r="C75" s="12" t="s">
        <v>1030</v>
      </c>
      <c r="D75" s="12">
        <v>37</v>
      </c>
      <c r="E75" s="13">
        <v>42253.644756944443</v>
      </c>
      <c r="F75">
        <f t="shared" si="3"/>
        <v>1</v>
      </c>
      <c r="G75" t="str">
        <f t="shared" si="4"/>
        <v>Perdu</v>
      </c>
    </row>
    <row r="76" spans="1:7" hidden="1" x14ac:dyDescent="0.25">
      <c r="A76" s="12" t="s">
        <v>5</v>
      </c>
      <c r="B76" s="12" t="s">
        <v>1114</v>
      </c>
      <c r="C76" s="12" t="s">
        <v>1033</v>
      </c>
      <c r="D76" s="12">
        <v>32</v>
      </c>
      <c r="E76" s="13">
        <v>42254.355671296296</v>
      </c>
      <c r="F76">
        <f t="shared" si="3"/>
        <v>1</v>
      </c>
      <c r="G76" t="str">
        <f t="shared" si="4"/>
        <v>Perdu</v>
      </c>
    </row>
    <row r="77" spans="1:7" hidden="1" x14ac:dyDescent="0.25">
      <c r="A77" s="10" t="s">
        <v>26</v>
      </c>
      <c r="B77" s="10" t="s">
        <v>95</v>
      </c>
      <c r="C77" s="10" t="s">
        <v>1033</v>
      </c>
      <c r="D77" s="10">
        <v>37</v>
      </c>
      <c r="E77" s="11">
        <v>42254.355671296296</v>
      </c>
      <c r="F77">
        <f t="shared" si="3"/>
        <v>1</v>
      </c>
      <c r="G77" t="str">
        <f t="shared" si="4"/>
        <v>Gagné</v>
      </c>
    </row>
    <row r="78" spans="1:7" hidden="1" x14ac:dyDescent="0.25">
      <c r="A78" s="12" t="s">
        <v>26</v>
      </c>
      <c r="B78" s="12" t="s">
        <v>95</v>
      </c>
      <c r="C78" s="12" t="s">
        <v>17</v>
      </c>
      <c r="D78" s="12">
        <v>24</v>
      </c>
      <c r="E78" s="13">
        <v>42253.659861111111</v>
      </c>
      <c r="F78">
        <f t="shared" si="3"/>
        <v>1</v>
      </c>
      <c r="G78" t="str">
        <f t="shared" si="4"/>
        <v>Perdu</v>
      </c>
    </row>
    <row r="79" spans="1:7" hidden="1" x14ac:dyDescent="0.25">
      <c r="A79" s="12" t="s">
        <v>26</v>
      </c>
      <c r="B79" s="12" t="s">
        <v>95</v>
      </c>
      <c r="C79" s="12" t="s">
        <v>1032</v>
      </c>
      <c r="D79" s="12">
        <v>20</v>
      </c>
      <c r="E79" s="13">
        <v>42253.729780092595</v>
      </c>
      <c r="F79">
        <f t="shared" si="3"/>
        <v>1</v>
      </c>
      <c r="G79" t="str">
        <f t="shared" si="4"/>
        <v>Perdu</v>
      </c>
    </row>
    <row r="80" spans="1:7" hidden="1" x14ac:dyDescent="0.25">
      <c r="A80" s="10" t="s">
        <v>20</v>
      </c>
      <c r="B80" s="10" t="s">
        <v>53</v>
      </c>
      <c r="C80" s="10" t="s">
        <v>17</v>
      </c>
      <c r="D80" s="10">
        <v>36</v>
      </c>
      <c r="E80" s="11">
        <v>42253.659861111111</v>
      </c>
      <c r="F80">
        <f t="shared" si="3"/>
        <v>1</v>
      </c>
      <c r="G80" t="str">
        <f t="shared" si="4"/>
        <v>Gagné</v>
      </c>
    </row>
    <row r="81" spans="1:7" x14ac:dyDescent="0.25">
      <c r="A81" s="10" t="s">
        <v>5</v>
      </c>
      <c r="B81" s="10" t="s">
        <v>1179</v>
      </c>
      <c r="C81" s="10" t="s">
        <v>1035</v>
      </c>
      <c r="D81" s="10">
        <v>35</v>
      </c>
      <c r="E81" s="11">
        <v>42254.936782407407</v>
      </c>
      <c r="F81">
        <f t="shared" ca="1" si="3"/>
        <v>3</v>
      </c>
      <c r="G81" t="str">
        <f t="shared" si="4"/>
        <v>Gagné</v>
      </c>
    </row>
    <row r="82" spans="1:7" x14ac:dyDescent="0.25">
      <c r="A82" s="12" t="s">
        <v>5</v>
      </c>
      <c r="B82" s="12" t="s">
        <v>1179</v>
      </c>
      <c r="C82" s="12" t="s">
        <v>17</v>
      </c>
      <c r="D82" s="12">
        <v>31</v>
      </c>
      <c r="E82" s="13">
        <v>42254.912349537037</v>
      </c>
      <c r="F82">
        <f t="shared" ca="1" si="3"/>
        <v>3</v>
      </c>
      <c r="G82" t="str">
        <f t="shared" si="4"/>
        <v>Perdu</v>
      </c>
    </row>
    <row r="83" spans="1:7" x14ac:dyDescent="0.25">
      <c r="A83" s="12" t="s">
        <v>5</v>
      </c>
      <c r="B83" s="12" t="s">
        <v>1179</v>
      </c>
      <c r="C83" s="12" t="s">
        <v>1034</v>
      </c>
      <c r="D83" s="12">
        <v>17</v>
      </c>
      <c r="E83" s="13">
        <v>42254.932106481479</v>
      </c>
      <c r="F83">
        <f t="shared" ca="1" si="3"/>
        <v>3</v>
      </c>
      <c r="G83" t="str">
        <f t="shared" si="4"/>
        <v>Perdu</v>
      </c>
    </row>
    <row r="84" spans="1:7" hidden="1" x14ac:dyDescent="0.25">
      <c r="A84" s="10" t="s">
        <v>26</v>
      </c>
      <c r="B84" s="10" t="s">
        <v>1166</v>
      </c>
      <c r="C84" s="10" t="s">
        <v>1032</v>
      </c>
      <c r="D84" s="10">
        <v>34</v>
      </c>
      <c r="E84" s="11">
        <v>42254.829872685186</v>
      </c>
      <c r="F84">
        <f t="shared" si="3"/>
        <v>2</v>
      </c>
      <c r="G84" t="str">
        <f t="shared" si="4"/>
        <v>Gagné</v>
      </c>
    </row>
    <row r="85" spans="1:7" hidden="1" x14ac:dyDescent="0.25">
      <c r="A85" s="12" t="s">
        <v>26</v>
      </c>
      <c r="B85" s="12" t="s">
        <v>1166</v>
      </c>
      <c r="C85" s="12" t="s">
        <v>1034</v>
      </c>
      <c r="D85" s="12">
        <v>17</v>
      </c>
      <c r="E85" s="13">
        <v>42254.572152777779</v>
      </c>
      <c r="F85">
        <f t="shared" si="3"/>
        <v>2</v>
      </c>
      <c r="G85" t="str">
        <f t="shared" si="4"/>
        <v>Perdu</v>
      </c>
    </row>
    <row r="86" spans="1:7" hidden="1" x14ac:dyDescent="0.25">
      <c r="A86" s="10" t="s">
        <v>5</v>
      </c>
      <c r="B86" s="10" t="s">
        <v>1115</v>
      </c>
      <c r="C86" s="10" t="s">
        <v>17</v>
      </c>
      <c r="D86" s="10">
        <v>34</v>
      </c>
      <c r="E86" s="11">
        <v>42253.659861111111</v>
      </c>
      <c r="F86">
        <f t="shared" si="3"/>
        <v>1</v>
      </c>
      <c r="G86" t="str">
        <f t="shared" si="4"/>
        <v>Gagné</v>
      </c>
    </row>
    <row r="87" spans="1:7" hidden="1" x14ac:dyDescent="0.25">
      <c r="A87" s="12" t="s">
        <v>5</v>
      </c>
      <c r="B87" s="12" t="s">
        <v>1115</v>
      </c>
      <c r="C87" s="12" t="s">
        <v>1035</v>
      </c>
      <c r="D87" s="12">
        <v>15</v>
      </c>
      <c r="E87" s="13">
        <v>42253.737824074073</v>
      </c>
      <c r="F87">
        <f t="shared" si="3"/>
        <v>1</v>
      </c>
      <c r="G87" t="str">
        <f t="shared" si="4"/>
        <v>Perdu</v>
      </c>
    </row>
    <row r="88" spans="1:7" hidden="1" x14ac:dyDescent="0.25">
      <c r="A88" s="10" t="s">
        <v>26</v>
      </c>
      <c r="B88" s="10" t="s">
        <v>1045</v>
      </c>
      <c r="C88" s="10" t="s">
        <v>1032</v>
      </c>
      <c r="D88" s="10">
        <v>32</v>
      </c>
      <c r="E88" s="11">
        <v>42254.829872685186</v>
      </c>
      <c r="F88">
        <f t="shared" si="3"/>
        <v>2</v>
      </c>
      <c r="G88" t="str">
        <f t="shared" si="4"/>
        <v>Gagné</v>
      </c>
    </row>
    <row r="89" spans="1:7" hidden="1" x14ac:dyDescent="0.25">
      <c r="A89" s="12" t="s">
        <v>26</v>
      </c>
      <c r="B89" s="12" t="s">
        <v>1045</v>
      </c>
      <c r="C89" s="12" t="s">
        <v>1030</v>
      </c>
      <c r="D89" s="12">
        <v>15</v>
      </c>
      <c r="E89" s="13">
        <v>42254.484444444446</v>
      </c>
      <c r="F89">
        <f t="shared" si="3"/>
        <v>2</v>
      </c>
      <c r="G89" t="str">
        <f t="shared" si="4"/>
        <v>Perdu</v>
      </c>
    </row>
    <row r="90" spans="1:7" hidden="1" x14ac:dyDescent="0.25">
      <c r="A90" s="10" t="s">
        <v>5</v>
      </c>
      <c r="B90" s="10" t="s">
        <v>58</v>
      </c>
      <c r="C90" s="10" t="s">
        <v>1033</v>
      </c>
      <c r="D90" s="10">
        <v>32</v>
      </c>
      <c r="E90" s="11">
        <v>42254.777685185189</v>
      </c>
      <c r="F90">
        <f t="shared" si="3"/>
        <v>2</v>
      </c>
      <c r="G90" t="str">
        <f t="shared" si="4"/>
        <v>Gagné</v>
      </c>
    </row>
    <row r="91" spans="1:7" hidden="1" x14ac:dyDescent="0.25">
      <c r="A91" s="10" t="s">
        <v>11</v>
      </c>
      <c r="B91" s="10" t="s">
        <v>68</v>
      </c>
      <c r="C91" s="10" t="s">
        <v>1030</v>
      </c>
      <c r="D91" s="10">
        <v>31</v>
      </c>
      <c r="E91" s="11">
        <v>42254.484444444446</v>
      </c>
      <c r="F91">
        <f t="shared" si="3"/>
        <v>2</v>
      </c>
      <c r="G91" t="str">
        <f t="shared" si="4"/>
        <v>Gagné</v>
      </c>
    </row>
    <row r="92" spans="1:7" hidden="1" x14ac:dyDescent="0.25">
      <c r="A92" s="12" t="s">
        <v>11</v>
      </c>
      <c r="B92" s="12" t="s">
        <v>68</v>
      </c>
      <c r="C92" s="12" t="s">
        <v>17</v>
      </c>
      <c r="D92" s="12">
        <v>26</v>
      </c>
      <c r="E92" s="13">
        <v>42254.413425925923</v>
      </c>
      <c r="F92">
        <f t="shared" si="3"/>
        <v>2</v>
      </c>
      <c r="G92" t="str">
        <f t="shared" si="4"/>
        <v>Perdu</v>
      </c>
    </row>
    <row r="93" spans="1:7" hidden="1" x14ac:dyDescent="0.25">
      <c r="A93" s="10" t="s">
        <v>5</v>
      </c>
      <c r="B93" s="10" t="s">
        <v>62</v>
      </c>
      <c r="C93" s="10" t="s">
        <v>17</v>
      </c>
      <c r="D93" s="10">
        <v>31</v>
      </c>
      <c r="E93" s="11">
        <v>42253.659861111111</v>
      </c>
      <c r="F93">
        <f t="shared" si="3"/>
        <v>1</v>
      </c>
      <c r="G93" t="str">
        <f t="shared" si="4"/>
        <v>Gagné</v>
      </c>
    </row>
    <row r="94" spans="1:7" hidden="1" x14ac:dyDescent="0.25">
      <c r="A94" s="10" t="s">
        <v>11</v>
      </c>
      <c r="B94" s="10" t="s">
        <v>47</v>
      </c>
      <c r="C94" s="10" t="s">
        <v>1034</v>
      </c>
      <c r="D94" s="10">
        <v>30</v>
      </c>
      <c r="E94" s="11">
        <v>42254.572152777779</v>
      </c>
      <c r="F94">
        <f t="shared" si="3"/>
        <v>2</v>
      </c>
      <c r="G94" t="str">
        <f t="shared" si="4"/>
        <v>Gagné</v>
      </c>
    </row>
    <row r="95" spans="1:7" hidden="1" x14ac:dyDescent="0.25">
      <c r="A95" s="12" t="s">
        <v>11</v>
      </c>
      <c r="B95" s="12" t="s">
        <v>47</v>
      </c>
      <c r="C95" s="12" t="s">
        <v>17</v>
      </c>
      <c r="D95" s="12">
        <v>17</v>
      </c>
      <c r="E95" s="13">
        <v>42254.413425925923</v>
      </c>
      <c r="F95">
        <f t="shared" si="3"/>
        <v>2</v>
      </c>
      <c r="G95" t="str">
        <f t="shared" si="4"/>
        <v>Perdu</v>
      </c>
    </row>
    <row r="96" spans="1:7" hidden="1" x14ac:dyDescent="0.25">
      <c r="A96" s="10" t="s">
        <v>11</v>
      </c>
      <c r="B96" s="10" t="s">
        <v>125</v>
      </c>
      <c r="C96" s="10" t="s">
        <v>1030</v>
      </c>
      <c r="D96" s="10">
        <v>30</v>
      </c>
      <c r="E96" s="11">
        <v>42253.644756944443</v>
      </c>
      <c r="F96">
        <f t="shared" si="3"/>
        <v>1</v>
      </c>
      <c r="G96" t="str">
        <f t="shared" si="4"/>
        <v>Gagné</v>
      </c>
    </row>
    <row r="97" spans="1:7" hidden="1" x14ac:dyDescent="0.25">
      <c r="A97" s="10" t="s">
        <v>5</v>
      </c>
      <c r="B97" s="10" t="s">
        <v>1103</v>
      </c>
      <c r="C97" s="10" t="s">
        <v>13</v>
      </c>
      <c r="D97" s="10">
        <v>30</v>
      </c>
      <c r="E97" s="11">
        <v>42253.850011574075</v>
      </c>
      <c r="F97">
        <f t="shared" si="3"/>
        <v>1</v>
      </c>
      <c r="G97" t="str">
        <f t="shared" si="4"/>
        <v>Gagné</v>
      </c>
    </row>
    <row r="98" spans="1:7" hidden="1" x14ac:dyDescent="0.25">
      <c r="A98" s="12" t="s">
        <v>5</v>
      </c>
      <c r="B98" s="12" t="s">
        <v>1103</v>
      </c>
      <c r="C98" s="12" t="s">
        <v>1034</v>
      </c>
      <c r="D98" s="12">
        <v>27</v>
      </c>
      <c r="E98" s="13">
        <v>42253.894085648149</v>
      </c>
      <c r="F98">
        <f t="shared" si="3"/>
        <v>1</v>
      </c>
      <c r="G98" t="str">
        <f t="shared" si="4"/>
        <v>Perdu</v>
      </c>
    </row>
    <row r="99" spans="1:7" x14ac:dyDescent="0.25">
      <c r="A99" s="10" t="s">
        <v>26</v>
      </c>
      <c r="B99" s="10" t="s">
        <v>1180</v>
      </c>
      <c r="C99" s="10" t="s">
        <v>1035</v>
      </c>
      <c r="D99" s="10">
        <v>30</v>
      </c>
      <c r="E99" s="11">
        <v>42254.936782407407</v>
      </c>
      <c r="F99">
        <f t="shared" ca="1" si="3"/>
        <v>3</v>
      </c>
      <c r="G99" t="str">
        <f t="shared" si="4"/>
        <v>Gagné</v>
      </c>
    </row>
    <row r="100" spans="1:7" hidden="1" x14ac:dyDescent="0.25">
      <c r="A100" s="10" t="s">
        <v>5</v>
      </c>
      <c r="B100" s="10" t="s">
        <v>1116</v>
      </c>
      <c r="C100" s="10" t="s">
        <v>1035</v>
      </c>
      <c r="D100" s="10">
        <v>29</v>
      </c>
      <c r="E100" s="11">
        <v>42253.737824074073</v>
      </c>
      <c r="F100">
        <f t="shared" si="3"/>
        <v>1</v>
      </c>
      <c r="G100" t="str">
        <f t="shared" si="4"/>
        <v>Gagné</v>
      </c>
    </row>
    <row r="101" spans="1:7" hidden="1" x14ac:dyDescent="0.25">
      <c r="A101" s="12" t="s">
        <v>5</v>
      </c>
      <c r="B101" s="12" t="s">
        <v>1116</v>
      </c>
      <c r="C101" s="12" t="s">
        <v>1033</v>
      </c>
      <c r="D101" s="12">
        <v>19</v>
      </c>
      <c r="E101" s="13">
        <v>42254.355671296296</v>
      </c>
      <c r="F101">
        <f t="shared" si="3"/>
        <v>1</v>
      </c>
      <c r="G101" t="str">
        <f t="shared" si="4"/>
        <v>Perdu</v>
      </c>
    </row>
    <row r="102" spans="1:7" hidden="1" x14ac:dyDescent="0.25">
      <c r="A102" s="10" t="s">
        <v>20</v>
      </c>
      <c r="B102" s="10" t="s">
        <v>21</v>
      </c>
      <c r="C102" s="10" t="s">
        <v>1033</v>
      </c>
      <c r="D102" s="10">
        <v>28</v>
      </c>
      <c r="E102" s="11">
        <v>42254.777685185189</v>
      </c>
      <c r="F102">
        <f t="shared" si="3"/>
        <v>2</v>
      </c>
      <c r="G102" t="str">
        <f t="shared" si="4"/>
        <v>Gagné</v>
      </c>
    </row>
    <row r="103" spans="1:7" hidden="1" x14ac:dyDescent="0.25">
      <c r="A103" s="10" t="s">
        <v>26</v>
      </c>
      <c r="B103" s="10" t="s">
        <v>1167</v>
      </c>
      <c r="C103" s="10" t="s">
        <v>1032</v>
      </c>
      <c r="D103" s="10">
        <v>28</v>
      </c>
      <c r="E103" s="11">
        <v>42254.829872685186</v>
      </c>
      <c r="F103">
        <f t="shared" si="3"/>
        <v>2</v>
      </c>
      <c r="G103" t="str">
        <f t="shared" si="4"/>
        <v>Gagné</v>
      </c>
    </row>
    <row r="104" spans="1:7" hidden="1" x14ac:dyDescent="0.25">
      <c r="A104" s="10" t="s">
        <v>11</v>
      </c>
      <c r="B104" s="10" t="s">
        <v>1012</v>
      </c>
      <c r="C104" s="10" t="s">
        <v>1034</v>
      </c>
      <c r="D104" s="10">
        <v>28</v>
      </c>
      <c r="E104" s="11">
        <v>42253.894074074073</v>
      </c>
      <c r="F104">
        <f t="shared" si="3"/>
        <v>1</v>
      </c>
      <c r="G104" t="str">
        <f t="shared" si="4"/>
        <v>Gagné</v>
      </c>
    </row>
    <row r="105" spans="1:7" hidden="1" x14ac:dyDescent="0.25">
      <c r="A105" s="10" t="s">
        <v>11</v>
      </c>
      <c r="B105" s="10" t="s">
        <v>25</v>
      </c>
      <c r="C105" s="10" t="s">
        <v>17</v>
      </c>
      <c r="D105" s="10">
        <v>27</v>
      </c>
      <c r="E105" s="11">
        <v>42254.413425925923</v>
      </c>
      <c r="F105">
        <f t="shared" si="3"/>
        <v>2</v>
      </c>
      <c r="G105" t="str">
        <f t="shared" si="4"/>
        <v>Gagné</v>
      </c>
    </row>
    <row r="106" spans="1:7" hidden="1" x14ac:dyDescent="0.25">
      <c r="A106" s="10" t="s">
        <v>5</v>
      </c>
      <c r="B106" s="10" t="s">
        <v>49</v>
      </c>
      <c r="C106" s="10" t="s">
        <v>1030</v>
      </c>
      <c r="D106" s="10">
        <v>26</v>
      </c>
      <c r="E106" s="11">
        <v>42254.484444444446</v>
      </c>
      <c r="F106">
        <f t="shared" si="3"/>
        <v>2</v>
      </c>
      <c r="G106" t="str">
        <f t="shared" si="4"/>
        <v>Gagné</v>
      </c>
    </row>
    <row r="107" spans="1:7" hidden="1" x14ac:dyDescent="0.25">
      <c r="A107" s="10" t="s">
        <v>26</v>
      </c>
      <c r="B107" s="10" t="s">
        <v>115</v>
      </c>
      <c r="C107" s="10" t="s">
        <v>17</v>
      </c>
      <c r="D107" s="10">
        <v>26</v>
      </c>
      <c r="E107" s="11">
        <v>42254.413425925923</v>
      </c>
      <c r="F107">
        <f t="shared" si="3"/>
        <v>2</v>
      </c>
      <c r="G107" t="str">
        <f t="shared" si="4"/>
        <v>Gagné</v>
      </c>
    </row>
    <row r="108" spans="1:7" hidden="1" x14ac:dyDescent="0.25">
      <c r="A108" s="12" t="s">
        <v>26</v>
      </c>
      <c r="B108" s="12" t="s">
        <v>115</v>
      </c>
      <c r="C108" s="12" t="s">
        <v>1033</v>
      </c>
      <c r="D108" s="12">
        <v>25</v>
      </c>
      <c r="E108" s="13">
        <v>42254.777685185189</v>
      </c>
      <c r="F108">
        <f t="shared" si="3"/>
        <v>2</v>
      </c>
      <c r="G108" t="str">
        <f t="shared" si="4"/>
        <v>Perdu</v>
      </c>
    </row>
    <row r="109" spans="1:7" hidden="1" x14ac:dyDescent="0.25">
      <c r="A109" s="12" t="s">
        <v>26</v>
      </c>
      <c r="B109" s="12" t="s">
        <v>115</v>
      </c>
      <c r="C109" s="12" t="s">
        <v>1035</v>
      </c>
      <c r="D109" s="12">
        <v>21</v>
      </c>
      <c r="E109" s="13">
        <v>42254.830254629633</v>
      </c>
      <c r="F109">
        <f t="shared" si="3"/>
        <v>2</v>
      </c>
      <c r="G109" t="str">
        <f t="shared" si="4"/>
        <v>Perdu</v>
      </c>
    </row>
    <row r="110" spans="1:7" hidden="1" x14ac:dyDescent="0.25">
      <c r="A110" s="10" t="s">
        <v>20</v>
      </c>
      <c r="B110" s="10" t="s">
        <v>1117</v>
      </c>
      <c r="C110" s="10" t="s">
        <v>1030</v>
      </c>
      <c r="D110" s="10">
        <v>26</v>
      </c>
      <c r="E110" s="11">
        <v>42253.644756944443</v>
      </c>
      <c r="F110">
        <f t="shared" si="3"/>
        <v>1</v>
      </c>
      <c r="G110" t="str">
        <f t="shared" si="4"/>
        <v>Gagné</v>
      </c>
    </row>
    <row r="111" spans="1:7" hidden="1" x14ac:dyDescent="0.25">
      <c r="A111" s="12" t="s">
        <v>20</v>
      </c>
      <c r="B111" s="12" t="s">
        <v>1117</v>
      </c>
      <c r="C111" s="12" t="s">
        <v>1033</v>
      </c>
      <c r="D111" s="12">
        <v>17</v>
      </c>
      <c r="E111" s="13">
        <v>42254.355671296296</v>
      </c>
      <c r="F111">
        <f t="shared" si="3"/>
        <v>1</v>
      </c>
      <c r="G111" t="str">
        <f t="shared" si="4"/>
        <v>Perdu</v>
      </c>
    </row>
    <row r="112" spans="1:7" hidden="1" x14ac:dyDescent="0.25">
      <c r="A112" s="12" t="s">
        <v>20</v>
      </c>
      <c r="B112" s="12" t="s">
        <v>1117</v>
      </c>
      <c r="C112" s="12" t="s">
        <v>1031</v>
      </c>
      <c r="D112" s="12">
        <v>15</v>
      </c>
      <c r="E112" s="13">
        <v>42253.622812499998</v>
      </c>
      <c r="F112">
        <f t="shared" si="3"/>
        <v>1</v>
      </c>
      <c r="G112" t="str">
        <f t="shared" si="4"/>
        <v>Perdu</v>
      </c>
    </row>
    <row r="113" spans="1:7" hidden="1" x14ac:dyDescent="0.25">
      <c r="A113" s="10" t="s">
        <v>5</v>
      </c>
      <c r="B113" s="10" t="s">
        <v>1168</v>
      </c>
      <c r="C113" s="10" t="s">
        <v>13</v>
      </c>
      <c r="D113" s="10">
        <v>26</v>
      </c>
      <c r="E113" s="11">
        <v>42254.907395833332</v>
      </c>
      <c r="F113">
        <f t="shared" si="3"/>
        <v>2</v>
      </c>
      <c r="G113" t="str">
        <f t="shared" si="4"/>
        <v>Gagné</v>
      </c>
    </row>
    <row r="114" spans="1:7" hidden="1" x14ac:dyDescent="0.25">
      <c r="A114" s="10" t="s">
        <v>11</v>
      </c>
      <c r="B114" s="10" t="s">
        <v>1072</v>
      </c>
      <c r="C114" s="10" t="s">
        <v>17</v>
      </c>
      <c r="D114" s="10">
        <v>25</v>
      </c>
      <c r="E114" s="11">
        <v>42253.659861111111</v>
      </c>
      <c r="F114">
        <f t="shared" si="3"/>
        <v>1</v>
      </c>
      <c r="G114" t="str">
        <f t="shared" si="4"/>
        <v>Gagné</v>
      </c>
    </row>
    <row r="115" spans="1:7" hidden="1" x14ac:dyDescent="0.25">
      <c r="A115" s="10" t="s">
        <v>26</v>
      </c>
      <c r="B115" s="10" t="s">
        <v>1080</v>
      </c>
      <c r="C115" s="10" t="s">
        <v>1031</v>
      </c>
      <c r="D115" s="10">
        <v>25</v>
      </c>
      <c r="E115" s="11">
        <v>42253.622812499998</v>
      </c>
      <c r="F115">
        <f t="shared" si="3"/>
        <v>1</v>
      </c>
      <c r="G115" t="str">
        <f t="shared" si="4"/>
        <v>Gagné</v>
      </c>
    </row>
    <row r="116" spans="1:7" hidden="1" x14ac:dyDescent="0.25">
      <c r="A116" s="10" t="s">
        <v>11</v>
      </c>
      <c r="B116" s="10" t="s">
        <v>1046</v>
      </c>
      <c r="C116" s="10" t="s">
        <v>1032</v>
      </c>
      <c r="D116" s="10">
        <v>25</v>
      </c>
      <c r="E116" s="11">
        <v>42253.729780092595</v>
      </c>
      <c r="F116">
        <f t="shared" si="3"/>
        <v>1</v>
      </c>
      <c r="G116" t="str">
        <f t="shared" si="4"/>
        <v>Gagné</v>
      </c>
    </row>
    <row r="117" spans="1:7" hidden="1" x14ac:dyDescent="0.25">
      <c r="A117" s="12" t="s">
        <v>11</v>
      </c>
      <c r="B117" s="12" t="s">
        <v>1046</v>
      </c>
      <c r="C117" s="12" t="s">
        <v>1034</v>
      </c>
      <c r="D117" s="12">
        <v>25</v>
      </c>
      <c r="E117" s="13">
        <v>42253.894074074073</v>
      </c>
      <c r="F117">
        <f t="shared" si="3"/>
        <v>1</v>
      </c>
      <c r="G117" t="str">
        <f t="shared" si="4"/>
        <v>Perdu</v>
      </c>
    </row>
    <row r="118" spans="1:7" x14ac:dyDescent="0.25">
      <c r="A118" s="10" t="s">
        <v>11</v>
      </c>
      <c r="B118" s="10" t="s">
        <v>102</v>
      </c>
      <c r="C118" s="10" t="s">
        <v>1033</v>
      </c>
      <c r="D118" s="10">
        <v>25</v>
      </c>
      <c r="E118" s="11">
        <v>42254.914212962962</v>
      </c>
      <c r="F118">
        <f t="shared" ca="1" si="3"/>
        <v>3</v>
      </c>
      <c r="G118" t="str">
        <f t="shared" si="4"/>
        <v>Gagné</v>
      </c>
    </row>
    <row r="119" spans="1:7" hidden="1" x14ac:dyDescent="0.25">
      <c r="A119" s="10" t="s">
        <v>26</v>
      </c>
      <c r="B119" s="10" t="s">
        <v>52</v>
      </c>
      <c r="C119" s="10" t="s">
        <v>1034</v>
      </c>
      <c r="D119" s="10">
        <v>25</v>
      </c>
      <c r="E119" s="11">
        <v>42253.894074074073</v>
      </c>
      <c r="F119">
        <f t="shared" si="3"/>
        <v>1</v>
      </c>
      <c r="G119" t="str">
        <f t="shared" si="4"/>
        <v>Gagné</v>
      </c>
    </row>
    <row r="120" spans="1:7" x14ac:dyDescent="0.25">
      <c r="A120" s="10" t="s">
        <v>26</v>
      </c>
      <c r="B120" s="10" t="s">
        <v>1181</v>
      </c>
      <c r="C120" s="10" t="s">
        <v>1033</v>
      </c>
      <c r="D120" s="10">
        <v>24</v>
      </c>
      <c r="E120" s="11">
        <v>42254.914212962962</v>
      </c>
      <c r="F120">
        <f t="shared" ca="1" si="3"/>
        <v>3</v>
      </c>
      <c r="G120" t="str">
        <f t="shared" si="4"/>
        <v>Gagné</v>
      </c>
    </row>
    <row r="121" spans="1:7" x14ac:dyDescent="0.25">
      <c r="A121" s="12" t="s">
        <v>26</v>
      </c>
      <c r="B121" s="12" t="s">
        <v>1181</v>
      </c>
      <c r="C121" s="12" t="s">
        <v>1034</v>
      </c>
      <c r="D121" s="12">
        <v>17</v>
      </c>
      <c r="E121" s="13">
        <v>42254.932106481479</v>
      </c>
      <c r="F121">
        <f t="shared" ca="1" si="3"/>
        <v>3</v>
      </c>
      <c r="G121" t="str">
        <f t="shared" si="4"/>
        <v>Perdu</v>
      </c>
    </row>
    <row r="122" spans="1:7" x14ac:dyDescent="0.25">
      <c r="A122" s="10" t="s">
        <v>20</v>
      </c>
      <c r="B122" s="10" t="s">
        <v>1182</v>
      </c>
      <c r="C122" s="10" t="s">
        <v>1034</v>
      </c>
      <c r="D122" s="10">
        <v>23</v>
      </c>
      <c r="E122" s="11">
        <v>42254.932106481479</v>
      </c>
      <c r="F122">
        <f t="shared" ca="1" si="3"/>
        <v>3</v>
      </c>
      <c r="G122" t="str">
        <f t="shared" si="4"/>
        <v>Gagné</v>
      </c>
    </row>
    <row r="123" spans="1:7" hidden="1" x14ac:dyDescent="0.25">
      <c r="A123" s="10" t="s">
        <v>20</v>
      </c>
      <c r="B123" s="10" t="s">
        <v>40</v>
      </c>
      <c r="C123" s="10" t="s">
        <v>1030</v>
      </c>
      <c r="D123" s="10">
        <v>22</v>
      </c>
      <c r="E123" s="11">
        <v>42253.644756944443</v>
      </c>
      <c r="F123">
        <f t="shared" si="3"/>
        <v>1</v>
      </c>
      <c r="G123" t="str">
        <f t="shared" si="4"/>
        <v>Gagné</v>
      </c>
    </row>
    <row r="124" spans="1:7" hidden="1" x14ac:dyDescent="0.25">
      <c r="A124" s="10" t="s">
        <v>20</v>
      </c>
      <c r="B124" s="10" t="s">
        <v>620</v>
      </c>
      <c r="C124" s="10" t="s">
        <v>13</v>
      </c>
      <c r="D124" s="10">
        <v>22</v>
      </c>
      <c r="E124" s="11">
        <v>42253.850011574075</v>
      </c>
      <c r="F124">
        <f t="shared" si="3"/>
        <v>1</v>
      </c>
      <c r="G124" t="str">
        <f t="shared" si="4"/>
        <v>Gagné</v>
      </c>
    </row>
    <row r="125" spans="1:7" hidden="1" x14ac:dyDescent="0.25">
      <c r="A125" s="10" t="s">
        <v>11</v>
      </c>
      <c r="B125" s="10" t="s">
        <v>1118</v>
      </c>
      <c r="C125" s="10" t="s">
        <v>1032</v>
      </c>
      <c r="D125" s="10">
        <v>22</v>
      </c>
      <c r="E125" s="11">
        <v>42253.729780092595</v>
      </c>
      <c r="F125">
        <f t="shared" si="3"/>
        <v>1</v>
      </c>
      <c r="G125" t="str">
        <f t="shared" si="4"/>
        <v>Gagné</v>
      </c>
    </row>
    <row r="126" spans="1:7" hidden="1" x14ac:dyDescent="0.25">
      <c r="A126" s="12" t="s">
        <v>11</v>
      </c>
      <c r="B126" s="12" t="s">
        <v>1118</v>
      </c>
      <c r="C126" s="12" t="s">
        <v>1033</v>
      </c>
      <c r="D126" s="12">
        <v>18</v>
      </c>
      <c r="E126" s="13">
        <v>42254.355671296296</v>
      </c>
      <c r="F126">
        <f t="shared" si="3"/>
        <v>1</v>
      </c>
      <c r="G126" t="str">
        <f t="shared" si="4"/>
        <v>Perdu</v>
      </c>
    </row>
    <row r="127" spans="1:7" hidden="1" x14ac:dyDescent="0.25">
      <c r="A127" s="12" t="s">
        <v>11</v>
      </c>
      <c r="B127" s="12" t="s">
        <v>1118</v>
      </c>
      <c r="C127" s="12" t="s">
        <v>1030</v>
      </c>
      <c r="D127" s="12">
        <v>17</v>
      </c>
      <c r="E127" s="13">
        <v>42253.644756944443</v>
      </c>
      <c r="F127">
        <f t="shared" si="3"/>
        <v>1</v>
      </c>
      <c r="G127" t="str">
        <f t="shared" si="4"/>
        <v>Perdu</v>
      </c>
    </row>
    <row r="128" spans="1:7" hidden="1" x14ac:dyDescent="0.25">
      <c r="A128" s="12" t="s">
        <v>11</v>
      </c>
      <c r="B128" s="12" t="s">
        <v>1118</v>
      </c>
      <c r="C128" s="12" t="s">
        <v>17</v>
      </c>
      <c r="D128" s="12">
        <v>15</v>
      </c>
      <c r="E128" s="13">
        <v>42253.659861111111</v>
      </c>
      <c r="F128">
        <f t="shared" si="3"/>
        <v>1</v>
      </c>
      <c r="G128" t="str">
        <f t="shared" si="4"/>
        <v>Perdu</v>
      </c>
    </row>
    <row r="129" spans="1:7" hidden="1" x14ac:dyDescent="0.25">
      <c r="A129" s="10" t="s">
        <v>5</v>
      </c>
      <c r="B129" s="10" t="s">
        <v>56</v>
      </c>
      <c r="C129" s="10" t="s">
        <v>1030</v>
      </c>
      <c r="D129" s="10">
        <v>21</v>
      </c>
      <c r="E129" s="11">
        <v>42253.644756944443</v>
      </c>
      <c r="F129">
        <f t="shared" si="3"/>
        <v>1</v>
      </c>
      <c r="G129" t="str">
        <f t="shared" si="4"/>
        <v>Gagné</v>
      </c>
    </row>
    <row r="130" spans="1:7" hidden="1" x14ac:dyDescent="0.25">
      <c r="A130" s="12" t="s">
        <v>5</v>
      </c>
      <c r="B130" s="12" t="s">
        <v>56</v>
      </c>
      <c r="C130" s="12" t="s">
        <v>1033</v>
      </c>
      <c r="D130" s="12">
        <v>16</v>
      </c>
      <c r="E130" s="13">
        <v>42254.355671296296</v>
      </c>
      <c r="F130">
        <f t="shared" si="3"/>
        <v>1</v>
      </c>
      <c r="G130" t="str">
        <f t="shared" si="4"/>
        <v>Perdu</v>
      </c>
    </row>
    <row r="131" spans="1:7" hidden="1" x14ac:dyDescent="0.25">
      <c r="A131" s="10" t="s">
        <v>26</v>
      </c>
      <c r="B131" s="10" t="s">
        <v>71</v>
      </c>
      <c r="C131" s="10" t="s">
        <v>1030</v>
      </c>
      <c r="D131" s="10">
        <v>21</v>
      </c>
      <c r="E131" s="11">
        <v>42253.644756944443</v>
      </c>
      <c r="F131">
        <f t="shared" ref="F131:F159" si="5">IF(E131&gt;$H$1,IF(E131&gt;$H$2,IF(E131&gt;$H$3,4,3),2),1)</f>
        <v>1</v>
      </c>
      <c r="G131" t="str">
        <f t="shared" ref="G131:G159" si="6">IF(B131=B130,"Perdu","Gagné")</f>
        <v>Gagné</v>
      </c>
    </row>
    <row r="132" spans="1:7" hidden="1" x14ac:dyDescent="0.25">
      <c r="A132" s="10" t="s">
        <v>26</v>
      </c>
      <c r="B132" s="10" t="s">
        <v>1119</v>
      </c>
      <c r="C132" s="10" t="s">
        <v>17</v>
      </c>
      <c r="D132" s="10">
        <v>21</v>
      </c>
      <c r="E132" s="11">
        <v>42253.659861111111</v>
      </c>
      <c r="F132">
        <f t="shared" si="5"/>
        <v>1</v>
      </c>
      <c r="G132" t="str">
        <f t="shared" si="6"/>
        <v>Gagné</v>
      </c>
    </row>
    <row r="133" spans="1:7" hidden="1" x14ac:dyDescent="0.25">
      <c r="A133" s="10" t="s">
        <v>26</v>
      </c>
      <c r="B133" s="10" t="s">
        <v>1044</v>
      </c>
      <c r="C133" s="10" t="s">
        <v>1030</v>
      </c>
      <c r="D133" s="10">
        <v>21</v>
      </c>
      <c r="E133" s="11">
        <v>42253.644756944443</v>
      </c>
      <c r="F133">
        <f t="shared" si="5"/>
        <v>1</v>
      </c>
      <c r="G133" t="str">
        <f t="shared" si="6"/>
        <v>Gagné</v>
      </c>
    </row>
    <row r="134" spans="1:7" hidden="1" x14ac:dyDescent="0.25">
      <c r="A134" s="10" t="s">
        <v>11</v>
      </c>
      <c r="B134" s="10" t="s">
        <v>89</v>
      </c>
      <c r="C134" s="10" t="s">
        <v>17</v>
      </c>
      <c r="D134" s="10">
        <v>21</v>
      </c>
      <c r="E134" s="11">
        <v>42253.659861111111</v>
      </c>
      <c r="F134">
        <f t="shared" si="5"/>
        <v>1</v>
      </c>
      <c r="G134" t="str">
        <f t="shared" si="6"/>
        <v>Gagné</v>
      </c>
    </row>
    <row r="135" spans="1:7" hidden="1" x14ac:dyDescent="0.25">
      <c r="A135" s="10" t="s">
        <v>5</v>
      </c>
      <c r="B135" s="10" t="s">
        <v>1120</v>
      </c>
      <c r="C135" s="10" t="s">
        <v>1032</v>
      </c>
      <c r="D135" s="10">
        <v>21</v>
      </c>
      <c r="E135" s="11">
        <v>42253.729780092595</v>
      </c>
      <c r="F135">
        <f t="shared" si="5"/>
        <v>1</v>
      </c>
      <c r="G135" t="str">
        <f t="shared" si="6"/>
        <v>Gagné</v>
      </c>
    </row>
    <row r="136" spans="1:7" hidden="1" x14ac:dyDescent="0.25">
      <c r="A136" s="12" t="s">
        <v>5</v>
      </c>
      <c r="B136" s="12" t="s">
        <v>1120</v>
      </c>
      <c r="C136" s="12" t="s">
        <v>1034</v>
      </c>
      <c r="D136" s="12">
        <v>17</v>
      </c>
      <c r="E136" s="13">
        <v>42253.894074074073</v>
      </c>
      <c r="F136">
        <f t="shared" si="5"/>
        <v>1</v>
      </c>
      <c r="G136" t="str">
        <f t="shared" si="6"/>
        <v>Perdu</v>
      </c>
    </row>
    <row r="137" spans="1:7" hidden="1" x14ac:dyDescent="0.25">
      <c r="A137" s="12" t="s">
        <v>5</v>
      </c>
      <c r="B137" s="12" t="s">
        <v>1120</v>
      </c>
      <c r="C137" s="12" t="s">
        <v>1030</v>
      </c>
      <c r="D137" s="12">
        <v>16</v>
      </c>
      <c r="E137" s="13">
        <v>42253.644756944443</v>
      </c>
      <c r="F137">
        <f t="shared" si="5"/>
        <v>1</v>
      </c>
      <c r="G137" t="str">
        <f t="shared" si="6"/>
        <v>Perdu</v>
      </c>
    </row>
    <row r="138" spans="1:7" hidden="1" x14ac:dyDescent="0.25">
      <c r="A138" s="12" t="s">
        <v>5</v>
      </c>
      <c r="B138" s="12" t="s">
        <v>1120</v>
      </c>
      <c r="C138" s="12" t="s">
        <v>13</v>
      </c>
      <c r="D138" s="12">
        <v>16</v>
      </c>
      <c r="E138" s="13">
        <v>42253.850011574075</v>
      </c>
      <c r="F138">
        <f t="shared" si="5"/>
        <v>1</v>
      </c>
      <c r="G138" t="str">
        <f t="shared" si="6"/>
        <v>Perdu</v>
      </c>
    </row>
    <row r="139" spans="1:7" hidden="1" x14ac:dyDescent="0.25">
      <c r="A139" s="10" t="s">
        <v>26</v>
      </c>
      <c r="B139" s="10" t="s">
        <v>1121</v>
      </c>
      <c r="C139" s="10" t="s">
        <v>13</v>
      </c>
      <c r="D139" s="10">
        <v>21</v>
      </c>
      <c r="E139" s="11">
        <v>42253.850011574075</v>
      </c>
      <c r="F139">
        <f t="shared" si="5"/>
        <v>1</v>
      </c>
      <c r="G139" t="str">
        <f t="shared" si="6"/>
        <v>Gagné</v>
      </c>
    </row>
    <row r="140" spans="1:7" hidden="1" x14ac:dyDescent="0.25">
      <c r="A140" s="12" t="s">
        <v>26</v>
      </c>
      <c r="B140" s="12" t="s">
        <v>1121</v>
      </c>
      <c r="C140" s="12" t="s">
        <v>1034</v>
      </c>
      <c r="D140" s="12">
        <v>14</v>
      </c>
      <c r="E140" s="13">
        <v>42253.894074074073</v>
      </c>
      <c r="F140">
        <f t="shared" si="5"/>
        <v>1</v>
      </c>
      <c r="G140" t="str">
        <f t="shared" si="6"/>
        <v>Perdu</v>
      </c>
    </row>
    <row r="141" spans="1:7" hidden="1" x14ac:dyDescent="0.25">
      <c r="A141" s="12" t="s">
        <v>26</v>
      </c>
      <c r="B141" s="12" t="s">
        <v>1121</v>
      </c>
      <c r="C141" s="12" t="s">
        <v>1033</v>
      </c>
      <c r="D141" s="12">
        <v>14</v>
      </c>
      <c r="E141" s="13">
        <v>42254.355671296296</v>
      </c>
      <c r="F141">
        <f t="shared" si="5"/>
        <v>1</v>
      </c>
      <c r="G141" t="str">
        <f t="shared" si="6"/>
        <v>Perdu</v>
      </c>
    </row>
    <row r="142" spans="1:7" hidden="1" x14ac:dyDescent="0.25">
      <c r="A142" s="10" t="s">
        <v>20</v>
      </c>
      <c r="B142" s="10" t="s">
        <v>116</v>
      </c>
      <c r="C142" s="10" t="s">
        <v>1034</v>
      </c>
      <c r="D142" s="10">
        <v>20</v>
      </c>
      <c r="E142" s="11">
        <v>42254.572152777779</v>
      </c>
      <c r="F142">
        <f t="shared" si="5"/>
        <v>2</v>
      </c>
      <c r="G142" t="str">
        <f t="shared" si="6"/>
        <v>Gagné</v>
      </c>
    </row>
    <row r="143" spans="1:7" hidden="1" x14ac:dyDescent="0.25">
      <c r="A143" s="10" t="s">
        <v>11</v>
      </c>
      <c r="B143" s="10" t="s">
        <v>1102</v>
      </c>
      <c r="C143" s="10" t="s">
        <v>1030</v>
      </c>
      <c r="D143" s="10">
        <v>20</v>
      </c>
      <c r="E143" s="11">
        <v>42253.644756944443</v>
      </c>
      <c r="F143">
        <f t="shared" si="5"/>
        <v>1</v>
      </c>
      <c r="G143" t="str">
        <f t="shared" si="6"/>
        <v>Gagné</v>
      </c>
    </row>
    <row r="144" spans="1:7" hidden="1" x14ac:dyDescent="0.25">
      <c r="A144" s="10" t="s">
        <v>20</v>
      </c>
      <c r="B144" s="10" t="s">
        <v>110</v>
      </c>
      <c r="C144" s="10" t="s">
        <v>1032</v>
      </c>
      <c r="D144" s="10">
        <v>20</v>
      </c>
      <c r="E144" s="11">
        <v>42253.729780092595</v>
      </c>
      <c r="F144">
        <f t="shared" si="5"/>
        <v>1</v>
      </c>
      <c r="G144" t="str">
        <f t="shared" si="6"/>
        <v>Gagné</v>
      </c>
    </row>
    <row r="145" spans="1:7" hidden="1" x14ac:dyDescent="0.25">
      <c r="A145" s="10" t="s">
        <v>20</v>
      </c>
      <c r="B145" s="10" t="s">
        <v>59</v>
      </c>
      <c r="C145" s="10" t="s">
        <v>1031</v>
      </c>
      <c r="D145" s="10">
        <v>20</v>
      </c>
      <c r="E145" s="11">
        <v>42253.622812499998</v>
      </c>
      <c r="F145">
        <f t="shared" si="5"/>
        <v>1</v>
      </c>
      <c r="G145" t="str">
        <f t="shared" si="6"/>
        <v>Gagné</v>
      </c>
    </row>
    <row r="146" spans="1:7" hidden="1" x14ac:dyDescent="0.25">
      <c r="A146" s="10" t="s">
        <v>11</v>
      </c>
      <c r="B146" s="10" t="s">
        <v>1122</v>
      </c>
      <c r="C146" s="10" t="s">
        <v>1034</v>
      </c>
      <c r="D146" s="10">
        <v>20</v>
      </c>
      <c r="E146" s="11">
        <v>42253.894074074073</v>
      </c>
      <c r="F146">
        <f t="shared" si="5"/>
        <v>1</v>
      </c>
      <c r="G146" t="str">
        <f t="shared" si="6"/>
        <v>Gagné</v>
      </c>
    </row>
    <row r="147" spans="1:7" hidden="1" x14ac:dyDescent="0.25">
      <c r="A147" s="10" t="s">
        <v>26</v>
      </c>
      <c r="B147" s="10" t="s">
        <v>1098</v>
      </c>
      <c r="C147" s="10" t="s">
        <v>1033</v>
      </c>
      <c r="D147" s="10">
        <v>20</v>
      </c>
      <c r="E147" s="11">
        <v>42254.777685185189</v>
      </c>
      <c r="F147">
        <f t="shared" si="5"/>
        <v>2</v>
      </c>
      <c r="G147" t="str">
        <f t="shared" si="6"/>
        <v>Gagné</v>
      </c>
    </row>
    <row r="148" spans="1:7" hidden="1" x14ac:dyDescent="0.25">
      <c r="A148" s="12" t="s">
        <v>26</v>
      </c>
      <c r="B148" s="12" t="s">
        <v>1098</v>
      </c>
      <c r="C148" s="12" t="s">
        <v>1035</v>
      </c>
      <c r="D148" s="12">
        <v>20</v>
      </c>
      <c r="E148" s="13">
        <v>42254.830254629633</v>
      </c>
      <c r="F148">
        <f t="shared" si="5"/>
        <v>2</v>
      </c>
      <c r="G148" t="str">
        <f t="shared" si="6"/>
        <v>Perdu</v>
      </c>
    </row>
    <row r="149" spans="1:7" hidden="1" x14ac:dyDescent="0.25">
      <c r="A149" s="12" t="s">
        <v>26</v>
      </c>
      <c r="B149" s="12" t="s">
        <v>1098</v>
      </c>
      <c r="C149" s="12" t="s">
        <v>1034</v>
      </c>
      <c r="D149" s="12">
        <v>18</v>
      </c>
      <c r="E149" s="13">
        <v>42254.572152777779</v>
      </c>
      <c r="F149">
        <f t="shared" si="5"/>
        <v>2</v>
      </c>
      <c r="G149" t="str">
        <f t="shared" si="6"/>
        <v>Perdu</v>
      </c>
    </row>
    <row r="150" spans="1:7" hidden="1" x14ac:dyDescent="0.25">
      <c r="A150" s="10" t="s">
        <v>26</v>
      </c>
      <c r="B150" s="10" t="s">
        <v>103</v>
      </c>
      <c r="C150" s="10" t="s">
        <v>1032</v>
      </c>
      <c r="D150" s="10">
        <v>20</v>
      </c>
      <c r="E150" s="11">
        <v>42253.729780092595</v>
      </c>
      <c r="F150">
        <f t="shared" si="5"/>
        <v>1</v>
      </c>
      <c r="G150" t="str">
        <f t="shared" si="6"/>
        <v>Gagné</v>
      </c>
    </row>
    <row r="151" spans="1:7" hidden="1" x14ac:dyDescent="0.25">
      <c r="A151" s="12" t="s">
        <v>26</v>
      </c>
      <c r="B151" s="12" t="s">
        <v>103</v>
      </c>
      <c r="C151" s="12" t="s">
        <v>1034</v>
      </c>
      <c r="D151" s="12">
        <v>15</v>
      </c>
      <c r="E151" s="13">
        <v>42253.894074074073</v>
      </c>
      <c r="F151">
        <f t="shared" si="5"/>
        <v>1</v>
      </c>
      <c r="G151" t="str">
        <f t="shared" si="6"/>
        <v>Perdu</v>
      </c>
    </row>
    <row r="152" spans="1:7" hidden="1" x14ac:dyDescent="0.25">
      <c r="A152" s="12" t="s">
        <v>26</v>
      </c>
      <c r="B152" s="12" t="s">
        <v>103</v>
      </c>
      <c r="C152" s="12" t="s">
        <v>13</v>
      </c>
      <c r="D152" s="12">
        <v>14</v>
      </c>
      <c r="E152" s="13">
        <v>42253.850011574075</v>
      </c>
      <c r="F152">
        <f t="shared" si="5"/>
        <v>1</v>
      </c>
      <c r="G152" t="str">
        <f t="shared" si="6"/>
        <v>Perdu</v>
      </c>
    </row>
    <row r="153" spans="1:7" hidden="1" x14ac:dyDescent="0.25">
      <c r="A153" s="10" t="s">
        <v>5</v>
      </c>
      <c r="B153" s="10" t="s">
        <v>1070</v>
      </c>
      <c r="C153" s="10" t="s">
        <v>1034</v>
      </c>
      <c r="D153" s="10">
        <v>19</v>
      </c>
      <c r="E153" s="11">
        <v>42254.572152777779</v>
      </c>
      <c r="F153">
        <f t="shared" si="5"/>
        <v>2</v>
      </c>
      <c r="G153" t="str">
        <f t="shared" si="6"/>
        <v>Gagné</v>
      </c>
    </row>
    <row r="154" spans="1:7" hidden="1" x14ac:dyDescent="0.25">
      <c r="A154" s="10" t="s">
        <v>26</v>
      </c>
      <c r="B154" s="10" t="s">
        <v>1051</v>
      </c>
      <c r="C154" s="10" t="s">
        <v>1032</v>
      </c>
      <c r="D154" s="10">
        <v>19</v>
      </c>
      <c r="E154" s="11">
        <v>42253.729780092595</v>
      </c>
      <c r="F154">
        <f t="shared" si="5"/>
        <v>1</v>
      </c>
      <c r="G154" t="str">
        <f t="shared" si="6"/>
        <v>Gagné</v>
      </c>
    </row>
    <row r="155" spans="1:7" hidden="1" x14ac:dyDescent="0.25">
      <c r="A155" s="10" t="s">
        <v>20</v>
      </c>
      <c r="B155" s="10" t="s">
        <v>1169</v>
      </c>
      <c r="C155" s="10" t="s">
        <v>1033</v>
      </c>
      <c r="D155" s="10">
        <v>19</v>
      </c>
      <c r="E155" s="11">
        <v>42254.777685185189</v>
      </c>
      <c r="F155">
        <f t="shared" si="5"/>
        <v>2</v>
      </c>
      <c r="G155" t="str">
        <f t="shared" si="6"/>
        <v>Gagné</v>
      </c>
    </row>
    <row r="156" spans="1:7" hidden="1" x14ac:dyDescent="0.25">
      <c r="A156" s="10" t="s">
        <v>26</v>
      </c>
      <c r="B156" s="10" t="s">
        <v>1082</v>
      </c>
      <c r="C156" s="10" t="s">
        <v>1033</v>
      </c>
      <c r="D156" s="10">
        <v>19</v>
      </c>
      <c r="E156" s="11">
        <v>42254.355671296296</v>
      </c>
      <c r="F156">
        <f t="shared" si="5"/>
        <v>1</v>
      </c>
      <c r="G156" t="str">
        <f t="shared" si="6"/>
        <v>Gagné</v>
      </c>
    </row>
    <row r="157" spans="1:7" hidden="1" x14ac:dyDescent="0.25">
      <c r="A157" s="12" t="s">
        <v>26</v>
      </c>
      <c r="B157" s="12" t="s">
        <v>1082</v>
      </c>
      <c r="C157" s="12" t="s">
        <v>1032</v>
      </c>
      <c r="D157" s="12">
        <v>17</v>
      </c>
      <c r="E157" s="13">
        <v>42253.729780092595</v>
      </c>
      <c r="F157">
        <f t="shared" si="5"/>
        <v>1</v>
      </c>
      <c r="G157" t="str">
        <f t="shared" si="6"/>
        <v>Perdu</v>
      </c>
    </row>
    <row r="158" spans="1:7" hidden="1" x14ac:dyDescent="0.25">
      <c r="A158" s="10" t="s">
        <v>11</v>
      </c>
      <c r="B158" s="10" t="s">
        <v>1123</v>
      </c>
      <c r="C158" s="10" t="s">
        <v>1033</v>
      </c>
      <c r="D158" s="10">
        <v>18</v>
      </c>
      <c r="E158" s="11">
        <v>42254.355671296296</v>
      </c>
      <c r="F158">
        <f t="shared" si="5"/>
        <v>1</v>
      </c>
      <c r="G158" t="str">
        <f t="shared" si="6"/>
        <v>Gagné</v>
      </c>
    </row>
    <row r="159" spans="1:7" hidden="1" x14ac:dyDescent="0.25">
      <c r="A159" s="12" t="s">
        <v>11</v>
      </c>
      <c r="B159" s="12" t="s">
        <v>1123</v>
      </c>
      <c r="C159" s="12" t="s">
        <v>1030</v>
      </c>
      <c r="D159" s="12">
        <v>17</v>
      </c>
      <c r="E159" s="13">
        <v>42253.644756944443</v>
      </c>
      <c r="F159">
        <f t="shared" si="5"/>
        <v>1</v>
      </c>
      <c r="G159" t="str">
        <f t="shared" si="6"/>
        <v>Perdu</v>
      </c>
    </row>
    <row r="160" spans="1:7" hidden="1" x14ac:dyDescent="0.25">
      <c r="A160" s="10" t="s">
        <v>11</v>
      </c>
      <c r="B160" s="10" t="s">
        <v>1086</v>
      </c>
      <c r="C160" s="10" t="s">
        <v>1033</v>
      </c>
      <c r="D160" s="10">
        <v>18</v>
      </c>
      <c r="E160" s="11">
        <v>42254.777685185189</v>
      </c>
      <c r="F160">
        <f t="shared" ref="F160:F215" si="7">IF(E160&gt;$H$1,IF(E160&gt;$H$2,IF(E160&gt;$H$3,4,3),2),1)</f>
        <v>2</v>
      </c>
      <c r="G160" t="str">
        <f t="shared" ref="G160:G215" si="8">IF(B160=B159,"Perdu","Gagné")</f>
        <v>Gagné</v>
      </c>
    </row>
    <row r="161" spans="1:7" hidden="1" x14ac:dyDescent="0.25">
      <c r="A161" s="10" t="s">
        <v>11</v>
      </c>
      <c r="B161" s="10" t="s">
        <v>1073</v>
      </c>
      <c r="C161" s="10" t="s">
        <v>1034</v>
      </c>
      <c r="D161" s="10">
        <v>18</v>
      </c>
      <c r="E161" s="11">
        <v>42253.894074074073</v>
      </c>
      <c r="F161">
        <f t="shared" si="7"/>
        <v>1</v>
      </c>
      <c r="G161" t="str">
        <f t="shared" si="8"/>
        <v>Gagné</v>
      </c>
    </row>
    <row r="162" spans="1:7" hidden="1" x14ac:dyDescent="0.25">
      <c r="A162" s="10" t="s">
        <v>26</v>
      </c>
      <c r="B162" s="10" t="s">
        <v>91</v>
      </c>
      <c r="C162" s="10" t="s">
        <v>17</v>
      </c>
      <c r="D162" s="10">
        <v>18</v>
      </c>
      <c r="E162" s="11">
        <v>42253.659861111111</v>
      </c>
      <c r="F162">
        <f t="shared" si="7"/>
        <v>1</v>
      </c>
      <c r="G162" t="str">
        <f t="shared" si="8"/>
        <v>Gagné</v>
      </c>
    </row>
    <row r="163" spans="1:7" hidden="1" x14ac:dyDescent="0.25">
      <c r="A163" s="10" t="s">
        <v>26</v>
      </c>
      <c r="B163" s="10" t="s">
        <v>88</v>
      </c>
      <c r="C163" s="10" t="s">
        <v>1030</v>
      </c>
      <c r="D163" s="10">
        <v>18</v>
      </c>
      <c r="E163" s="11">
        <v>42253.644756944443</v>
      </c>
      <c r="F163">
        <f t="shared" si="7"/>
        <v>1</v>
      </c>
      <c r="G163" t="str">
        <f t="shared" si="8"/>
        <v>Gagné</v>
      </c>
    </row>
    <row r="164" spans="1:7" hidden="1" x14ac:dyDescent="0.25">
      <c r="A164" s="10" t="s">
        <v>26</v>
      </c>
      <c r="B164" s="10" t="s">
        <v>38</v>
      </c>
      <c r="C164" s="10" t="s">
        <v>17</v>
      </c>
      <c r="D164" s="10">
        <v>18</v>
      </c>
      <c r="E164" s="11">
        <v>42253.659861111111</v>
      </c>
      <c r="F164">
        <f t="shared" si="7"/>
        <v>1</v>
      </c>
      <c r="G164" t="str">
        <f t="shared" si="8"/>
        <v>Gagné</v>
      </c>
    </row>
    <row r="165" spans="1:7" hidden="1" x14ac:dyDescent="0.25">
      <c r="A165" s="10" t="s">
        <v>5</v>
      </c>
      <c r="B165" s="10" t="s">
        <v>1124</v>
      </c>
      <c r="C165" s="10" t="s">
        <v>1032</v>
      </c>
      <c r="D165" s="10">
        <v>18</v>
      </c>
      <c r="E165" s="11">
        <v>42253.729780092595</v>
      </c>
      <c r="F165">
        <f t="shared" si="7"/>
        <v>1</v>
      </c>
      <c r="G165" t="str">
        <f t="shared" si="8"/>
        <v>Gagné</v>
      </c>
    </row>
    <row r="166" spans="1:7" hidden="1" x14ac:dyDescent="0.25">
      <c r="A166" s="12" t="s">
        <v>5</v>
      </c>
      <c r="B166" s="12" t="s">
        <v>1124</v>
      </c>
      <c r="C166" s="12" t="s">
        <v>1034</v>
      </c>
      <c r="D166" s="12">
        <v>15</v>
      </c>
      <c r="E166" s="13">
        <v>42253.894074074073</v>
      </c>
      <c r="F166">
        <f t="shared" si="7"/>
        <v>1</v>
      </c>
      <c r="G166" t="str">
        <f t="shared" si="8"/>
        <v>Perdu</v>
      </c>
    </row>
    <row r="167" spans="1:7" hidden="1" x14ac:dyDescent="0.25">
      <c r="A167" s="10" t="s">
        <v>26</v>
      </c>
      <c r="B167" s="10" t="s">
        <v>123</v>
      </c>
      <c r="C167" s="10" t="s">
        <v>1034</v>
      </c>
      <c r="D167" s="10">
        <v>18</v>
      </c>
      <c r="E167" s="11">
        <v>42254.572152777779</v>
      </c>
      <c r="F167">
        <f t="shared" si="7"/>
        <v>2</v>
      </c>
      <c r="G167" t="str">
        <f t="shared" si="8"/>
        <v>Gagné</v>
      </c>
    </row>
    <row r="168" spans="1:7" hidden="1" x14ac:dyDescent="0.25">
      <c r="A168" s="10" t="s">
        <v>5</v>
      </c>
      <c r="B168" s="10" t="s">
        <v>154</v>
      </c>
      <c r="C168" s="10" t="s">
        <v>1034</v>
      </c>
      <c r="D168" s="10">
        <v>18</v>
      </c>
      <c r="E168" s="11">
        <v>42254.572152777779</v>
      </c>
      <c r="F168">
        <f t="shared" si="7"/>
        <v>2</v>
      </c>
      <c r="G168" t="str">
        <f t="shared" si="8"/>
        <v>Gagné</v>
      </c>
    </row>
    <row r="169" spans="1:7" x14ac:dyDescent="0.25">
      <c r="A169" s="10" t="s">
        <v>26</v>
      </c>
      <c r="B169" s="10" t="s">
        <v>120</v>
      </c>
      <c r="C169" s="10" t="s">
        <v>1034</v>
      </c>
      <c r="D169" s="10">
        <v>17</v>
      </c>
      <c r="E169" s="11">
        <v>42254.932106481479</v>
      </c>
      <c r="F169">
        <f t="shared" ca="1" si="7"/>
        <v>3</v>
      </c>
      <c r="G169" t="str">
        <f t="shared" si="8"/>
        <v>Gagné</v>
      </c>
    </row>
    <row r="170" spans="1:7" hidden="1" x14ac:dyDescent="0.25">
      <c r="A170" s="10" t="s">
        <v>26</v>
      </c>
      <c r="B170" s="10" t="s">
        <v>1061</v>
      </c>
      <c r="C170" s="10" t="s">
        <v>1030</v>
      </c>
      <c r="D170" s="10">
        <v>17</v>
      </c>
      <c r="E170" s="11">
        <v>42253.644756944443</v>
      </c>
      <c r="F170">
        <f t="shared" si="7"/>
        <v>1</v>
      </c>
      <c r="G170" t="str">
        <f t="shared" si="8"/>
        <v>Gagné</v>
      </c>
    </row>
    <row r="171" spans="1:7" hidden="1" x14ac:dyDescent="0.25">
      <c r="A171" s="10" t="s">
        <v>26</v>
      </c>
      <c r="B171" s="10" t="s">
        <v>78</v>
      </c>
      <c r="C171" s="10" t="s">
        <v>1033</v>
      </c>
      <c r="D171" s="10">
        <v>17</v>
      </c>
      <c r="E171" s="11">
        <v>42254.777685185189</v>
      </c>
      <c r="F171">
        <f t="shared" si="7"/>
        <v>2</v>
      </c>
      <c r="G171" t="str">
        <f t="shared" si="8"/>
        <v>Gagné</v>
      </c>
    </row>
    <row r="172" spans="1:7" hidden="1" x14ac:dyDescent="0.25">
      <c r="A172" s="10" t="s">
        <v>26</v>
      </c>
      <c r="B172" s="10" t="s">
        <v>1125</v>
      </c>
      <c r="C172" s="10" t="s">
        <v>13</v>
      </c>
      <c r="D172" s="10">
        <v>17</v>
      </c>
      <c r="E172" s="11">
        <v>42253.850011574075</v>
      </c>
      <c r="F172">
        <f t="shared" si="7"/>
        <v>1</v>
      </c>
      <c r="G172" t="str">
        <f t="shared" si="8"/>
        <v>Gagné</v>
      </c>
    </row>
    <row r="173" spans="1:7" hidden="1" x14ac:dyDescent="0.25">
      <c r="A173" s="12" t="s">
        <v>26</v>
      </c>
      <c r="B173" s="12" t="s">
        <v>1125</v>
      </c>
      <c r="C173" s="12" t="s">
        <v>1035</v>
      </c>
      <c r="D173" s="12">
        <v>9</v>
      </c>
      <c r="E173" s="13">
        <v>42253.737824074073</v>
      </c>
      <c r="F173">
        <f t="shared" si="7"/>
        <v>1</v>
      </c>
      <c r="G173" t="str">
        <f t="shared" si="8"/>
        <v>Perdu</v>
      </c>
    </row>
    <row r="174" spans="1:7" hidden="1" x14ac:dyDescent="0.25">
      <c r="A174" s="12" t="s">
        <v>26</v>
      </c>
      <c r="B174" s="12" t="s">
        <v>1125</v>
      </c>
      <c r="C174" s="12" t="s">
        <v>1033</v>
      </c>
      <c r="D174" s="12">
        <v>8</v>
      </c>
      <c r="E174" s="13">
        <v>42254.355671296296</v>
      </c>
      <c r="F174">
        <f t="shared" si="7"/>
        <v>1</v>
      </c>
      <c r="G174" t="str">
        <f t="shared" si="8"/>
        <v>Perdu</v>
      </c>
    </row>
    <row r="175" spans="1:7" hidden="1" x14ac:dyDescent="0.25">
      <c r="A175" s="12" t="s">
        <v>26</v>
      </c>
      <c r="B175" s="12" t="s">
        <v>1125</v>
      </c>
      <c r="C175" s="12" t="s">
        <v>1034</v>
      </c>
      <c r="D175" s="12">
        <v>7</v>
      </c>
      <c r="E175" s="13">
        <v>42253.894074074073</v>
      </c>
      <c r="F175">
        <f t="shared" si="7"/>
        <v>1</v>
      </c>
      <c r="G175" t="str">
        <f t="shared" si="8"/>
        <v>Perdu</v>
      </c>
    </row>
    <row r="176" spans="1:7" hidden="1" x14ac:dyDescent="0.25">
      <c r="A176" s="10" t="s">
        <v>11</v>
      </c>
      <c r="B176" s="10" t="s">
        <v>1126</v>
      </c>
      <c r="C176" s="10" t="s">
        <v>13</v>
      </c>
      <c r="D176" s="10">
        <v>17</v>
      </c>
      <c r="E176" s="11">
        <v>42253.850011574075</v>
      </c>
      <c r="F176">
        <f t="shared" si="7"/>
        <v>1</v>
      </c>
      <c r="G176" t="str">
        <f t="shared" si="8"/>
        <v>Gagné</v>
      </c>
    </row>
    <row r="177" spans="1:7" hidden="1" x14ac:dyDescent="0.25">
      <c r="A177" s="10" t="s">
        <v>11</v>
      </c>
      <c r="B177" s="10" t="s">
        <v>1170</v>
      </c>
      <c r="C177" s="10" t="s">
        <v>13</v>
      </c>
      <c r="D177" s="10">
        <v>17</v>
      </c>
      <c r="E177" s="11">
        <v>42254.907395833332</v>
      </c>
      <c r="F177">
        <f t="shared" si="7"/>
        <v>2</v>
      </c>
      <c r="G177" t="str">
        <f t="shared" si="8"/>
        <v>Gagné</v>
      </c>
    </row>
    <row r="178" spans="1:7" hidden="1" x14ac:dyDescent="0.25">
      <c r="A178" s="10" t="s">
        <v>5</v>
      </c>
      <c r="B178" s="10" t="s">
        <v>1127</v>
      </c>
      <c r="C178" s="10" t="s">
        <v>17</v>
      </c>
      <c r="D178" s="10">
        <v>17</v>
      </c>
      <c r="E178" s="11">
        <v>42253.659861111111</v>
      </c>
      <c r="F178">
        <f t="shared" si="7"/>
        <v>1</v>
      </c>
      <c r="G178" t="str">
        <f t="shared" si="8"/>
        <v>Gagné</v>
      </c>
    </row>
    <row r="179" spans="1:7" x14ac:dyDescent="0.25">
      <c r="A179" s="10" t="s">
        <v>5</v>
      </c>
      <c r="B179" s="10" t="s">
        <v>61</v>
      </c>
      <c r="C179" s="10" t="s">
        <v>1034</v>
      </c>
      <c r="D179" s="10">
        <v>16</v>
      </c>
      <c r="E179" s="11">
        <v>42254.932106481479</v>
      </c>
      <c r="F179">
        <f t="shared" ca="1" si="7"/>
        <v>3</v>
      </c>
      <c r="G179" t="str">
        <f t="shared" si="8"/>
        <v>Gagné</v>
      </c>
    </row>
    <row r="180" spans="1:7" hidden="1" x14ac:dyDescent="0.25">
      <c r="A180" s="10" t="s">
        <v>11</v>
      </c>
      <c r="B180" s="10" t="s">
        <v>132</v>
      </c>
      <c r="C180" s="10" t="s">
        <v>1033</v>
      </c>
      <c r="D180" s="10">
        <v>16</v>
      </c>
      <c r="E180" s="11">
        <v>42254.777685185189</v>
      </c>
      <c r="F180">
        <f t="shared" si="7"/>
        <v>2</v>
      </c>
      <c r="G180" t="str">
        <f t="shared" si="8"/>
        <v>Gagné</v>
      </c>
    </row>
    <row r="181" spans="1:7" hidden="1" x14ac:dyDescent="0.25">
      <c r="A181" s="10" t="s">
        <v>11</v>
      </c>
      <c r="B181" s="10" t="s">
        <v>122</v>
      </c>
      <c r="C181" s="10" t="s">
        <v>1030</v>
      </c>
      <c r="D181" s="10">
        <v>16</v>
      </c>
      <c r="E181" s="11">
        <v>42253.644756944443</v>
      </c>
      <c r="F181">
        <f t="shared" si="7"/>
        <v>1</v>
      </c>
      <c r="G181" t="str">
        <f t="shared" si="8"/>
        <v>Gagné</v>
      </c>
    </row>
    <row r="182" spans="1:7" hidden="1" x14ac:dyDescent="0.25">
      <c r="A182" s="10" t="s">
        <v>26</v>
      </c>
      <c r="B182" s="10" t="s">
        <v>1128</v>
      </c>
      <c r="C182" s="10" t="s">
        <v>13</v>
      </c>
      <c r="D182" s="10">
        <v>16</v>
      </c>
      <c r="E182" s="11">
        <v>42253.850011574075</v>
      </c>
      <c r="F182">
        <f t="shared" si="7"/>
        <v>1</v>
      </c>
      <c r="G182" t="str">
        <f t="shared" si="8"/>
        <v>Gagné</v>
      </c>
    </row>
    <row r="183" spans="1:7" hidden="1" x14ac:dyDescent="0.25">
      <c r="A183" s="10" t="s">
        <v>20</v>
      </c>
      <c r="B183" s="10" t="s">
        <v>1129</v>
      </c>
      <c r="C183" s="10" t="s">
        <v>1034</v>
      </c>
      <c r="D183" s="10">
        <v>16</v>
      </c>
      <c r="E183" s="11">
        <v>42253.894074074073</v>
      </c>
      <c r="F183">
        <f t="shared" si="7"/>
        <v>1</v>
      </c>
      <c r="G183" t="str">
        <f t="shared" si="8"/>
        <v>Gagné</v>
      </c>
    </row>
    <row r="184" spans="1:7" x14ac:dyDescent="0.25">
      <c r="A184" s="10" t="s">
        <v>11</v>
      </c>
      <c r="B184" s="10" t="s">
        <v>117</v>
      </c>
      <c r="C184" s="10" t="s">
        <v>1034</v>
      </c>
      <c r="D184" s="10">
        <v>15</v>
      </c>
      <c r="E184" s="11">
        <v>42254.932106481479</v>
      </c>
      <c r="F184">
        <f t="shared" ca="1" si="7"/>
        <v>3</v>
      </c>
      <c r="G184" t="str">
        <f t="shared" si="8"/>
        <v>Gagné</v>
      </c>
    </row>
    <row r="185" spans="1:7" hidden="1" x14ac:dyDescent="0.25">
      <c r="A185" s="10" t="s">
        <v>20</v>
      </c>
      <c r="B185" s="10" t="s">
        <v>36</v>
      </c>
      <c r="C185" s="10" t="s">
        <v>13</v>
      </c>
      <c r="D185" s="10">
        <v>15</v>
      </c>
      <c r="E185" s="11">
        <v>42253.850011574075</v>
      </c>
      <c r="F185">
        <f t="shared" si="7"/>
        <v>1</v>
      </c>
      <c r="G185" t="str">
        <f t="shared" si="8"/>
        <v>Gagné</v>
      </c>
    </row>
    <row r="186" spans="1:7" hidden="1" x14ac:dyDescent="0.25">
      <c r="A186" s="10" t="s">
        <v>26</v>
      </c>
      <c r="B186" s="10" t="s">
        <v>105</v>
      </c>
      <c r="C186" s="10" t="s">
        <v>17</v>
      </c>
      <c r="D186" s="10">
        <v>15</v>
      </c>
      <c r="E186" s="11">
        <v>42253.659861111111</v>
      </c>
      <c r="F186">
        <f t="shared" si="7"/>
        <v>1</v>
      </c>
      <c r="G186" t="str">
        <f t="shared" si="8"/>
        <v>Gagné</v>
      </c>
    </row>
    <row r="187" spans="1:7" hidden="1" x14ac:dyDescent="0.25">
      <c r="A187" s="10" t="s">
        <v>11</v>
      </c>
      <c r="B187" s="10" t="s">
        <v>1130</v>
      </c>
      <c r="C187" s="10" t="s">
        <v>1030</v>
      </c>
      <c r="D187" s="10">
        <v>15</v>
      </c>
      <c r="E187" s="11">
        <v>42253.644756944443</v>
      </c>
      <c r="F187">
        <f t="shared" si="7"/>
        <v>1</v>
      </c>
      <c r="G187" t="str">
        <f t="shared" si="8"/>
        <v>Gagné</v>
      </c>
    </row>
    <row r="188" spans="1:7" hidden="1" x14ac:dyDescent="0.25">
      <c r="A188" s="10" t="s">
        <v>26</v>
      </c>
      <c r="B188" s="10" t="s">
        <v>1131</v>
      </c>
      <c r="C188" s="10" t="s">
        <v>1034</v>
      </c>
      <c r="D188" s="10">
        <v>15</v>
      </c>
      <c r="E188" s="11">
        <v>42253.894074074073</v>
      </c>
      <c r="F188">
        <f t="shared" si="7"/>
        <v>1</v>
      </c>
      <c r="G188" t="str">
        <f t="shared" si="8"/>
        <v>Gagné</v>
      </c>
    </row>
    <row r="189" spans="1:7" hidden="1" x14ac:dyDescent="0.25">
      <c r="A189" s="12" t="s">
        <v>26</v>
      </c>
      <c r="B189" s="12" t="s">
        <v>1131</v>
      </c>
      <c r="C189" s="12" t="s">
        <v>1033</v>
      </c>
      <c r="D189" s="12">
        <v>14</v>
      </c>
      <c r="E189" s="13">
        <v>42254.355671296296</v>
      </c>
      <c r="F189">
        <f t="shared" si="7"/>
        <v>1</v>
      </c>
      <c r="G189" t="str">
        <f t="shared" si="8"/>
        <v>Perdu</v>
      </c>
    </row>
    <row r="190" spans="1:7" hidden="1" x14ac:dyDescent="0.25">
      <c r="A190" s="10" t="s">
        <v>26</v>
      </c>
      <c r="B190" s="10" t="s">
        <v>1093</v>
      </c>
      <c r="C190" s="10" t="s">
        <v>13</v>
      </c>
      <c r="D190" s="10">
        <v>15</v>
      </c>
      <c r="E190" s="11">
        <v>42254.907395833332</v>
      </c>
      <c r="F190">
        <f t="shared" si="7"/>
        <v>2</v>
      </c>
      <c r="G190" t="str">
        <f t="shared" si="8"/>
        <v>Gagné</v>
      </c>
    </row>
    <row r="191" spans="1:7" hidden="1" x14ac:dyDescent="0.25">
      <c r="A191" s="12" t="s">
        <v>26</v>
      </c>
      <c r="B191" s="12" t="s">
        <v>1093</v>
      </c>
      <c r="C191" s="12" t="s">
        <v>1030</v>
      </c>
      <c r="D191" s="12">
        <v>13</v>
      </c>
      <c r="E191" s="13">
        <v>42254.484444444446</v>
      </c>
      <c r="F191">
        <f t="shared" si="7"/>
        <v>2</v>
      </c>
      <c r="G191" t="str">
        <f t="shared" si="8"/>
        <v>Perdu</v>
      </c>
    </row>
    <row r="192" spans="1:7" hidden="1" x14ac:dyDescent="0.25">
      <c r="A192" s="10" t="s">
        <v>26</v>
      </c>
      <c r="B192" s="10" t="s">
        <v>1052</v>
      </c>
      <c r="C192" s="10" t="s">
        <v>1031</v>
      </c>
      <c r="D192" s="10">
        <v>15</v>
      </c>
      <c r="E192" s="11">
        <v>42254.370532407411</v>
      </c>
      <c r="F192">
        <f t="shared" si="7"/>
        <v>2</v>
      </c>
      <c r="G192" t="str">
        <f t="shared" si="8"/>
        <v>Gagné</v>
      </c>
    </row>
    <row r="193" spans="1:7" x14ac:dyDescent="0.25">
      <c r="A193" s="10" t="s">
        <v>11</v>
      </c>
      <c r="B193" s="10" t="s">
        <v>44</v>
      </c>
      <c r="C193" s="10" t="s">
        <v>1034</v>
      </c>
      <c r="D193" s="10">
        <v>15</v>
      </c>
      <c r="E193" s="11">
        <v>42254.932106481479</v>
      </c>
      <c r="F193">
        <f t="shared" ca="1" si="7"/>
        <v>3</v>
      </c>
      <c r="G193" t="str">
        <f t="shared" si="8"/>
        <v>Gagné</v>
      </c>
    </row>
    <row r="194" spans="1:7" x14ac:dyDescent="0.25">
      <c r="A194" s="10" t="s">
        <v>26</v>
      </c>
      <c r="B194" s="10" t="s">
        <v>1183</v>
      </c>
      <c r="C194" s="10" t="s">
        <v>1035</v>
      </c>
      <c r="D194" s="10">
        <v>15</v>
      </c>
      <c r="E194" s="11">
        <v>42254.936782407407</v>
      </c>
      <c r="F194">
        <f t="shared" ca="1" si="7"/>
        <v>3</v>
      </c>
      <c r="G194" t="str">
        <f t="shared" si="8"/>
        <v>Gagné</v>
      </c>
    </row>
    <row r="195" spans="1:7" hidden="1" x14ac:dyDescent="0.25">
      <c r="A195" s="10" t="s">
        <v>26</v>
      </c>
      <c r="B195" s="10" t="s">
        <v>1077</v>
      </c>
      <c r="C195" s="10" t="s">
        <v>1031</v>
      </c>
      <c r="D195" s="10">
        <v>14</v>
      </c>
      <c r="E195" s="11">
        <v>42254.370532407411</v>
      </c>
      <c r="F195">
        <f t="shared" si="7"/>
        <v>2</v>
      </c>
      <c r="G195" t="str">
        <f t="shared" si="8"/>
        <v>Gagné</v>
      </c>
    </row>
    <row r="196" spans="1:7" hidden="1" x14ac:dyDescent="0.25">
      <c r="A196" s="10" t="s">
        <v>5</v>
      </c>
      <c r="B196" s="10" t="s">
        <v>1132</v>
      </c>
      <c r="C196" s="10" t="s">
        <v>1034</v>
      </c>
      <c r="D196" s="10">
        <v>14</v>
      </c>
      <c r="E196" s="11">
        <v>42253.894085648149</v>
      </c>
      <c r="F196">
        <f t="shared" si="7"/>
        <v>1</v>
      </c>
      <c r="G196" t="str">
        <f t="shared" si="8"/>
        <v>Gagné</v>
      </c>
    </row>
    <row r="197" spans="1:7" hidden="1" x14ac:dyDescent="0.25">
      <c r="A197" s="10" t="s">
        <v>5</v>
      </c>
      <c r="B197" s="10" t="s">
        <v>1171</v>
      </c>
      <c r="C197" s="10" t="s">
        <v>1030</v>
      </c>
      <c r="D197" s="10">
        <v>14</v>
      </c>
      <c r="E197" s="11">
        <v>42254.484444444446</v>
      </c>
      <c r="F197">
        <f t="shared" si="7"/>
        <v>2</v>
      </c>
      <c r="G197" t="str">
        <f t="shared" si="8"/>
        <v>Gagné</v>
      </c>
    </row>
    <row r="198" spans="1:7" hidden="1" x14ac:dyDescent="0.25">
      <c r="A198" s="10" t="s">
        <v>26</v>
      </c>
      <c r="B198" s="10" t="s">
        <v>113</v>
      </c>
      <c r="C198" s="10" t="s">
        <v>17</v>
      </c>
      <c r="D198" s="10">
        <v>13</v>
      </c>
      <c r="E198" s="11">
        <v>42253.659861111111</v>
      </c>
      <c r="F198">
        <f t="shared" si="7"/>
        <v>1</v>
      </c>
      <c r="G198" t="str">
        <f t="shared" si="8"/>
        <v>Gagné</v>
      </c>
    </row>
    <row r="199" spans="1:7" hidden="1" x14ac:dyDescent="0.25">
      <c r="A199" s="10" t="s">
        <v>5</v>
      </c>
      <c r="B199" s="10" t="s">
        <v>1133</v>
      </c>
      <c r="C199" s="10" t="s">
        <v>1035</v>
      </c>
      <c r="D199" s="10">
        <v>13</v>
      </c>
      <c r="E199" s="11">
        <v>42253.737824074073</v>
      </c>
      <c r="F199">
        <f t="shared" si="7"/>
        <v>1</v>
      </c>
      <c r="G199" t="str">
        <f t="shared" si="8"/>
        <v>Gagné</v>
      </c>
    </row>
    <row r="200" spans="1:7" hidden="1" x14ac:dyDescent="0.25">
      <c r="A200" s="10" t="s">
        <v>11</v>
      </c>
      <c r="B200" s="10" t="s">
        <v>1172</v>
      </c>
      <c r="C200" s="10" t="s">
        <v>1030</v>
      </c>
      <c r="D200" s="10">
        <v>13</v>
      </c>
      <c r="E200" s="11">
        <v>42254.484444444446</v>
      </c>
      <c r="F200">
        <f t="shared" si="7"/>
        <v>2</v>
      </c>
      <c r="G200" t="str">
        <f t="shared" si="8"/>
        <v>Gagné</v>
      </c>
    </row>
    <row r="201" spans="1:7" x14ac:dyDescent="0.25">
      <c r="A201" s="10" t="s">
        <v>11</v>
      </c>
      <c r="B201" s="10" t="s">
        <v>1083</v>
      </c>
      <c r="C201" s="10" t="s">
        <v>1034</v>
      </c>
      <c r="D201" s="10">
        <v>13</v>
      </c>
      <c r="E201" s="11">
        <v>42254.932106481479</v>
      </c>
      <c r="F201">
        <f t="shared" ca="1" si="7"/>
        <v>3</v>
      </c>
      <c r="G201" t="str">
        <f t="shared" si="8"/>
        <v>Gagné</v>
      </c>
    </row>
    <row r="202" spans="1:7" hidden="1" x14ac:dyDescent="0.25">
      <c r="A202" s="10" t="s">
        <v>20</v>
      </c>
      <c r="B202" s="10" t="s">
        <v>1173</v>
      </c>
      <c r="C202" s="10" t="s">
        <v>1031</v>
      </c>
      <c r="D202" s="10">
        <v>13</v>
      </c>
      <c r="E202" s="11">
        <v>42254.370532407411</v>
      </c>
      <c r="F202">
        <f t="shared" si="7"/>
        <v>2</v>
      </c>
      <c r="G202" t="str">
        <f t="shared" si="8"/>
        <v>Gagné</v>
      </c>
    </row>
    <row r="203" spans="1:7" x14ac:dyDescent="0.25">
      <c r="A203" s="10" t="s">
        <v>26</v>
      </c>
      <c r="B203" s="10" t="s">
        <v>1184</v>
      </c>
      <c r="C203" s="10" t="s">
        <v>1030</v>
      </c>
      <c r="D203" s="10">
        <v>13</v>
      </c>
      <c r="E203" s="11">
        <v>42254.931747685187</v>
      </c>
      <c r="F203">
        <f t="shared" ca="1" si="7"/>
        <v>3</v>
      </c>
      <c r="G203" t="str">
        <f t="shared" si="8"/>
        <v>Gagné</v>
      </c>
    </row>
    <row r="204" spans="1:7" hidden="1" x14ac:dyDescent="0.25">
      <c r="A204" s="10" t="s">
        <v>20</v>
      </c>
      <c r="B204" s="10" t="s">
        <v>1134</v>
      </c>
      <c r="C204" s="10" t="s">
        <v>1032</v>
      </c>
      <c r="D204" s="10">
        <v>13</v>
      </c>
      <c r="E204" s="11">
        <v>42253.729780092595</v>
      </c>
      <c r="F204">
        <f t="shared" si="7"/>
        <v>1</v>
      </c>
      <c r="G204" t="str">
        <f t="shared" si="8"/>
        <v>Gagné</v>
      </c>
    </row>
    <row r="205" spans="1:7" hidden="1" x14ac:dyDescent="0.25">
      <c r="A205" s="10" t="s">
        <v>11</v>
      </c>
      <c r="B205" s="10" t="s">
        <v>1135</v>
      </c>
      <c r="C205" s="10" t="s">
        <v>1033</v>
      </c>
      <c r="D205" s="10">
        <v>13</v>
      </c>
      <c r="E205" s="11">
        <v>42254.355671296296</v>
      </c>
      <c r="F205">
        <f t="shared" si="7"/>
        <v>1</v>
      </c>
      <c r="G205" t="str">
        <f t="shared" si="8"/>
        <v>Gagné</v>
      </c>
    </row>
    <row r="206" spans="1:7" hidden="1" x14ac:dyDescent="0.25">
      <c r="A206" s="10" t="s">
        <v>11</v>
      </c>
      <c r="B206" s="10" t="s">
        <v>1136</v>
      </c>
      <c r="C206" s="10" t="s">
        <v>17</v>
      </c>
      <c r="D206" s="10">
        <v>12</v>
      </c>
      <c r="E206" s="11">
        <v>42253.659861111111</v>
      </c>
      <c r="F206">
        <f t="shared" si="7"/>
        <v>1</v>
      </c>
      <c r="G206" t="str">
        <f t="shared" si="8"/>
        <v>Gagné</v>
      </c>
    </row>
    <row r="207" spans="1:7" hidden="1" x14ac:dyDescent="0.25">
      <c r="A207" s="10" t="s">
        <v>5</v>
      </c>
      <c r="B207" s="10" t="s">
        <v>1137</v>
      </c>
      <c r="C207" s="10" t="s">
        <v>1032</v>
      </c>
      <c r="D207" s="10">
        <v>12</v>
      </c>
      <c r="E207" s="11">
        <v>42253.729780092595</v>
      </c>
      <c r="F207">
        <f t="shared" si="7"/>
        <v>1</v>
      </c>
      <c r="G207" t="str">
        <f t="shared" si="8"/>
        <v>Gagné</v>
      </c>
    </row>
    <row r="208" spans="1:7" hidden="1" x14ac:dyDescent="0.25">
      <c r="A208" s="10" t="s">
        <v>5</v>
      </c>
      <c r="B208" s="10" t="s">
        <v>1138</v>
      </c>
      <c r="C208" s="10" t="s">
        <v>1033</v>
      </c>
      <c r="D208" s="10">
        <v>12</v>
      </c>
      <c r="E208" s="11">
        <v>42254.355671296296</v>
      </c>
      <c r="F208">
        <f t="shared" si="7"/>
        <v>1</v>
      </c>
      <c r="G208" t="str">
        <f t="shared" si="8"/>
        <v>Gagné</v>
      </c>
    </row>
    <row r="209" spans="1:7" hidden="1" x14ac:dyDescent="0.25">
      <c r="A209" s="12" t="s">
        <v>5</v>
      </c>
      <c r="B209" s="12" t="s">
        <v>1138</v>
      </c>
      <c r="C209" s="12" t="s">
        <v>1034</v>
      </c>
      <c r="D209" s="12">
        <v>11</v>
      </c>
      <c r="E209" s="13">
        <v>42253.894074074073</v>
      </c>
      <c r="F209">
        <f t="shared" si="7"/>
        <v>1</v>
      </c>
      <c r="G209" t="str">
        <f t="shared" si="8"/>
        <v>Perdu</v>
      </c>
    </row>
    <row r="210" spans="1:7" hidden="1" x14ac:dyDescent="0.25">
      <c r="A210" s="10" t="s">
        <v>11</v>
      </c>
      <c r="B210" s="10" t="s">
        <v>1139</v>
      </c>
      <c r="C210" s="10" t="s">
        <v>1035</v>
      </c>
      <c r="D210" s="10">
        <v>11</v>
      </c>
      <c r="E210" s="11">
        <v>42253.737824074073</v>
      </c>
      <c r="F210">
        <f t="shared" si="7"/>
        <v>1</v>
      </c>
      <c r="G210" t="str">
        <f t="shared" si="8"/>
        <v>Gagné</v>
      </c>
    </row>
    <row r="211" spans="1:7" hidden="1" x14ac:dyDescent="0.25">
      <c r="A211" s="10" t="s">
        <v>5</v>
      </c>
      <c r="B211" s="10" t="s">
        <v>1049</v>
      </c>
      <c r="C211" s="10" t="s">
        <v>1033</v>
      </c>
      <c r="D211" s="10">
        <v>11</v>
      </c>
      <c r="E211" s="11">
        <v>42254.777685185189</v>
      </c>
      <c r="F211">
        <f t="shared" si="7"/>
        <v>2</v>
      </c>
      <c r="G211" t="str">
        <f t="shared" si="8"/>
        <v>Gagné</v>
      </c>
    </row>
    <row r="212" spans="1:7" x14ac:dyDescent="0.25">
      <c r="A212" s="10" t="s">
        <v>26</v>
      </c>
      <c r="B212" s="10" t="s">
        <v>93</v>
      </c>
      <c r="C212" s="10" t="s">
        <v>1030</v>
      </c>
      <c r="D212" s="10">
        <v>11</v>
      </c>
      <c r="E212" s="11">
        <v>42254.931747685187</v>
      </c>
      <c r="F212">
        <f t="shared" ca="1" si="7"/>
        <v>3</v>
      </c>
      <c r="G212" t="str">
        <f t="shared" si="8"/>
        <v>Gagné</v>
      </c>
    </row>
    <row r="213" spans="1:7" hidden="1" x14ac:dyDescent="0.25">
      <c r="A213" s="10" t="s">
        <v>11</v>
      </c>
      <c r="B213" s="10" t="s">
        <v>1140</v>
      </c>
      <c r="C213" s="10" t="s">
        <v>1035</v>
      </c>
      <c r="D213" s="10">
        <v>11</v>
      </c>
      <c r="E213" s="11">
        <v>42253.737824074073</v>
      </c>
      <c r="F213">
        <f t="shared" si="7"/>
        <v>1</v>
      </c>
      <c r="G213" t="str">
        <f t="shared" si="8"/>
        <v>Gagné</v>
      </c>
    </row>
    <row r="214" spans="1:7" hidden="1" x14ac:dyDescent="0.25">
      <c r="A214" s="10" t="s">
        <v>11</v>
      </c>
      <c r="B214" s="10" t="s">
        <v>111</v>
      </c>
      <c r="C214" s="10" t="s">
        <v>1032</v>
      </c>
      <c r="D214" s="10">
        <v>10</v>
      </c>
      <c r="E214" s="11">
        <v>42254.829872685186</v>
      </c>
      <c r="F214">
        <f t="shared" si="7"/>
        <v>2</v>
      </c>
      <c r="G214" t="str">
        <f t="shared" si="8"/>
        <v>Gagné</v>
      </c>
    </row>
    <row r="215" spans="1:7" hidden="1" x14ac:dyDescent="0.25">
      <c r="A215" s="10" t="s">
        <v>26</v>
      </c>
      <c r="B215" s="10" t="s">
        <v>1141</v>
      </c>
      <c r="C215" s="10" t="s">
        <v>1035</v>
      </c>
      <c r="D215" s="10">
        <v>9</v>
      </c>
      <c r="E215" s="11">
        <v>42253.737824074073</v>
      </c>
      <c r="F215">
        <f t="shared" si="7"/>
        <v>1</v>
      </c>
      <c r="G215" t="str">
        <f t="shared" si="8"/>
        <v>Gagné</v>
      </c>
    </row>
    <row r="216" spans="1:7" hidden="1" x14ac:dyDescent="0.25">
      <c r="A216" s="10" t="s">
        <v>26</v>
      </c>
      <c r="B216" s="10" t="s">
        <v>1142</v>
      </c>
      <c r="C216" s="10" t="s">
        <v>1035</v>
      </c>
      <c r="D216" s="10">
        <v>9</v>
      </c>
      <c r="E216" s="11">
        <v>42253.737824074073</v>
      </c>
    </row>
    <row r="217" spans="1:7" hidden="1" x14ac:dyDescent="0.25">
      <c r="A217" s="10" t="s">
        <v>11</v>
      </c>
      <c r="B217" s="10" t="s">
        <v>1143</v>
      </c>
      <c r="C217" s="10" t="s">
        <v>1035</v>
      </c>
      <c r="D217" s="10">
        <v>9</v>
      </c>
      <c r="E217" s="11">
        <v>42253.737824074073</v>
      </c>
    </row>
    <row r="218" spans="1:7" hidden="1" x14ac:dyDescent="0.25">
      <c r="A218" s="10" t="s">
        <v>11</v>
      </c>
      <c r="B218" s="10" t="s">
        <v>1144</v>
      </c>
      <c r="C218" s="10" t="s">
        <v>1034</v>
      </c>
      <c r="D218" s="10">
        <v>8</v>
      </c>
      <c r="E218" s="11">
        <v>42253.894074074073</v>
      </c>
    </row>
    <row r="219" spans="1:7" hidden="1" x14ac:dyDescent="0.25">
      <c r="A219" s="10" t="s">
        <v>11</v>
      </c>
      <c r="B219" s="10" t="s">
        <v>1174</v>
      </c>
      <c r="C219" s="10" t="s">
        <v>1035</v>
      </c>
      <c r="D219" s="10">
        <v>8</v>
      </c>
      <c r="E219" s="11">
        <v>42254.830254629633</v>
      </c>
    </row>
    <row r="220" spans="1:7" hidden="1" x14ac:dyDescent="0.25">
      <c r="A220" s="10" t="s">
        <v>26</v>
      </c>
      <c r="B220" s="10" t="s">
        <v>1145</v>
      </c>
      <c r="C220" s="10" t="s">
        <v>1034</v>
      </c>
      <c r="D220" s="10">
        <v>8</v>
      </c>
      <c r="E220" s="11">
        <v>42253.894074074073</v>
      </c>
    </row>
    <row r="221" spans="1:7" hidden="1" x14ac:dyDescent="0.25">
      <c r="A221" s="10" t="s">
        <v>26</v>
      </c>
      <c r="B221" s="10" t="s">
        <v>1146</v>
      </c>
      <c r="C221" s="10" t="s">
        <v>1035</v>
      </c>
      <c r="D221" s="10">
        <v>8</v>
      </c>
      <c r="E221" s="11">
        <v>42253.737824074073</v>
      </c>
    </row>
    <row r="222" spans="1:7" hidden="1" x14ac:dyDescent="0.25">
      <c r="A222" s="10" t="s">
        <v>11</v>
      </c>
      <c r="B222" s="10" t="s">
        <v>1147</v>
      </c>
      <c r="C222" s="10" t="s">
        <v>1034</v>
      </c>
      <c r="D222" s="10">
        <v>8</v>
      </c>
      <c r="E222" s="11">
        <v>42253.894074074073</v>
      </c>
    </row>
    <row r="223" spans="1:7" hidden="1" x14ac:dyDescent="0.25">
      <c r="A223" s="10" t="s">
        <v>26</v>
      </c>
      <c r="B223" s="10" t="s">
        <v>1148</v>
      </c>
      <c r="C223" s="10" t="s">
        <v>1034</v>
      </c>
      <c r="D223" s="10">
        <v>7</v>
      </c>
      <c r="E223" s="11">
        <v>42253.894074074073</v>
      </c>
    </row>
    <row r="224" spans="1:7" hidden="1" x14ac:dyDescent="0.25">
      <c r="A224" s="10" t="s">
        <v>26</v>
      </c>
      <c r="B224" s="10" t="s">
        <v>1055</v>
      </c>
      <c r="C224" s="10" t="s">
        <v>1032</v>
      </c>
      <c r="D224" s="10">
        <v>7</v>
      </c>
      <c r="E224" s="11">
        <v>42254.829872685186</v>
      </c>
    </row>
    <row r="225" spans="1:5" hidden="1" x14ac:dyDescent="0.25">
      <c r="A225" s="10" t="s">
        <v>11</v>
      </c>
      <c r="B225" s="10" t="s">
        <v>1149</v>
      </c>
      <c r="C225" s="10" t="s">
        <v>1033</v>
      </c>
      <c r="D225" s="10">
        <v>7</v>
      </c>
      <c r="E225" s="11">
        <v>42254.355671296296</v>
      </c>
    </row>
    <row r="226" spans="1:5" hidden="1" x14ac:dyDescent="0.25">
      <c r="A226" s="10" t="s">
        <v>26</v>
      </c>
      <c r="B226" s="10" t="s">
        <v>1150</v>
      </c>
      <c r="C226" s="10" t="s">
        <v>1034</v>
      </c>
      <c r="D226" s="10">
        <v>7</v>
      </c>
      <c r="E226" s="11">
        <v>42253.894074074073</v>
      </c>
    </row>
    <row r="227" spans="1:5" hidden="1" x14ac:dyDescent="0.25">
      <c r="A227" s="10" t="s">
        <v>5</v>
      </c>
      <c r="B227" s="10" t="s">
        <v>1151</v>
      </c>
      <c r="C227" s="10" t="s">
        <v>13</v>
      </c>
      <c r="D227" s="10">
        <v>7</v>
      </c>
      <c r="E227" s="11">
        <v>42253.850011574075</v>
      </c>
    </row>
    <row r="228" spans="1:5" hidden="1" x14ac:dyDescent="0.25">
      <c r="A228" s="10" t="s">
        <v>26</v>
      </c>
      <c r="B228" s="10" t="s">
        <v>1175</v>
      </c>
      <c r="C228" s="10" t="s">
        <v>1032</v>
      </c>
      <c r="D228" s="10">
        <v>6</v>
      </c>
      <c r="E228" s="11">
        <v>42254.829872685186</v>
      </c>
    </row>
    <row r="229" spans="1:5" hidden="1" x14ac:dyDescent="0.25">
      <c r="A229" s="10" t="s">
        <v>11</v>
      </c>
      <c r="B229" s="10" t="s">
        <v>1152</v>
      </c>
      <c r="C229" s="10" t="s">
        <v>13</v>
      </c>
      <c r="D229" s="10">
        <v>5</v>
      </c>
      <c r="E229" s="11">
        <v>42253.850011574075</v>
      </c>
    </row>
    <row r="230" spans="1:5" hidden="1" x14ac:dyDescent="0.25">
      <c r="A230" s="10" t="s">
        <v>26</v>
      </c>
      <c r="B230" s="10" t="s">
        <v>1153</v>
      </c>
      <c r="C230" s="10" t="s">
        <v>13</v>
      </c>
      <c r="D230" s="10">
        <v>5</v>
      </c>
      <c r="E230" s="11">
        <v>42253.850011574075</v>
      </c>
    </row>
    <row r="231" spans="1:5" hidden="1" x14ac:dyDescent="0.25">
      <c r="A231" s="10" t="s">
        <v>5</v>
      </c>
      <c r="B231" s="10" t="s">
        <v>1176</v>
      </c>
      <c r="C231" s="10" t="s">
        <v>1034</v>
      </c>
      <c r="D231" s="10">
        <v>5</v>
      </c>
      <c r="E231" s="11">
        <v>42254.572152777779</v>
      </c>
    </row>
    <row r="232" spans="1:5" hidden="1" x14ac:dyDescent="0.25">
      <c r="A232" s="10" t="s">
        <v>20</v>
      </c>
      <c r="B232" s="10" t="s">
        <v>1154</v>
      </c>
      <c r="C232" s="10" t="s">
        <v>1035</v>
      </c>
      <c r="D232" s="10">
        <v>4</v>
      </c>
      <c r="E232" s="11">
        <v>42253.737824074073</v>
      </c>
    </row>
    <row r="233" spans="1:5" hidden="1" x14ac:dyDescent="0.25">
      <c r="A233" s="10" t="s">
        <v>26</v>
      </c>
      <c r="B233" s="10" t="s">
        <v>1185</v>
      </c>
      <c r="C233" s="10" t="s">
        <v>1030</v>
      </c>
      <c r="D233" s="10">
        <v>4</v>
      </c>
      <c r="E233" s="11">
        <v>42254.931747685187</v>
      </c>
    </row>
    <row r="234" spans="1:5" hidden="1" x14ac:dyDescent="0.25">
      <c r="A234" s="10" t="s">
        <v>11</v>
      </c>
      <c r="B234" s="10" t="s">
        <v>1155</v>
      </c>
      <c r="C234" s="10" t="s">
        <v>1034</v>
      </c>
      <c r="D234" s="10">
        <v>3</v>
      </c>
      <c r="E234" s="11">
        <v>42253.894074074073</v>
      </c>
    </row>
    <row r="235" spans="1:5" hidden="1" x14ac:dyDescent="0.25">
      <c r="A235" s="10" t="s">
        <v>20</v>
      </c>
      <c r="B235" s="10" t="s">
        <v>1177</v>
      </c>
      <c r="C235" s="10" t="s">
        <v>17</v>
      </c>
      <c r="D235" s="10">
        <v>1</v>
      </c>
      <c r="E235" s="11">
        <v>42254.413425925923</v>
      </c>
    </row>
    <row r="236" spans="1:5" hidden="1" x14ac:dyDescent="0.25">
      <c r="A236" s="10" t="s">
        <v>11</v>
      </c>
      <c r="B236" s="10" t="s">
        <v>1156</v>
      </c>
      <c r="C236" s="10" t="s">
        <v>1031</v>
      </c>
      <c r="D236" s="10">
        <v>1</v>
      </c>
      <c r="E236" s="11">
        <v>42253.622812499998</v>
      </c>
    </row>
    <row r="237" spans="1:5" hidden="1" x14ac:dyDescent="0.25">
      <c r="A237" s="10" t="s">
        <v>26</v>
      </c>
      <c r="B237" s="10" t="s">
        <v>1157</v>
      </c>
      <c r="C237" s="10" t="s">
        <v>1031</v>
      </c>
      <c r="D237" s="10">
        <v>1</v>
      </c>
      <c r="E237" s="11">
        <v>42253.622812499998</v>
      </c>
    </row>
    <row r="238" spans="1:5" hidden="1" x14ac:dyDescent="0.25">
      <c r="A238" s="10" t="s">
        <v>11</v>
      </c>
      <c r="B238" s="10" t="s">
        <v>1158</v>
      </c>
      <c r="C238" s="10" t="s">
        <v>1031</v>
      </c>
      <c r="D238" s="10">
        <v>1</v>
      </c>
      <c r="E238" s="11">
        <v>42253.622812499998</v>
      </c>
    </row>
    <row r="239" spans="1:5" hidden="1" x14ac:dyDescent="0.25">
      <c r="A239" s="10" t="s">
        <v>26</v>
      </c>
      <c r="B239" s="10" t="s">
        <v>1159</v>
      </c>
      <c r="C239" s="10" t="s">
        <v>1031</v>
      </c>
      <c r="D239" s="10">
        <v>1</v>
      </c>
      <c r="E239" s="11">
        <v>42253.622812499998</v>
      </c>
    </row>
    <row r="240" spans="1:5" hidden="1" x14ac:dyDescent="0.25">
      <c r="A240" s="10" t="s">
        <v>11</v>
      </c>
      <c r="B240" s="10" t="s">
        <v>1160</v>
      </c>
      <c r="C240" s="10" t="s">
        <v>1031</v>
      </c>
      <c r="D240" s="10">
        <v>1</v>
      </c>
      <c r="E240" s="11">
        <v>42253.622812499998</v>
      </c>
    </row>
    <row r="241" spans="1:5" hidden="1" x14ac:dyDescent="0.25">
      <c r="A241" s="10" t="s">
        <v>11</v>
      </c>
      <c r="B241" s="10" t="s">
        <v>1161</v>
      </c>
      <c r="C241" s="10" t="s">
        <v>1031</v>
      </c>
      <c r="D241" s="10">
        <v>1</v>
      </c>
      <c r="E241" s="11">
        <v>42253.622812499998</v>
      </c>
    </row>
    <row r="242" spans="1:5" hidden="1" x14ac:dyDescent="0.25">
      <c r="A242" s="10" t="s">
        <v>5</v>
      </c>
      <c r="B242" s="10" t="s">
        <v>1162</v>
      </c>
      <c r="C242" s="10" t="s">
        <v>1031</v>
      </c>
      <c r="D242" s="10">
        <v>1</v>
      </c>
      <c r="E242" s="11">
        <v>42253.622812499998</v>
      </c>
    </row>
    <row r="243" spans="1:5" hidden="1" x14ac:dyDescent="0.25">
      <c r="A243" s="10" t="s">
        <v>11</v>
      </c>
      <c r="B243" s="10" t="s">
        <v>1163</v>
      </c>
      <c r="C243" s="10" t="s">
        <v>1031</v>
      </c>
      <c r="D243" s="10">
        <v>1</v>
      </c>
      <c r="E243" s="11">
        <v>42253.622812499998</v>
      </c>
    </row>
  </sheetData>
  <autoFilter ref="A1:H243">
    <filterColumn colId="5">
      <filters>
        <filter val="3"/>
      </filters>
    </filterColumn>
  </autoFilter>
  <pageMargins left="0.7" right="0.7" top="0.75" bottom="0.75" header="0.3" footer="0.3"/>
  <pageSetup paperSize="9" orientation="portrait" horizontalDpi="4294967295" verticalDpi="4294967295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170"/>
  <sheetViews>
    <sheetView topLeftCell="A2" workbookViewId="0">
      <selection activeCell="N3" sqref="N3"/>
    </sheetView>
  </sheetViews>
  <sheetFormatPr baseColWidth="10" defaultColWidth="9.140625" defaultRowHeight="15" x14ac:dyDescent="0.25"/>
  <cols>
    <col min="1" max="1" width="27.7109375" bestFit="1" customWidth="1"/>
    <col min="2" max="3" width="10.28515625" bestFit="1" customWidth="1"/>
    <col min="4" max="4" width="12.5703125" bestFit="1" customWidth="1"/>
    <col min="5" max="5" width="11.5703125" bestFit="1" customWidth="1"/>
    <col min="6" max="6" width="4.28515625" customWidth="1"/>
    <col min="7" max="7" width="6.28515625" hidden="1" customWidth="1"/>
    <col min="8" max="8" width="7.42578125" hidden="1" customWidth="1"/>
    <col min="9" max="9" width="6.140625" hidden="1" customWidth="1"/>
    <col min="10" max="10" width="7.140625" hidden="1" customWidth="1"/>
    <col min="11" max="11" width="17.5703125" hidden="1" customWidth="1"/>
    <col min="17" max="17" width="15.7109375" customWidth="1"/>
    <col min="18" max="18" width="10.7109375" bestFit="1" customWidth="1"/>
    <col min="19" max="19" width="7.140625" bestFit="1" customWidth="1"/>
    <col min="20" max="20" width="7.85546875" customWidth="1"/>
    <col min="21" max="21" width="14.28515625" customWidth="1"/>
    <col min="22" max="22" width="10.140625" bestFit="1" customWidth="1"/>
  </cols>
  <sheetData>
    <row r="2" spans="1:23" x14ac:dyDescent="0.25">
      <c r="A2" t="s">
        <v>241</v>
      </c>
      <c r="B2" t="s">
        <v>0</v>
      </c>
      <c r="C2" t="s">
        <v>233</v>
      </c>
      <c r="D2" t="s">
        <v>234</v>
      </c>
      <c r="E2" t="s">
        <v>2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242</v>
      </c>
      <c r="M2" t="s">
        <v>244</v>
      </c>
      <c r="N2" t="s">
        <v>245</v>
      </c>
      <c r="O2" t="s">
        <v>243</v>
      </c>
    </row>
    <row r="3" spans="1:23" x14ac:dyDescent="0.25">
      <c r="A3" t="s">
        <v>1032</v>
      </c>
      <c r="B3" t="s">
        <v>11</v>
      </c>
      <c r="C3" t="s">
        <v>410</v>
      </c>
      <c r="D3" t="s">
        <v>411</v>
      </c>
      <c r="E3" t="s">
        <v>184</v>
      </c>
      <c r="F3">
        <v>31</v>
      </c>
      <c r="G3">
        <v>0</v>
      </c>
      <c r="H3">
        <v>0</v>
      </c>
      <c r="I3">
        <v>0</v>
      </c>
      <c r="L3">
        <f>INDEX([1]Règles!$I$17:$I$630,MATCH($C3,[1]Règles!$E$17:$E$630,0))</f>
        <v>5.9375</v>
      </c>
      <c r="M3">
        <f>INDEX([1]Règles!$F$17:$F$630,MATCH($C3,[1]Règles!$E$17:$E$630,0))</f>
        <v>8</v>
      </c>
      <c r="N3">
        <f>INDEX([1]Règles!$G$17:$G$630,MATCH($C3,[1]Règles!$E$17:$E$630,0))</f>
        <v>9</v>
      </c>
      <c r="O3">
        <f>VALUE(IF(SUBSTITUTE(SUBSTITUTE(INDEX([1]Règles!$H$17:$H$630,MATCH($C3,[1]Règles!$E$17:$E$630,0))," / ",""),"(-1)","")="",0,SUBSTITUTE(SUBSTITUTE(INDEX([1]Règles!$H$17:$H$630,MATCH($C3,[1]Règles!$E$17:$E$630,0))," / ",""),"(-1)","")))</f>
        <v>3</v>
      </c>
    </row>
    <row r="4" spans="1:23" x14ac:dyDescent="0.25">
      <c r="A4" t="s">
        <v>1030</v>
      </c>
      <c r="B4" t="s">
        <v>5</v>
      </c>
      <c r="C4" t="s">
        <v>182</v>
      </c>
      <c r="D4" t="s">
        <v>183</v>
      </c>
      <c r="E4" t="s">
        <v>184</v>
      </c>
      <c r="F4">
        <v>156</v>
      </c>
      <c r="G4">
        <v>0</v>
      </c>
      <c r="H4">
        <v>0</v>
      </c>
      <c r="I4">
        <v>0</v>
      </c>
      <c r="L4">
        <f>INDEX([1]Règles!$I$17:$I$630,MATCH($C4,[1]Règles!$E$17:$E$630,0))</f>
        <v>6.3181818181818183</v>
      </c>
      <c r="M4">
        <f>INDEX([1]Règles!$F$17:$F$630,MATCH($C4,[1]Règles!$E$17:$E$630,0))</f>
        <v>33</v>
      </c>
      <c r="N4">
        <f>INDEX([1]Règles!$G$17:$G$630,MATCH($C4,[1]Règles!$E$17:$E$630,0))</f>
        <v>0</v>
      </c>
      <c r="O4">
        <f>VALUE(IF(SUBSTITUTE(SUBSTITUTE(INDEX([1]Règles!$H$17:$H$630,MATCH($C4,[1]Règles!$E$17:$E$630,0))," / ",""),"(-1)","")="",0,SUBSTITUTE(SUBSTITUTE(INDEX([1]Règles!$H$17:$H$630,MATCH($C4,[1]Règles!$E$17:$E$630,0))," / ",""),"(-1)","")))</f>
        <v>27</v>
      </c>
      <c r="Q4" s="2" t="s">
        <v>480</v>
      </c>
      <c r="R4" t="s">
        <v>477</v>
      </c>
      <c r="S4" t="s">
        <v>478</v>
      </c>
      <c r="T4" t="s">
        <v>482</v>
      </c>
      <c r="U4" t="s">
        <v>479</v>
      </c>
      <c r="V4" s="7" t="s">
        <v>483</v>
      </c>
      <c r="W4" s="7" t="s">
        <v>1065</v>
      </c>
    </row>
    <row r="5" spans="1:23" x14ac:dyDescent="0.25">
      <c r="A5" t="s">
        <v>1031</v>
      </c>
      <c r="B5" t="s">
        <v>5</v>
      </c>
      <c r="C5" t="s">
        <v>426</v>
      </c>
      <c r="D5" t="s">
        <v>427</v>
      </c>
      <c r="E5" t="s">
        <v>386</v>
      </c>
      <c r="F5">
        <v>31</v>
      </c>
      <c r="G5">
        <v>0</v>
      </c>
      <c r="H5">
        <v>0</v>
      </c>
      <c r="I5">
        <v>0</v>
      </c>
      <c r="L5">
        <f>INDEX([1]Règles!$I$17:$I$630,MATCH($C5,[1]Règles!$E$17:$E$630,0))</f>
        <v>6.4565217391304346</v>
      </c>
      <c r="M5">
        <f>INDEX([1]Règles!$F$17:$F$630,MATCH($C5,[1]Règles!$E$17:$E$630,0))</f>
        <v>23</v>
      </c>
      <c r="N5">
        <f>INDEX([1]Règles!$G$17:$G$630,MATCH($C5,[1]Règles!$E$17:$E$630,0))</f>
        <v>8</v>
      </c>
      <c r="O5">
        <f>VALUE(IF(SUBSTITUTE(SUBSTITUTE(INDEX([1]Règles!$H$17:$H$630,MATCH($C5,[1]Règles!$E$17:$E$630,0))," / ",""),"(-1)","")="",0,SUBSTITUTE(SUBSTITUTE(INDEX([1]Règles!$H$17:$H$630,MATCH($C5,[1]Règles!$E$17:$E$630,0))," / ",""),"(-1)","")))</f>
        <v>17</v>
      </c>
      <c r="Q5" s="3" t="s">
        <v>1032</v>
      </c>
      <c r="R5" s="4">
        <v>23</v>
      </c>
      <c r="S5" s="4">
        <v>617</v>
      </c>
      <c r="T5" s="4">
        <v>70</v>
      </c>
      <c r="U5" s="8">
        <v>5.3738799422600252</v>
      </c>
      <c r="V5" s="8">
        <f>GETPIVOTDATA("Nb titu",$Q$4,"Club",Q5)/GETPIVOTDATA("Nb joueurs",$Q$4,"Club",Q5)</f>
        <v>26.826086956521738</v>
      </c>
      <c r="W5" s="14">
        <f>V5/25</f>
        <v>1.0730434782608695</v>
      </c>
    </row>
    <row r="6" spans="1:23" x14ac:dyDescent="0.25">
      <c r="A6" t="s">
        <v>13</v>
      </c>
      <c r="B6" t="s">
        <v>11</v>
      </c>
      <c r="C6" t="s">
        <v>422</v>
      </c>
      <c r="E6" t="s">
        <v>229</v>
      </c>
      <c r="F6">
        <v>66</v>
      </c>
      <c r="G6">
        <v>0</v>
      </c>
      <c r="H6">
        <v>0</v>
      </c>
      <c r="I6">
        <v>0</v>
      </c>
      <c r="L6">
        <f>INDEX([1]Règles!$I$17:$I$630,MATCH($C6,[1]Règles!$E$17:$E$630,0))</f>
        <v>6.0454545454545459</v>
      </c>
      <c r="M6">
        <f>INDEX([1]Règles!$F$17:$F$630,MATCH($C6,[1]Règles!$E$17:$E$630,0))</f>
        <v>22</v>
      </c>
      <c r="N6">
        <f>INDEX([1]Règles!$G$17:$G$630,MATCH($C6,[1]Règles!$E$17:$E$630,0))</f>
        <v>7</v>
      </c>
      <c r="O6">
        <f>VALUE(IF(SUBSTITUTE(SUBSTITUTE(INDEX([1]Règles!$H$17:$H$630,MATCH($C6,[1]Règles!$E$17:$E$630,0))," / ",""),"(-1)","")="",0,SUBSTITUTE(SUBSTITUTE(INDEX([1]Règles!$H$17:$H$630,MATCH($C6,[1]Règles!$E$17:$E$630,0))," / ",""),"(-1)","")))</f>
        <v>7</v>
      </c>
      <c r="Q6" s="3" t="s">
        <v>1034</v>
      </c>
      <c r="R6" s="4">
        <v>19</v>
      </c>
      <c r="S6" s="4">
        <v>454</v>
      </c>
      <c r="T6" s="4">
        <v>65</v>
      </c>
      <c r="U6" s="8">
        <v>5.2751755731839243</v>
      </c>
      <c r="V6" s="8">
        <f>GETPIVOTDATA("Nb titu",$Q$4,"Club",Q6)/GETPIVOTDATA("Nb joueurs",$Q$4,"Club",Q6)</f>
        <v>23.894736842105264</v>
      </c>
      <c r="W6" s="14">
        <f t="shared" ref="W6:W13" si="0">V6/25</f>
        <v>0.95578947368421052</v>
      </c>
    </row>
    <row r="7" spans="1:23" x14ac:dyDescent="0.25">
      <c r="A7" t="s">
        <v>13</v>
      </c>
      <c r="B7" t="s">
        <v>11</v>
      </c>
      <c r="C7" t="s">
        <v>412</v>
      </c>
      <c r="D7" t="s">
        <v>413</v>
      </c>
      <c r="E7" t="s">
        <v>181</v>
      </c>
      <c r="F7">
        <v>64</v>
      </c>
      <c r="G7">
        <v>0</v>
      </c>
      <c r="H7">
        <v>0</v>
      </c>
      <c r="I7">
        <v>0</v>
      </c>
      <c r="L7">
        <f>INDEX([1]Règles!$I$17:$I$630,MATCH($C7,[1]Règles!$E$17:$E$630,0))</f>
        <v>6.3285714285714283</v>
      </c>
      <c r="M7">
        <f>INDEX([1]Règles!$F$17:$F$630,MATCH($C7,[1]Règles!$E$17:$E$630,0))</f>
        <v>35</v>
      </c>
      <c r="N7">
        <f>INDEX([1]Règles!$G$17:$G$630,MATCH($C7,[1]Règles!$E$17:$E$630,0))</f>
        <v>1</v>
      </c>
      <c r="O7">
        <f>VALUE(IF(SUBSTITUTE(SUBSTITUTE(INDEX([1]Règles!$H$17:$H$630,MATCH($C7,[1]Règles!$E$17:$E$630,0))," / ",""),"(-1)","")="",0,SUBSTITUTE(SUBSTITUTE(INDEX([1]Règles!$H$17:$H$630,MATCH($C7,[1]Règles!$E$17:$E$630,0))," / ",""),"(-1)","")))</f>
        <v>7</v>
      </c>
      <c r="Q7" s="3" t="s">
        <v>1033</v>
      </c>
      <c r="R7" s="4">
        <v>20</v>
      </c>
      <c r="S7" s="4">
        <v>587</v>
      </c>
      <c r="T7" s="4">
        <v>87</v>
      </c>
      <c r="U7" s="8">
        <v>5.3378927065208499</v>
      </c>
      <c r="V7" s="8">
        <f t="shared" ref="V7:V12" si="1">GETPIVOTDATA("Nb titu",$Q$4,"Club",Q7)/GETPIVOTDATA("Nb joueurs",$Q$4,"Club",Q7)</f>
        <v>29.35</v>
      </c>
      <c r="W7" s="14">
        <f t="shared" si="0"/>
        <v>1.1740000000000002</v>
      </c>
    </row>
    <row r="8" spans="1:23" x14ac:dyDescent="0.25">
      <c r="A8" t="s">
        <v>1034</v>
      </c>
      <c r="B8" t="s">
        <v>11</v>
      </c>
      <c r="C8" t="s">
        <v>473</v>
      </c>
      <c r="D8" t="s">
        <v>321</v>
      </c>
      <c r="E8" t="s">
        <v>179</v>
      </c>
      <c r="F8">
        <v>54</v>
      </c>
      <c r="G8">
        <v>0</v>
      </c>
      <c r="H8">
        <v>0</v>
      </c>
      <c r="I8">
        <v>0</v>
      </c>
      <c r="L8">
        <f>INDEX([1]Règles!$I$17:$I$630,MATCH($C8,[1]Règles!$E$17:$E$630,0))</f>
        <v>5.7777777777777777</v>
      </c>
      <c r="M8">
        <f>INDEX([1]Règles!$F$17:$F$630,MATCH($C8,[1]Règles!$E$17:$E$630,0))</f>
        <v>36</v>
      </c>
      <c r="N8">
        <f>INDEX([1]Règles!$G$17:$G$630,MATCH($C8,[1]Règles!$E$17:$E$630,0))</f>
        <v>0</v>
      </c>
      <c r="O8">
        <f>VALUE(IF(SUBSTITUTE(SUBSTITUTE(INDEX([1]Règles!$H$17:$H$630,MATCH($C8,[1]Règles!$E$17:$E$630,0))," / ",""),"(-1)","")="",0,SUBSTITUTE(SUBSTITUTE(INDEX([1]Règles!$H$17:$H$630,MATCH($C8,[1]Règles!$E$17:$E$630,0))," / ",""),"(-1)","")))</f>
        <v>7</v>
      </c>
      <c r="Q8" s="3" t="s">
        <v>1031</v>
      </c>
      <c r="R8" s="4">
        <v>26</v>
      </c>
      <c r="S8" s="4">
        <v>619</v>
      </c>
      <c r="T8" s="4">
        <v>96</v>
      </c>
      <c r="U8" s="8">
        <v>5.260552985285015</v>
      </c>
      <c r="V8" s="8">
        <f t="shared" ref="V8:V10" si="2">GETPIVOTDATA("Nb titu",$Q$4,"Club",Q8)/GETPIVOTDATA("Nb joueurs",$Q$4,"Club",Q8)</f>
        <v>23.807692307692307</v>
      </c>
      <c r="W8" s="14">
        <f t="shared" si="0"/>
        <v>0.9523076923076923</v>
      </c>
    </row>
    <row r="9" spans="1:23" x14ac:dyDescent="0.25">
      <c r="A9" t="s">
        <v>1032</v>
      </c>
      <c r="B9" t="s">
        <v>26</v>
      </c>
      <c r="C9" t="s">
        <v>434</v>
      </c>
      <c r="D9" t="s">
        <v>435</v>
      </c>
      <c r="E9" t="s">
        <v>386</v>
      </c>
      <c r="F9">
        <v>41</v>
      </c>
      <c r="G9">
        <v>0</v>
      </c>
      <c r="H9">
        <v>0</v>
      </c>
      <c r="I9">
        <v>0</v>
      </c>
      <c r="L9">
        <f>INDEX([1]Règles!$I$17:$I$630,MATCH($C9,[1]Règles!$E$17:$E$630,0))</f>
        <v>5.9074074074074074</v>
      </c>
      <c r="M9">
        <f>INDEX([1]Règles!$F$17:$F$630,MATCH($C9,[1]Règles!$E$17:$E$630,0))</f>
        <v>27</v>
      </c>
      <c r="N9">
        <f>INDEX([1]Règles!$G$17:$G$630,MATCH($C9,[1]Règles!$E$17:$E$630,0))</f>
        <v>1</v>
      </c>
      <c r="O9">
        <f>VALUE(IF(SUBSTITUTE(SUBSTITUTE(INDEX([1]Règles!$H$17:$H$630,MATCH($C9,[1]Règles!$E$17:$E$630,0))," / ",""),"(-1)","")="",0,SUBSTITUTE(SUBSTITUTE(INDEX([1]Règles!$H$17:$H$630,MATCH($C9,[1]Règles!$E$17:$E$630,0))," / ",""),"(-1)","")))</f>
        <v>1</v>
      </c>
      <c r="Q9" s="3" t="s">
        <v>1030</v>
      </c>
      <c r="R9" s="4">
        <v>17</v>
      </c>
      <c r="S9" s="4">
        <v>446</v>
      </c>
      <c r="T9" s="4">
        <v>77</v>
      </c>
      <c r="U9" s="8">
        <v>5.282192235119922</v>
      </c>
      <c r="V9" s="8">
        <f t="shared" si="2"/>
        <v>26.235294117647058</v>
      </c>
      <c r="W9" s="14">
        <f t="shared" si="0"/>
        <v>1.0494117647058823</v>
      </c>
    </row>
    <row r="10" spans="1:23" x14ac:dyDescent="0.25">
      <c r="A10" t="s">
        <v>1034</v>
      </c>
      <c r="B10" t="s">
        <v>11</v>
      </c>
      <c r="C10" t="s">
        <v>470</v>
      </c>
      <c r="D10" t="s">
        <v>471</v>
      </c>
      <c r="E10" t="s">
        <v>176</v>
      </c>
      <c r="F10">
        <v>17</v>
      </c>
      <c r="G10">
        <v>0</v>
      </c>
      <c r="H10">
        <v>0</v>
      </c>
      <c r="I10">
        <v>0</v>
      </c>
      <c r="L10">
        <f>INDEX([1]Règles!$I$17:$I$630,MATCH($C10,[1]Règles!$E$17:$E$630,0))</f>
        <v>6.04</v>
      </c>
      <c r="M10">
        <f>INDEX([1]Règles!$F$17:$F$630,MATCH($C10,[1]Règles!$E$17:$E$630,0))</f>
        <v>25</v>
      </c>
      <c r="N10">
        <f>INDEX([1]Règles!$G$17:$G$630,MATCH($C10,[1]Règles!$E$17:$E$630,0))</f>
        <v>7</v>
      </c>
      <c r="O10">
        <f>VALUE(IF(SUBSTITUTE(SUBSTITUTE(INDEX([1]Règles!$H$17:$H$630,MATCH($C10,[1]Règles!$E$17:$E$630,0))," / ",""),"(-1)","")="",0,SUBSTITUTE(SUBSTITUTE(INDEX([1]Règles!$H$17:$H$630,MATCH($C10,[1]Règles!$E$17:$E$630,0))," / ",""),"(-1)","")))</f>
        <v>9</v>
      </c>
      <c r="Q10" s="3" t="s">
        <v>13</v>
      </c>
      <c r="R10" s="4">
        <v>18</v>
      </c>
      <c r="S10" s="4">
        <v>480</v>
      </c>
      <c r="T10" s="4">
        <v>77</v>
      </c>
      <c r="U10" s="8">
        <v>5.3525971091321969</v>
      </c>
      <c r="V10" s="8">
        <f t="shared" si="2"/>
        <v>26.666666666666668</v>
      </c>
      <c r="W10" s="14">
        <f t="shared" si="0"/>
        <v>1.0666666666666667</v>
      </c>
    </row>
    <row r="11" spans="1:23" x14ac:dyDescent="0.25">
      <c r="A11" t="s">
        <v>1033</v>
      </c>
      <c r="B11" t="s">
        <v>11</v>
      </c>
      <c r="C11" t="s">
        <v>416</v>
      </c>
      <c r="D11" t="s">
        <v>417</v>
      </c>
      <c r="E11" t="s">
        <v>229</v>
      </c>
      <c r="F11">
        <v>60</v>
      </c>
      <c r="G11">
        <v>0</v>
      </c>
      <c r="H11">
        <v>0</v>
      </c>
      <c r="I11">
        <v>0</v>
      </c>
      <c r="L11">
        <f>INDEX([1]Règles!$I$17:$I$630,MATCH($C11,[1]Règles!$E$17:$E$630,0))</f>
        <v>6.1607142857142856</v>
      </c>
      <c r="M11">
        <f>INDEX([1]Règles!$F$17:$F$630,MATCH($C11,[1]Règles!$E$17:$E$630,0))</f>
        <v>28</v>
      </c>
      <c r="N11">
        <f>INDEX([1]Règles!$G$17:$G$630,MATCH($C11,[1]Règles!$E$17:$E$630,0))</f>
        <v>4</v>
      </c>
      <c r="O11">
        <f>VALUE(IF(SUBSTITUTE(SUBSTITUTE(INDEX([1]Règles!$H$17:$H$630,MATCH($C11,[1]Règles!$E$17:$E$630,0))," / ",""),"(-1)","")="",0,SUBSTITUTE(SUBSTITUTE(INDEX([1]Règles!$H$17:$H$630,MATCH($C11,[1]Règles!$E$17:$E$630,0))," / ",""),"(-1)","")))</f>
        <v>2</v>
      </c>
      <c r="Q11" s="3" t="s">
        <v>1035</v>
      </c>
      <c r="R11" s="4">
        <v>17</v>
      </c>
      <c r="S11" s="4">
        <v>449</v>
      </c>
      <c r="T11" s="4">
        <v>61</v>
      </c>
      <c r="U11" s="8">
        <v>5.2737940803014336</v>
      </c>
      <c r="V11" s="8">
        <f t="shared" si="1"/>
        <v>26.411764705882351</v>
      </c>
      <c r="W11" s="14">
        <f t="shared" si="0"/>
        <v>1.0564705882352941</v>
      </c>
    </row>
    <row r="12" spans="1:23" x14ac:dyDescent="0.25">
      <c r="A12" t="s">
        <v>1032</v>
      </c>
      <c r="B12" t="s">
        <v>5</v>
      </c>
      <c r="C12" t="s">
        <v>361</v>
      </c>
      <c r="D12" t="s">
        <v>362</v>
      </c>
      <c r="E12" t="s">
        <v>184</v>
      </c>
      <c r="F12">
        <v>12</v>
      </c>
      <c r="G12">
        <v>0</v>
      </c>
      <c r="H12">
        <v>0</v>
      </c>
      <c r="I12">
        <v>0</v>
      </c>
      <c r="L12">
        <f>INDEX([1]Règles!$I$17:$I$630,MATCH($C12,[1]Règles!$E$17:$E$630,0))</f>
        <v>5.666666666666667</v>
      </c>
      <c r="M12">
        <f>INDEX([1]Règles!$F$17:$F$630,MATCH($C12,[1]Règles!$E$17:$E$630,0))</f>
        <v>3</v>
      </c>
      <c r="N12">
        <f>INDEX([1]Règles!$G$17:$G$630,MATCH($C12,[1]Règles!$E$17:$E$630,0))</f>
        <v>7</v>
      </c>
      <c r="O12">
        <f>VALUE(IF(SUBSTITUTE(SUBSTITUTE(INDEX([1]Règles!$H$17:$H$630,MATCH($C12,[1]Règles!$E$17:$E$630,0))," / ",""),"(-1)","")="",0,SUBSTITUTE(SUBSTITUTE(INDEX([1]Règles!$H$17:$H$630,MATCH($C12,[1]Règles!$E$17:$E$630,0))," / ",""),"(-1)","")))</f>
        <v>2</v>
      </c>
      <c r="Q12" s="3" t="s">
        <v>17</v>
      </c>
      <c r="R12" s="4">
        <v>24</v>
      </c>
      <c r="S12" s="4">
        <v>503</v>
      </c>
      <c r="T12" s="4">
        <v>81</v>
      </c>
      <c r="U12" s="8">
        <v>5.1290846204586549</v>
      </c>
      <c r="V12" s="8">
        <f t="shared" si="1"/>
        <v>20.958333333333332</v>
      </c>
      <c r="W12" s="14">
        <f t="shared" si="0"/>
        <v>0.83833333333333326</v>
      </c>
    </row>
    <row r="13" spans="1:23" x14ac:dyDescent="0.25">
      <c r="A13" t="s">
        <v>1033</v>
      </c>
      <c r="B13" t="s">
        <v>11</v>
      </c>
      <c r="C13" t="s">
        <v>725</v>
      </c>
      <c r="D13" t="s">
        <v>726</v>
      </c>
      <c r="E13" t="s">
        <v>184</v>
      </c>
      <c r="F13">
        <v>42</v>
      </c>
      <c r="G13">
        <v>0</v>
      </c>
      <c r="H13">
        <v>0</v>
      </c>
      <c r="I13">
        <v>0</v>
      </c>
      <c r="L13">
        <f>INDEX([1]Règles!$I$17:$I$630,MATCH($C13,[1]Règles!$E$17:$E$630,0))</f>
        <v>5.9558823529411766</v>
      </c>
      <c r="M13">
        <f>INDEX([1]Règles!$F$17:$F$630,MATCH($C13,[1]Règles!$E$17:$E$630,0))</f>
        <v>34</v>
      </c>
      <c r="N13">
        <f>INDEX([1]Règles!$G$17:$G$630,MATCH($C13,[1]Règles!$E$17:$E$630,0))</f>
        <v>0</v>
      </c>
      <c r="O13">
        <f>VALUE(IF(SUBSTITUTE(SUBSTITUTE(INDEX([1]Règles!$H$17:$H$630,MATCH($C13,[1]Règles!$E$17:$E$630,0))," / ",""),"(-1)","")="",0,SUBSTITUTE(SUBSTITUTE(INDEX([1]Règles!$H$17:$H$630,MATCH($C13,[1]Règles!$E$17:$E$630,0))," / ",""),"(-1)","")))</f>
        <v>13</v>
      </c>
      <c r="Q13" s="3" t="s">
        <v>481</v>
      </c>
      <c r="R13" s="4">
        <v>164</v>
      </c>
      <c r="S13" s="4">
        <v>4155</v>
      </c>
      <c r="T13" s="4">
        <v>614</v>
      </c>
      <c r="U13" s="8">
        <v>5.2820931101513375</v>
      </c>
      <c r="V13" s="9">
        <f>GETPIVOTDATA("Nb titu",$Q$4)/GETPIVOTDATA("Nb joueurs",$Q$4)</f>
        <v>25.335365853658537</v>
      </c>
      <c r="W13" s="14">
        <f t="shared" si="0"/>
        <v>1.0134146341463415</v>
      </c>
    </row>
    <row r="14" spans="1:23" x14ac:dyDescent="0.25">
      <c r="A14" t="s">
        <v>1030</v>
      </c>
      <c r="B14" t="s">
        <v>11</v>
      </c>
      <c r="C14" t="s">
        <v>452</v>
      </c>
      <c r="D14" t="s">
        <v>444</v>
      </c>
      <c r="E14" t="s">
        <v>176</v>
      </c>
      <c r="F14">
        <v>31</v>
      </c>
      <c r="G14">
        <v>0</v>
      </c>
      <c r="H14">
        <v>0</v>
      </c>
      <c r="I14">
        <v>0</v>
      </c>
      <c r="L14">
        <f>INDEX([1]Règles!$I$17:$I$630,MATCH($C14,[1]Règles!$E$17:$E$630,0))</f>
        <v>5.8181818181818183</v>
      </c>
      <c r="M14">
        <f>INDEX([1]Règles!$F$17:$F$630,MATCH($C14,[1]Règles!$E$17:$E$630,0))</f>
        <v>33</v>
      </c>
      <c r="N14">
        <f>INDEX([1]Règles!$G$17:$G$630,MATCH($C14,[1]Règles!$E$17:$E$630,0))</f>
        <v>3</v>
      </c>
      <c r="O14">
        <f>VALUE(IF(SUBSTITUTE(SUBSTITUTE(INDEX([1]Règles!$H$17:$H$630,MATCH($C14,[1]Règles!$E$17:$E$630,0))," / ",""),"(-1)","")="",0,SUBSTITUTE(SUBSTITUTE(INDEX([1]Règles!$H$17:$H$630,MATCH($C14,[1]Règles!$E$17:$E$630,0))," / ",""),"(-1)","")))</f>
        <v>6</v>
      </c>
    </row>
    <row r="15" spans="1:23" x14ac:dyDescent="0.25">
      <c r="A15" t="s">
        <v>1032</v>
      </c>
      <c r="B15" t="s">
        <v>11</v>
      </c>
      <c r="C15" t="s">
        <v>348</v>
      </c>
      <c r="D15" t="s">
        <v>349</v>
      </c>
      <c r="E15" t="s">
        <v>184</v>
      </c>
      <c r="F15">
        <v>28</v>
      </c>
      <c r="G15">
        <v>0</v>
      </c>
      <c r="H15">
        <v>0</v>
      </c>
      <c r="I15">
        <v>0</v>
      </c>
      <c r="L15">
        <f>INDEX([1]Règles!$I$17:$I$630,MATCH($C15,[1]Règles!$E$17:$E$630,0))</f>
        <v>5.8142857142857141</v>
      </c>
      <c r="M15">
        <f>INDEX([1]Règles!$F$17:$F$630,MATCH($C15,[1]Règles!$E$17:$E$630,0))</f>
        <v>35</v>
      </c>
      <c r="N15">
        <f>INDEX([1]Règles!$G$17:$G$630,MATCH($C15,[1]Règles!$E$17:$E$630,0))</f>
        <v>0</v>
      </c>
      <c r="O15">
        <f>VALUE(IF(SUBSTITUTE(SUBSTITUTE(INDEX([1]Règles!$H$17:$H$630,MATCH($C15,[1]Règles!$E$17:$E$630,0))," / ",""),"(-1)","")="",0,SUBSTITUTE(SUBSTITUTE(INDEX([1]Règles!$H$17:$H$630,MATCH($C15,[1]Règles!$E$17:$E$630,0))," / ",""),"(-1)","")))</f>
        <v>1</v>
      </c>
    </row>
    <row r="16" spans="1:23" x14ac:dyDescent="0.25">
      <c r="A16" t="s">
        <v>1030</v>
      </c>
      <c r="B16" t="s">
        <v>20</v>
      </c>
      <c r="C16" t="s">
        <v>439</v>
      </c>
      <c r="D16" t="s">
        <v>440</v>
      </c>
      <c r="E16" t="s">
        <v>386</v>
      </c>
      <c r="F16">
        <v>51</v>
      </c>
      <c r="G16">
        <v>0</v>
      </c>
      <c r="H16">
        <v>0</v>
      </c>
      <c r="I16">
        <v>0</v>
      </c>
      <c r="L16">
        <f>INDEX([1]Règles!$I$17:$I$630,MATCH($C16,[1]Règles!$E$17:$E$630,0))</f>
        <v>5.7236842105263159</v>
      </c>
      <c r="M16">
        <f>INDEX([1]Règles!$F$17:$F$630,MATCH($C16,[1]Règles!$E$17:$E$630,0))</f>
        <v>38</v>
      </c>
      <c r="N16">
        <f>INDEX([1]Règles!$G$17:$G$630,MATCH($C16,[1]Règles!$E$17:$E$630,0))</f>
        <v>0</v>
      </c>
      <c r="O16">
        <f>VALUE(IF(SUBSTITUTE(SUBSTITUTE(INDEX([1]Règles!$H$17:$H$630,MATCH($C16,[1]Règles!$E$17:$E$630,0))," / ",""),"(-1)","")="",0,SUBSTITUTE(SUBSTITUTE(INDEX([1]Règles!$H$17:$H$630,MATCH($C16,[1]Règles!$E$17:$E$630,0))," / ",""),"(-1)","")))</f>
        <v>0</v>
      </c>
    </row>
    <row r="17" spans="1:15" x14ac:dyDescent="0.25">
      <c r="A17" t="s">
        <v>1032</v>
      </c>
      <c r="B17" t="s">
        <v>5</v>
      </c>
      <c r="C17" t="s">
        <v>255</v>
      </c>
      <c r="D17" t="s">
        <v>256</v>
      </c>
      <c r="E17" t="s">
        <v>229</v>
      </c>
      <c r="F17">
        <v>91</v>
      </c>
      <c r="G17">
        <v>0</v>
      </c>
      <c r="H17">
        <v>0</v>
      </c>
      <c r="I17">
        <v>0</v>
      </c>
      <c r="L17">
        <f>INDEX([1]Règles!$I$17:$I$630,MATCH($C17,[1]Règles!$E$17:$E$630,0))</f>
        <v>6.4090909090909092</v>
      </c>
      <c r="M17">
        <f>INDEX([1]Règles!$F$17:$F$630,MATCH($C17,[1]Règles!$E$17:$E$630,0))</f>
        <v>23</v>
      </c>
      <c r="N17">
        <f>INDEX([1]Règles!$G$17:$G$630,MATCH($C17,[1]Règles!$E$17:$E$630,0))</f>
        <v>1</v>
      </c>
      <c r="O17">
        <f>VALUE(IF(SUBSTITUTE(SUBSTITUTE(INDEX([1]Règles!$H$17:$H$630,MATCH($C17,[1]Règles!$E$17:$E$630,0))," / ",""),"(-1)","")="",0,SUBSTITUTE(SUBSTITUTE(INDEX([1]Règles!$H$17:$H$630,MATCH($C17,[1]Règles!$E$17:$E$630,0))," / ",""),"(-1)","")))</f>
        <v>19</v>
      </c>
    </row>
    <row r="18" spans="1:15" x14ac:dyDescent="0.25">
      <c r="A18" t="s">
        <v>1030</v>
      </c>
      <c r="B18" t="s">
        <v>11</v>
      </c>
      <c r="C18" t="s">
        <v>448</v>
      </c>
      <c r="D18" t="s">
        <v>306</v>
      </c>
      <c r="E18" t="s">
        <v>386</v>
      </c>
      <c r="F18">
        <v>6</v>
      </c>
      <c r="G18">
        <v>0</v>
      </c>
      <c r="H18">
        <v>0</v>
      </c>
      <c r="I18">
        <v>0</v>
      </c>
      <c r="L18">
        <f>INDEX([1]Règles!$I$17:$I$630,MATCH($C18,[1]Règles!$E$17:$E$630,0))</f>
        <v>5.791666666666667</v>
      </c>
      <c r="M18">
        <f>INDEX([1]Règles!$F$17:$F$630,MATCH($C18,[1]Règles!$E$17:$E$630,0))</f>
        <v>12</v>
      </c>
      <c r="N18">
        <f>INDEX([1]Règles!$G$17:$G$630,MATCH($C18,[1]Règles!$E$17:$E$630,0))</f>
        <v>11</v>
      </c>
      <c r="O18">
        <f>VALUE(IF(SUBSTITUTE(SUBSTITUTE(INDEX([1]Règles!$H$17:$H$630,MATCH($C18,[1]Règles!$E$17:$E$630,0))," / ",""),"(-1)","")="",0,SUBSTITUTE(SUBSTITUTE(INDEX([1]Règles!$H$17:$H$630,MATCH($C18,[1]Règles!$E$17:$E$630,0))," / ",""),"(-1)","")))</f>
        <v>4</v>
      </c>
    </row>
    <row r="19" spans="1:15" x14ac:dyDescent="0.25">
      <c r="A19" t="s">
        <v>1035</v>
      </c>
      <c r="B19" t="s">
        <v>26</v>
      </c>
      <c r="C19" t="s">
        <v>80</v>
      </c>
      <c r="E19" t="s">
        <v>229</v>
      </c>
      <c r="F19">
        <v>59</v>
      </c>
      <c r="G19">
        <v>0</v>
      </c>
      <c r="H19">
        <v>0</v>
      </c>
      <c r="I19">
        <v>0</v>
      </c>
      <c r="L19">
        <f>INDEX([1]Règles!$I$17:$I$630,MATCH($C19,[1]Règles!$E$17:$E$630,0))</f>
        <v>5.7307692307692308</v>
      </c>
      <c r="M19">
        <f>INDEX([1]Règles!$F$17:$F$630,MATCH($C19,[1]Règles!$E$17:$E$630,0))</f>
        <v>26</v>
      </c>
      <c r="N19">
        <f>INDEX([1]Règles!$G$17:$G$630,MATCH($C19,[1]Règles!$E$17:$E$630,0))</f>
        <v>0</v>
      </c>
      <c r="O19">
        <f>VALUE(IF(SUBSTITUTE(SUBSTITUTE(INDEX([1]Règles!$H$17:$H$630,MATCH($C19,[1]Règles!$E$17:$E$630,0))," / ",""),"(-1)","")="",0,SUBSTITUTE(SUBSTITUTE(INDEX([1]Règles!$H$17:$H$630,MATCH($C19,[1]Règles!$E$17:$E$630,0))," / ",""),"(-1)","")))</f>
        <v>0</v>
      </c>
    </row>
    <row r="20" spans="1:15" x14ac:dyDescent="0.25">
      <c r="A20" t="s">
        <v>13</v>
      </c>
      <c r="B20" t="s">
        <v>11</v>
      </c>
      <c r="C20" t="s">
        <v>352</v>
      </c>
      <c r="D20" t="s">
        <v>281</v>
      </c>
      <c r="E20" t="s">
        <v>173</v>
      </c>
      <c r="F20">
        <v>29</v>
      </c>
      <c r="G20">
        <v>0</v>
      </c>
      <c r="H20">
        <v>0</v>
      </c>
      <c r="I20">
        <v>0</v>
      </c>
      <c r="L20">
        <f>INDEX([1]Règles!$I$17:$I$630,MATCH($C20,[1]Règles!$E$17:$E$630,0))</f>
        <v>5.541666666666667</v>
      </c>
      <c r="M20">
        <f>INDEX([1]Règles!$F$17:$F$630,MATCH($C20,[1]Règles!$E$17:$E$630,0))</f>
        <v>36</v>
      </c>
      <c r="N20">
        <f>INDEX([1]Règles!$G$17:$G$630,MATCH($C20,[1]Règles!$E$17:$E$630,0))</f>
        <v>0</v>
      </c>
      <c r="O20">
        <f>VALUE(IF(SUBSTITUTE(SUBSTITUTE(INDEX([1]Règles!$H$17:$H$630,MATCH($C20,[1]Règles!$E$17:$E$630,0))," / ",""),"(-1)","")="",0,SUBSTITUTE(SUBSTITUTE(INDEX([1]Règles!$H$17:$H$630,MATCH($C20,[1]Règles!$E$17:$E$630,0))," / ",""),"(-1)","")))</f>
        <v>9</v>
      </c>
    </row>
    <row r="21" spans="1:15" x14ac:dyDescent="0.25">
      <c r="A21" t="s">
        <v>1033</v>
      </c>
      <c r="B21" t="s">
        <v>11</v>
      </c>
      <c r="C21" t="s">
        <v>355</v>
      </c>
      <c r="D21" t="s">
        <v>356</v>
      </c>
      <c r="E21" t="s">
        <v>173</v>
      </c>
      <c r="F21">
        <v>19</v>
      </c>
      <c r="G21">
        <v>0</v>
      </c>
      <c r="H21">
        <v>0</v>
      </c>
      <c r="I21">
        <v>0</v>
      </c>
      <c r="L21">
        <f>INDEX([1]Règles!$I$17:$I$630,MATCH($C21,[1]Règles!$E$17:$E$630,0))</f>
        <v>5.78125</v>
      </c>
      <c r="M21">
        <f>INDEX([1]Règles!$F$17:$F$630,MATCH($C21,[1]Règles!$E$17:$E$630,0))</f>
        <v>30</v>
      </c>
      <c r="N21">
        <f>INDEX([1]Règles!$G$17:$G$630,MATCH($C21,[1]Règles!$E$17:$E$630,0))</f>
        <v>2</v>
      </c>
      <c r="O21">
        <f>VALUE(IF(SUBSTITUTE(SUBSTITUTE(INDEX([1]Règles!$H$17:$H$630,MATCH($C21,[1]Règles!$E$17:$E$630,0))," / ",""),"(-1)","")="",0,SUBSTITUTE(SUBSTITUTE(INDEX([1]Règles!$H$17:$H$630,MATCH($C21,[1]Règles!$E$17:$E$630,0))," / ",""),"(-1)","")))</f>
        <v>6</v>
      </c>
    </row>
    <row r="22" spans="1:15" x14ac:dyDescent="0.25">
      <c r="A22" t="s">
        <v>1034</v>
      </c>
      <c r="B22" t="s">
        <v>11</v>
      </c>
      <c r="C22" t="s">
        <v>475</v>
      </c>
      <c r="E22" t="s">
        <v>181</v>
      </c>
      <c r="F22">
        <v>15</v>
      </c>
      <c r="G22">
        <v>0</v>
      </c>
      <c r="H22">
        <v>0</v>
      </c>
      <c r="I22">
        <v>0</v>
      </c>
      <c r="L22">
        <f>INDEX([1]Règles!$I$17:$I$630,MATCH($C22,[1]Règles!$E$17:$E$630,0))</f>
        <v>5.5945945945945947</v>
      </c>
      <c r="M22">
        <f>INDEX([1]Règles!$F$17:$F$630,MATCH($C22,[1]Règles!$E$17:$E$630,0))</f>
        <v>37</v>
      </c>
      <c r="N22">
        <f>INDEX([1]Règles!$G$17:$G$630,MATCH($C22,[1]Règles!$E$17:$E$630,0))</f>
        <v>0</v>
      </c>
      <c r="O22">
        <f>VALUE(IF(SUBSTITUTE(SUBSTITUTE(INDEX([1]Règles!$H$17:$H$630,MATCH($C22,[1]Règles!$E$17:$E$630,0))," / ",""),"(-1)","")="",0,SUBSTITUTE(SUBSTITUTE(INDEX([1]Règles!$H$17:$H$630,MATCH($C22,[1]Règles!$E$17:$E$630,0))," / ",""),"(-1)","")))</f>
        <v>2</v>
      </c>
    </row>
    <row r="23" spans="1:15" x14ac:dyDescent="0.25">
      <c r="A23" t="s">
        <v>13</v>
      </c>
      <c r="B23" t="s">
        <v>20</v>
      </c>
      <c r="C23" t="s">
        <v>1066</v>
      </c>
      <c r="E23" t="s">
        <v>232</v>
      </c>
      <c r="F23">
        <v>5</v>
      </c>
      <c r="G23">
        <v>0</v>
      </c>
      <c r="H23">
        <v>0</v>
      </c>
      <c r="I23">
        <v>0</v>
      </c>
      <c r="L23">
        <f>INDEX([1]Règles!$I$17:$I$630,MATCH($C23,[1]Règles!$E$17:$E$630,0))</f>
        <v>5.6333333333333337</v>
      </c>
      <c r="M23">
        <f>INDEX([1]Règles!$F$17:$F$630,MATCH($C23,[1]Règles!$E$17:$E$630,0))</f>
        <v>30</v>
      </c>
      <c r="N23">
        <f>INDEX([1]Règles!$G$17:$G$630,MATCH($C23,[1]Règles!$E$17:$E$630,0))</f>
        <v>0</v>
      </c>
      <c r="O23">
        <f>VALUE(IF(SUBSTITUTE(SUBSTITUTE(INDEX([1]Règles!$H$17:$H$630,MATCH($C23,[1]Règles!$E$17:$E$630,0))," / ",""),"(-1)","")="",0,SUBSTITUTE(SUBSTITUTE(INDEX([1]Règles!$H$17:$H$630,MATCH($C23,[1]Règles!$E$17:$E$630,0))," / ",""),"(-1)","")))</f>
        <v>0</v>
      </c>
    </row>
    <row r="24" spans="1:15" x14ac:dyDescent="0.25">
      <c r="A24" t="s">
        <v>13</v>
      </c>
      <c r="B24" t="s">
        <v>20</v>
      </c>
      <c r="C24" t="s">
        <v>274</v>
      </c>
      <c r="D24" t="s">
        <v>275</v>
      </c>
      <c r="E24" t="s">
        <v>176</v>
      </c>
      <c r="F24">
        <v>30</v>
      </c>
      <c r="G24">
        <v>0</v>
      </c>
      <c r="H24">
        <v>0</v>
      </c>
      <c r="I24">
        <v>0</v>
      </c>
      <c r="L24">
        <f>INDEX([1]Règles!$I$17:$I$630,MATCH($C24,[1]Règles!$E$17:$E$630,0))</f>
        <v>5.7837837837837842</v>
      </c>
      <c r="M24">
        <f>INDEX([1]Règles!$F$17:$F$630,MATCH($C24,[1]Règles!$E$17:$E$630,0))</f>
        <v>37</v>
      </c>
      <c r="N24">
        <f>INDEX([1]Règles!$G$17:$G$630,MATCH($C24,[1]Règles!$E$17:$E$630,0))</f>
        <v>0</v>
      </c>
      <c r="O24">
        <f>VALUE(IF(SUBSTITUTE(SUBSTITUTE(INDEX([1]Règles!$H$17:$H$630,MATCH($C24,[1]Règles!$E$17:$E$630,0))," / ",""),"(-1)","")="",0,SUBSTITUTE(SUBSTITUTE(INDEX([1]Règles!$H$17:$H$630,MATCH($C24,[1]Règles!$E$17:$E$630,0))," / ",""),"(-1)","")))</f>
        <v>0</v>
      </c>
    </row>
    <row r="25" spans="1:15" x14ac:dyDescent="0.25">
      <c r="A25" t="s">
        <v>1032</v>
      </c>
      <c r="B25" t="s">
        <v>20</v>
      </c>
      <c r="C25" t="s">
        <v>380</v>
      </c>
      <c r="D25" t="s">
        <v>281</v>
      </c>
      <c r="E25" t="s">
        <v>184</v>
      </c>
      <c r="F25">
        <v>41</v>
      </c>
      <c r="G25">
        <v>0</v>
      </c>
      <c r="H25">
        <v>0</v>
      </c>
      <c r="I25">
        <v>0</v>
      </c>
      <c r="L25">
        <f>INDEX([1]Règles!$I$17:$I$630,MATCH($C25,[1]Règles!$E$17:$E$630,0))</f>
        <v>5.8552631578947372</v>
      </c>
      <c r="M25">
        <f>INDEX([1]Règles!$F$17:$F$630,MATCH($C25,[1]Règles!$E$17:$E$630,0))</f>
        <v>38</v>
      </c>
      <c r="N25">
        <f>INDEX([1]Règles!$G$17:$G$630,MATCH($C25,[1]Règles!$E$17:$E$630,0))</f>
        <v>0</v>
      </c>
      <c r="O25">
        <f>VALUE(IF(SUBSTITUTE(SUBSTITUTE(INDEX([1]Règles!$H$17:$H$630,MATCH($C25,[1]Règles!$E$17:$E$630,0))," / ",""),"(-1)","")="",0,SUBSTITUTE(SUBSTITUTE(INDEX([1]Règles!$H$17:$H$630,MATCH($C25,[1]Règles!$E$17:$E$630,0))," / ",""),"(-1)","")))</f>
        <v>0</v>
      </c>
    </row>
    <row r="26" spans="1:15" x14ac:dyDescent="0.25">
      <c r="A26" t="s">
        <v>1034</v>
      </c>
      <c r="B26" t="s">
        <v>20</v>
      </c>
      <c r="C26" t="s">
        <v>465</v>
      </c>
      <c r="D26" t="s">
        <v>202</v>
      </c>
      <c r="E26" t="s">
        <v>199</v>
      </c>
      <c r="F26">
        <v>40</v>
      </c>
      <c r="G26">
        <v>0</v>
      </c>
      <c r="H26">
        <v>0</v>
      </c>
      <c r="I26">
        <v>0</v>
      </c>
      <c r="L26">
        <f>INDEX([1]Règles!$I$17:$I$630,MATCH($C26,[1]Règles!$E$17:$E$630,0))</f>
        <v>5.7763157894736841</v>
      </c>
      <c r="M26">
        <f>INDEX([1]Règles!$F$17:$F$630,MATCH($C26,[1]Règles!$E$17:$E$630,0))</f>
        <v>38</v>
      </c>
      <c r="N26">
        <f>INDEX([1]Règles!$G$17:$G$630,MATCH($C26,[1]Règles!$E$17:$E$630,0))</f>
        <v>0</v>
      </c>
      <c r="O26">
        <f>VALUE(IF(SUBSTITUTE(SUBSTITUTE(INDEX([1]Règles!$H$17:$H$630,MATCH($C26,[1]Règles!$E$17:$E$630,0))," / ",""),"(-1)","")="",0,SUBSTITUTE(SUBSTITUTE(INDEX([1]Règles!$H$17:$H$630,MATCH($C26,[1]Règles!$E$17:$E$630,0))," / ",""),"(-1)","")))</f>
        <v>0</v>
      </c>
    </row>
    <row r="27" spans="1:15" x14ac:dyDescent="0.25">
      <c r="A27" t="s">
        <v>1033</v>
      </c>
      <c r="B27" t="s">
        <v>11</v>
      </c>
      <c r="C27" t="s">
        <v>387</v>
      </c>
      <c r="D27" t="s">
        <v>388</v>
      </c>
      <c r="E27" t="s">
        <v>176</v>
      </c>
      <c r="F27">
        <v>48</v>
      </c>
      <c r="G27">
        <v>0</v>
      </c>
      <c r="H27">
        <v>0</v>
      </c>
      <c r="I27">
        <v>0</v>
      </c>
      <c r="L27">
        <f>INDEX([1]Règles!$I$17:$I$630,MATCH($C27,[1]Règles!$E$17:$E$630,0))</f>
        <v>5.8</v>
      </c>
      <c r="M27">
        <f>INDEX([1]Règles!$F$17:$F$630,MATCH($C27,[1]Règles!$E$17:$E$630,0))</f>
        <v>35</v>
      </c>
      <c r="N27">
        <f>INDEX([1]Règles!$G$17:$G$630,MATCH($C27,[1]Règles!$E$17:$E$630,0))</f>
        <v>2</v>
      </c>
      <c r="O27">
        <f>VALUE(IF(SUBSTITUTE(SUBSTITUTE(INDEX([1]Règles!$H$17:$H$630,MATCH($C27,[1]Règles!$E$17:$E$630,0))," / ",""),"(-1)","")="",0,SUBSTITUTE(SUBSTITUTE(INDEX([1]Règles!$H$17:$H$630,MATCH($C27,[1]Règles!$E$17:$E$630,0))," / ",""),"(-1)","")))</f>
        <v>4</v>
      </c>
    </row>
    <row r="28" spans="1:15" x14ac:dyDescent="0.25">
      <c r="A28" t="s">
        <v>1030</v>
      </c>
      <c r="B28" t="s">
        <v>11</v>
      </c>
      <c r="C28" t="s">
        <v>445</v>
      </c>
      <c r="D28" t="s">
        <v>343</v>
      </c>
      <c r="E28" t="s">
        <v>386</v>
      </c>
      <c r="F28">
        <v>30</v>
      </c>
      <c r="G28">
        <v>0</v>
      </c>
      <c r="H28">
        <v>0</v>
      </c>
      <c r="I28">
        <v>0</v>
      </c>
      <c r="L28">
        <f>INDEX([1]Règles!$I$17:$I$630,MATCH($C28,[1]Règles!$E$17:$E$630,0))</f>
        <v>5.458333333333333</v>
      </c>
      <c r="M28">
        <f>INDEX([1]Règles!$F$17:$F$630,MATCH($C28,[1]Règles!$E$17:$E$630,0))</f>
        <v>23</v>
      </c>
      <c r="N28">
        <f>INDEX([1]Règles!$G$17:$G$630,MATCH($C28,[1]Règles!$E$17:$E$630,0))</f>
        <v>3</v>
      </c>
      <c r="O28">
        <f>VALUE(IF(SUBSTITUTE(SUBSTITUTE(INDEX([1]Règles!$H$17:$H$630,MATCH($C28,[1]Règles!$E$17:$E$630,0))," / ",""),"(-1)","")="",0,SUBSTITUTE(SUBSTITUTE(INDEX([1]Règles!$H$17:$H$630,MATCH($C28,[1]Règles!$E$17:$E$630,0))," / ",""),"(-1)","")))</f>
        <v>3</v>
      </c>
    </row>
    <row r="29" spans="1:15" x14ac:dyDescent="0.25">
      <c r="A29" t="s">
        <v>17</v>
      </c>
      <c r="B29" t="s">
        <v>20</v>
      </c>
      <c r="C29" t="s">
        <v>270</v>
      </c>
      <c r="D29" t="s">
        <v>271</v>
      </c>
      <c r="E29" t="s">
        <v>181</v>
      </c>
      <c r="F29">
        <v>36</v>
      </c>
      <c r="G29">
        <v>0</v>
      </c>
      <c r="H29">
        <v>0</v>
      </c>
      <c r="I29">
        <v>0</v>
      </c>
      <c r="L29">
        <f>INDEX([1]Règles!$I$17:$I$630,MATCH($C29,[1]Règles!$E$17:$E$630,0))</f>
        <v>5.5789473684210522</v>
      </c>
      <c r="M29">
        <f>INDEX([1]Règles!$F$17:$F$630,MATCH($C29,[1]Règles!$E$17:$E$630,0))</f>
        <v>38</v>
      </c>
      <c r="N29">
        <f>INDEX([1]Règles!$G$17:$G$630,MATCH($C29,[1]Règles!$E$17:$E$630,0))</f>
        <v>0</v>
      </c>
      <c r="O29">
        <f>VALUE(IF(SUBSTITUTE(SUBSTITUTE(INDEX([1]Règles!$H$17:$H$630,MATCH($C29,[1]Règles!$E$17:$E$630,0))," / ",""),"(-1)","")="",0,SUBSTITUTE(SUBSTITUTE(INDEX([1]Règles!$H$17:$H$630,MATCH($C29,[1]Règles!$E$17:$E$630,0))," / ",""),"(-1)","")))</f>
        <v>0</v>
      </c>
    </row>
    <row r="30" spans="1:15" x14ac:dyDescent="0.25">
      <c r="A30" t="s">
        <v>17</v>
      </c>
      <c r="B30" t="s">
        <v>11</v>
      </c>
      <c r="C30" t="s">
        <v>248</v>
      </c>
      <c r="D30" t="s">
        <v>228</v>
      </c>
      <c r="E30" t="s">
        <v>229</v>
      </c>
      <c r="F30">
        <v>36</v>
      </c>
      <c r="L30">
        <f>INDEX([1]Règles!$I$17:$I$630,MATCH($C30,[1]Règles!$E$17:$E$630,0))</f>
        <v>5.64</v>
      </c>
      <c r="M30">
        <f>INDEX([1]Règles!$F$17:$F$630,MATCH($C30,[1]Règles!$E$17:$E$630,0))</f>
        <v>24</v>
      </c>
      <c r="N30">
        <f>INDEX([1]Règles!$G$17:$G$630,MATCH($C30,[1]Règles!$E$17:$E$630,0))</f>
        <v>1</v>
      </c>
      <c r="O30">
        <f>VALUE(IF(SUBSTITUTE(SUBSTITUTE(INDEX([1]Règles!$H$17:$H$630,MATCH($C30,[1]Règles!$E$17:$E$630,0))," / ",""),"(-1)","")="",0,SUBSTITUTE(SUBSTITUTE(INDEX([1]Règles!$H$17:$H$630,MATCH($C30,[1]Règles!$E$17:$E$630,0))," / ",""),"(-1)","")))</f>
        <v>0</v>
      </c>
    </row>
    <row r="31" spans="1:15" x14ac:dyDescent="0.25">
      <c r="A31" t="s">
        <v>1031</v>
      </c>
      <c r="B31" t="s">
        <v>11</v>
      </c>
      <c r="C31" t="s">
        <v>391</v>
      </c>
      <c r="D31" t="s">
        <v>231</v>
      </c>
      <c r="E31" t="s">
        <v>176</v>
      </c>
      <c r="F31">
        <v>32</v>
      </c>
      <c r="G31">
        <v>0</v>
      </c>
      <c r="H31">
        <v>0</v>
      </c>
      <c r="I31">
        <v>0</v>
      </c>
      <c r="L31">
        <f>INDEX([1]Règles!$I$17:$I$630,MATCH($C31,[1]Règles!$E$17:$E$630,0))</f>
        <v>5.6607142857142856</v>
      </c>
      <c r="M31">
        <f>INDEX([1]Règles!$F$17:$F$630,MATCH($C31,[1]Règles!$E$17:$E$630,0))</f>
        <v>28</v>
      </c>
      <c r="N31">
        <f>INDEX([1]Règles!$G$17:$G$630,MATCH($C31,[1]Règles!$E$17:$E$630,0))</f>
        <v>0</v>
      </c>
      <c r="O31">
        <f>VALUE(IF(SUBSTITUTE(SUBSTITUTE(INDEX([1]Règles!$H$17:$H$630,MATCH($C31,[1]Règles!$E$17:$E$630,0))," / ",""),"(-1)","")="",0,SUBSTITUTE(SUBSTITUTE(INDEX([1]Règles!$H$17:$H$630,MATCH($C31,[1]Règles!$E$17:$E$630,0))," / ",""),"(-1)","")))</f>
        <v>0</v>
      </c>
    </row>
    <row r="32" spans="1:15" x14ac:dyDescent="0.25">
      <c r="A32" t="s">
        <v>17</v>
      </c>
      <c r="B32" t="s">
        <v>26</v>
      </c>
      <c r="C32" t="s">
        <v>420</v>
      </c>
      <c r="D32" t="s">
        <v>267</v>
      </c>
      <c r="E32" t="s">
        <v>181</v>
      </c>
      <c r="F32">
        <v>14</v>
      </c>
      <c r="G32">
        <v>0</v>
      </c>
      <c r="H32">
        <v>0</v>
      </c>
      <c r="I32">
        <v>0</v>
      </c>
      <c r="L32">
        <f>INDEX([1]Règles!$I$17:$I$630,MATCH($C32,[1]Règles!$E$17:$E$630,0))</f>
        <v>5.6521739130434785</v>
      </c>
      <c r="M32">
        <f>INDEX([1]Règles!$F$17:$F$630,MATCH($C32,[1]Règles!$E$17:$E$630,0))</f>
        <v>23</v>
      </c>
      <c r="N32">
        <f>INDEX([1]Règles!$G$17:$G$630,MATCH($C32,[1]Règles!$E$17:$E$630,0))</f>
        <v>1</v>
      </c>
      <c r="O32">
        <f>VALUE(IF(SUBSTITUTE(SUBSTITUTE(INDEX([1]Règles!$H$17:$H$630,MATCH($C32,[1]Règles!$E$17:$E$630,0))," / ",""),"(-1)","")="",0,SUBSTITUTE(SUBSTITUTE(INDEX([1]Règles!$H$17:$H$630,MATCH($C32,[1]Règles!$E$17:$E$630,0))," / ",""),"(-1)","")))</f>
        <v>2</v>
      </c>
    </row>
    <row r="33" spans="1:15" x14ac:dyDescent="0.25">
      <c r="A33" t="s">
        <v>1035</v>
      </c>
      <c r="B33" t="s">
        <v>11</v>
      </c>
      <c r="C33" t="s">
        <v>384</v>
      </c>
      <c r="D33" t="s">
        <v>385</v>
      </c>
      <c r="E33" t="s">
        <v>386</v>
      </c>
      <c r="F33">
        <v>18</v>
      </c>
      <c r="G33">
        <v>0</v>
      </c>
      <c r="H33">
        <v>0</v>
      </c>
      <c r="I33">
        <v>0</v>
      </c>
      <c r="L33">
        <f>INDEX([1]Règles!$I$17:$I$630,MATCH($C33,[1]Règles!$E$17:$E$630,0))</f>
        <v>5.359375</v>
      </c>
      <c r="M33">
        <f>INDEX([1]Règles!$F$17:$F$630,MATCH($C33,[1]Règles!$E$17:$E$630,0))</f>
        <v>31</v>
      </c>
      <c r="N33">
        <f>INDEX([1]Règles!$G$17:$G$630,MATCH($C33,[1]Règles!$E$17:$E$630,0))</f>
        <v>3</v>
      </c>
      <c r="O33">
        <f>VALUE(IF(SUBSTITUTE(SUBSTITUTE(INDEX([1]Règles!$H$17:$H$630,MATCH($C33,[1]Règles!$E$17:$E$630,0))," / ",""),"(-1)","")="",0,SUBSTITUTE(SUBSTITUTE(INDEX([1]Règles!$H$17:$H$630,MATCH($C33,[1]Règles!$E$17:$E$630,0))," / ",""),"(-1)","")))</f>
        <v>2</v>
      </c>
    </row>
    <row r="34" spans="1:15" x14ac:dyDescent="0.25">
      <c r="A34" t="s">
        <v>1031</v>
      </c>
      <c r="B34" t="s">
        <v>11</v>
      </c>
      <c r="C34" t="s">
        <v>392</v>
      </c>
      <c r="D34" t="s">
        <v>297</v>
      </c>
      <c r="E34" t="s">
        <v>190</v>
      </c>
      <c r="F34">
        <v>30</v>
      </c>
      <c r="G34">
        <v>0</v>
      </c>
      <c r="H34">
        <v>0</v>
      </c>
      <c r="I34">
        <v>0</v>
      </c>
      <c r="L34">
        <f>INDEX([1]Règles!$I$17:$I$630,MATCH($C34,[1]Règles!$E$17:$E$630,0))</f>
        <v>5.3928571428571432</v>
      </c>
      <c r="M34">
        <f>INDEX([1]Règles!$F$17:$F$630,MATCH($C34,[1]Règles!$E$17:$E$630,0))</f>
        <v>28</v>
      </c>
      <c r="N34">
        <f>INDEX([1]Règles!$G$17:$G$630,MATCH($C34,[1]Règles!$E$17:$E$630,0))</f>
        <v>4</v>
      </c>
      <c r="O34">
        <f>VALUE(IF(SUBSTITUTE(SUBSTITUTE(INDEX([1]Règles!$H$17:$H$630,MATCH($C34,[1]Règles!$E$17:$E$630,0))," / ",""),"(-1)","")="",0,SUBSTITUTE(SUBSTITUTE(INDEX([1]Règles!$H$17:$H$630,MATCH($C34,[1]Règles!$E$17:$E$630,0))," / ",""),"(-1)","")))</f>
        <v>8</v>
      </c>
    </row>
    <row r="35" spans="1:15" x14ac:dyDescent="0.25">
      <c r="A35" t="s">
        <v>1033</v>
      </c>
      <c r="B35" t="s">
        <v>20</v>
      </c>
      <c r="C35" t="s">
        <v>272</v>
      </c>
      <c r="D35" t="s">
        <v>273</v>
      </c>
      <c r="E35" t="s">
        <v>179</v>
      </c>
      <c r="F35">
        <v>28</v>
      </c>
      <c r="G35">
        <v>0</v>
      </c>
      <c r="H35">
        <v>0</v>
      </c>
      <c r="I35">
        <v>0</v>
      </c>
      <c r="L35">
        <f>INDEX([1]Règles!$I$17:$I$630,MATCH($C35,[1]Règles!$E$17:$E$630,0))</f>
        <v>5.703125</v>
      </c>
      <c r="M35">
        <f>INDEX([1]Règles!$F$17:$F$630,MATCH($C35,[1]Règles!$E$17:$E$630,0))</f>
        <v>32</v>
      </c>
      <c r="N35">
        <f>INDEX([1]Règles!$G$17:$G$630,MATCH($C35,[1]Règles!$E$17:$E$630,0))</f>
        <v>0</v>
      </c>
      <c r="O35">
        <f>VALUE(IF(SUBSTITUTE(SUBSTITUTE(INDEX([1]Règles!$H$17:$H$630,MATCH($C35,[1]Règles!$E$17:$E$630,0))," / ",""),"(-1)","")="",0,SUBSTITUTE(SUBSTITUTE(INDEX([1]Règles!$H$17:$H$630,MATCH($C35,[1]Règles!$E$17:$E$630,0))," / ",""),"(-1)","")))</f>
        <v>0</v>
      </c>
    </row>
    <row r="36" spans="1:15" x14ac:dyDescent="0.25">
      <c r="A36" t="s">
        <v>1031</v>
      </c>
      <c r="B36" t="s">
        <v>11</v>
      </c>
      <c r="C36" t="s">
        <v>226</v>
      </c>
      <c r="D36" t="s">
        <v>227</v>
      </c>
      <c r="E36" t="s">
        <v>193</v>
      </c>
      <c r="F36">
        <v>28</v>
      </c>
      <c r="G36">
        <v>0</v>
      </c>
      <c r="H36">
        <v>0</v>
      </c>
      <c r="I36">
        <v>0</v>
      </c>
      <c r="L36">
        <f>INDEX([1]Règles!$I$17:$I$630,MATCH($C36,[1]Règles!$E$17:$E$630,0))</f>
        <v>5.1724137931034484</v>
      </c>
      <c r="M36">
        <f>INDEX([1]Règles!$F$17:$F$630,MATCH($C36,[1]Règles!$E$17:$E$630,0))</f>
        <v>30</v>
      </c>
      <c r="N36">
        <f>INDEX([1]Règles!$G$17:$G$630,MATCH($C36,[1]Règles!$E$17:$E$630,0))</f>
        <v>0</v>
      </c>
      <c r="O36">
        <f>VALUE(IF(SUBSTITUTE(SUBSTITUTE(INDEX([1]Règles!$H$17:$H$630,MATCH($C36,[1]Règles!$E$17:$E$630,0))," / ",""),"(-1)","")="",0,SUBSTITUTE(SUBSTITUTE(INDEX([1]Règles!$H$17:$H$630,MATCH($C36,[1]Règles!$E$17:$E$630,0))," / ",""),"(-1)","")))</f>
        <v>1</v>
      </c>
    </row>
    <row r="37" spans="1:15" x14ac:dyDescent="0.25">
      <c r="A37" t="s">
        <v>1033</v>
      </c>
      <c r="B37" t="s">
        <v>5</v>
      </c>
      <c r="C37" t="s">
        <v>320</v>
      </c>
      <c r="E37" t="s">
        <v>199</v>
      </c>
      <c r="F37">
        <v>41</v>
      </c>
      <c r="G37">
        <v>0</v>
      </c>
      <c r="H37">
        <v>0</v>
      </c>
      <c r="I37">
        <v>0</v>
      </c>
      <c r="L37">
        <f>INDEX([1]Règles!$I$17:$I$630,MATCH($C37,[1]Règles!$E$17:$E$630,0))</f>
        <v>5.4333333333333336</v>
      </c>
      <c r="M37">
        <f>INDEX([1]Règles!$F$17:$F$630,MATCH($C37,[1]Règles!$E$17:$E$630,0))</f>
        <v>29</v>
      </c>
      <c r="N37">
        <f>INDEX([1]Règles!$G$17:$G$630,MATCH($C37,[1]Règles!$E$17:$E$630,0))</f>
        <v>2</v>
      </c>
      <c r="O37">
        <f>VALUE(IF(SUBSTITUTE(SUBSTITUTE(INDEX([1]Règles!$H$17:$H$630,MATCH($C37,[1]Règles!$E$17:$E$630,0))," / ",""),"(-1)","")="",0,SUBSTITUTE(SUBSTITUTE(INDEX([1]Règles!$H$17:$H$630,MATCH($C37,[1]Règles!$E$17:$E$630,0))," / ",""),"(-1)","")))</f>
        <v>11</v>
      </c>
    </row>
    <row r="38" spans="1:15" x14ac:dyDescent="0.25">
      <c r="A38" t="s">
        <v>17</v>
      </c>
      <c r="B38" t="s">
        <v>5</v>
      </c>
      <c r="C38" t="s">
        <v>246</v>
      </c>
      <c r="D38" t="s">
        <v>180</v>
      </c>
      <c r="E38" t="s">
        <v>181</v>
      </c>
      <c r="F38">
        <v>36</v>
      </c>
      <c r="G38">
        <v>0</v>
      </c>
      <c r="H38">
        <v>0</v>
      </c>
      <c r="I38">
        <v>0</v>
      </c>
      <c r="L38">
        <f>INDEX([1]Règles!$I$17:$I$630,MATCH($C38,[1]Règles!$E$17:$E$630,0))</f>
        <v>5.2777777777777777</v>
      </c>
      <c r="M38">
        <f>INDEX([1]Règles!$F$17:$F$630,MATCH($C38,[1]Règles!$E$17:$E$630,0))</f>
        <v>36</v>
      </c>
      <c r="N38">
        <f>INDEX([1]Règles!$G$17:$G$630,MATCH($C38,[1]Règles!$E$17:$E$630,0))</f>
        <v>2</v>
      </c>
      <c r="O38">
        <f>VALUE(IF(SUBSTITUTE(SUBSTITUTE(INDEX([1]Règles!$H$17:$H$630,MATCH($C38,[1]Règles!$E$17:$E$630,0))," / ",""),"(-1)","")="",0,SUBSTITUTE(SUBSTITUTE(INDEX([1]Règles!$H$17:$H$630,MATCH($C38,[1]Règles!$E$17:$E$630,0))," / ",""),"(-1)","")))</f>
        <v>21</v>
      </c>
    </row>
    <row r="39" spans="1:15" x14ac:dyDescent="0.25">
      <c r="A39" t="s">
        <v>1031</v>
      </c>
      <c r="B39" t="s">
        <v>11</v>
      </c>
      <c r="C39" t="s">
        <v>476</v>
      </c>
      <c r="D39" t="s">
        <v>267</v>
      </c>
      <c r="E39" t="s">
        <v>187</v>
      </c>
      <c r="F39">
        <v>13</v>
      </c>
      <c r="G39">
        <v>0</v>
      </c>
      <c r="H39">
        <v>0</v>
      </c>
      <c r="I39">
        <v>0</v>
      </c>
      <c r="L39">
        <f>INDEX([1]Règles!$I$17:$I$630,MATCH($C39,[1]Règles!$E$17:$E$630,0))</f>
        <v>5.625</v>
      </c>
      <c r="M39">
        <f>INDEX([1]Règles!$F$17:$F$630,MATCH($C39,[1]Règles!$E$17:$E$630,0))</f>
        <v>15</v>
      </c>
      <c r="N39">
        <f>INDEX([1]Règles!$G$17:$G$630,MATCH($C39,[1]Règles!$E$17:$E$630,0))</f>
        <v>17</v>
      </c>
      <c r="O39">
        <f>VALUE(IF(SUBSTITUTE(SUBSTITUTE(INDEX([1]Règles!$H$17:$H$630,MATCH($C39,[1]Règles!$E$17:$E$630,0))," / ",""),"(-1)","")="",0,SUBSTITUTE(SUBSTITUTE(INDEX([1]Règles!$H$17:$H$630,MATCH($C39,[1]Règles!$E$17:$E$630,0))," / ",""),"(-1)","")))</f>
        <v>2</v>
      </c>
    </row>
    <row r="40" spans="1:15" x14ac:dyDescent="0.25">
      <c r="A40" t="s">
        <v>1032</v>
      </c>
      <c r="B40" t="s">
        <v>11</v>
      </c>
      <c r="C40" t="s">
        <v>350</v>
      </c>
      <c r="D40" t="s">
        <v>351</v>
      </c>
      <c r="E40" t="s">
        <v>196</v>
      </c>
      <c r="F40">
        <v>18</v>
      </c>
      <c r="G40">
        <v>0</v>
      </c>
      <c r="H40">
        <v>0</v>
      </c>
      <c r="I40">
        <v>0</v>
      </c>
      <c r="L40">
        <f>INDEX([1]Règles!$I$17:$I$630,MATCH($C40,[1]Règles!$E$17:$E$630,0))</f>
        <v>5.5138888888888893</v>
      </c>
      <c r="M40">
        <f>INDEX([1]Règles!$F$17:$F$630,MATCH($C40,[1]Règles!$E$17:$E$630,0))</f>
        <v>36</v>
      </c>
      <c r="N40">
        <f>INDEX([1]Règles!$G$17:$G$630,MATCH($C40,[1]Règles!$E$17:$E$630,0))</f>
        <v>1</v>
      </c>
      <c r="O40">
        <f>VALUE(IF(SUBSTITUTE(SUBSTITUTE(INDEX([1]Règles!$H$17:$H$630,MATCH($C40,[1]Règles!$E$17:$E$630,0))," / ",""),"(-1)","")="",0,SUBSTITUTE(SUBSTITUTE(INDEX([1]Règles!$H$17:$H$630,MATCH($C40,[1]Règles!$E$17:$E$630,0))," / ",""),"(-1)","")))</f>
        <v>2</v>
      </c>
    </row>
    <row r="41" spans="1:15" x14ac:dyDescent="0.25">
      <c r="A41" t="s">
        <v>1034</v>
      </c>
      <c r="B41" t="s">
        <v>26</v>
      </c>
      <c r="C41" t="s">
        <v>33</v>
      </c>
      <c r="E41" t="s">
        <v>229</v>
      </c>
      <c r="F41">
        <v>55</v>
      </c>
      <c r="G41">
        <v>0</v>
      </c>
      <c r="H41">
        <v>0</v>
      </c>
      <c r="I41">
        <v>0</v>
      </c>
      <c r="L41">
        <f>INDEX([1]Règles!$I$17:$I$630,MATCH($C41,[1]Règles!$E$17:$E$630,0))</f>
        <v>5.333333333333333</v>
      </c>
      <c r="M41">
        <f>INDEX([1]Règles!$F$17:$F$630,MATCH($C41,[1]Règles!$E$17:$E$630,0))</f>
        <v>26</v>
      </c>
      <c r="N41">
        <f>INDEX([1]Règles!$G$17:$G$630,MATCH($C41,[1]Règles!$E$17:$E$630,0))</f>
        <v>2</v>
      </c>
      <c r="O41">
        <f>VALUE(IF(SUBSTITUTE(SUBSTITUTE(INDEX([1]Règles!$H$17:$H$630,MATCH($C41,[1]Règles!$E$17:$E$630,0))," / ",""),"(-1)","")="",0,SUBSTITUTE(SUBSTITUTE(INDEX([1]Règles!$H$17:$H$630,MATCH($C41,[1]Règles!$E$17:$E$630,0))," / ",""),"(-1)","")))</f>
        <v>2</v>
      </c>
    </row>
    <row r="42" spans="1:15" x14ac:dyDescent="0.25">
      <c r="A42" t="s">
        <v>1035</v>
      </c>
      <c r="B42" t="s">
        <v>20</v>
      </c>
      <c r="C42" t="s">
        <v>441</v>
      </c>
      <c r="D42" t="s">
        <v>442</v>
      </c>
      <c r="E42" t="s">
        <v>229</v>
      </c>
      <c r="F42">
        <v>63</v>
      </c>
      <c r="G42">
        <v>0</v>
      </c>
      <c r="H42">
        <v>0</v>
      </c>
      <c r="I42">
        <v>0</v>
      </c>
      <c r="L42">
        <f>INDEX([1]Règles!$I$17:$I$630,MATCH($C42,[1]Règles!$E$17:$E$630,0))</f>
        <v>5.4</v>
      </c>
      <c r="M42">
        <f>INDEX([1]Règles!$F$17:$F$630,MATCH($C42,[1]Règles!$E$17:$E$630,0))</f>
        <v>36</v>
      </c>
      <c r="N42">
        <f>INDEX([1]Règles!$G$17:$G$630,MATCH($C42,[1]Règles!$E$17:$E$630,0))</f>
        <v>0</v>
      </c>
      <c r="O42">
        <f>VALUE(IF(SUBSTITUTE(SUBSTITUTE(INDEX([1]Règles!$H$17:$H$630,MATCH($C42,[1]Règles!$E$17:$E$630,0))," / ",""),"(-1)","")="",0,SUBSTITUTE(SUBSTITUTE(INDEX([1]Règles!$H$17:$H$630,MATCH($C42,[1]Règles!$E$17:$E$630,0))," / ",""),"(-1)","")))</f>
        <v>0</v>
      </c>
    </row>
    <row r="43" spans="1:15" x14ac:dyDescent="0.25">
      <c r="A43" t="s">
        <v>1032</v>
      </c>
      <c r="B43" t="s">
        <v>11</v>
      </c>
      <c r="C43" t="s">
        <v>409</v>
      </c>
      <c r="D43" t="s">
        <v>321</v>
      </c>
      <c r="E43" t="s">
        <v>184</v>
      </c>
      <c r="F43">
        <v>13</v>
      </c>
      <c r="G43">
        <v>0</v>
      </c>
      <c r="H43">
        <v>0</v>
      </c>
      <c r="I43">
        <v>0</v>
      </c>
      <c r="L43">
        <f>INDEX([1]Règles!$I$17:$I$630,MATCH($C43,[1]Règles!$E$17:$E$630,0))</f>
        <v>5.416666666666667</v>
      </c>
      <c r="M43">
        <f>INDEX([1]Règles!$F$17:$F$630,MATCH($C43,[1]Règles!$E$17:$E$630,0))</f>
        <v>30</v>
      </c>
      <c r="N43">
        <f>INDEX([1]Règles!$G$17:$G$630,MATCH($C43,[1]Règles!$E$17:$E$630,0))</f>
        <v>5</v>
      </c>
      <c r="O43">
        <f>VALUE(IF(SUBSTITUTE(SUBSTITUTE(INDEX([1]Règles!$H$17:$H$630,MATCH($C43,[1]Règles!$E$17:$E$630,0))," / ",""),"(-1)","")="",0,SUBSTITUTE(SUBSTITUTE(INDEX([1]Règles!$H$17:$H$630,MATCH($C43,[1]Règles!$E$17:$E$630,0))," / ",""),"(-1)","")))</f>
        <v>1</v>
      </c>
    </row>
    <row r="44" spans="1:15" x14ac:dyDescent="0.25">
      <c r="A44" t="s">
        <v>1035</v>
      </c>
      <c r="B44" t="s">
        <v>11</v>
      </c>
      <c r="C44" t="s">
        <v>222</v>
      </c>
      <c r="D44" t="s">
        <v>223</v>
      </c>
      <c r="E44" t="s">
        <v>193</v>
      </c>
      <c r="F44">
        <v>15</v>
      </c>
      <c r="G44">
        <v>0</v>
      </c>
      <c r="H44">
        <v>0</v>
      </c>
      <c r="I44">
        <v>0</v>
      </c>
      <c r="L44">
        <f>INDEX([1]Règles!$I$17:$I$630,MATCH($C44,[1]Règles!$E$17:$E$630,0))</f>
        <v>5.7833333333333332</v>
      </c>
      <c r="M44">
        <f>INDEX([1]Règles!$F$17:$F$630,MATCH($C44,[1]Règles!$E$17:$E$630,0))</f>
        <v>30</v>
      </c>
      <c r="N44">
        <f>INDEX([1]Règles!$G$17:$G$630,MATCH($C44,[1]Règles!$E$17:$E$630,0))</f>
        <v>2</v>
      </c>
      <c r="O44">
        <f>VALUE(IF(SUBSTITUTE(SUBSTITUTE(INDEX([1]Règles!$H$17:$H$630,MATCH($C44,[1]Règles!$E$17:$E$630,0))," / ",""),"(-1)","")="",0,SUBSTITUTE(SUBSTITUTE(INDEX([1]Règles!$H$17:$H$630,MATCH($C44,[1]Règles!$E$17:$E$630,0))," / ",""),"(-1)","")))</f>
        <v>4</v>
      </c>
    </row>
    <row r="45" spans="1:15" x14ac:dyDescent="0.25">
      <c r="A45" t="s">
        <v>1031</v>
      </c>
      <c r="B45" t="s">
        <v>20</v>
      </c>
      <c r="C45" t="s">
        <v>303</v>
      </c>
      <c r="D45" t="s">
        <v>304</v>
      </c>
      <c r="E45" t="s">
        <v>173</v>
      </c>
      <c r="F45">
        <v>20</v>
      </c>
      <c r="G45">
        <v>0</v>
      </c>
      <c r="H45">
        <v>0</v>
      </c>
      <c r="I45">
        <v>0</v>
      </c>
      <c r="L45">
        <f>INDEX([1]Règles!$I$17:$I$630,MATCH($C45,[1]Règles!$E$17:$E$630,0))</f>
        <v>5.6724137931034484</v>
      </c>
      <c r="M45">
        <f>INDEX([1]Règles!$F$17:$F$630,MATCH($C45,[1]Règles!$E$17:$E$630,0))</f>
        <v>29</v>
      </c>
      <c r="N45">
        <f>INDEX([1]Règles!$G$17:$G$630,MATCH($C45,[1]Règles!$E$17:$E$630,0))</f>
        <v>0</v>
      </c>
      <c r="O45">
        <f>VALUE(IF(SUBSTITUTE(SUBSTITUTE(INDEX([1]Règles!$H$17:$H$630,MATCH($C45,[1]Règles!$E$17:$E$630,0))," / ",""),"(-1)","")="",0,SUBSTITUTE(SUBSTITUTE(INDEX([1]Règles!$H$17:$H$630,MATCH($C45,[1]Règles!$E$17:$E$630,0))," / ",""),"(-1)","")))</f>
        <v>0</v>
      </c>
    </row>
    <row r="46" spans="1:15" x14ac:dyDescent="0.25">
      <c r="A46" t="s">
        <v>1031</v>
      </c>
      <c r="B46" t="s">
        <v>26</v>
      </c>
      <c r="C46" t="s">
        <v>459</v>
      </c>
      <c r="D46" t="s">
        <v>178</v>
      </c>
      <c r="E46" t="s">
        <v>229</v>
      </c>
      <c r="F46">
        <v>30</v>
      </c>
      <c r="G46">
        <v>0</v>
      </c>
      <c r="H46">
        <v>0</v>
      </c>
      <c r="I46">
        <v>0</v>
      </c>
      <c r="L46">
        <f>INDEX([1]Règles!$I$17:$I$630,MATCH($C46,[1]Règles!$E$17:$E$630,0))</f>
        <v>5.7142857142857144</v>
      </c>
      <c r="M46">
        <f>INDEX([1]Règles!$F$17:$F$630,MATCH($C46,[1]Règles!$E$17:$E$630,0))</f>
        <v>12</v>
      </c>
      <c r="N46">
        <f>INDEX([1]Règles!$G$17:$G$630,MATCH($C46,[1]Règles!$E$17:$E$630,0))</f>
        <v>2</v>
      </c>
      <c r="O46">
        <f>VALUE(IF(SUBSTITUTE(SUBSTITUTE(INDEX([1]Règles!$H$17:$H$630,MATCH($C46,[1]Règles!$E$17:$E$630,0))," / ",""),"(-1)","")="",0,SUBSTITUTE(SUBSTITUTE(INDEX([1]Règles!$H$17:$H$630,MATCH($C46,[1]Règles!$E$17:$E$630,0))," / ",""),"(-1)","")))</f>
        <v>0</v>
      </c>
    </row>
    <row r="47" spans="1:15" x14ac:dyDescent="0.25">
      <c r="A47" t="s">
        <v>1030</v>
      </c>
      <c r="B47" t="s">
        <v>11</v>
      </c>
      <c r="C47" t="s">
        <v>389</v>
      </c>
      <c r="D47" t="s">
        <v>390</v>
      </c>
      <c r="E47" t="s">
        <v>229</v>
      </c>
      <c r="F47">
        <v>13</v>
      </c>
      <c r="G47">
        <v>0</v>
      </c>
      <c r="H47">
        <v>0</v>
      </c>
      <c r="I47">
        <v>0</v>
      </c>
      <c r="L47">
        <f>INDEX([1]Règles!$I$17:$I$630,MATCH($C47,[1]Règles!$E$17:$E$630,0))</f>
        <v>5.741935483870968</v>
      </c>
      <c r="M47">
        <f>INDEX([1]Règles!$F$17:$F$630,MATCH($C47,[1]Règles!$E$17:$E$630,0))</f>
        <v>31</v>
      </c>
      <c r="N47">
        <f>INDEX([1]Règles!$G$17:$G$630,MATCH($C47,[1]Règles!$E$17:$E$630,0))</f>
        <v>3</v>
      </c>
      <c r="O47">
        <f>VALUE(IF(SUBSTITUTE(SUBSTITUTE(INDEX([1]Règles!$H$17:$H$630,MATCH($C47,[1]Règles!$E$17:$E$630,0))," / ",""),"(-1)","")="",0,SUBSTITUTE(SUBSTITUTE(INDEX([1]Règles!$H$17:$H$630,MATCH($C47,[1]Règles!$E$17:$E$630,0))," / ",""),"(-1)","")))</f>
        <v>5</v>
      </c>
    </row>
    <row r="48" spans="1:15" x14ac:dyDescent="0.25">
      <c r="A48" t="s">
        <v>17</v>
      </c>
      <c r="B48" t="s">
        <v>20</v>
      </c>
      <c r="C48" t="s">
        <v>210</v>
      </c>
      <c r="D48" t="s">
        <v>211</v>
      </c>
      <c r="E48" t="s">
        <v>212</v>
      </c>
      <c r="F48">
        <v>20</v>
      </c>
      <c r="G48">
        <v>0</v>
      </c>
      <c r="H48">
        <v>0</v>
      </c>
      <c r="I48">
        <v>0</v>
      </c>
      <c r="L48">
        <f>INDEX([1]Règles!$I$17:$I$630,MATCH($C48,[1]Règles!$E$17:$E$630,0))</f>
        <v>5.4078947368421053</v>
      </c>
      <c r="M48">
        <f>INDEX([1]Règles!$F$17:$F$630,MATCH($C48,[1]Règles!$E$17:$E$630,0))</f>
        <v>38</v>
      </c>
      <c r="N48">
        <f>INDEX([1]Règles!$G$17:$G$630,MATCH($C48,[1]Règles!$E$17:$E$630,0))</f>
        <v>0</v>
      </c>
      <c r="O48">
        <f>VALUE(IF(SUBSTITUTE(SUBSTITUTE(INDEX([1]Règles!$H$17:$H$630,MATCH($C48,[1]Règles!$E$17:$E$630,0))," / ",""),"(-1)","")="",0,SUBSTITUTE(SUBSTITUTE(INDEX([1]Règles!$H$17:$H$630,MATCH($C48,[1]Règles!$E$17:$E$630,0))," / ",""),"(-1)","")))</f>
        <v>0</v>
      </c>
    </row>
    <row r="49" spans="1:15" x14ac:dyDescent="0.25">
      <c r="A49" t="s">
        <v>1035</v>
      </c>
      <c r="B49" t="s">
        <v>26</v>
      </c>
      <c r="C49" t="s">
        <v>402</v>
      </c>
      <c r="D49" t="s">
        <v>403</v>
      </c>
      <c r="E49" t="s">
        <v>176</v>
      </c>
      <c r="F49">
        <v>40</v>
      </c>
      <c r="G49">
        <v>0</v>
      </c>
      <c r="H49">
        <v>0</v>
      </c>
      <c r="I49">
        <v>0</v>
      </c>
      <c r="L49">
        <f>INDEX([1]Règles!$I$17:$I$630,MATCH($C49,[1]Règles!$E$17:$E$630,0))</f>
        <v>5.6</v>
      </c>
      <c r="M49">
        <f>INDEX([1]Règles!$F$17:$F$630,MATCH($C49,[1]Règles!$E$17:$E$630,0))</f>
        <v>25</v>
      </c>
      <c r="N49">
        <f>INDEX([1]Règles!$G$17:$G$630,MATCH($C49,[1]Règles!$E$17:$E$630,0))</f>
        <v>2</v>
      </c>
      <c r="O49">
        <f>VALUE(IF(SUBSTITUTE(SUBSTITUTE(INDEX([1]Règles!$H$17:$H$630,MATCH($C49,[1]Règles!$E$17:$E$630,0))," / ",""),"(-1)","")="",0,SUBSTITUTE(SUBSTITUTE(INDEX([1]Règles!$H$17:$H$630,MATCH($C49,[1]Règles!$E$17:$E$630,0))," / ",""),"(-1)","")))</f>
        <v>0</v>
      </c>
    </row>
    <row r="50" spans="1:15" x14ac:dyDescent="0.25">
      <c r="A50" t="s">
        <v>1034</v>
      </c>
      <c r="B50" t="s">
        <v>11</v>
      </c>
      <c r="C50" t="s">
        <v>472</v>
      </c>
      <c r="D50" t="s">
        <v>332</v>
      </c>
      <c r="E50" t="s">
        <v>181</v>
      </c>
      <c r="F50">
        <v>29</v>
      </c>
      <c r="G50">
        <v>0</v>
      </c>
      <c r="H50">
        <v>0</v>
      </c>
      <c r="I50">
        <v>0</v>
      </c>
      <c r="L50">
        <f>INDEX([1]Règles!$I$17:$I$630,MATCH($C50,[1]Règles!$E$17:$E$630,0))</f>
        <v>5.2424242424242422</v>
      </c>
      <c r="M50">
        <f>INDEX([1]Règles!$F$17:$F$630,MATCH($C50,[1]Règles!$E$17:$E$630,0))</f>
        <v>32</v>
      </c>
      <c r="N50">
        <f>INDEX([1]Règles!$G$17:$G$630,MATCH($C50,[1]Règles!$E$17:$E$630,0))</f>
        <v>4</v>
      </c>
      <c r="O50">
        <f>VALUE(IF(SUBSTITUTE(SUBSTITUTE(INDEX([1]Règles!$H$17:$H$630,MATCH($C50,[1]Règles!$E$17:$E$630,0))," / ",""),"(-1)","")="",0,SUBSTITUTE(SUBSTITUTE(INDEX([1]Règles!$H$17:$H$630,MATCH($C50,[1]Règles!$E$17:$E$630,0))," / ",""),"(-1)","")))</f>
        <v>5</v>
      </c>
    </row>
    <row r="51" spans="1:15" x14ac:dyDescent="0.25">
      <c r="A51" t="s">
        <v>1032</v>
      </c>
      <c r="B51" t="s">
        <v>26</v>
      </c>
      <c r="C51" t="s">
        <v>339</v>
      </c>
      <c r="D51" t="s">
        <v>340</v>
      </c>
      <c r="E51" t="s">
        <v>184</v>
      </c>
      <c r="F51">
        <v>26</v>
      </c>
      <c r="G51">
        <v>0</v>
      </c>
      <c r="H51">
        <v>0</v>
      </c>
      <c r="I51">
        <v>0</v>
      </c>
      <c r="L51">
        <f>INDEX([1]Règles!$I$17:$I$630,MATCH($C51,[1]Règles!$E$17:$E$630,0))</f>
        <v>5.546875</v>
      </c>
      <c r="M51">
        <f>INDEX([1]Règles!$F$17:$F$630,MATCH($C51,[1]Règles!$E$17:$E$630,0))</f>
        <v>32</v>
      </c>
      <c r="N51">
        <f>INDEX([1]Règles!$G$17:$G$630,MATCH($C51,[1]Règles!$E$17:$E$630,0))</f>
        <v>0</v>
      </c>
      <c r="O51">
        <f>VALUE(IF(SUBSTITUTE(SUBSTITUTE(INDEX([1]Règles!$H$17:$H$630,MATCH($C51,[1]Règles!$E$17:$E$630,0))," / ",""),"(-1)","")="",0,SUBSTITUTE(SUBSTITUTE(INDEX([1]Règles!$H$17:$H$630,MATCH($C51,[1]Règles!$E$17:$E$630,0))," / ",""),"(-1)","")))</f>
        <v>1</v>
      </c>
    </row>
    <row r="52" spans="1:15" x14ac:dyDescent="0.25">
      <c r="A52" t="s">
        <v>1033</v>
      </c>
      <c r="B52" t="s">
        <v>5</v>
      </c>
      <c r="C52" t="s">
        <v>395</v>
      </c>
      <c r="E52" t="s">
        <v>212</v>
      </c>
      <c r="F52">
        <v>48</v>
      </c>
      <c r="G52">
        <v>0</v>
      </c>
      <c r="H52">
        <v>0</v>
      </c>
      <c r="I52">
        <v>0</v>
      </c>
      <c r="L52">
        <f>INDEX([1]Règles!$I$17:$I$630,MATCH($C52,[1]Règles!$E$17:$E$630,0))</f>
        <v>5.290322580645161</v>
      </c>
      <c r="M52">
        <f>INDEX([1]Règles!$F$17:$F$630,MATCH($C52,[1]Règles!$E$17:$E$630,0))</f>
        <v>29</v>
      </c>
      <c r="N52">
        <f>INDEX([1]Règles!$G$17:$G$630,MATCH($C52,[1]Règles!$E$17:$E$630,0))</f>
        <v>6</v>
      </c>
      <c r="O52">
        <f>VALUE(IF(SUBSTITUTE(SUBSTITUTE(INDEX([1]Règles!$H$17:$H$630,MATCH($C52,[1]Règles!$E$17:$E$630,0))," / ",""),"(-1)","")="",0,SUBSTITUTE(SUBSTITUTE(INDEX([1]Règles!$H$17:$H$630,MATCH($C52,[1]Règles!$E$17:$E$630,0))," / ",""),"(-1)","")))</f>
        <v>9</v>
      </c>
    </row>
    <row r="53" spans="1:15" x14ac:dyDescent="0.25">
      <c r="A53" t="s">
        <v>1031</v>
      </c>
      <c r="B53" t="s">
        <v>11</v>
      </c>
      <c r="C53" t="s">
        <v>213</v>
      </c>
      <c r="D53" t="s">
        <v>214</v>
      </c>
      <c r="E53" t="s">
        <v>193</v>
      </c>
      <c r="F53">
        <v>17</v>
      </c>
      <c r="G53">
        <v>0</v>
      </c>
      <c r="H53">
        <v>0</v>
      </c>
      <c r="I53">
        <v>0</v>
      </c>
      <c r="L53">
        <f>INDEX([1]Règles!$I$17:$I$630,MATCH($C53,[1]Règles!$E$17:$E$630,0))</f>
        <v>5.625</v>
      </c>
      <c r="M53">
        <f>INDEX([1]Règles!$F$17:$F$630,MATCH($C53,[1]Règles!$E$17:$E$630,0))</f>
        <v>24</v>
      </c>
      <c r="N53">
        <f>INDEX([1]Règles!$G$17:$G$630,MATCH($C53,[1]Règles!$E$17:$E$630,0))</f>
        <v>5</v>
      </c>
      <c r="O53">
        <f>VALUE(IF(SUBSTITUTE(SUBSTITUTE(INDEX([1]Règles!$H$17:$H$630,MATCH($C53,[1]Règles!$E$17:$E$630,0))," / ",""),"(-1)","")="",0,SUBSTITUTE(SUBSTITUTE(INDEX([1]Règles!$H$17:$H$630,MATCH($C53,[1]Règles!$E$17:$E$630,0))," / ",""),"(-1)","")))</f>
        <v>1</v>
      </c>
    </row>
    <row r="54" spans="1:15" x14ac:dyDescent="0.25">
      <c r="A54" t="s">
        <v>1030</v>
      </c>
      <c r="B54" t="s">
        <v>11</v>
      </c>
      <c r="C54" t="s">
        <v>621</v>
      </c>
      <c r="D54" t="s">
        <v>622</v>
      </c>
      <c r="E54" t="s">
        <v>232</v>
      </c>
      <c r="F54">
        <v>53</v>
      </c>
      <c r="G54">
        <v>0</v>
      </c>
      <c r="H54">
        <v>0</v>
      </c>
      <c r="I54">
        <v>0</v>
      </c>
      <c r="L54">
        <f>INDEX([1]Règles!$I$17:$I$630,MATCH($C54,[1]Règles!$E$17:$E$630,0))</f>
        <v>5.4852941176470589</v>
      </c>
      <c r="M54">
        <f>INDEX([1]Règles!$F$17:$F$630,MATCH($C54,[1]Règles!$E$17:$E$630,0))</f>
        <v>34</v>
      </c>
      <c r="N54">
        <f>INDEX([1]Règles!$G$17:$G$630,MATCH($C54,[1]Règles!$E$17:$E$630,0))</f>
        <v>2</v>
      </c>
      <c r="O54">
        <f>VALUE(IF(SUBSTITUTE(SUBSTITUTE(INDEX([1]Règles!$H$17:$H$630,MATCH($C54,[1]Règles!$E$17:$E$630,0))," / ",""),"(-1)","")="",0,SUBSTITUTE(SUBSTITUTE(INDEX([1]Règles!$H$17:$H$630,MATCH($C54,[1]Règles!$E$17:$E$630,0))," / ",""),"(-1)","")))</f>
        <v>17</v>
      </c>
    </row>
    <row r="55" spans="1:15" x14ac:dyDescent="0.25">
      <c r="A55" t="s">
        <v>17</v>
      </c>
      <c r="B55" t="s">
        <v>11</v>
      </c>
      <c r="C55" t="s">
        <v>383</v>
      </c>
      <c r="D55" t="s">
        <v>304</v>
      </c>
      <c r="E55" t="s">
        <v>176</v>
      </c>
      <c r="F55">
        <v>16</v>
      </c>
      <c r="L55">
        <f>INDEX([1]Règles!$I$17:$I$630,MATCH($C55,[1]Règles!$E$17:$E$630,0))</f>
        <v>5.4090909090909092</v>
      </c>
      <c r="M55">
        <f>INDEX([1]Règles!$F$17:$F$630,MATCH($C55,[1]Règles!$E$17:$E$630,0))</f>
        <v>22</v>
      </c>
      <c r="N55">
        <f>INDEX([1]Règles!$G$17:$G$630,MATCH($C55,[1]Règles!$E$17:$E$630,0))</f>
        <v>1</v>
      </c>
      <c r="O55">
        <f>VALUE(IF(SUBSTITUTE(SUBSTITUTE(INDEX([1]Règles!$H$17:$H$630,MATCH($C55,[1]Règles!$E$17:$E$630,0))," / ",""),"(-1)","")="",0,SUBSTITUTE(SUBSTITUTE(INDEX([1]Règles!$H$17:$H$630,MATCH($C55,[1]Règles!$E$17:$E$630,0))," / ",""),"(-1)","")))</f>
        <v>1</v>
      </c>
    </row>
    <row r="56" spans="1:15" x14ac:dyDescent="0.25">
      <c r="A56" t="s">
        <v>1031</v>
      </c>
      <c r="B56" t="s">
        <v>26</v>
      </c>
      <c r="C56" t="s">
        <v>200</v>
      </c>
      <c r="D56" t="s">
        <v>201</v>
      </c>
      <c r="E56" t="s">
        <v>199</v>
      </c>
      <c r="F56">
        <v>34</v>
      </c>
      <c r="G56">
        <v>0</v>
      </c>
      <c r="H56">
        <v>0</v>
      </c>
      <c r="I56">
        <v>0</v>
      </c>
      <c r="L56">
        <f>INDEX([1]Règles!$I$17:$I$630,MATCH($C56,[1]Règles!$E$17:$E$630,0))</f>
        <v>5.4242424242424239</v>
      </c>
      <c r="M56">
        <f>INDEX([1]Règles!$F$17:$F$630,MATCH($C56,[1]Règles!$E$17:$E$630,0))</f>
        <v>33</v>
      </c>
      <c r="N56">
        <f>INDEX([1]Règles!$G$17:$G$630,MATCH($C56,[1]Règles!$E$17:$E$630,0))</f>
        <v>1</v>
      </c>
      <c r="O56">
        <f>VALUE(IF(SUBSTITUTE(SUBSTITUTE(INDEX([1]Règles!$H$17:$H$630,MATCH($C56,[1]Règles!$E$17:$E$630,0))," / ",""),"(-1)","")="",0,SUBSTITUTE(SUBSTITUTE(INDEX([1]Règles!$H$17:$H$630,MATCH($C56,[1]Règles!$E$17:$E$630,0))," / ",""),"(-1)","")))</f>
        <v>7</v>
      </c>
    </row>
    <row r="57" spans="1:15" x14ac:dyDescent="0.25">
      <c r="A57" t="s">
        <v>1034</v>
      </c>
      <c r="B57" t="s">
        <v>26</v>
      </c>
      <c r="C57" t="s">
        <v>341</v>
      </c>
      <c r="D57" t="s">
        <v>342</v>
      </c>
      <c r="E57" t="s">
        <v>193</v>
      </c>
      <c r="F57">
        <v>40</v>
      </c>
      <c r="G57">
        <v>0</v>
      </c>
      <c r="H57">
        <v>0</v>
      </c>
      <c r="I57">
        <v>0</v>
      </c>
      <c r="L57">
        <f>INDEX([1]Règles!$I$17:$I$630,MATCH($C57,[1]Règles!$E$17:$E$630,0))</f>
        <v>5.333333333333333</v>
      </c>
      <c r="M57">
        <f>INDEX([1]Règles!$F$17:$F$630,MATCH($C57,[1]Règles!$E$17:$E$630,0))</f>
        <v>31</v>
      </c>
      <c r="N57">
        <f>INDEX([1]Règles!$G$17:$G$630,MATCH($C57,[1]Règles!$E$17:$E$630,0))</f>
        <v>0</v>
      </c>
      <c r="O57">
        <f>VALUE(IF(SUBSTITUTE(SUBSTITUTE(INDEX([1]Règles!$H$17:$H$630,MATCH($C57,[1]Règles!$E$17:$E$630,0))," / ",""),"(-1)","")="",0,SUBSTITUTE(SUBSTITUTE(INDEX([1]Règles!$H$17:$H$630,MATCH($C57,[1]Règles!$E$17:$E$630,0))," / ",""),"(-1)","")))</f>
        <v>1</v>
      </c>
    </row>
    <row r="58" spans="1:15" x14ac:dyDescent="0.25">
      <c r="A58" t="s">
        <v>13</v>
      </c>
      <c r="B58" t="s">
        <v>5</v>
      </c>
      <c r="C58" t="s">
        <v>29</v>
      </c>
      <c r="E58" t="s">
        <v>181</v>
      </c>
      <c r="F58">
        <v>45</v>
      </c>
      <c r="G58">
        <v>0</v>
      </c>
      <c r="H58">
        <v>0</v>
      </c>
      <c r="I58">
        <v>0</v>
      </c>
      <c r="L58">
        <f>INDEX([1]Règles!$I$17:$I$630,MATCH($C58,[1]Règles!$E$17:$E$630,0))</f>
        <v>5.7222222222222223</v>
      </c>
      <c r="M58">
        <f>INDEX([1]Règles!$F$17:$F$630,MATCH($C58,[1]Règles!$E$17:$E$630,0))</f>
        <v>27</v>
      </c>
      <c r="N58">
        <f>INDEX([1]Règles!$G$17:$G$630,MATCH($C58,[1]Règles!$E$17:$E$630,0))</f>
        <v>1</v>
      </c>
      <c r="O58">
        <f>VALUE(IF(SUBSTITUTE(SUBSTITUTE(INDEX([1]Règles!$H$17:$H$630,MATCH($C58,[1]Règles!$E$17:$E$630,0))," / ",""),"(-1)","")="",0,SUBSTITUTE(SUBSTITUTE(INDEX([1]Règles!$H$17:$H$630,MATCH($C58,[1]Règles!$E$17:$E$630,0))," / ",""),"(-1)","")))</f>
        <v>10</v>
      </c>
    </row>
    <row r="59" spans="1:15" x14ac:dyDescent="0.25">
      <c r="A59" t="s">
        <v>1035</v>
      </c>
      <c r="B59" t="s">
        <v>26</v>
      </c>
      <c r="C59" t="s">
        <v>1107</v>
      </c>
      <c r="D59" t="s">
        <v>1105</v>
      </c>
      <c r="E59" t="s">
        <v>386</v>
      </c>
      <c r="F59">
        <v>6</v>
      </c>
      <c r="G59">
        <v>0</v>
      </c>
      <c r="H59">
        <v>0</v>
      </c>
      <c r="I59">
        <v>0</v>
      </c>
      <c r="L59">
        <f>INDEX([1]Règles!$I$17:$I$630,MATCH($C59,[1]Règles!$E$17:$E$630,0))</f>
        <v>5.416666666666667</v>
      </c>
      <c r="M59">
        <f>INDEX([1]Règles!$F$17:$F$630,MATCH($C59,[1]Règles!$E$17:$E$630,0))</f>
        <v>11</v>
      </c>
      <c r="N59">
        <f>INDEX([1]Règles!$G$17:$G$630,MATCH($C59,[1]Règles!$E$17:$E$630,0))</f>
        <v>4</v>
      </c>
      <c r="O59">
        <f>VALUE(IF(SUBSTITUTE(SUBSTITUTE(INDEX([1]Règles!$H$17:$H$630,MATCH($C59,[1]Règles!$E$17:$E$630,0))," / ",""),"(-1)","")="",0,SUBSTITUTE(SUBSTITUTE(INDEX([1]Règles!$H$17:$H$630,MATCH($C59,[1]Règles!$E$17:$E$630,0))," / ",""),"(-1)","")))</f>
        <v>1</v>
      </c>
    </row>
    <row r="60" spans="1:15" x14ac:dyDescent="0.25">
      <c r="A60" t="s">
        <v>1031</v>
      </c>
      <c r="B60" t="s">
        <v>5</v>
      </c>
      <c r="C60" t="s">
        <v>396</v>
      </c>
      <c r="D60" t="s">
        <v>397</v>
      </c>
      <c r="E60" t="s">
        <v>209</v>
      </c>
      <c r="F60">
        <v>29</v>
      </c>
      <c r="G60">
        <v>0</v>
      </c>
      <c r="H60">
        <v>0</v>
      </c>
      <c r="I60">
        <v>0</v>
      </c>
      <c r="L60">
        <f>INDEX([1]Règles!$I$17:$I$630,MATCH($C60,[1]Règles!$E$17:$E$630,0))</f>
        <v>5.2857142857142856</v>
      </c>
      <c r="M60">
        <f>INDEX([1]Règles!$F$17:$F$630,MATCH($C60,[1]Règles!$E$17:$E$630,0))</f>
        <v>34</v>
      </c>
      <c r="N60">
        <f>INDEX([1]Règles!$G$17:$G$630,MATCH($C60,[1]Règles!$E$17:$E$630,0))</f>
        <v>2</v>
      </c>
      <c r="O60">
        <f>VALUE(IF(SUBSTITUTE(SUBSTITUTE(INDEX([1]Règles!$H$17:$H$630,MATCH($C60,[1]Règles!$E$17:$E$630,0))," / ",""),"(-1)","")="",0,SUBSTITUTE(SUBSTITUTE(INDEX([1]Règles!$H$17:$H$630,MATCH($C60,[1]Règles!$E$17:$E$630,0))," / ",""),"(-1)","")))</f>
        <v>13</v>
      </c>
    </row>
    <row r="61" spans="1:15" x14ac:dyDescent="0.25">
      <c r="A61" t="s">
        <v>17</v>
      </c>
      <c r="B61" t="s">
        <v>5</v>
      </c>
      <c r="C61" t="s">
        <v>367</v>
      </c>
      <c r="D61" t="s">
        <v>202</v>
      </c>
      <c r="E61" t="s">
        <v>313</v>
      </c>
      <c r="F61">
        <v>26</v>
      </c>
      <c r="G61">
        <v>0</v>
      </c>
      <c r="H61">
        <v>0</v>
      </c>
      <c r="I61">
        <v>0</v>
      </c>
      <c r="L61">
        <f>INDEX([1]Règles!$I$17:$I$630,MATCH($C61,[1]Règles!$E$17:$E$630,0))</f>
        <v>5.2750000000000004</v>
      </c>
      <c r="M61">
        <f>INDEX([1]Règles!$F$17:$F$630,MATCH($C61,[1]Règles!$E$17:$E$630,0))</f>
        <v>19</v>
      </c>
      <c r="N61">
        <f>INDEX([1]Règles!$G$17:$G$630,MATCH($C61,[1]Règles!$E$17:$E$630,0))</f>
        <v>12</v>
      </c>
      <c r="O61">
        <f>VALUE(IF(SUBSTITUTE(SUBSTITUTE(INDEX([1]Règles!$H$17:$H$630,MATCH($C61,[1]Règles!$E$17:$E$630,0))," / ",""),"(-1)","")="",0,SUBSTITUTE(SUBSTITUTE(INDEX([1]Règles!$H$17:$H$630,MATCH($C61,[1]Règles!$E$17:$E$630,0))," / ",""),"(-1)","")))</f>
        <v>8</v>
      </c>
    </row>
    <row r="62" spans="1:15" x14ac:dyDescent="0.25">
      <c r="A62" t="s">
        <v>13</v>
      </c>
      <c r="B62" t="s">
        <v>26</v>
      </c>
      <c r="C62" t="s">
        <v>806</v>
      </c>
      <c r="D62" t="s">
        <v>807</v>
      </c>
      <c r="E62" t="s">
        <v>173</v>
      </c>
      <c r="F62">
        <v>39</v>
      </c>
      <c r="G62">
        <v>0</v>
      </c>
      <c r="H62">
        <v>0</v>
      </c>
      <c r="I62">
        <v>0</v>
      </c>
      <c r="L62">
        <f>INDEX([1]Règles!$I$17:$I$630,MATCH($C62,[1]Règles!$E$17:$E$630,0))</f>
        <v>5.4729729729729728</v>
      </c>
      <c r="M62">
        <f>INDEX([1]Règles!$F$17:$F$630,MATCH($C62,[1]Règles!$E$17:$E$630,0))</f>
        <v>37</v>
      </c>
      <c r="N62">
        <f>INDEX([1]Règles!$G$17:$G$630,MATCH($C62,[1]Règles!$E$17:$E$630,0))</f>
        <v>0</v>
      </c>
      <c r="O62">
        <f>VALUE(IF(SUBSTITUTE(SUBSTITUTE(INDEX([1]Règles!$H$17:$H$630,MATCH($C62,[1]Règles!$E$17:$E$630,0))," / ",""),"(-1)","")="",0,SUBSTITUTE(SUBSTITUTE(INDEX([1]Règles!$H$17:$H$630,MATCH($C62,[1]Règles!$E$17:$E$630,0))," / ",""),"(-1)","")))</f>
        <v>3</v>
      </c>
    </row>
    <row r="63" spans="1:15" x14ac:dyDescent="0.25">
      <c r="A63" t="s">
        <v>17</v>
      </c>
      <c r="B63" t="s">
        <v>5</v>
      </c>
      <c r="C63" t="s">
        <v>454</v>
      </c>
      <c r="D63" t="s">
        <v>455</v>
      </c>
      <c r="E63" t="s">
        <v>193</v>
      </c>
      <c r="F63">
        <v>21</v>
      </c>
      <c r="G63">
        <v>0</v>
      </c>
      <c r="H63">
        <v>0</v>
      </c>
      <c r="I63">
        <v>0</v>
      </c>
      <c r="L63">
        <f>INDEX([1]Règles!$I$17:$I$630,MATCH($C63,[1]Règles!$E$17:$E$630,0))</f>
        <v>5.104166666666667</v>
      </c>
      <c r="M63">
        <f>INDEX([1]Règles!$F$17:$F$630,MATCH($C63,[1]Règles!$E$17:$E$630,0))</f>
        <v>22</v>
      </c>
      <c r="N63">
        <f>INDEX([1]Règles!$G$17:$G$630,MATCH($C63,[1]Règles!$E$17:$E$630,0))</f>
        <v>11</v>
      </c>
      <c r="O63">
        <f>VALUE(IF(SUBSTITUTE(SUBSTITUTE(INDEX([1]Règles!$H$17:$H$630,MATCH($C63,[1]Règles!$E$17:$E$630,0))," / ",""),"(-1)","")="",0,SUBSTITUTE(SUBSTITUTE(INDEX([1]Règles!$H$17:$H$630,MATCH($C63,[1]Règles!$E$17:$E$630,0))," / ",""),"(-1)","")))</f>
        <v>8</v>
      </c>
    </row>
    <row r="64" spans="1:15" x14ac:dyDescent="0.25">
      <c r="A64" t="s">
        <v>1033</v>
      </c>
      <c r="B64" t="s">
        <v>5</v>
      </c>
      <c r="C64" t="s">
        <v>453</v>
      </c>
      <c r="D64" t="s">
        <v>216</v>
      </c>
      <c r="E64" t="s">
        <v>196</v>
      </c>
      <c r="F64">
        <v>29</v>
      </c>
      <c r="G64">
        <v>0</v>
      </c>
      <c r="H64">
        <v>0</v>
      </c>
      <c r="I64">
        <v>0</v>
      </c>
      <c r="L64">
        <f>INDEX([1]Règles!$I$17:$I$630,MATCH($C64,[1]Règles!$E$17:$E$630,0))</f>
        <v>4.4545454545454541</v>
      </c>
      <c r="M64">
        <f>15 + INDEX([1]Règles!$F$17:$F$630,MATCH($C64,[1]Règles!$E$17:$E$630,0))</f>
        <v>26</v>
      </c>
      <c r="N64">
        <f>INDEX([1]Règles!$G$17:$G$630,MATCH($C64,[1]Règles!$E$17:$E$630,0))</f>
        <v>0</v>
      </c>
      <c r="O64">
        <f>6+VALUE(IF(SUBSTITUTE(SUBSTITUTE(INDEX([1]Règles!$H$17:$H$630,MATCH($C64,[1]Règles!$E$17:$E$630,0))," / ",""),"(-1)","")="",0,SUBSTITUTE(SUBSTITUTE(INDEX([1]Règles!$H$17:$H$630,MATCH($C64,[1]Règles!$E$17:$E$630,0))," / ",""),"(-1)","")))</f>
        <v>10</v>
      </c>
    </row>
    <row r="65" spans="1:15" x14ac:dyDescent="0.25">
      <c r="A65" t="s">
        <v>1030</v>
      </c>
      <c r="B65" t="s">
        <v>26</v>
      </c>
      <c r="C65" t="s">
        <v>432</v>
      </c>
      <c r="D65" t="s">
        <v>433</v>
      </c>
      <c r="E65" t="s">
        <v>181</v>
      </c>
      <c r="F65">
        <v>9</v>
      </c>
      <c r="G65">
        <v>0</v>
      </c>
      <c r="H65">
        <v>0</v>
      </c>
      <c r="I65">
        <v>0</v>
      </c>
      <c r="L65">
        <f>INDEX([1]Règles!$I$17:$I$630,MATCH($C65,[1]Règles!$E$17:$E$630,0))</f>
        <v>5.0757575757575761</v>
      </c>
      <c r="M65">
        <f>INDEX([1]Règles!$F$17:$F$630,MATCH($C65,[1]Règles!$E$17:$E$630,0))</f>
        <v>33</v>
      </c>
      <c r="N65">
        <f>INDEX([1]Règles!$G$17:$G$630,MATCH($C65,[1]Règles!$E$17:$E$630,0))</f>
        <v>0</v>
      </c>
      <c r="O65">
        <f>VALUE(IF(SUBSTITUTE(SUBSTITUTE(INDEX([1]Règles!$H$17:$H$630,MATCH($C65,[1]Règles!$E$17:$E$630,0))," / ",""),"(-1)","")="",0,SUBSTITUTE(SUBSTITUTE(INDEX([1]Règles!$H$17:$H$630,MATCH($C65,[1]Règles!$E$17:$E$630,0))," / ",""),"(-1)","")))</f>
        <v>0</v>
      </c>
    </row>
    <row r="66" spans="1:15" x14ac:dyDescent="0.25">
      <c r="A66" t="s">
        <v>17</v>
      </c>
      <c r="B66" t="s">
        <v>11</v>
      </c>
      <c r="C66" t="s">
        <v>305</v>
      </c>
      <c r="D66" t="s">
        <v>306</v>
      </c>
      <c r="E66" t="s">
        <v>229</v>
      </c>
      <c r="F66">
        <v>13</v>
      </c>
      <c r="G66">
        <v>0</v>
      </c>
      <c r="H66">
        <v>0</v>
      </c>
      <c r="I66">
        <v>0</v>
      </c>
      <c r="L66">
        <f>INDEX([1]Règles!$I$17:$I$630,MATCH($C66,[1]Règles!$E$17:$E$630,0))</f>
        <v>5.384615384615385</v>
      </c>
      <c r="M66">
        <f>INDEX([1]Règles!$F$17:$F$630,MATCH($C66,[1]Règles!$E$17:$E$630,0))</f>
        <v>13</v>
      </c>
      <c r="N66">
        <f>INDEX([1]Règles!$G$17:$G$630,MATCH($C66,[1]Règles!$E$17:$E$630,0))</f>
        <v>11</v>
      </c>
      <c r="O66">
        <f>VALUE(IF(SUBSTITUTE(SUBSTITUTE(INDEX([1]Règles!$H$17:$H$630,MATCH($C66,[1]Règles!$E$17:$E$630,0))," / ",""),"(-1)","")="",0,SUBSTITUTE(SUBSTITUTE(INDEX([1]Règles!$H$17:$H$630,MATCH($C66,[1]Règles!$E$17:$E$630,0))," / ",""),"(-1)","")))</f>
        <v>1</v>
      </c>
    </row>
    <row r="67" spans="1:15" x14ac:dyDescent="0.25">
      <c r="A67" t="s">
        <v>1034</v>
      </c>
      <c r="B67" t="s">
        <v>20</v>
      </c>
      <c r="C67" t="s">
        <v>272</v>
      </c>
      <c r="D67" t="s">
        <v>381</v>
      </c>
      <c r="E67" t="s">
        <v>219</v>
      </c>
      <c r="F67">
        <v>16</v>
      </c>
      <c r="G67">
        <v>0</v>
      </c>
      <c r="H67">
        <v>0</v>
      </c>
      <c r="I67">
        <v>0</v>
      </c>
      <c r="L67">
        <f>INDEX([1]Règles!$I$17:$I$630,MATCH($C67,[1]Règles!$E$17:$E$630,0))</f>
        <v>5.703125</v>
      </c>
      <c r="M67">
        <f>INDEX([1]Règles!$F$17:$F$630,MATCH($C67,[1]Règles!$E$17:$E$630,0))</f>
        <v>32</v>
      </c>
      <c r="N67">
        <f>INDEX([1]Règles!$G$17:$G$630,MATCH($C67,[1]Règles!$E$17:$E$630,0))</f>
        <v>0</v>
      </c>
      <c r="O67">
        <f>VALUE(IF(SUBSTITUTE(SUBSTITUTE(INDEX([1]Règles!$H$17:$H$630,MATCH($C67,[1]Règles!$E$17:$E$630,0))," / ",""),"(-1)","")="",0,SUBSTITUTE(SUBSTITUTE(INDEX([1]Règles!$H$17:$H$630,MATCH($C67,[1]Règles!$E$17:$E$630,0))," / ",""),"(-1)","")))</f>
        <v>0</v>
      </c>
    </row>
    <row r="68" spans="1:15" x14ac:dyDescent="0.25">
      <c r="A68" t="s">
        <v>1033</v>
      </c>
      <c r="B68" t="s">
        <v>26</v>
      </c>
      <c r="C68" t="s">
        <v>853</v>
      </c>
      <c r="D68" t="s">
        <v>321</v>
      </c>
      <c r="E68" t="s">
        <v>206</v>
      </c>
      <c r="F68">
        <v>25</v>
      </c>
      <c r="G68">
        <v>0</v>
      </c>
      <c r="H68">
        <v>0</v>
      </c>
      <c r="I68">
        <v>0</v>
      </c>
      <c r="L68">
        <f>INDEX([1]Règles!$I$17:$I$630,MATCH($C68,[1]Règles!$E$17:$E$630,0))</f>
        <v>5.3611111111111107</v>
      </c>
      <c r="M68">
        <f>INDEX([1]Règles!$F$17:$F$630,MATCH($C68,[1]Règles!$E$17:$E$630,0))</f>
        <v>36</v>
      </c>
      <c r="N68">
        <f>INDEX([1]Règles!$G$17:$G$630,MATCH($C68,[1]Règles!$E$17:$E$630,0))</f>
        <v>0</v>
      </c>
      <c r="O68">
        <f>VALUE(IF(SUBSTITUTE(SUBSTITUTE(INDEX([1]Règles!$H$17:$H$630,MATCH($C68,[1]Règles!$E$17:$E$630,0))," / ",""),"(-1)","")="",0,SUBSTITUTE(SUBSTITUTE(INDEX([1]Règles!$H$17:$H$630,MATCH($C68,[1]Règles!$E$17:$E$630,0))," / ",""),"(-1)","")))</f>
        <v>4</v>
      </c>
    </row>
    <row r="69" spans="1:15" x14ac:dyDescent="0.25">
      <c r="A69" t="s">
        <v>1031</v>
      </c>
      <c r="B69" t="s">
        <v>20</v>
      </c>
      <c r="C69" t="s">
        <v>301</v>
      </c>
      <c r="D69" t="s">
        <v>406</v>
      </c>
      <c r="E69" t="s">
        <v>328</v>
      </c>
      <c r="F69">
        <v>18</v>
      </c>
      <c r="G69">
        <v>0</v>
      </c>
      <c r="H69">
        <v>0</v>
      </c>
      <c r="I69">
        <v>0</v>
      </c>
      <c r="L69">
        <f>INDEX([1]Règles!$I$17:$I$630,MATCH($C69,[1]Règles!$E$17:$E$630,0))</f>
        <v>5.0476190476190474</v>
      </c>
      <c r="M69">
        <f>INDEX([1]Règles!$F$17:$F$630,MATCH($C69,[1]Règles!$E$17:$E$630,0))</f>
        <v>21</v>
      </c>
      <c r="N69">
        <f>INDEX([1]Règles!$G$17:$G$630,MATCH($C69,[1]Règles!$E$17:$E$630,0))</f>
        <v>0</v>
      </c>
      <c r="O69">
        <f>VALUE(IF(SUBSTITUTE(SUBSTITUTE(INDEX([1]Règles!$H$17:$H$630,MATCH($C69,[1]Règles!$E$17:$E$630,0))," / ",""),"(-1)","")="",0,SUBSTITUTE(SUBSTITUTE(INDEX([1]Règles!$H$17:$H$630,MATCH($C69,[1]Règles!$E$17:$E$630,0))," / ",""),"(-1)","")))</f>
        <v>0</v>
      </c>
    </row>
    <row r="70" spans="1:15" x14ac:dyDescent="0.25">
      <c r="A70" t="s">
        <v>1035</v>
      </c>
      <c r="B70" t="s">
        <v>5</v>
      </c>
      <c r="C70" t="s">
        <v>603</v>
      </c>
      <c r="D70" t="s">
        <v>340</v>
      </c>
      <c r="E70" t="s">
        <v>232</v>
      </c>
      <c r="F70">
        <v>15</v>
      </c>
      <c r="G70">
        <v>0</v>
      </c>
      <c r="H70">
        <v>0</v>
      </c>
      <c r="I70">
        <v>0</v>
      </c>
      <c r="L70">
        <f>INDEX([1]Règles!$I$17:$I$630,MATCH($C70,[1]Règles!$E$17:$E$630,0))</f>
        <v>5.14</v>
      </c>
      <c r="M70">
        <f>INDEX([1]Règles!$F$17:$F$630,MATCH($C70,[1]Règles!$E$17:$E$630,0))</f>
        <v>25</v>
      </c>
      <c r="N70">
        <f>INDEX([1]Règles!$G$17:$G$630,MATCH($C70,[1]Règles!$E$17:$E$630,0))</f>
        <v>6</v>
      </c>
      <c r="O70">
        <f>VALUE(IF(SUBSTITUTE(SUBSTITUTE(INDEX([1]Règles!$H$17:$H$630,MATCH($C70,[1]Règles!$E$17:$E$630,0))," / ",""),"(-1)","")="",0,SUBSTITUTE(SUBSTITUTE(INDEX([1]Règles!$H$17:$H$630,MATCH($C70,[1]Règles!$E$17:$E$630,0))," / ",""),"(-1)","")))</f>
        <v>11</v>
      </c>
    </row>
    <row r="71" spans="1:15" x14ac:dyDescent="0.25">
      <c r="A71" t="s">
        <v>13</v>
      </c>
      <c r="B71" t="s">
        <v>11</v>
      </c>
      <c r="C71" t="s">
        <v>309</v>
      </c>
      <c r="D71" t="s">
        <v>310</v>
      </c>
      <c r="E71" t="s">
        <v>229</v>
      </c>
      <c r="F71">
        <v>55</v>
      </c>
      <c r="G71">
        <v>0</v>
      </c>
      <c r="H71">
        <v>0</v>
      </c>
      <c r="I71">
        <v>0</v>
      </c>
      <c r="L71">
        <f>INDEX([1]Règles!$I$17:$I$630,MATCH($C71,[1]Règles!$E$17:$E$630,0))</f>
        <v>5.54</v>
      </c>
      <c r="M71">
        <f>INDEX([1]Règles!$F$17:$F$630,MATCH($C71,[1]Règles!$E$17:$E$630,0))</f>
        <v>26</v>
      </c>
      <c r="N71">
        <f>INDEX([1]Règles!$G$17:$G$630,MATCH($C71,[1]Règles!$E$17:$E$630,0))</f>
        <v>8</v>
      </c>
      <c r="O71">
        <f>VALUE(IF(SUBSTITUTE(SUBSTITUTE(INDEX([1]Règles!$H$17:$H$630,MATCH($C71,[1]Règles!$E$17:$E$630,0))," / ",""),"(-1)","")="",0,SUBSTITUTE(SUBSTITUTE(INDEX([1]Règles!$H$17:$H$630,MATCH($C71,[1]Règles!$E$17:$E$630,0))," / ",""),"(-1)","")))</f>
        <v>4</v>
      </c>
    </row>
    <row r="72" spans="1:15" x14ac:dyDescent="0.25">
      <c r="A72" t="s">
        <v>1035</v>
      </c>
      <c r="B72" t="s">
        <v>5</v>
      </c>
      <c r="C72" t="s">
        <v>322</v>
      </c>
      <c r="D72" t="s">
        <v>323</v>
      </c>
      <c r="E72" t="s">
        <v>229</v>
      </c>
      <c r="F72">
        <v>79</v>
      </c>
      <c r="G72">
        <v>0</v>
      </c>
      <c r="H72">
        <v>0</v>
      </c>
      <c r="I72">
        <v>0</v>
      </c>
      <c r="L72">
        <f>INDEX([1]Règles!$I$17:$I$630,MATCH($C72,[1]Règles!$E$17:$E$630,0))</f>
        <v>5.5166666666666666</v>
      </c>
      <c r="M72">
        <f>INDEX([1]Règles!$F$17:$F$630,MATCH($C72,[1]Règles!$E$17:$E$630,0))</f>
        <v>30</v>
      </c>
      <c r="N72">
        <f>INDEX([1]Règles!$G$17:$G$630,MATCH($C72,[1]Règles!$E$17:$E$630,0))</f>
        <v>5</v>
      </c>
      <c r="O72">
        <f>VALUE(IF(SUBSTITUTE(SUBSTITUTE(INDEX([1]Règles!$H$17:$H$630,MATCH($C72,[1]Règles!$E$17:$E$630,0))," / ",""),"(-1)","")="",0,SUBSTITUTE(SUBSTITUTE(INDEX([1]Règles!$H$17:$H$630,MATCH($C72,[1]Règles!$E$17:$E$630,0))," / ",""),"(-1)","")))</f>
        <v>18</v>
      </c>
    </row>
    <row r="73" spans="1:15" x14ac:dyDescent="0.25">
      <c r="A73" t="s">
        <v>1032</v>
      </c>
      <c r="B73" t="s">
        <v>11</v>
      </c>
      <c r="C73" t="s">
        <v>512</v>
      </c>
      <c r="D73" t="s">
        <v>513</v>
      </c>
      <c r="E73" t="s">
        <v>326</v>
      </c>
      <c r="F73">
        <v>14</v>
      </c>
      <c r="G73">
        <v>0</v>
      </c>
      <c r="H73">
        <v>0</v>
      </c>
      <c r="I73">
        <v>0</v>
      </c>
      <c r="L73">
        <f>INDEX([1]Règles!$I$17:$I$630,MATCH($C73,[1]Règles!$E$17:$E$630,0))</f>
        <v>5.453125</v>
      </c>
      <c r="M73">
        <f>INDEX([1]Règles!$F$17:$F$630,MATCH($C73,[1]Règles!$E$17:$E$630,0))</f>
        <v>32</v>
      </c>
      <c r="N73">
        <f>INDEX([1]Règles!$G$17:$G$630,MATCH($C73,[1]Règles!$E$17:$E$630,0))</f>
        <v>2</v>
      </c>
      <c r="O73">
        <f>VALUE(IF(SUBSTITUTE(SUBSTITUTE(INDEX([1]Règles!$H$17:$H$630,MATCH($C73,[1]Règles!$E$17:$E$630,0))," / ",""),"(-1)","")="",0,SUBSTITUTE(SUBSTITUTE(INDEX([1]Règles!$H$17:$H$630,MATCH($C73,[1]Règles!$E$17:$E$630,0))," / ",""),"(-1)","")))</f>
        <v>5</v>
      </c>
    </row>
    <row r="74" spans="1:15" x14ac:dyDescent="0.25">
      <c r="A74" t="s">
        <v>17</v>
      </c>
      <c r="B74" t="s">
        <v>11</v>
      </c>
      <c r="C74" t="s">
        <v>729</v>
      </c>
      <c r="D74" t="s">
        <v>600</v>
      </c>
      <c r="E74" t="s">
        <v>184</v>
      </c>
      <c r="F74">
        <v>11</v>
      </c>
      <c r="G74">
        <v>0</v>
      </c>
      <c r="H74">
        <v>0</v>
      </c>
      <c r="I74">
        <v>0</v>
      </c>
      <c r="L74">
        <f>INDEX([1]Règles!$I$17:$I$630,MATCH($C74,[1]Règles!$E$17:$E$630,0))</f>
        <v>4.833333333333333</v>
      </c>
      <c r="M74">
        <f>INDEX([1]Règles!$F$17:$F$630,MATCH($C74,[1]Règles!$E$17:$E$630,0))</f>
        <v>6</v>
      </c>
      <c r="N74">
        <f>INDEX([1]Règles!$G$17:$G$630,MATCH($C74,[1]Règles!$E$17:$E$630,0))</f>
        <v>12</v>
      </c>
      <c r="O74">
        <f>VALUE(IF(SUBSTITUTE(SUBSTITUTE(INDEX([1]Règles!$H$17:$H$630,MATCH($C74,[1]Règles!$E$17:$E$630,0))," / ",""),"(-1)","")="",0,SUBSTITUTE(SUBSTITUTE(INDEX([1]Règles!$H$17:$H$630,MATCH($C74,[1]Règles!$E$17:$E$630,0))," / ",""),"(-1)","")))</f>
        <v>0</v>
      </c>
    </row>
    <row r="75" spans="1:15" x14ac:dyDescent="0.25">
      <c r="A75" t="s">
        <v>1032</v>
      </c>
      <c r="B75" t="s">
        <v>11</v>
      </c>
      <c r="C75" t="s">
        <v>735</v>
      </c>
      <c r="D75" t="s">
        <v>680</v>
      </c>
      <c r="E75" t="s">
        <v>184</v>
      </c>
      <c r="F75">
        <v>16</v>
      </c>
      <c r="G75">
        <v>0</v>
      </c>
      <c r="H75">
        <v>0</v>
      </c>
      <c r="I75">
        <v>0</v>
      </c>
      <c r="L75">
        <f>INDEX([1]Règles!$I$17:$I$630,MATCH($C75,[1]Règles!$E$17:$E$630,0))</f>
        <v>5.4459459459459456</v>
      </c>
      <c r="M75">
        <f>INDEX([1]Règles!$F$17:$F$630,MATCH($C75,[1]Règles!$E$17:$E$630,0))</f>
        <v>37</v>
      </c>
      <c r="N75">
        <f>INDEX([1]Règles!$G$17:$G$630,MATCH($C75,[1]Règles!$E$17:$E$630,0))</f>
        <v>1</v>
      </c>
      <c r="O75">
        <f>VALUE(IF(SUBSTITUTE(SUBSTITUTE(INDEX([1]Règles!$H$17:$H$630,MATCH($C75,[1]Règles!$E$17:$E$630,0))," / ",""),"(-1)","")="",0,SUBSTITUTE(SUBSTITUTE(INDEX([1]Règles!$H$17:$H$630,MATCH($C75,[1]Règles!$E$17:$E$630,0))," / ",""),"(-1)","")))</f>
        <v>7</v>
      </c>
    </row>
    <row r="76" spans="1:15" x14ac:dyDescent="0.25">
      <c r="A76" t="s">
        <v>13</v>
      </c>
      <c r="B76" t="s">
        <v>11</v>
      </c>
      <c r="C76" t="s">
        <v>876</v>
      </c>
      <c r="D76" t="s">
        <v>877</v>
      </c>
      <c r="E76" t="s">
        <v>206</v>
      </c>
      <c r="F76">
        <v>11</v>
      </c>
      <c r="G76">
        <v>0</v>
      </c>
      <c r="H76">
        <v>0</v>
      </c>
      <c r="I76">
        <v>0</v>
      </c>
      <c r="L76">
        <f>INDEX([1]Règles!$I$17:$I$630,MATCH($C76,[1]Règles!$E$17:$E$630,0))</f>
        <v>4.9821428571428568</v>
      </c>
      <c r="M76">
        <f>INDEX([1]Règles!$F$17:$F$630,MATCH($C76,[1]Règles!$E$17:$E$630,0))</f>
        <v>27</v>
      </c>
      <c r="N76">
        <f>INDEX([1]Règles!$G$17:$G$630,MATCH($C76,[1]Règles!$E$17:$E$630,0))</f>
        <v>6</v>
      </c>
      <c r="O76">
        <f>VALUE(IF(SUBSTITUTE(SUBSTITUTE(INDEX([1]Règles!$H$17:$H$630,MATCH($C76,[1]Règles!$E$17:$E$630,0))," / ",""),"(-1)","")="",0,SUBSTITUTE(SUBSTITUTE(INDEX([1]Règles!$H$17:$H$630,MATCH($C76,[1]Règles!$E$17:$E$630,0))," / ",""),"(-1)","")))</f>
        <v>3</v>
      </c>
    </row>
    <row r="77" spans="1:15" x14ac:dyDescent="0.25">
      <c r="A77" t="s">
        <v>1032</v>
      </c>
      <c r="B77" t="s">
        <v>26</v>
      </c>
      <c r="C77" t="s">
        <v>359</v>
      </c>
      <c r="D77" t="s">
        <v>344</v>
      </c>
      <c r="E77" t="s">
        <v>184</v>
      </c>
      <c r="F77">
        <v>23</v>
      </c>
      <c r="G77">
        <v>0</v>
      </c>
      <c r="H77">
        <v>0</v>
      </c>
      <c r="I77">
        <v>0</v>
      </c>
      <c r="L77">
        <f>INDEX([1]Règles!$I$17:$I$630,MATCH($C77,[1]Règles!$E$17:$E$630,0))</f>
        <v>5.2571428571428571</v>
      </c>
      <c r="M77">
        <f>INDEX([1]Règles!$F$17:$F$630,MATCH($C77,[1]Règles!$E$17:$E$630,0))</f>
        <v>35</v>
      </c>
      <c r="N77">
        <f>INDEX([1]Règles!$G$17:$G$630,MATCH($C77,[1]Règles!$E$17:$E$630,0))</f>
        <v>0</v>
      </c>
      <c r="O77">
        <f>VALUE(IF(SUBSTITUTE(SUBSTITUTE(INDEX([1]Règles!$H$17:$H$630,MATCH($C77,[1]Règles!$E$17:$E$630,0))," / ",""),"(-1)","")="",0,SUBSTITUTE(SUBSTITUTE(INDEX([1]Règles!$H$17:$H$630,MATCH($C77,[1]Règles!$E$17:$E$630,0))," / ",""),"(-1)","")))</f>
        <v>1</v>
      </c>
    </row>
    <row r="78" spans="1:15" x14ac:dyDescent="0.25">
      <c r="A78" t="s">
        <v>1033</v>
      </c>
      <c r="B78" t="s">
        <v>11</v>
      </c>
      <c r="C78" t="s">
        <v>542</v>
      </c>
      <c r="D78" t="s">
        <v>543</v>
      </c>
      <c r="E78" t="s">
        <v>187</v>
      </c>
      <c r="F78">
        <v>7</v>
      </c>
      <c r="G78">
        <v>0</v>
      </c>
      <c r="H78">
        <v>0</v>
      </c>
      <c r="I78">
        <v>0</v>
      </c>
      <c r="L78">
        <f>INDEX([1]Règles!$I$17:$I$630,MATCH($C78,[1]Règles!$E$17:$E$630,0))</f>
        <v>5.4242424242424239</v>
      </c>
      <c r="M78">
        <f>INDEX([1]Règles!$F$17:$F$630,MATCH($C78,[1]Règles!$E$17:$E$630,0))</f>
        <v>31</v>
      </c>
      <c r="N78">
        <f>INDEX([1]Règles!$G$17:$G$630,MATCH($C78,[1]Règles!$E$17:$E$630,0))</f>
        <v>3</v>
      </c>
      <c r="O78">
        <f>VALUE(IF(SUBSTITUTE(SUBSTITUTE(INDEX([1]Règles!$H$17:$H$630,MATCH($C78,[1]Règles!$E$17:$E$630,0))," / ",""),"(-1)","")="",0,SUBSTITUTE(SUBSTITUTE(INDEX([1]Règles!$H$17:$H$630,MATCH($C78,[1]Règles!$E$17:$E$630,0))," / ",""),"(-1)","")))</f>
        <v>0</v>
      </c>
    </row>
    <row r="79" spans="1:15" x14ac:dyDescent="0.25">
      <c r="A79" t="s">
        <v>13</v>
      </c>
      <c r="B79" t="s">
        <v>26</v>
      </c>
      <c r="C79" t="s">
        <v>404</v>
      </c>
      <c r="D79" t="s">
        <v>405</v>
      </c>
      <c r="E79" t="s">
        <v>181</v>
      </c>
      <c r="F79">
        <v>20</v>
      </c>
      <c r="G79">
        <v>0</v>
      </c>
      <c r="H79">
        <v>0</v>
      </c>
      <c r="I79">
        <v>0</v>
      </c>
      <c r="L79">
        <f>INDEX([1]Règles!$I$17:$I$630,MATCH($C79,[1]Règles!$E$17:$E$630,0))</f>
        <v>5.2166666666666668</v>
      </c>
      <c r="M79">
        <f>INDEX([1]Règles!$F$17:$F$630,MATCH($C79,[1]Règles!$E$17:$E$630,0))</f>
        <v>30</v>
      </c>
      <c r="N79">
        <f>INDEX([1]Règles!$G$17:$G$630,MATCH($C79,[1]Règles!$E$17:$E$630,0))</f>
        <v>1</v>
      </c>
      <c r="O79">
        <f>VALUE(IF(SUBSTITUTE(SUBSTITUTE(INDEX([1]Règles!$H$17:$H$630,MATCH($C79,[1]Règles!$E$17:$E$630,0))," / ",""),"(-1)","")="",0,SUBSTITUTE(SUBSTITUTE(INDEX([1]Règles!$H$17:$H$630,MATCH($C79,[1]Règles!$E$17:$E$630,0))," / ",""),"(-1)","")))</f>
        <v>1</v>
      </c>
    </row>
    <row r="80" spans="1:15" x14ac:dyDescent="0.25">
      <c r="A80" t="s">
        <v>1034</v>
      </c>
      <c r="B80" t="s">
        <v>5</v>
      </c>
      <c r="C80" t="s">
        <v>174</v>
      </c>
      <c r="D80" t="s">
        <v>175</v>
      </c>
      <c r="E80" t="s">
        <v>176</v>
      </c>
      <c r="F80">
        <v>65</v>
      </c>
      <c r="G80">
        <v>0</v>
      </c>
      <c r="H80">
        <v>0</v>
      </c>
      <c r="I80">
        <v>0</v>
      </c>
      <c r="L80">
        <f>INDEX([1]Règles!$I$17:$I$630,MATCH($C80,[1]Règles!$E$17:$E$630,0))</f>
        <v>5.1315789473684212</v>
      </c>
      <c r="M80">
        <f>INDEX([1]Règles!$F$17:$F$630,MATCH($C80,[1]Règles!$E$17:$E$630,0))</f>
        <v>18</v>
      </c>
      <c r="N80">
        <f>INDEX([1]Règles!$G$17:$G$630,MATCH($C80,[1]Règles!$E$17:$E$630,0))</f>
        <v>8</v>
      </c>
      <c r="O80">
        <f>VALUE(IF(SUBSTITUTE(SUBSTITUTE(INDEX([1]Règles!$H$17:$H$630,MATCH($C80,[1]Règles!$E$17:$E$630,0))," / ",""),"(-1)","")="",0,SUBSTITUTE(SUBSTITUTE(INDEX([1]Règles!$H$17:$H$630,MATCH($C80,[1]Règles!$E$17:$E$630,0))," / ",""),"(-1)","")))</f>
        <v>7</v>
      </c>
    </row>
    <row r="81" spans="1:15" x14ac:dyDescent="0.25">
      <c r="A81" t="s">
        <v>1033</v>
      </c>
      <c r="B81" t="s">
        <v>11</v>
      </c>
      <c r="C81" t="s">
        <v>866</v>
      </c>
      <c r="D81" t="s">
        <v>867</v>
      </c>
      <c r="E81" t="s">
        <v>206</v>
      </c>
      <c r="F81">
        <v>12</v>
      </c>
      <c r="G81">
        <v>0</v>
      </c>
      <c r="H81">
        <v>0</v>
      </c>
      <c r="I81">
        <v>0</v>
      </c>
      <c r="L81">
        <f>INDEX([1]Règles!$I$17:$I$630,MATCH($C81,[1]Règles!$E$17:$E$630,0))</f>
        <v>5.370967741935484</v>
      </c>
      <c r="M81">
        <f>INDEX([1]Règles!$F$17:$F$630,MATCH($C81,[1]Règles!$E$17:$E$630,0))</f>
        <v>29</v>
      </c>
      <c r="N81">
        <f>INDEX([1]Règles!$G$17:$G$630,MATCH($C81,[1]Règles!$E$17:$E$630,0))</f>
        <v>6</v>
      </c>
      <c r="O81">
        <f>VALUE(IF(SUBSTITUTE(SUBSTITUTE(INDEX([1]Règles!$H$17:$H$630,MATCH($C81,[1]Règles!$E$17:$E$630,0))," / ",""),"(-1)","")="",0,SUBSTITUTE(SUBSTITUTE(INDEX([1]Règles!$H$17:$H$630,MATCH($C81,[1]Règles!$E$17:$E$630,0))," / ",""),"(-1)","")))</f>
        <v>8</v>
      </c>
    </row>
    <row r="82" spans="1:15" x14ac:dyDescent="0.25">
      <c r="A82" t="s">
        <v>1033</v>
      </c>
      <c r="B82" t="s">
        <v>20</v>
      </c>
      <c r="C82" t="s">
        <v>906</v>
      </c>
      <c r="D82" t="s">
        <v>907</v>
      </c>
      <c r="E82" t="s">
        <v>313</v>
      </c>
      <c r="F82">
        <v>12</v>
      </c>
      <c r="G82">
        <v>0</v>
      </c>
      <c r="H82">
        <v>0</v>
      </c>
      <c r="I82">
        <v>0</v>
      </c>
      <c r="L82">
        <f>INDEX([1]Règles!$I$17:$I$630,MATCH($C82,[1]Règles!$E$17:$E$630,0))</f>
        <v>5.2045454545454541</v>
      </c>
      <c r="M82">
        <f>INDEX([1]Règles!$F$17:$F$630,MATCH($C82,[1]Règles!$E$17:$E$630,0))</f>
        <v>21</v>
      </c>
      <c r="N82">
        <f>INDEX([1]Règles!$G$17:$G$630,MATCH($C82,[1]Règles!$E$17:$E$630,0))</f>
        <v>1</v>
      </c>
      <c r="O82">
        <f>VALUE(IF(SUBSTITUTE(SUBSTITUTE(INDEX([1]Règles!$H$17:$H$630,MATCH($C82,[1]Règles!$E$17:$E$630,0))," / ",""),"(-1)","")="",0,SUBSTITUTE(SUBSTITUTE(INDEX([1]Règles!$H$17:$H$630,MATCH($C82,[1]Règles!$E$17:$E$630,0))," / ",""),"(-1)","")))</f>
        <v>0</v>
      </c>
    </row>
    <row r="83" spans="1:15" x14ac:dyDescent="0.25">
      <c r="A83" t="s">
        <v>1031</v>
      </c>
      <c r="B83" t="s">
        <v>26</v>
      </c>
      <c r="C83" t="s">
        <v>294</v>
      </c>
      <c r="D83" t="s">
        <v>295</v>
      </c>
      <c r="E83" t="s">
        <v>176</v>
      </c>
      <c r="F83">
        <v>12</v>
      </c>
      <c r="G83">
        <v>0</v>
      </c>
      <c r="H83">
        <v>0</v>
      </c>
      <c r="I83">
        <v>0</v>
      </c>
      <c r="L83">
        <f>INDEX([1]Règles!$I$17:$I$630,MATCH($C83,[1]Règles!$E$17:$E$630,0))</f>
        <v>5.25</v>
      </c>
      <c r="M83">
        <f>INDEX([1]Règles!$F$17:$F$630,MATCH($C83,[1]Règles!$E$17:$E$630,0))</f>
        <v>23</v>
      </c>
      <c r="N83">
        <f>INDEX([1]Règles!$G$17:$G$630,MATCH($C83,[1]Règles!$E$17:$E$630,0))</f>
        <v>2</v>
      </c>
      <c r="O83">
        <f>VALUE(IF(SUBSTITUTE(SUBSTITUTE(INDEX([1]Règles!$H$17:$H$630,MATCH($C83,[1]Règles!$E$17:$E$630,0))," / ",""),"(-1)","")="",0,SUBSTITUTE(SUBSTITUTE(INDEX([1]Règles!$H$17:$H$630,MATCH($C83,[1]Règles!$E$17:$E$630,0))," / ",""),"(-1)","")))</f>
        <v>0</v>
      </c>
    </row>
    <row r="84" spans="1:15" x14ac:dyDescent="0.25">
      <c r="A84" t="s">
        <v>1032</v>
      </c>
      <c r="B84" t="s">
        <v>11</v>
      </c>
      <c r="C84" t="s">
        <v>230</v>
      </c>
      <c r="D84" t="s">
        <v>231</v>
      </c>
      <c r="E84" t="s">
        <v>232</v>
      </c>
      <c r="F84">
        <v>8</v>
      </c>
      <c r="G84">
        <v>0</v>
      </c>
      <c r="H84">
        <v>0</v>
      </c>
      <c r="I84">
        <v>0</v>
      </c>
      <c r="L84">
        <f>INDEX([1]Règles!$I$17:$I$630,MATCH($C84,[1]Règles!$E$17:$E$630,0))</f>
        <v>5.25</v>
      </c>
      <c r="M84">
        <f>INDEX([1]Règles!$F$17:$F$630,MATCH($C84,[1]Règles!$E$17:$E$630,0))</f>
        <v>2</v>
      </c>
      <c r="N84">
        <f>INDEX([1]Règles!$G$17:$G$630,MATCH($C84,[1]Règles!$E$17:$E$630,0))</f>
        <v>0</v>
      </c>
      <c r="O84">
        <f>VALUE(IF(SUBSTITUTE(SUBSTITUTE(INDEX([1]Règles!$H$17:$H$630,MATCH($C84,[1]Règles!$E$17:$E$630,0))," / ",""),"(-1)","")="",0,SUBSTITUTE(SUBSTITUTE(INDEX([1]Règles!$H$17:$H$630,MATCH($C84,[1]Règles!$E$17:$E$630,0))," / ",""),"(-1)","")))</f>
        <v>0</v>
      </c>
    </row>
    <row r="85" spans="1:15" x14ac:dyDescent="0.25">
      <c r="A85" t="s">
        <v>1033</v>
      </c>
      <c r="B85" t="s">
        <v>26</v>
      </c>
      <c r="C85" t="s">
        <v>646</v>
      </c>
      <c r="D85" t="s">
        <v>647</v>
      </c>
      <c r="E85" t="s">
        <v>219</v>
      </c>
      <c r="F85">
        <v>16</v>
      </c>
      <c r="G85">
        <v>0</v>
      </c>
      <c r="H85">
        <v>0</v>
      </c>
      <c r="I85">
        <v>0</v>
      </c>
      <c r="L85">
        <f>INDEX([1]Règles!$I$17:$I$630,MATCH($C85,[1]Règles!$E$17:$E$630,0))</f>
        <v>5.2592592592592595</v>
      </c>
      <c r="M85">
        <f>INDEX([1]Règles!$F$17:$F$630,MATCH($C85,[1]Règles!$E$17:$E$630,0))</f>
        <v>27</v>
      </c>
      <c r="N85">
        <f>INDEX([1]Règles!$G$17:$G$630,MATCH($C85,[1]Règles!$E$17:$E$630,0))</f>
        <v>0</v>
      </c>
      <c r="O85">
        <f>VALUE(IF(SUBSTITUTE(SUBSTITUTE(INDEX([1]Règles!$H$17:$H$630,MATCH($C85,[1]Règles!$E$17:$E$630,0))," / ",""),"(-1)","")="",0,SUBSTITUTE(SUBSTITUTE(INDEX([1]Règles!$H$17:$H$630,MATCH($C85,[1]Règles!$E$17:$E$630,0))," / ",""),"(-1)","")))</f>
        <v>0</v>
      </c>
    </row>
    <row r="86" spans="1:15" x14ac:dyDescent="0.25">
      <c r="A86" t="s">
        <v>1033</v>
      </c>
      <c r="B86" t="s">
        <v>26</v>
      </c>
      <c r="C86" t="s">
        <v>337</v>
      </c>
      <c r="D86" t="s">
        <v>338</v>
      </c>
      <c r="E86" t="s">
        <v>179</v>
      </c>
      <c r="F86">
        <v>27</v>
      </c>
      <c r="G86">
        <v>0</v>
      </c>
      <c r="H86">
        <v>0</v>
      </c>
      <c r="I86">
        <v>0</v>
      </c>
      <c r="L86">
        <f>INDEX([1]Règles!$I$17:$I$630,MATCH($C86,[1]Règles!$E$17:$E$630,0))</f>
        <v>5.2833333333333332</v>
      </c>
      <c r="M86">
        <f>INDEX([1]Règles!$F$17:$F$630,MATCH($C86,[1]Règles!$E$17:$E$630,0))</f>
        <v>30</v>
      </c>
      <c r="N86">
        <f>INDEX([1]Règles!$G$17:$G$630,MATCH($C86,[1]Règles!$E$17:$E$630,0))</f>
        <v>1</v>
      </c>
      <c r="O86">
        <f>VALUE(IF(SUBSTITUTE(SUBSTITUTE(INDEX([1]Règles!$H$17:$H$630,MATCH($C86,[1]Règles!$E$17:$E$630,0))," / ",""),"(-1)","")="",0,SUBSTITUTE(SUBSTITUTE(INDEX([1]Règles!$H$17:$H$630,MATCH($C86,[1]Règles!$E$17:$E$630,0))," / ",""),"(-1)","")))</f>
        <v>0</v>
      </c>
    </row>
    <row r="87" spans="1:15" x14ac:dyDescent="0.25">
      <c r="A87" t="s">
        <v>1031</v>
      </c>
      <c r="B87" t="s">
        <v>5</v>
      </c>
      <c r="C87" t="s">
        <v>424</v>
      </c>
      <c r="D87" t="s">
        <v>425</v>
      </c>
      <c r="E87" t="s">
        <v>386</v>
      </c>
      <c r="F87">
        <v>27</v>
      </c>
      <c r="G87">
        <v>0</v>
      </c>
      <c r="H87">
        <v>0</v>
      </c>
      <c r="I87">
        <v>0</v>
      </c>
      <c r="L87">
        <f>INDEX([1]Règles!$I$17:$I$630,MATCH($C87,[1]Règles!$E$17:$E$630,0))</f>
        <v>4.9000000000000004</v>
      </c>
      <c r="M87">
        <f>INDEX([1]Règles!$F$17:$F$630,MATCH($C87,[1]Règles!$E$17:$E$630,0))</f>
        <v>20</v>
      </c>
      <c r="N87">
        <f>INDEX([1]Règles!$G$17:$G$630,MATCH($C87,[1]Règles!$E$17:$E$630,0))</f>
        <v>6</v>
      </c>
      <c r="O87">
        <f>VALUE(IF(SUBSTITUTE(SUBSTITUTE(INDEX([1]Règles!$H$17:$H$630,MATCH($C87,[1]Règles!$E$17:$E$630,0))," / ",""),"(-1)","")="",0,SUBSTITUTE(SUBSTITUTE(INDEX([1]Règles!$H$17:$H$630,MATCH($C87,[1]Règles!$E$17:$E$630,0))," / ",""),"(-1)","")))</f>
        <v>8</v>
      </c>
    </row>
    <row r="88" spans="1:15" x14ac:dyDescent="0.25">
      <c r="A88" t="s">
        <v>1030</v>
      </c>
      <c r="B88" t="s">
        <v>26</v>
      </c>
      <c r="C88" t="s">
        <v>191</v>
      </c>
      <c r="D88" t="s">
        <v>192</v>
      </c>
      <c r="E88" t="s">
        <v>193</v>
      </c>
      <c r="F88">
        <v>30</v>
      </c>
      <c r="G88">
        <v>0</v>
      </c>
      <c r="H88">
        <v>0</v>
      </c>
      <c r="I88">
        <v>0</v>
      </c>
      <c r="L88">
        <f>INDEX([1]Règles!$I$17:$I$630,MATCH($C88,[1]Règles!$E$17:$E$630,0))</f>
        <v>5.3620689655172411</v>
      </c>
      <c r="M88">
        <f>INDEX([1]Règles!$F$17:$F$630,MATCH($C88,[1]Règles!$E$17:$E$630,0))</f>
        <v>30</v>
      </c>
      <c r="N88">
        <f>INDEX([1]Règles!$G$17:$G$630,MATCH($C88,[1]Règles!$E$17:$E$630,0))</f>
        <v>0</v>
      </c>
      <c r="O88">
        <f>VALUE(IF(SUBSTITUTE(SUBSTITUTE(INDEX([1]Règles!$H$17:$H$630,MATCH($C88,[1]Règles!$E$17:$E$630,0))," / ",""),"(-1)","")="",0,SUBSTITUTE(SUBSTITUTE(INDEX([1]Règles!$H$17:$H$630,MATCH($C88,[1]Règles!$E$17:$E$630,0))," / ",""),"(-1)","")))</f>
        <v>1</v>
      </c>
    </row>
    <row r="89" spans="1:15" x14ac:dyDescent="0.25">
      <c r="A89" t="s">
        <v>17</v>
      </c>
      <c r="B89" t="s">
        <v>11</v>
      </c>
      <c r="C89" t="s">
        <v>446</v>
      </c>
      <c r="D89" t="s">
        <v>447</v>
      </c>
      <c r="E89" t="s">
        <v>187</v>
      </c>
      <c r="F89">
        <v>19</v>
      </c>
      <c r="G89">
        <v>0</v>
      </c>
      <c r="H89">
        <v>0</v>
      </c>
      <c r="I89">
        <v>0</v>
      </c>
      <c r="L89">
        <f>INDEX([1]Règles!$I$17:$I$630,MATCH($C89,[1]Règles!$E$17:$E$630,0))</f>
        <v>5.4827586206896548</v>
      </c>
      <c r="M89">
        <f>INDEX([1]Règles!$F$17:$F$630,MATCH($C89,[1]Règles!$E$17:$E$630,0))</f>
        <v>29</v>
      </c>
      <c r="N89">
        <f>INDEX([1]Règles!$G$17:$G$630,MATCH($C89,[1]Règles!$E$17:$E$630,0))</f>
        <v>3</v>
      </c>
      <c r="O89">
        <f>VALUE(IF(SUBSTITUTE(SUBSTITUTE(INDEX([1]Règles!$H$17:$H$630,MATCH($C89,[1]Règles!$E$17:$E$630,0))," / ",""),"(-1)","")="",0,SUBSTITUTE(SUBSTITUTE(INDEX([1]Règles!$H$17:$H$630,MATCH($C89,[1]Règles!$E$17:$E$630,0))," / ",""),"(-1)","")))</f>
        <v>8</v>
      </c>
    </row>
    <row r="90" spans="1:15" x14ac:dyDescent="0.25">
      <c r="A90" t="s">
        <v>1032</v>
      </c>
      <c r="B90" t="s">
        <v>20</v>
      </c>
      <c r="C90" t="s">
        <v>347</v>
      </c>
      <c r="D90" t="s">
        <v>273</v>
      </c>
      <c r="E90" t="s">
        <v>196</v>
      </c>
      <c r="F90">
        <v>18</v>
      </c>
      <c r="G90">
        <v>0</v>
      </c>
      <c r="H90">
        <v>0</v>
      </c>
      <c r="I90">
        <v>0</v>
      </c>
      <c r="L90">
        <f>INDEX([1]Règles!$I$17:$I$630,MATCH($C90,[1]Règles!$E$17:$E$630,0))</f>
        <v>5.4736842105263159</v>
      </c>
      <c r="M90">
        <f>INDEX([1]Règles!$F$17:$F$630,MATCH($C90,[1]Règles!$E$17:$E$630,0))</f>
        <v>38</v>
      </c>
      <c r="N90">
        <f>INDEX([1]Règles!$G$17:$G$630,MATCH($C90,[1]Règles!$E$17:$E$630,0))</f>
        <v>0</v>
      </c>
      <c r="O90">
        <f>VALUE(IF(SUBSTITUTE(SUBSTITUTE(INDEX([1]Règles!$H$17:$H$630,MATCH($C90,[1]Règles!$E$17:$E$630,0))," / ",""),"(-1)","")="",0,SUBSTITUTE(SUBSTITUTE(INDEX([1]Règles!$H$17:$H$630,MATCH($C90,[1]Règles!$E$17:$E$630,0))," / ",""),"(-1)","")))</f>
        <v>0</v>
      </c>
    </row>
    <row r="91" spans="1:15" x14ac:dyDescent="0.25">
      <c r="A91" t="s">
        <v>13</v>
      </c>
      <c r="B91" t="s">
        <v>5</v>
      </c>
      <c r="C91" t="s">
        <v>289</v>
      </c>
      <c r="D91" t="s">
        <v>269</v>
      </c>
      <c r="E91" t="s">
        <v>187</v>
      </c>
      <c r="F91">
        <v>34</v>
      </c>
      <c r="G91">
        <v>0</v>
      </c>
      <c r="H91">
        <v>0</v>
      </c>
      <c r="I91">
        <v>0</v>
      </c>
      <c r="L91">
        <f>INDEX([1]Règles!$I$17:$I$630,MATCH($C91,[1]Règles!$E$17:$E$630,0))</f>
        <v>5.2307692307692308</v>
      </c>
      <c r="M91">
        <f>INDEX([1]Règles!$F$17:$F$630,MATCH($C91,[1]Règles!$E$17:$E$630,0))</f>
        <v>13</v>
      </c>
      <c r="N91">
        <f>INDEX([1]Règles!$G$17:$G$630,MATCH($C91,[1]Règles!$E$17:$E$630,0))</f>
        <v>2</v>
      </c>
      <c r="O91">
        <f>VALUE(IF(SUBSTITUTE(SUBSTITUTE(INDEX([1]Règles!$H$17:$H$630,MATCH($C91,[1]Règles!$E$17:$E$630,0))," / ",""),"(-1)","")="",0,SUBSTITUTE(SUBSTITUTE(INDEX([1]Règles!$H$17:$H$630,MATCH($C91,[1]Règles!$E$17:$E$630,0))," / ",""),"(-1)","")))</f>
        <v>8</v>
      </c>
    </row>
    <row r="92" spans="1:15" x14ac:dyDescent="0.25">
      <c r="A92" t="s">
        <v>1032</v>
      </c>
      <c r="B92" t="s">
        <v>26</v>
      </c>
      <c r="C92" t="s">
        <v>115</v>
      </c>
      <c r="E92" t="s">
        <v>176</v>
      </c>
      <c r="F92">
        <v>10</v>
      </c>
      <c r="G92">
        <v>0</v>
      </c>
      <c r="H92">
        <v>0</v>
      </c>
      <c r="I92">
        <v>0</v>
      </c>
      <c r="L92">
        <f>INDEX([1]Règles!$I$17:$I$630,MATCH($C92,[1]Règles!$E$17:$E$630,0))</f>
        <v>5.4285714285714288</v>
      </c>
      <c r="M92">
        <f>INDEX([1]Règles!$F$17:$F$630,MATCH($C92,[1]Règles!$E$17:$E$630,0))</f>
        <v>35</v>
      </c>
      <c r="N92">
        <f>INDEX([1]Règles!$G$17:$G$630,MATCH($C92,[1]Règles!$E$17:$E$630,0))</f>
        <v>1</v>
      </c>
      <c r="O92">
        <f>VALUE(IF(SUBSTITUTE(SUBSTITUTE(INDEX([1]Règles!$H$17:$H$630,MATCH($C92,[1]Règles!$E$17:$E$630,0))," / ",""),"(-1)","")="",0,SUBSTITUTE(SUBSTITUTE(INDEX([1]Règles!$H$17:$H$630,MATCH($C92,[1]Règles!$E$17:$E$630,0))," / ",""),"(-1)","")))</f>
        <v>1</v>
      </c>
    </row>
    <row r="93" spans="1:15" x14ac:dyDescent="0.25">
      <c r="A93" t="s">
        <v>1034</v>
      </c>
      <c r="B93" t="s">
        <v>11</v>
      </c>
      <c r="C93" t="s">
        <v>224</v>
      </c>
      <c r="D93" t="s">
        <v>225</v>
      </c>
      <c r="E93" t="s">
        <v>173</v>
      </c>
      <c r="F93">
        <v>18</v>
      </c>
      <c r="G93">
        <v>0</v>
      </c>
      <c r="H93">
        <v>0</v>
      </c>
      <c r="I93">
        <v>0</v>
      </c>
      <c r="L93">
        <f>INDEX([1]Règles!$I$17:$I$630,MATCH($C93,[1]Règles!$E$17:$E$630,0))</f>
        <v>5.2</v>
      </c>
      <c r="M93">
        <f>INDEX([1]Règles!$F$17:$F$630,MATCH($C93,[1]Règles!$E$17:$E$630,0))</f>
        <v>4</v>
      </c>
      <c r="N93">
        <f>INDEX([1]Règles!$G$17:$G$630,MATCH($C93,[1]Règles!$E$17:$E$630,0))</f>
        <v>2</v>
      </c>
      <c r="O93">
        <f>VALUE(IF(SUBSTITUTE(SUBSTITUTE(INDEX([1]Règles!$H$17:$H$630,MATCH($C93,[1]Règles!$E$17:$E$630,0))," / ",""),"(-1)","")="",0,SUBSTITUTE(SUBSTITUTE(INDEX([1]Règles!$H$17:$H$630,MATCH($C93,[1]Règles!$E$17:$E$630,0))," / ",""),"(-1)","")))</f>
        <v>0</v>
      </c>
    </row>
    <row r="94" spans="1:15" x14ac:dyDescent="0.25">
      <c r="A94" t="s">
        <v>1035</v>
      </c>
      <c r="B94" t="s">
        <v>11</v>
      </c>
      <c r="C94" t="s">
        <v>748</v>
      </c>
      <c r="D94" t="s">
        <v>749</v>
      </c>
      <c r="E94" t="s">
        <v>181</v>
      </c>
      <c r="F94">
        <v>10</v>
      </c>
      <c r="G94">
        <v>0</v>
      </c>
      <c r="H94">
        <v>0</v>
      </c>
      <c r="I94">
        <v>0</v>
      </c>
      <c r="L94">
        <f>INDEX([1]Règles!$I$17:$I$630,MATCH($C94,[1]Règles!$E$17:$E$630,0))</f>
        <v>5.0333333333333332</v>
      </c>
      <c r="M94">
        <f>INDEX([1]Règles!$F$17:$F$630,MATCH($C94,[1]Règles!$E$17:$E$630,0))</f>
        <v>13</v>
      </c>
      <c r="N94">
        <f>INDEX([1]Règles!$G$17:$G$630,MATCH($C94,[1]Règles!$E$17:$E$630,0))</f>
        <v>10</v>
      </c>
      <c r="O94">
        <f>VALUE(IF(SUBSTITUTE(SUBSTITUTE(INDEX([1]Règles!$H$17:$H$630,MATCH($C94,[1]Règles!$E$17:$E$630,0))," / ",""),"(-1)","")="",0,SUBSTITUTE(SUBSTITUTE(INDEX([1]Règles!$H$17:$H$630,MATCH($C94,[1]Règles!$E$17:$E$630,0))," / ",""),"(-1)","")))</f>
        <v>2</v>
      </c>
    </row>
    <row r="95" spans="1:15" x14ac:dyDescent="0.25">
      <c r="A95" t="s">
        <v>1030</v>
      </c>
      <c r="B95" t="s">
        <v>26</v>
      </c>
      <c r="C95" t="s">
        <v>438</v>
      </c>
      <c r="D95" t="s">
        <v>373</v>
      </c>
      <c r="E95" t="s">
        <v>386</v>
      </c>
      <c r="F95">
        <v>15</v>
      </c>
      <c r="G95">
        <v>0</v>
      </c>
      <c r="H95">
        <v>0</v>
      </c>
      <c r="I95">
        <v>0</v>
      </c>
      <c r="L95">
        <f>INDEX([1]Règles!$I$17:$I$630,MATCH($C95,[1]Règles!$E$17:$E$630,0))</f>
        <v>5.112903225806452</v>
      </c>
      <c r="M95">
        <f>INDEX([1]Règles!$F$17:$F$630,MATCH($C95,[1]Règles!$E$17:$E$630,0))</f>
        <v>30</v>
      </c>
      <c r="N95">
        <f>INDEX([1]Règles!$G$17:$G$630,MATCH($C95,[1]Règles!$E$17:$E$630,0))</f>
        <v>2</v>
      </c>
      <c r="O95">
        <f>VALUE(IF(SUBSTITUTE(SUBSTITUTE(INDEX([1]Règles!$H$17:$H$630,MATCH($C95,[1]Règles!$E$17:$E$630,0))," / ",""),"(-1)","")="",0,SUBSTITUTE(SUBSTITUTE(INDEX([1]Règles!$H$17:$H$630,MATCH($C95,[1]Règles!$E$17:$E$630,0))," / ",""),"(-1)","")))</f>
        <v>1</v>
      </c>
    </row>
    <row r="96" spans="1:15" x14ac:dyDescent="0.25">
      <c r="A96" t="s">
        <v>1035</v>
      </c>
      <c r="B96" t="s">
        <v>11</v>
      </c>
      <c r="C96" t="s">
        <v>628</v>
      </c>
      <c r="D96" t="s">
        <v>629</v>
      </c>
      <c r="E96" t="s">
        <v>232</v>
      </c>
      <c r="F96">
        <v>16</v>
      </c>
      <c r="G96">
        <v>0</v>
      </c>
      <c r="H96">
        <v>0</v>
      </c>
      <c r="I96">
        <v>0</v>
      </c>
      <c r="L96">
        <f>INDEX([1]Règles!$I$17:$I$630,MATCH($C96,[1]Règles!$E$17:$E$630,0))</f>
        <v>4.9615384615384617</v>
      </c>
      <c r="M96">
        <f>INDEX([1]Règles!$F$17:$F$630,MATCH($C96,[1]Règles!$E$17:$E$630,0))</f>
        <v>26</v>
      </c>
      <c r="N96">
        <f>INDEX([1]Règles!$G$17:$G$630,MATCH($C96,[1]Règles!$E$17:$E$630,0))</f>
        <v>6</v>
      </c>
      <c r="O96">
        <f>VALUE(IF(SUBSTITUTE(SUBSTITUTE(INDEX([1]Règles!$H$17:$H$630,MATCH($C96,[1]Règles!$E$17:$E$630,0))," / ",""),"(-1)","")="",0,SUBSTITUTE(SUBSTITUTE(INDEX([1]Règles!$H$17:$H$630,MATCH($C96,[1]Règles!$E$17:$E$630,0))," / ",""),"(-1)","")))</f>
        <v>2</v>
      </c>
    </row>
    <row r="97" spans="1:15" x14ac:dyDescent="0.25">
      <c r="A97" t="s">
        <v>1033</v>
      </c>
      <c r="B97" t="s">
        <v>26</v>
      </c>
      <c r="C97" t="s">
        <v>78</v>
      </c>
      <c r="E97" t="s">
        <v>212</v>
      </c>
      <c r="F97">
        <v>29</v>
      </c>
      <c r="G97">
        <v>0</v>
      </c>
      <c r="H97">
        <v>0</v>
      </c>
      <c r="I97">
        <v>0</v>
      </c>
      <c r="L97">
        <f>INDEX([1]Règles!$I$17:$I$630,MATCH($C97,[1]Règles!$E$17:$E$630,0))</f>
        <v>5.0857142857142854</v>
      </c>
      <c r="M97">
        <f>INDEX([1]Règles!$F$17:$F$630,MATCH($C97,[1]Règles!$E$17:$E$630,0))</f>
        <v>35</v>
      </c>
      <c r="N97">
        <f>INDEX([1]Règles!$G$17:$G$630,MATCH($C97,[1]Règles!$E$17:$E$630,0))</f>
        <v>0</v>
      </c>
      <c r="O97">
        <f>VALUE(IF(SUBSTITUTE(SUBSTITUTE(INDEX([1]Règles!$H$17:$H$630,MATCH($C97,[1]Règles!$E$17:$E$630,0))," / ",""),"(-1)","")="",0,SUBSTITUTE(SUBSTITUTE(INDEX([1]Règles!$H$17:$H$630,MATCH($C97,[1]Règles!$E$17:$E$630,0))," / ",""),"(-1)","")))</f>
        <v>4</v>
      </c>
    </row>
    <row r="98" spans="1:15" x14ac:dyDescent="0.25">
      <c r="A98" t="s">
        <v>1034</v>
      </c>
      <c r="B98" t="s">
        <v>26</v>
      </c>
      <c r="C98" t="s">
        <v>1026</v>
      </c>
      <c r="D98" t="s">
        <v>487</v>
      </c>
      <c r="E98" t="s">
        <v>193</v>
      </c>
      <c r="F98">
        <v>14</v>
      </c>
      <c r="G98">
        <v>0</v>
      </c>
      <c r="H98">
        <v>0</v>
      </c>
      <c r="I98">
        <v>0</v>
      </c>
      <c r="L98">
        <f>INDEX([1]Règles!$I$17:$I$630,MATCH($C98,[1]Règles!$E$17:$E$630,0))</f>
        <v>4.9782608695652177</v>
      </c>
      <c r="M98">
        <f>INDEX([1]Règles!$F$17:$F$630,MATCH($C98,[1]Règles!$E$17:$E$630,0))</f>
        <v>23</v>
      </c>
      <c r="N98">
        <f>INDEX([1]Règles!$G$17:$G$630,MATCH($C98,[1]Règles!$E$17:$E$630,0))</f>
        <v>2</v>
      </c>
      <c r="O98">
        <f>VALUE(IF(SUBSTITUTE(SUBSTITUTE(INDEX([1]Règles!$H$17:$H$630,MATCH($C98,[1]Règles!$E$17:$E$630,0))," / ",""),"(-1)","")="",0,SUBSTITUTE(SUBSTITUTE(INDEX([1]Règles!$H$17:$H$630,MATCH($C98,[1]Règles!$E$17:$E$630,0))," / ",""),"(-1)","")))</f>
        <v>2</v>
      </c>
    </row>
    <row r="99" spans="1:15" x14ac:dyDescent="0.25">
      <c r="A99" t="s">
        <v>1035</v>
      </c>
      <c r="B99" t="s">
        <v>26</v>
      </c>
      <c r="C99" t="s">
        <v>247</v>
      </c>
      <c r="D99" t="s">
        <v>202</v>
      </c>
      <c r="E99" t="s">
        <v>181</v>
      </c>
      <c r="F99">
        <v>9</v>
      </c>
      <c r="G99">
        <v>0</v>
      </c>
      <c r="H99">
        <v>0</v>
      </c>
      <c r="I99">
        <v>0</v>
      </c>
      <c r="L99">
        <f>INDEX([1]Règles!$I$17:$I$630,MATCH($C99,[1]Règles!$E$17:$E$630,0))</f>
        <v>5.1515151515151514</v>
      </c>
      <c r="M99">
        <f>INDEX([1]Règles!$F$17:$F$630,MATCH($C99,[1]Règles!$E$17:$E$630,0))</f>
        <v>33</v>
      </c>
      <c r="N99">
        <f>INDEX([1]Règles!$G$17:$G$630,MATCH($C99,[1]Règles!$E$17:$E$630,0))</f>
        <v>0</v>
      </c>
      <c r="O99">
        <f>VALUE(IF(SUBSTITUTE(SUBSTITUTE(INDEX([1]Règles!$H$17:$H$630,MATCH($C99,[1]Règles!$E$17:$E$630,0))," / ",""),"(-1)","")="",0,SUBSTITUTE(SUBSTITUTE(INDEX([1]Règles!$H$17:$H$630,MATCH($C99,[1]Règles!$E$17:$E$630,0))," / ",""),"(-1)","")))</f>
        <v>0</v>
      </c>
    </row>
    <row r="100" spans="1:15" x14ac:dyDescent="0.25">
      <c r="A100" t="s">
        <v>1034</v>
      </c>
      <c r="B100" t="s">
        <v>5</v>
      </c>
      <c r="C100" t="s">
        <v>430</v>
      </c>
      <c r="D100" t="s">
        <v>431</v>
      </c>
      <c r="E100" t="s">
        <v>386</v>
      </c>
      <c r="F100">
        <v>44</v>
      </c>
      <c r="G100">
        <v>0</v>
      </c>
      <c r="H100">
        <v>0</v>
      </c>
      <c r="I100">
        <v>0</v>
      </c>
      <c r="L100">
        <f>INDEX([1]Règles!$I$17:$I$630,MATCH($C100,[1]Règles!$E$17:$E$630,0))</f>
        <v>4.8947368421052628</v>
      </c>
      <c r="M100">
        <f>INDEX([1]Règles!$F$17:$F$630,MATCH($C100,[1]Règles!$E$17:$E$630,0))</f>
        <v>18</v>
      </c>
      <c r="N100">
        <f>INDEX([1]Règles!$G$17:$G$630,MATCH($C100,[1]Règles!$E$17:$E$630,0))</f>
        <v>10</v>
      </c>
      <c r="O100">
        <f>VALUE(IF(SUBSTITUTE(SUBSTITUTE(INDEX([1]Règles!$H$17:$H$630,MATCH($C100,[1]Règles!$E$17:$E$630,0))," / ",""),"(-1)","")="",0,SUBSTITUTE(SUBSTITUTE(INDEX([1]Règles!$H$17:$H$630,MATCH($C100,[1]Règles!$E$17:$E$630,0))," / ",""),"(-1)","")))</f>
        <v>5</v>
      </c>
    </row>
    <row r="101" spans="1:15" x14ac:dyDescent="0.25">
      <c r="A101" t="s">
        <v>1031</v>
      </c>
      <c r="B101" t="s">
        <v>5</v>
      </c>
      <c r="C101" t="s">
        <v>358</v>
      </c>
      <c r="D101" t="s">
        <v>327</v>
      </c>
      <c r="E101" t="s">
        <v>328</v>
      </c>
      <c r="F101">
        <v>27</v>
      </c>
      <c r="G101">
        <v>0</v>
      </c>
      <c r="H101">
        <v>0</v>
      </c>
      <c r="I101">
        <v>0</v>
      </c>
      <c r="L101">
        <f>INDEX([1]Règles!$I$17:$I$630,MATCH($C101,[1]Règles!$E$17:$E$630,0))</f>
        <v>5.05</v>
      </c>
      <c r="M101">
        <f>INDEX([1]Règles!$F$17:$F$630,MATCH($C101,[1]Règles!$E$17:$E$630,0))</f>
        <v>19</v>
      </c>
      <c r="N101">
        <f>INDEX([1]Règles!$G$17:$G$630,MATCH($C101,[1]Règles!$E$17:$E$630,0))</f>
        <v>6</v>
      </c>
      <c r="O101">
        <f>VALUE(IF(SUBSTITUTE(SUBSTITUTE(INDEX([1]Règles!$H$17:$H$630,MATCH($C101,[1]Règles!$E$17:$E$630,0))," / ",""),"(-1)","")="",0,SUBSTITUTE(SUBSTITUTE(INDEX([1]Règles!$H$17:$H$630,MATCH($C101,[1]Règles!$E$17:$E$630,0))," / ",""),"(-1)","")))</f>
        <v>9</v>
      </c>
    </row>
    <row r="102" spans="1:15" x14ac:dyDescent="0.25">
      <c r="A102" t="s">
        <v>13</v>
      </c>
      <c r="B102" t="s">
        <v>26</v>
      </c>
      <c r="C102" t="s">
        <v>738</v>
      </c>
      <c r="D102" t="s">
        <v>739</v>
      </c>
      <c r="E102" t="s">
        <v>181</v>
      </c>
      <c r="F102">
        <v>12</v>
      </c>
      <c r="G102">
        <v>0</v>
      </c>
      <c r="H102">
        <v>0</v>
      </c>
      <c r="I102">
        <v>0</v>
      </c>
      <c r="L102">
        <f>INDEX([1]Règles!$I$17:$I$630,MATCH($C102,[1]Règles!$E$17:$E$630,0))</f>
        <v>5.22</v>
      </c>
      <c r="M102">
        <f>INDEX([1]Règles!$F$17:$F$630,MATCH($C102,[1]Règles!$E$17:$E$630,0))</f>
        <v>24</v>
      </c>
      <c r="N102">
        <f>INDEX([1]Règles!$G$17:$G$630,MATCH($C102,[1]Règles!$E$17:$E$630,0))</f>
        <v>3</v>
      </c>
      <c r="O102">
        <f>VALUE(IF(SUBSTITUTE(SUBSTITUTE(INDEX([1]Règles!$H$17:$H$630,MATCH($C102,[1]Règles!$E$17:$E$630,0))," / ",""),"(-1)","")="",0,SUBSTITUTE(SUBSTITUTE(INDEX([1]Règles!$H$17:$H$630,MATCH($C102,[1]Règles!$E$17:$E$630,0))," / ",""),"(-1)","")))</f>
        <v>2</v>
      </c>
    </row>
    <row r="103" spans="1:15" x14ac:dyDescent="0.25">
      <c r="A103" t="s">
        <v>1031</v>
      </c>
      <c r="B103" t="s">
        <v>11</v>
      </c>
      <c r="C103" t="s">
        <v>868</v>
      </c>
      <c r="E103" t="s">
        <v>206</v>
      </c>
      <c r="F103">
        <v>16</v>
      </c>
      <c r="G103">
        <v>0</v>
      </c>
      <c r="H103">
        <v>0</v>
      </c>
      <c r="I103">
        <v>0</v>
      </c>
      <c r="L103">
        <f>INDEX([1]Règles!$I$17:$I$630,MATCH($C103,[1]Règles!$E$17:$E$630,0))</f>
        <v>5.2</v>
      </c>
      <c r="M103">
        <f>INDEX([1]Règles!$F$17:$F$630,MATCH($C103,[1]Règles!$E$17:$E$630,0))</f>
        <v>29</v>
      </c>
      <c r="N103">
        <f>INDEX([1]Règles!$G$17:$G$630,MATCH($C103,[1]Règles!$E$17:$E$630,0))</f>
        <v>1</v>
      </c>
      <c r="O103">
        <f>VALUE(IF(SUBSTITUTE(SUBSTITUTE(INDEX([1]Règles!$H$17:$H$630,MATCH($C103,[1]Règles!$E$17:$E$630,0))," / ",""),"(-1)","")="",0,SUBSTITUTE(SUBSTITUTE(INDEX([1]Règles!$H$17:$H$630,MATCH($C103,[1]Règles!$E$17:$E$630,0))," / ",""),"(-1)","")))</f>
        <v>10</v>
      </c>
    </row>
    <row r="104" spans="1:15" x14ac:dyDescent="0.25">
      <c r="A104" t="s">
        <v>1031</v>
      </c>
      <c r="B104" t="s">
        <v>5</v>
      </c>
      <c r="C104" t="s">
        <v>398</v>
      </c>
      <c r="D104" t="s">
        <v>399</v>
      </c>
      <c r="E104" t="s">
        <v>173</v>
      </c>
      <c r="F104">
        <v>18</v>
      </c>
      <c r="G104">
        <v>0</v>
      </c>
      <c r="H104">
        <v>0</v>
      </c>
      <c r="I104">
        <v>0</v>
      </c>
      <c r="L104">
        <f>INDEX([1]Règles!$I$17:$I$630,MATCH($C104,[1]Règles!$E$17:$E$630,0))</f>
        <v>5</v>
      </c>
      <c r="M104">
        <f>INDEX([1]Règles!$F$17:$F$630,MATCH($C104,[1]Règles!$E$17:$E$630,0))</f>
        <v>7</v>
      </c>
      <c r="N104">
        <f>INDEX([1]Règles!$G$17:$G$630,MATCH($C104,[1]Règles!$E$17:$E$630,0))</f>
        <v>28</v>
      </c>
      <c r="O104">
        <f>VALUE(IF(SUBSTITUTE(SUBSTITUTE(INDEX([1]Règles!$H$17:$H$630,MATCH($C104,[1]Règles!$E$17:$E$630,0))," / ",""),"(-1)","")="",0,SUBSTITUTE(SUBSTITUTE(INDEX([1]Règles!$H$17:$H$630,MATCH($C104,[1]Règles!$E$17:$E$630,0))," / ",""),"(-1)","")))</f>
        <v>3</v>
      </c>
    </row>
    <row r="105" spans="1:15" x14ac:dyDescent="0.25">
      <c r="A105" t="s">
        <v>13</v>
      </c>
      <c r="B105" t="s">
        <v>26</v>
      </c>
      <c r="C105" t="s">
        <v>1058</v>
      </c>
      <c r="D105" t="s">
        <v>308</v>
      </c>
      <c r="E105" t="s">
        <v>190</v>
      </c>
      <c r="F105">
        <v>8</v>
      </c>
      <c r="G105">
        <v>0</v>
      </c>
      <c r="H105">
        <v>0</v>
      </c>
      <c r="I105">
        <v>0</v>
      </c>
      <c r="L105">
        <f>INDEX([1]Règles!$I$17:$I$630,MATCH($C105,[1]Règles!$E$17:$E$630,0))</f>
        <v>5.0999999999999996</v>
      </c>
      <c r="M105">
        <f>INDEX([1]Règles!$F$17:$F$630,MATCH($C105,[1]Règles!$E$17:$E$630,0))</f>
        <v>10</v>
      </c>
      <c r="N105">
        <f>INDEX([1]Règles!$G$17:$G$630,MATCH($C105,[1]Règles!$E$17:$E$630,0))</f>
        <v>1</v>
      </c>
      <c r="O105">
        <f>VALUE(IF(SUBSTITUTE(SUBSTITUTE(INDEX([1]Règles!$H$17:$H$630,MATCH($C105,[1]Règles!$E$17:$E$630,0))," / ",""),"(-1)","")="",0,SUBSTITUTE(SUBSTITUTE(INDEX([1]Règles!$H$17:$H$630,MATCH($C105,[1]Règles!$E$17:$E$630,0))," / ",""),"(-1)","")))</f>
        <v>1</v>
      </c>
    </row>
    <row r="106" spans="1:15" x14ac:dyDescent="0.25">
      <c r="A106" t="s">
        <v>17</v>
      </c>
      <c r="B106" t="s">
        <v>26</v>
      </c>
      <c r="C106" t="s">
        <v>38</v>
      </c>
      <c r="E106" t="s">
        <v>229</v>
      </c>
      <c r="F106">
        <v>18</v>
      </c>
      <c r="G106">
        <v>0</v>
      </c>
      <c r="H106">
        <v>0</v>
      </c>
      <c r="I106">
        <v>0</v>
      </c>
      <c r="L106">
        <f>INDEX([1]Règles!$I$17:$I$630,MATCH($C106,[1]Règles!$E$17:$E$630,0))</f>
        <v>5.229166666666667</v>
      </c>
      <c r="M106">
        <f>INDEX([1]Règles!$F$17:$F$630,MATCH($C106,[1]Règles!$E$17:$E$630,0))</f>
        <v>25</v>
      </c>
      <c r="N106">
        <f>INDEX([1]Règles!$G$17:$G$630,MATCH($C106,[1]Règles!$E$17:$E$630,0))</f>
        <v>2</v>
      </c>
      <c r="O106">
        <f>VALUE(IF(SUBSTITUTE(SUBSTITUTE(INDEX([1]Règles!$H$17:$H$630,MATCH($C106,[1]Règles!$E$17:$E$630,0))," / ",""),"(-1)","")="",0,SUBSTITUTE(SUBSTITUTE(INDEX([1]Règles!$H$17:$H$630,MATCH($C106,[1]Règles!$E$17:$E$630,0))," / ",""),"(-1)","")))</f>
        <v>3</v>
      </c>
    </row>
    <row r="107" spans="1:15" x14ac:dyDescent="0.25">
      <c r="A107" t="s">
        <v>1035</v>
      </c>
      <c r="B107" t="s">
        <v>5</v>
      </c>
      <c r="C107" t="s">
        <v>290</v>
      </c>
      <c r="D107" t="s">
        <v>291</v>
      </c>
      <c r="E107" t="s">
        <v>229</v>
      </c>
      <c r="F107">
        <v>30</v>
      </c>
      <c r="G107">
        <v>0</v>
      </c>
      <c r="H107">
        <v>0</v>
      </c>
      <c r="I107">
        <v>0</v>
      </c>
      <c r="L107">
        <f>INDEX([1]Règles!$I$17:$I$630,MATCH($C107,[1]Règles!$E$17:$E$630,0))</f>
        <v>5.5</v>
      </c>
      <c r="M107">
        <f>INDEX([1]Règles!$F$17:$F$630,MATCH($C107,[1]Règles!$E$17:$E$630,0))</f>
        <v>19</v>
      </c>
      <c r="N107">
        <f>INDEX([1]Règles!$G$17:$G$630,MATCH($C107,[1]Règles!$E$17:$E$630,0))</f>
        <v>12</v>
      </c>
      <c r="O107">
        <f>VALUE(IF(SUBSTITUTE(SUBSTITUTE(INDEX([1]Règles!$H$17:$H$630,MATCH($C107,[1]Règles!$E$17:$E$630,0))," / ",""),"(-1)","")="",0,SUBSTITUTE(SUBSTITUTE(INDEX([1]Règles!$H$17:$H$630,MATCH($C107,[1]Règles!$E$17:$E$630,0))," / ",""),"(-1)","")))</f>
        <v>8</v>
      </c>
    </row>
    <row r="108" spans="1:15" x14ac:dyDescent="0.25">
      <c r="A108" t="s">
        <v>1031</v>
      </c>
      <c r="B108" t="s">
        <v>11</v>
      </c>
      <c r="C108" t="s">
        <v>837</v>
      </c>
      <c r="D108" t="s">
        <v>346</v>
      </c>
      <c r="E108" t="s">
        <v>179</v>
      </c>
      <c r="F108">
        <v>11</v>
      </c>
      <c r="G108">
        <v>0</v>
      </c>
      <c r="H108">
        <v>0</v>
      </c>
      <c r="I108">
        <v>0</v>
      </c>
      <c r="L108">
        <f>INDEX([1]Règles!$I$17:$I$630,MATCH($C108,[1]Règles!$E$17:$E$630,0))</f>
        <v>5.0263157894736841</v>
      </c>
      <c r="M108">
        <f>INDEX([1]Règles!$F$17:$F$630,MATCH($C108,[1]Règles!$E$17:$E$630,0))</f>
        <v>19</v>
      </c>
      <c r="N108">
        <f>INDEX([1]Règles!$G$17:$G$630,MATCH($C108,[1]Règles!$E$17:$E$630,0))</f>
        <v>8</v>
      </c>
      <c r="O108">
        <f>VALUE(IF(SUBSTITUTE(SUBSTITUTE(INDEX([1]Règles!$H$17:$H$630,MATCH($C108,[1]Règles!$E$17:$E$630,0))," / ",""),"(-1)","")="",0,SUBSTITUTE(SUBSTITUTE(INDEX([1]Règles!$H$17:$H$630,MATCH($C108,[1]Règles!$E$17:$E$630,0))," / ",""),"(-1)","")))</f>
        <v>0</v>
      </c>
    </row>
    <row r="109" spans="1:15" x14ac:dyDescent="0.25">
      <c r="A109" t="s">
        <v>1035</v>
      </c>
      <c r="B109" t="s">
        <v>11</v>
      </c>
      <c r="C109" t="s">
        <v>515</v>
      </c>
      <c r="D109" t="s">
        <v>516</v>
      </c>
      <c r="E109" t="s">
        <v>326</v>
      </c>
      <c r="F109">
        <v>14</v>
      </c>
      <c r="G109">
        <v>0</v>
      </c>
      <c r="H109">
        <v>0</v>
      </c>
      <c r="I109">
        <v>0</v>
      </c>
      <c r="L109">
        <f>INDEX([1]Règles!$I$17:$I$630,MATCH($C109,[1]Règles!$E$17:$E$630,0))</f>
        <v>5.1891891891891895</v>
      </c>
      <c r="M109">
        <f>INDEX([1]Règles!$F$17:$F$630,MATCH($C109,[1]Règles!$E$17:$E$630,0))</f>
        <v>37</v>
      </c>
      <c r="N109">
        <f>INDEX([1]Règles!$G$17:$G$630,MATCH($C109,[1]Règles!$E$17:$E$630,0))</f>
        <v>1</v>
      </c>
      <c r="O109">
        <f>VALUE(IF(SUBSTITUTE(SUBSTITUTE(INDEX([1]Règles!$H$17:$H$630,MATCH($C109,[1]Règles!$E$17:$E$630,0))," / ",""),"(-1)","")="",0,SUBSTITUTE(SUBSTITUTE(INDEX([1]Règles!$H$17:$H$630,MATCH($C109,[1]Règles!$E$17:$E$630,0))," / ",""),"(-1)","")))</f>
        <v>2</v>
      </c>
    </row>
    <row r="110" spans="1:15" x14ac:dyDescent="0.25">
      <c r="A110" t="s">
        <v>1034</v>
      </c>
      <c r="B110" t="s">
        <v>26</v>
      </c>
      <c r="C110" t="s">
        <v>789</v>
      </c>
      <c r="D110" t="s">
        <v>790</v>
      </c>
      <c r="E110" t="s">
        <v>176</v>
      </c>
      <c r="F110">
        <v>15</v>
      </c>
      <c r="G110">
        <v>0</v>
      </c>
      <c r="H110">
        <v>0</v>
      </c>
      <c r="I110">
        <v>0</v>
      </c>
      <c r="L110">
        <f>INDEX([1]Règles!$I$17:$I$630,MATCH($C110,[1]Règles!$E$17:$E$630,0))</f>
        <v>5.0185185185185182</v>
      </c>
      <c r="M110">
        <f>INDEX([1]Règles!$F$17:$F$630,MATCH($C110,[1]Règles!$E$17:$E$630,0))</f>
        <v>27</v>
      </c>
      <c r="N110">
        <f>INDEX([1]Règles!$G$17:$G$630,MATCH($C110,[1]Règles!$E$17:$E$630,0))</f>
        <v>0</v>
      </c>
      <c r="O110">
        <f>VALUE(IF(SUBSTITUTE(SUBSTITUTE(INDEX([1]Règles!$H$17:$H$630,MATCH($C110,[1]Règles!$E$17:$E$630,0))," / ",""),"(-1)","")="",0,SUBSTITUTE(SUBSTITUTE(INDEX([1]Règles!$H$17:$H$630,MATCH($C110,[1]Règles!$E$17:$E$630,0))," / ",""),"(-1)","")))</f>
        <v>0</v>
      </c>
    </row>
    <row r="111" spans="1:15" x14ac:dyDescent="0.25">
      <c r="A111" t="s">
        <v>1033</v>
      </c>
      <c r="B111" t="s">
        <v>5</v>
      </c>
      <c r="C111" t="s">
        <v>185</v>
      </c>
      <c r="D111" t="s">
        <v>186</v>
      </c>
      <c r="E111" t="s">
        <v>187</v>
      </c>
      <c r="F111">
        <v>2</v>
      </c>
      <c r="G111">
        <v>0</v>
      </c>
      <c r="H111">
        <v>0</v>
      </c>
      <c r="I111">
        <v>0</v>
      </c>
      <c r="L111">
        <f>INDEX([1]Règles!$I$17:$I$630,MATCH($C111,[1]Règles!$E$17:$E$630,0))</f>
        <v>5.15625</v>
      </c>
      <c r="M111">
        <f>INDEX([1]Règles!$F$17:$F$630,MATCH($C111,[1]Règles!$E$17:$E$630,0))</f>
        <v>16</v>
      </c>
      <c r="N111">
        <f>INDEX([1]Règles!$G$17:$G$630,MATCH($C111,[1]Règles!$E$17:$E$630,0))</f>
        <v>7</v>
      </c>
      <c r="O111">
        <f>VALUE(IF(SUBSTITUTE(SUBSTITUTE(INDEX([1]Règles!$H$17:$H$630,MATCH($C111,[1]Règles!$E$17:$E$630,0))," / ",""),"(-1)","")="",0,SUBSTITUTE(SUBSTITUTE(INDEX([1]Règles!$H$17:$H$630,MATCH($C111,[1]Règles!$E$17:$E$630,0))," / ",""),"(-1)","")))</f>
        <v>2</v>
      </c>
    </row>
    <row r="112" spans="1:15" x14ac:dyDescent="0.25">
      <c r="A112" t="s">
        <v>13</v>
      </c>
      <c r="B112" t="s">
        <v>11</v>
      </c>
      <c r="C112" t="s">
        <v>590</v>
      </c>
      <c r="D112" t="s">
        <v>302</v>
      </c>
      <c r="E112" t="s">
        <v>190</v>
      </c>
      <c r="F112">
        <v>8</v>
      </c>
      <c r="G112">
        <v>0</v>
      </c>
      <c r="H112">
        <v>0</v>
      </c>
      <c r="I112">
        <v>0</v>
      </c>
      <c r="L112">
        <f>INDEX([1]Règles!$I$17:$I$630,MATCH($C112,[1]Règles!$E$17:$E$630,0))</f>
        <v>4.95</v>
      </c>
      <c r="M112">
        <f>INDEX([1]Règles!$F$17:$F$630,MATCH($C112,[1]Règles!$E$17:$E$630,0))</f>
        <v>19</v>
      </c>
      <c r="N112">
        <f>INDEX([1]Règles!$G$17:$G$630,MATCH($C112,[1]Règles!$E$17:$E$630,0))</f>
        <v>10</v>
      </c>
      <c r="O112">
        <f>VALUE(IF(SUBSTITUTE(SUBSTITUTE(INDEX([1]Règles!$H$17:$H$630,MATCH($C112,[1]Règles!$E$17:$E$630,0))," / ",""),"(-1)","")="",0,SUBSTITUTE(SUBSTITUTE(INDEX([1]Règles!$H$17:$H$630,MATCH($C112,[1]Règles!$E$17:$E$630,0))," / ",""),"(-1)","")))</f>
        <v>4</v>
      </c>
    </row>
    <row r="113" spans="1:15" x14ac:dyDescent="0.25">
      <c r="A113" t="s">
        <v>1032</v>
      </c>
      <c r="B113" t="s">
        <v>26</v>
      </c>
      <c r="C113" t="s">
        <v>529</v>
      </c>
      <c r="D113" t="s">
        <v>267</v>
      </c>
      <c r="E113" t="s">
        <v>187</v>
      </c>
      <c r="F113">
        <v>14</v>
      </c>
      <c r="G113">
        <v>0</v>
      </c>
      <c r="H113">
        <v>0</v>
      </c>
      <c r="I113">
        <v>0</v>
      </c>
      <c r="L113">
        <f>INDEX([1]Règles!$I$17:$I$630,MATCH($C113,[1]Règles!$E$17:$E$630,0))</f>
        <v>5.2794117647058822</v>
      </c>
      <c r="M113">
        <f>INDEX([1]Règles!$F$17:$F$630,MATCH($C113,[1]Règles!$E$17:$E$630,0))</f>
        <v>33</v>
      </c>
      <c r="N113">
        <f>INDEX([1]Règles!$G$17:$G$630,MATCH($C113,[1]Règles!$E$17:$E$630,0))</f>
        <v>1</v>
      </c>
      <c r="O113">
        <f>VALUE(IF(SUBSTITUTE(SUBSTITUTE(INDEX([1]Règles!$H$17:$H$630,MATCH($C113,[1]Règles!$E$17:$E$630,0))," / ",""),"(-1)","")="",0,SUBSTITUTE(SUBSTITUTE(INDEX([1]Règles!$H$17:$H$630,MATCH($C113,[1]Règles!$E$17:$E$630,0))," / ",""),"(-1)","")))</f>
        <v>0</v>
      </c>
    </row>
    <row r="114" spans="1:15" x14ac:dyDescent="0.25">
      <c r="A114" t="s">
        <v>1034</v>
      </c>
      <c r="B114" t="s">
        <v>5</v>
      </c>
      <c r="C114" t="s">
        <v>292</v>
      </c>
      <c r="D114" t="s">
        <v>293</v>
      </c>
      <c r="E114" t="s">
        <v>187</v>
      </c>
      <c r="F114">
        <v>25</v>
      </c>
      <c r="G114">
        <v>0</v>
      </c>
      <c r="H114">
        <v>0</v>
      </c>
      <c r="I114">
        <v>0</v>
      </c>
      <c r="L114">
        <f>INDEX([1]Règles!$I$17:$I$630,MATCH($C114,[1]Règles!$E$17:$E$630,0))</f>
        <v>5.4137931034482758</v>
      </c>
      <c r="M114">
        <f>INDEX([1]Règles!$F$17:$F$630,MATCH($C114,[1]Règles!$E$17:$E$630,0))</f>
        <v>28</v>
      </c>
      <c r="N114">
        <f>INDEX([1]Règles!$G$17:$G$630,MATCH($C114,[1]Règles!$E$17:$E$630,0))</f>
        <v>8</v>
      </c>
      <c r="O114">
        <f>VALUE(IF(SUBSTITUTE(SUBSTITUTE(INDEX([1]Règles!$H$17:$H$630,MATCH($C114,[1]Règles!$E$17:$E$630,0))," / ",""),"(-1)","")="",0,SUBSTITUTE(SUBSTITUTE(INDEX([1]Règles!$H$17:$H$630,MATCH($C114,[1]Règles!$E$17:$E$630,0))," / ",""),"(-1)","")))</f>
        <v>15</v>
      </c>
    </row>
    <row r="115" spans="1:15" x14ac:dyDescent="0.25">
      <c r="A115" t="s">
        <v>1031</v>
      </c>
      <c r="B115" t="s">
        <v>5</v>
      </c>
      <c r="C115" t="s">
        <v>329</v>
      </c>
      <c r="D115" t="s">
        <v>330</v>
      </c>
      <c r="E115" t="s">
        <v>184</v>
      </c>
      <c r="F115">
        <v>14</v>
      </c>
      <c r="G115">
        <v>0</v>
      </c>
      <c r="H115">
        <v>0</v>
      </c>
      <c r="I115">
        <v>0</v>
      </c>
      <c r="L115">
        <f>INDEX([1]Règles!$I$17:$I$630,MATCH($C115,[1]Règles!$E$17:$E$630,0))</f>
        <v>5.40625</v>
      </c>
      <c r="M115">
        <f>INDEX([1]Règles!$F$17:$F$630,MATCH($C115,[1]Règles!$E$17:$E$630,0))</f>
        <v>15</v>
      </c>
      <c r="N115">
        <f>INDEX([1]Règles!$G$17:$G$630,MATCH($C115,[1]Règles!$E$17:$E$630,0))</f>
        <v>15</v>
      </c>
      <c r="O115">
        <f>VALUE(IF(SUBSTITUTE(SUBSTITUTE(INDEX([1]Règles!$H$17:$H$630,MATCH($C115,[1]Règles!$E$17:$E$630,0))," / ",""),"(-1)","")="",0,SUBSTITUTE(SUBSTITUTE(INDEX([1]Règles!$H$17:$H$630,MATCH($C115,[1]Règles!$E$17:$E$630,0))," / ",""),"(-1)","")))</f>
        <v>7</v>
      </c>
    </row>
    <row r="116" spans="1:15" x14ac:dyDescent="0.25">
      <c r="A116" t="s">
        <v>1033</v>
      </c>
      <c r="B116" t="s">
        <v>5</v>
      </c>
      <c r="C116" t="s">
        <v>682</v>
      </c>
      <c r="D116" t="s">
        <v>202</v>
      </c>
      <c r="E116" t="s">
        <v>199</v>
      </c>
      <c r="F116">
        <v>15</v>
      </c>
      <c r="G116">
        <v>0</v>
      </c>
      <c r="H116">
        <v>0</v>
      </c>
      <c r="I116">
        <v>0</v>
      </c>
      <c r="L116">
        <f>INDEX([1]Règles!$I$17:$I$630,MATCH($C116,[1]Règles!$E$17:$E$630,0))</f>
        <v>5.0384615384615383</v>
      </c>
      <c r="M116">
        <f>INDEX([1]Règles!$F$17:$F$630,MATCH($C116,[1]Règles!$E$17:$E$630,0))</f>
        <v>25</v>
      </c>
      <c r="N116">
        <f>INDEX([1]Règles!$G$17:$G$630,MATCH($C116,[1]Règles!$E$17:$E$630,0))</f>
        <v>6</v>
      </c>
      <c r="O116">
        <f>VALUE(IF(SUBSTITUTE(SUBSTITUTE(INDEX([1]Règles!$H$17:$H$630,MATCH($C116,[1]Règles!$E$17:$E$630,0))," / ",""),"(-1)","")="",0,SUBSTITUTE(SUBSTITUTE(INDEX([1]Règles!$H$17:$H$630,MATCH($C116,[1]Règles!$E$17:$E$630,0))," / ",""),"(-1)","")))</f>
        <v>7</v>
      </c>
    </row>
    <row r="117" spans="1:15" x14ac:dyDescent="0.25">
      <c r="A117" t="s">
        <v>1034</v>
      </c>
      <c r="B117" t="s">
        <v>26</v>
      </c>
      <c r="C117" t="s">
        <v>960</v>
      </c>
      <c r="D117" t="s">
        <v>754</v>
      </c>
      <c r="E117" t="s">
        <v>386</v>
      </c>
      <c r="F117">
        <v>15</v>
      </c>
      <c r="G117">
        <v>0</v>
      </c>
      <c r="H117">
        <v>0</v>
      </c>
      <c r="I117">
        <v>0</v>
      </c>
      <c r="L117">
        <f>INDEX([1]Règles!$I$17:$I$630,MATCH($C117,[1]Règles!$E$17:$E$630,0))</f>
        <v>5.05</v>
      </c>
      <c r="M117">
        <f>INDEX([1]Règles!$F$17:$F$630,MATCH($C117,[1]Règles!$E$17:$E$630,0))</f>
        <v>30</v>
      </c>
      <c r="N117">
        <f>INDEX([1]Règles!$G$17:$G$630,MATCH($C117,[1]Règles!$E$17:$E$630,0))</f>
        <v>1</v>
      </c>
      <c r="O117">
        <f>VALUE(IF(SUBSTITUTE(SUBSTITUTE(INDEX([1]Règles!$H$17:$H$630,MATCH($C117,[1]Règles!$E$17:$E$630,0))," / ",""),"(-1)","")="",0,SUBSTITUTE(SUBSTITUTE(INDEX([1]Règles!$H$17:$H$630,MATCH($C117,[1]Règles!$E$17:$E$630,0))," / ",""),"(-1)","")))</f>
        <v>0</v>
      </c>
    </row>
    <row r="118" spans="1:15" x14ac:dyDescent="0.25">
      <c r="A118" t="s">
        <v>13</v>
      </c>
      <c r="B118" t="s">
        <v>5</v>
      </c>
      <c r="C118" t="s">
        <v>457</v>
      </c>
      <c r="D118" t="s">
        <v>458</v>
      </c>
      <c r="E118" t="s">
        <v>212</v>
      </c>
      <c r="F118">
        <v>37</v>
      </c>
      <c r="G118">
        <v>0</v>
      </c>
      <c r="H118">
        <v>0</v>
      </c>
      <c r="I118">
        <v>0</v>
      </c>
      <c r="L118">
        <f>INDEX([1]Règles!$I$17:$I$630,MATCH($C118,[1]Règles!$E$17:$E$630,0))</f>
        <v>4.8392857142857144</v>
      </c>
      <c r="M118">
        <f>INDEX([1]Règles!$F$17:$F$630,MATCH($C118,[1]Règles!$E$17:$E$630,0))</f>
        <v>28</v>
      </c>
      <c r="N118">
        <f>INDEX([1]Règles!$G$17:$G$630,MATCH($C118,[1]Règles!$E$17:$E$630,0))</f>
        <v>2</v>
      </c>
      <c r="O118">
        <f>VALUE(IF(SUBSTITUTE(SUBSTITUTE(INDEX([1]Règles!$H$17:$H$630,MATCH($C118,[1]Règles!$E$17:$E$630,0))," / ",""),"(-1)","")="",0,SUBSTITUTE(SUBSTITUTE(INDEX([1]Règles!$H$17:$H$630,MATCH($C118,[1]Règles!$E$17:$E$630,0))," / ",""),"(-1)","")))</f>
        <v>7</v>
      </c>
    </row>
    <row r="119" spans="1:15" x14ac:dyDescent="0.25">
      <c r="A119" t="s">
        <v>17</v>
      </c>
      <c r="B119" t="s">
        <v>5</v>
      </c>
      <c r="C119" t="s">
        <v>400</v>
      </c>
      <c r="D119" t="s">
        <v>401</v>
      </c>
      <c r="E119" t="s">
        <v>386</v>
      </c>
      <c r="F119">
        <v>17</v>
      </c>
      <c r="G119">
        <v>0</v>
      </c>
      <c r="H119">
        <v>0</v>
      </c>
      <c r="I119">
        <v>0</v>
      </c>
      <c r="L119">
        <f>INDEX([1]Règles!$I$17:$I$630,MATCH($C119,[1]Règles!$E$17:$E$630,0))</f>
        <v>4.9736842105263159</v>
      </c>
      <c r="M119">
        <f>INDEX([1]Règles!$F$17:$F$630,MATCH($C119,[1]Règles!$E$17:$E$630,0))</f>
        <v>18</v>
      </c>
      <c r="N119">
        <f>INDEX([1]Règles!$G$17:$G$630,MATCH($C119,[1]Règles!$E$17:$E$630,0))</f>
        <v>12</v>
      </c>
      <c r="O119">
        <f>VALUE(IF(SUBSTITUTE(SUBSTITUTE(INDEX([1]Règles!$H$17:$H$630,MATCH($C119,[1]Règles!$E$17:$E$630,0))," / ",""),"(-1)","")="",0,SUBSTITUTE(SUBSTITUTE(INDEX([1]Règles!$H$17:$H$630,MATCH($C119,[1]Règles!$E$17:$E$630,0))," / ",""),"(-1)","")))</f>
        <v>2</v>
      </c>
    </row>
    <row r="120" spans="1:15" x14ac:dyDescent="0.25">
      <c r="A120" t="s">
        <v>17</v>
      </c>
      <c r="B120" t="s">
        <v>26</v>
      </c>
      <c r="C120" t="s">
        <v>378</v>
      </c>
      <c r="D120" t="s">
        <v>379</v>
      </c>
      <c r="E120" t="s">
        <v>173</v>
      </c>
      <c r="F120">
        <v>19</v>
      </c>
      <c r="G120">
        <v>0</v>
      </c>
      <c r="H120">
        <v>0</v>
      </c>
      <c r="I120">
        <v>0</v>
      </c>
      <c r="L120">
        <f>INDEX([1]Règles!$I$17:$I$630,MATCH($C120,[1]Règles!$E$17:$E$630,0))</f>
        <v>5.0999999999999996</v>
      </c>
      <c r="M120">
        <f>INDEX([1]Règles!$F$17:$F$630,MATCH($C120,[1]Règles!$E$17:$E$630,0))</f>
        <v>15</v>
      </c>
      <c r="N120">
        <f>INDEX([1]Règles!$G$17:$G$630,MATCH($C120,[1]Règles!$E$17:$E$630,0))</f>
        <v>2</v>
      </c>
      <c r="O120">
        <f>VALUE(IF(SUBSTITUTE(SUBSTITUTE(INDEX([1]Règles!$H$17:$H$630,MATCH($C120,[1]Règles!$E$17:$E$630,0))," / ",""),"(-1)","")="",0,SUBSTITUTE(SUBSTITUTE(INDEX([1]Règles!$H$17:$H$630,MATCH($C120,[1]Règles!$E$17:$E$630,0))," / ",""),"(-1)","")))</f>
        <v>2</v>
      </c>
    </row>
    <row r="121" spans="1:15" x14ac:dyDescent="0.25">
      <c r="A121" t="s">
        <v>17</v>
      </c>
      <c r="B121" t="s">
        <v>26</v>
      </c>
      <c r="C121" t="s">
        <v>436</v>
      </c>
      <c r="D121" t="s">
        <v>437</v>
      </c>
      <c r="E121" t="s">
        <v>386</v>
      </c>
      <c r="F121">
        <v>32</v>
      </c>
      <c r="G121">
        <v>0</v>
      </c>
      <c r="H121">
        <v>0</v>
      </c>
      <c r="I121">
        <v>0</v>
      </c>
      <c r="L121">
        <f>INDEX([1]Règles!$I$17:$I$630,MATCH($C121,[1]Règles!$E$17:$E$630,0))</f>
        <v>5.0652173913043477</v>
      </c>
      <c r="M121">
        <f>INDEX([1]Règles!$F$17:$F$630,MATCH($C121,[1]Règles!$E$17:$E$630,0))</f>
        <v>23</v>
      </c>
      <c r="N121">
        <f>INDEX([1]Règles!$G$17:$G$630,MATCH($C121,[1]Règles!$E$17:$E$630,0))</f>
        <v>0</v>
      </c>
      <c r="O121">
        <f>VALUE(IF(SUBSTITUTE(SUBSTITUTE(INDEX([1]Règles!$H$17:$H$630,MATCH($C121,[1]Règles!$E$17:$E$630,0))," / ",""),"(-1)","")="",0,SUBSTITUTE(SUBSTITUTE(INDEX([1]Règles!$H$17:$H$630,MATCH($C121,[1]Règles!$E$17:$E$630,0))," / ",""),"(-1)","")))</f>
        <v>1</v>
      </c>
    </row>
    <row r="122" spans="1:15" x14ac:dyDescent="0.25">
      <c r="A122" t="s">
        <v>1031</v>
      </c>
      <c r="B122" t="s">
        <v>26</v>
      </c>
      <c r="C122" t="s">
        <v>319</v>
      </c>
      <c r="D122" t="s">
        <v>299</v>
      </c>
      <c r="E122" t="s">
        <v>173</v>
      </c>
      <c r="F122">
        <v>10</v>
      </c>
      <c r="G122">
        <v>0</v>
      </c>
      <c r="H122">
        <v>0</v>
      </c>
      <c r="I122">
        <v>0</v>
      </c>
      <c r="L122">
        <f>INDEX([1]Règles!$I$17:$I$630,MATCH($C122,[1]Règles!$E$17:$E$630,0))</f>
        <v>5.1216216216216219</v>
      </c>
      <c r="M122">
        <f>INDEX([1]Règles!$F$17:$F$630,MATCH($C122,[1]Règles!$E$17:$E$630,0))</f>
        <v>37</v>
      </c>
      <c r="N122">
        <f>INDEX([1]Règles!$G$17:$G$630,MATCH($C122,[1]Règles!$E$17:$E$630,0))</f>
        <v>0</v>
      </c>
      <c r="O122">
        <f>VALUE(IF(SUBSTITUTE(SUBSTITUTE(INDEX([1]Règles!$H$17:$H$630,MATCH($C122,[1]Règles!$E$17:$E$630,0))," / ",""),"(-1)","")="",0,SUBSTITUTE(SUBSTITUTE(INDEX([1]Règles!$H$17:$H$630,MATCH($C122,[1]Règles!$E$17:$E$630,0))," / ",""),"(-1)","")))</f>
        <v>0</v>
      </c>
    </row>
    <row r="123" spans="1:15" x14ac:dyDescent="0.25">
      <c r="A123" t="s">
        <v>1031</v>
      </c>
      <c r="B123" t="s">
        <v>26</v>
      </c>
      <c r="C123" t="s">
        <v>826</v>
      </c>
      <c r="D123" t="s">
        <v>827</v>
      </c>
      <c r="E123" t="s">
        <v>179</v>
      </c>
      <c r="F123">
        <v>14</v>
      </c>
      <c r="G123">
        <v>0</v>
      </c>
      <c r="H123">
        <v>0</v>
      </c>
      <c r="I123">
        <v>0</v>
      </c>
      <c r="L123">
        <f>INDEX([1]Règles!$I$17:$I$630,MATCH($C123,[1]Règles!$E$17:$E$630,0))</f>
        <v>4.9861111111111107</v>
      </c>
      <c r="M123">
        <f>INDEX([1]Règles!$F$17:$F$630,MATCH($C123,[1]Règles!$E$17:$E$630,0))</f>
        <v>36</v>
      </c>
      <c r="N123">
        <f>INDEX([1]Règles!$G$17:$G$630,MATCH($C123,[1]Règles!$E$17:$E$630,0))</f>
        <v>0</v>
      </c>
      <c r="O123">
        <f>VALUE(IF(SUBSTITUTE(SUBSTITUTE(INDEX([1]Règles!$H$17:$H$630,MATCH($C123,[1]Règles!$E$17:$E$630,0))," / ",""),"(-1)","")="",0,SUBSTITUTE(SUBSTITUTE(INDEX([1]Règles!$H$17:$H$630,MATCH($C123,[1]Règles!$E$17:$E$630,0))," / ",""),"(-1)","")))</f>
        <v>2</v>
      </c>
    </row>
    <row r="124" spans="1:15" x14ac:dyDescent="0.25">
      <c r="A124" t="s">
        <v>1032</v>
      </c>
      <c r="B124" t="s">
        <v>26</v>
      </c>
      <c r="C124" t="s">
        <v>825</v>
      </c>
      <c r="D124" t="s">
        <v>597</v>
      </c>
      <c r="E124" t="s">
        <v>179</v>
      </c>
      <c r="F124">
        <v>13</v>
      </c>
      <c r="G124">
        <v>0</v>
      </c>
      <c r="H124">
        <v>0</v>
      </c>
      <c r="I124">
        <v>0</v>
      </c>
      <c r="L124">
        <f>INDEX([1]Règles!$I$17:$I$630,MATCH($C124,[1]Règles!$E$17:$E$630,0))</f>
        <v>4.958333333333333</v>
      </c>
      <c r="M124">
        <f>INDEX([1]Règles!$F$17:$F$630,MATCH($C124,[1]Règles!$E$17:$E$630,0))</f>
        <v>24</v>
      </c>
      <c r="N124">
        <f>INDEX([1]Règles!$G$17:$G$630,MATCH($C124,[1]Règles!$E$17:$E$630,0))</f>
        <v>0</v>
      </c>
      <c r="O124">
        <f>VALUE(IF(SUBSTITUTE(SUBSTITUTE(INDEX([1]Règles!$H$17:$H$630,MATCH($C124,[1]Règles!$E$17:$E$630,0))," / ",""),"(-1)","")="",0,SUBSTITUTE(SUBSTITUTE(INDEX([1]Règles!$H$17:$H$630,MATCH($C124,[1]Règles!$E$17:$E$630,0))," / ",""),"(-1)","")))</f>
        <v>0</v>
      </c>
    </row>
    <row r="125" spans="1:15" x14ac:dyDescent="0.25">
      <c r="A125" t="s">
        <v>1033</v>
      </c>
      <c r="B125" t="s">
        <v>26</v>
      </c>
      <c r="C125" t="s">
        <v>924</v>
      </c>
      <c r="D125" t="s">
        <v>631</v>
      </c>
      <c r="E125" t="s">
        <v>212</v>
      </c>
      <c r="F125">
        <v>17</v>
      </c>
      <c r="G125">
        <v>0</v>
      </c>
      <c r="H125">
        <v>0</v>
      </c>
      <c r="I125">
        <v>0</v>
      </c>
      <c r="L125">
        <f>INDEX([1]Règles!$I$17:$I$630,MATCH($C125,[1]Règles!$E$17:$E$630,0))</f>
        <v>5.2361111111111107</v>
      </c>
      <c r="M125">
        <f>INDEX([1]Règles!$F$17:$F$630,MATCH($C125,[1]Règles!$E$17:$E$630,0))</f>
        <v>36</v>
      </c>
      <c r="N125">
        <f>INDEX([1]Règles!$G$17:$G$630,MATCH($C125,[1]Règles!$E$17:$E$630,0))</f>
        <v>0</v>
      </c>
      <c r="O125">
        <f>VALUE(IF(SUBSTITUTE(SUBSTITUTE(INDEX([1]Règles!$H$17:$H$630,MATCH($C125,[1]Règles!$E$17:$E$630,0))," / ",""),"(-1)","")="",0,SUBSTITUTE(SUBSTITUTE(INDEX([1]Règles!$H$17:$H$630,MATCH($C125,[1]Règles!$E$17:$E$630,0))," / ",""),"(-1)","")))</f>
        <v>1</v>
      </c>
    </row>
    <row r="126" spans="1:15" x14ac:dyDescent="0.25">
      <c r="A126" t="s">
        <v>1031</v>
      </c>
      <c r="B126" t="s">
        <v>26</v>
      </c>
      <c r="C126" t="s">
        <v>613</v>
      </c>
      <c r="D126" t="s">
        <v>614</v>
      </c>
      <c r="E126" t="s">
        <v>232</v>
      </c>
      <c r="F126">
        <v>7</v>
      </c>
      <c r="G126">
        <v>0</v>
      </c>
      <c r="H126">
        <v>0</v>
      </c>
      <c r="I126">
        <v>0</v>
      </c>
      <c r="L126">
        <f>INDEX([1]Règles!$I$17:$I$630,MATCH($C126,[1]Règles!$E$17:$E$630,0))</f>
        <v>4.8235294117647056</v>
      </c>
      <c r="M126">
        <f>INDEX([1]Règles!$F$17:$F$630,MATCH($C126,[1]Règles!$E$17:$E$630,0))</f>
        <v>17</v>
      </c>
      <c r="N126">
        <f>INDEX([1]Règles!$G$17:$G$630,MATCH($C126,[1]Règles!$E$17:$E$630,0))</f>
        <v>1</v>
      </c>
      <c r="O126">
        <f>VALUE(IF(SUBSTITUTE(SUBSTITUTE(INDEX([1]Règles!$H$17:$H$630,MATCH($C126,[1]Règles!$E$17:$E$630,0))," / ",""),"(-1)","")="",0,SUBSTITUTE(SUBSTITUTE(INDEX([1]Règles!$H$17:$H$630,MATCH($C126,[1]Règles!$E$17:$E$630,0))," / ",""),"(-1)","")))</f>
        <v>1</v>
      </c>
    </row>
    <row r="127" spans="1:15" x14ac:dyDescent="0.25">
      <c r="A127" t="s">
        <v>17</v>
      </c>
      <c r="B127" t="s">
        <v>5</v>
      </c>
      <c r="C127" t="s">
        <v>368</v>
      </c>
      <c r="D127" t="s">
        <v>369</v>
      </c>
      <c r="E127" t="s">
        <v>184</v>
      </c>
      <c r="F127">
        <v>11</v>
      </c>
      <c r="G127">
        <v>0</v>
      </c>
      <c r="H127">
        <v>0</v>
      </c>
      <c r="I127">
        <v>0</v>
      </c>
      <c r="L127">
        <f>INDEX([1]Règles!$I$17:$I$630,MATCH($C127,[1]Règles!$E$17:$E$630,0))</f>
        <v>4.75</v>
      </c>
      <c r="M127">
        <f>INDEX([1]Règles!$F$17:$F$630,MATCH($C127,[1]Règles!$E$17:$E$630,0))</f>
        <v>4</v>
      </c>
      <c r="N127">
        <f>INDEX([1]Règles!$G$17:$G$630,MATCH($C127,[1]Règles!$E$17:$E$630,0))</f>
        <v>17</v>
      </c>
      <c r="O127">
        <f>VALUE(IF(SUBSTITUTE(SUBSTITUTE(INDEX([1]Règles!$H$17:$H$630,MATCH($C127,[1]Règles!$E$17:$E$630,0))," / ",""),"(-1)","")="",0,SUBSTITUTE(SUBSTITUTE(INDEX([1]Règles!$H$17:$H$630,MATCH($C127,[1]Règles!$E$17:$E$630,0))," / ",""),"(-1)","")))</f>
        <v>1</v>
      </c>
    </row>
    <row r="128" spans="1:15" x14ac:dyDescent="0.25">
      <c r="A128" t="s">
        <v>1031</v>
      </c>
      <c r="B128" t="s">
        <v>26</v>
      </c>
      <c r="C128" t="s">
        <v>101</v>
      </c>
      <c r="E128" t="s">
        <v>187</v>
      </c>
      <c r="F128">
        <v>10</v>
      </c>
      <c r="G128">
        <v>0</v>
      </c>
      <c r="H128">
        <v>0</v>
      </c>
      <c r="I128">
        <v>0</v>
      </c>
      <c r="L128">
        <f>INDEX([1]Règles!$I$17:$I$630,MATCH($C128,[1]Règles!$E$17:$E$630,0))</f>
        <v>5.209677419354839</v>
      </c>
      <c r="M128">
        <f>INDEX([1]Règles!$F$17:$F$630,MATCH($C128,[1]Règles!$E$17:$E$630,0))</f>
        <v>31</v>
      </c>
      <c r="N128">
        <f>INDEX([1]Règles!$G$17:$G$630,MATCH($C128,[1]Règles!$E$17:$E$630,0))</f>
        <v>0</v>
      </c>
      <c r="O128">
        <f>VALUE(IF(SUBSTITUTE(SUBSTITUTE(INDEX([1]Règles!$H$17:$H$630,MATCH($C128,[1]Règles!$E$17:$E$630,0))," / ",""),"(-1)","")="",0,SUBSTITUTE(SUBSTITUTE(INDEX([1]Règles!$H$17:$H$630,MATCH($C128,[1]Règles!$E$17:$E$630,0))," / ",""),"(-1)","")))</f>
        <v>1</v>
      </c>
    </row>
    <row r="129" spans="1:15" x14ac:dyDescent="0.25">
      <c r="A129" t="s">
        <v>17</v>
      </c>
      <c r="B129" t="s">
        <v>11</v>
      </c>
      <c r="C129" t="s">
        <v>910</v>
      </c>
      <c r="D129" t="s">
        <v>911</v>
      </c>
      <c r="E129" t="s">
        <v>313</v>
      </c>
      <c r="F129">
        <v>17</v>
      </c>
      <c r="G129">
        <v>0</v>
      </c>
      <c r="H129">
        <v>0</v>
      </c>
      <c r="I129">
        <v>0</v>
      </c>
      <c r="L129">
        <f>INDEX([1]Règles!$I$17:$I$630,MATCH($C129,[1]Règles!$E$17:$E$630,0))</f>
        <v>4.78</v>
      </c>
      <c r="M129">
        <f>INDEX([1]Règles!$F$17:$F$630,MATCH($C129,[1]Règles!$E$17:$E$630,0))</f>
        <v>24</v>
      </c>
      <c r="N129">
        <f>INDEX([1]Règles!$G$17:$G$630,MATCH($C129,[1]Règles!$E$17:$E$630,0))</f>
        <v>9</v>
      </c>
      <c r="O129">
        <f>VALUE(IF(SUBSTITUTE(SUBSTITUTE(INDEX([1]Règles!$H$17:$H$630,MATCH($C129,[1]Règles!$E$17:$E$630,0))," / ",""),"(-1)","")="",0,SUBSTITUTE(SUBSTITUTE(INDEX([1]Règles!$H$17:$H$630,MATCH($C129,[1]Règles!$E$17:$E$630,0))," / ",""),"(-1)","")))</f>
        <v>1</v>
      </c>
    </row>
    <row r="130" spans="1:15" x14ac:dyDescent="0.25">
      <c r="A130" t="s">
        <v>1032</v>
      </c>
      <c r="B130" t="s">
        <v>26</v>
      </c>
      <c r="C130" t="s">
        <v>504</v>
      </c>
      <c r="D130" t="s">
        <v>375</v>
      </c>
      <c r="E130" t="s">
        <v>326</v>
      </c>
      <c r="F130">
        <v>18</v>
      </c>
      <c r="G130">
        <v>0</v>
      </c>
      <c r="H130">
        <v>0</v>
      </c>
      <c r="I130">
        <v>0</v>
      </c>
      <c r="L130">
        <f>INDEX([1]Règles!$I$17:$I$630,MATCH($C130,[1]Règles!$E$17:$E$630,0))</f>
        <v>4.96</v>
      </c>
      <c r="M130">
        <f>INDEX([1]Règles!$F$17:$F$630,MATCH($C130,[1]Règles!$E$17:$E$630,0))</f>
        <v>25</v>
      </c>
      <c r="N130">
        <f>INDEX([1]Règles!$G$17:$G$630,MATCH($C130,[1]Règles!$E$17:$E$630,0))</f>
        <v>0</v>
      </c>
      <c r="O130">
        <f>VALUE(IF(SUBSTITUTE(SUBSTITUTE(INDEX([1]Règles!$H$17:$H$630,MATCH($C130,[1]Règles!$E$17:$E$630,0))," / ",""),"(-1)","")="",0,SUBSTITUTE(SUBSTITUTE(INDEX([1]Règles!$H$17:$H$630,MATCH($C130,[1]Règles!$E$17:$E$630,0))," / ",""),"(-1)","")))</f>
        <v>0</v>
      </c>
    </row>
    <row r="131" spans="1:15" x14ac:dyDescent="0.25">
      <c r="A131" t="s">
        <v>1032</v>
      </c>
      <c r="B131" t="s">
        <v>5</v>
      </c>
      <c r="C131" t="s">
        <v>1020</v>
      </c>
      <c r="E131" t="s">
        <v>173</v>
      </c>
      <c r="F131">
        <v>17</v>
      </c>
      <c r="G131">
        <v>0</v>
      </c>
      <c r="H131">
        <v>0</v>
      </c>
      <c r="I131">
        <v>0</v>
      </c>
      <c r="L131">
        <f>INDEX([1]Règles!$I$17:$I$630,MATCH($C131,[1]Règles!$E$17:$E$630,0))</f>
        <v>5.0333333333333332</v>
      </c>
      <c r="M131">
        <f>INDEX([1]Règles!$F$17:$F$630,MATCH($C131,[1]Règles!$E$17:$E$630,0))</f>
        <v>30</v>
      </c>
      <c r="N131">
        <f>INDEX([1]Règles!$G$17:$G$630,MATCH($C131,[1]Règles!$E$17:$E$630,0))</f>
        <v>1</v>
      </c>
      <c r="O131">
        <f>VALUE(IF(SUBSTITUTE(SUBSTITUTE(INDEX([1]Règles!$H$17:$H$630,MATCH($C131,[1]Règles!$E$17:$E$630,0))," / ",""),"(-1)","")="",0,SUBSTITUTE(SUBSTITUTE(INDEX([1]Règles!$H$17:$H$630,MATCH($C131,[1]Règles!$E$17:$E$630,0))," / ",""),"(-1)","")))</f>
        <v>11</v>
      </c>
    </row>
    <row r="132" spans="1:15" x14ac:dyDescent="0.25">
      <c r="A132" t="s">
        <v>1031</v>
      </c>
      <c r="B132" t="s">
        <v>20</v>
      </c>
      <c r="C132" t="s">
        <v>466</v>
      </c>
      <c r="D132" t="s">
        <v>467</v>
      </c>
      <c r="E132" t="s">
        <v>232</v>
      </c>
      <c r="F132">
        <v>14</v>
      </c>
      <c r="G132">
        <v>0</v>
      </c>
      <c r="H132">
        <v>0</v>
      </c>
      <c r="I132">
        <v>0</v>
      </c>
      <c r="L132">
        <f>INDEX([1]Règles!$I$17:$I$630,MATCH($C132,[1]Règles!$E$17:$E$630,0))</f>
        <v>4.9375</v>
      </c>
      <c r="M132">
        <f>INDEX([1]Règles!$F$17:$F$630,MATCH($C132,[1]Règles!$E$17:$E$630,0))</f>
        <v>8</v>
      </c>
      <c r="N132">
        <f>INDEX([1]Règles!$G$17:$G$630,MATCH($C132,[1]Règles!$E$17:$E$630,0))</f>
        <v>1</v>
      </c>
      <c r="O132">
        <f>VALUE(IF(SUBSTITUTE(SUBSTITUTE(INDEX([1]Règles!$H$17:$H$630,MATCH($C132,[1]Règles!$E$17:$E$630,0))," / ",""),"(-1)","")="",0,SUBSTITUTE(SUBSTITUTE(INDEX([1]Règles!$H$17:$H$630,MATCH($C132,[1]Règles!$E$17:$E$630,0))," / ",""),"(-1)","")))</f>
        <v>0</v>
      </c>
    </row>
    <row r="133" spans="1:15" x14ac:dyDescent="0.25">
      <c r="A133" t="s">
        <v>1030</v>
      </c>
      <c r="B133" t="s">
        <v>26</v>
      </c>
      <c r="C133" t="s">
        <v>374</v>
      </c>
      <c r="D133" t="s">
        <v>375</v>
      </c>
      <c r="E133" t="s">
        <v>193</v>
      </c>
      <c r="F133">
        <v>15</v>
      </c>
      <c r="G133">
        <v>0</v>
      </c>
      <c r="H133">
        <v>0</v>
      </c>
      <c r="I133">
        <v>0</v>
      </c>
      <c r="L133">
        <f>INDEX([1]Règles!$I$17:$I$630,MATCH($C133,[1]Règles!$E$17:$E$630,0))</f>
        <v>4.931034482758621</v>
      </c>
      <c r="M133">
        <f>INDEX([1]Règles!$F$17:$F$630,MATCH($C133,[1]Règles!$E$17:$E$630,0))</f>
        <v>29</v>
      </c>
      <c r="N133">
        <f>INDEX([1]Règles!$G$17:$G$630,MATCH($C133,[1]Règles!$E$17:$E$630,0))</f>
        <v>2</v>
      </c>
      <c r="O133">
        <f>VALUE(IF(SUBSTITUTE(SUBSTITUTE(INDEX([1]Règles!$H$17:$H$630,MATCH($C133,[1]Règles!$E$17:$E$630,0))," / ",""),"(-1)","")="",0,SUBSTITUTE(SUBSTITUTE(INDEX([1]Règles!$H$17:$H$630,MATCH($C133,[1]Règles!$E$17:$E$630,0))," / ",""),"(-1)","")))</f>
        <v>1</v>
      </c>
    </row>
    <row r="134" spans="1:15" x14ac:dyDescent="0.25">
      <c r="A134" t="s">
        <v>1030</v>
      </c>
      <c r="B134" t="s">
        <v>5</v>
      </c>
      <c r="C134" t="s">
        <v>1017</v>
      </c>
      <c r="D134" t="s">
        <v>754</v>
      </c>
      <c r="E134" t="s">
        <v>173</v>
      </c>
      <c r="F134">
        <v>21</v>
      </c>
      <c r="G134">
        <v>0</v>
      </c>
      <c r="H134">
        <v>0</v>
      </c>
      <c r="I134">
        <v>0</v>
      </c>
      <c r="L134">
        <f>INDEX([1]Règles!$I$17:$I$630,MATCH($C134,[1]Règles!$E$17:$E$630,0))</f>
        <v>4.8461538461538458</v>
      </c>
      <c r="M134">
        <f>INDEX([1]Règles!$F$17:$F$630,MATCH($C134,[1]Règles!$E$17:$E$630,0))</f>
        <v>23</v>
      </c>
      <c r="N134">
        <f>INDEX([1]Règles!$G$17:$G$630,MATCH($C134,[1]Règles!$E$17:$E$630,0))</f>
        <v>8</v>
      </c>
      <c r="O134">
        <f>VALUE(IF(SUBSTITUTE(SUBSTITUTE(INDEX([1]Règles!$H$17:$H$630,MATCH($C134,[1]Règles!$E$17:$E$630,0))," / ",""),"(-1)","")="",0,SUBSTITUTE(SUBSTITUTE(INDEX([1]Règles!$H$17:$H$630,MATCH($C134,[1]Règles!$E$17:$E$630,0))," / ",""),"(-1)","")))</f>
        <v>4</v>
      </c>
    </row>
    <row r="135" spans="1:15" x14ac:dyDescent="0.25">
      <c r="A135" t="s">
        <v>1035</v>
      </c>
      <c r="B135" t="s">
        <v>5</v>
      </c>
      <c r="C135" t="s">
        <v>428</v>
      </c>
      <c r="D135" t="s">
        <v>429</v>
      </c>
      <c r="E135" t="s">
        <v>193</v>
      </c>
      <c r="F135">
        <v>46</v>
      </c>
      <c r="G135">
        <v>0</v>
      </c>
      <c r="H135">
        <v>0</v>
      </c>
      <c r="I135">
        <v>0</v>
      </c>
      <c r="L135">
        <f>INDEX([1]Règles!$I$17:$I$630,MATCH($C135,[1]Règles!$E$17:$E$630,0))</f>
        <v>5.0714285714285712</v>
      </c>
      <c r="M135">
        <f>INDEX([1]Règles!$F$17:$F$630,MATCH($C135,[1]Règles!$E$17:$E$630,0))</f>
        <v>29</v>
      </c>
      <c r="N135">
        <f>INDEX([1]Règles!$G$17:$G$630,MATCH($C135,[1]Règles!$E$17:$E$630,0))</f>
        <v>4</v>
      </c>
      <c r="O135">
        <f>VALUE(IF(SUBSTITUTE(SUBSTITUTE(INDEX([1]Règles!$H$17:$H$630,MATCH($C135,[1]Règles!$E$17:$E$630,0))," / ",""),"(-1)","")="",0,SUBSTITUTE(SUBSTITUTE(INDEX([1]Règles!$H$17:$H$630,MATCH($C135,[1]Règles!$E$17:$E$630,0))," / ",""),"(-1)","")))</f>
        <v>9</v>
      </c>
    </row>
    <row r="136" spans="1:15" x14ac:dyDescent="0.25">
      <c r="A136" t="s">
        <v>1030</v>
      </c>
      <c r="B136" t="s">
        <v>26</v>
      </c>
      <c r="C136" t="s">
        <v>298</v>
      </c>
      <c r="D136" t="s">
        <v>293</v>
      </c>
      <c r="E136" t="s">
        <v>187</v>
      </c>
      <c r="F136">
        <v>16</v>
      </c>
      <c r="G136">
        <v>0</v>
      </c>
      <c r="H136">
        <v>0</v>
      </c>
      <c r="I136">
        <v>0</v>
      </c>
      <c r="L136">
        <f>INDEX([1]Règles!$I$17:$I$630,MATCH($C136,[1]Règles!$E$17:$E$630,0))</f>
        <v>5</v>
      </c>
      <c r="M136">
        <f>INDEX([1]Règles!$F$17:$F$630,MATCH($C136,[1]Règles!$E$17:$E$630,0))</f>
        <v>23</v>
      </c>
      <c r="N136">
        <f>INDEX([1]Règles!$G$17:$G$630,MATCH($C136,[1]Règles!$E$17:$E$630,0))</f>
        <v>2</v>
      </c>
      <c r="O136">
        <f>VALUE(IF(SUBSTITUTE(SUBSTITUTE(INDEX([1]Règles!$H$17:$H$630,MATCH($C136,[1]Règles!$E$17:$E$630,0))," / ",""),"(-1)","")="",0,SUBSTITUTE(SUBSTITUTE(INDEX([1]Règles!$H$17:$H$630,MATCH($C136,[1]Règles!$E$17:$E$630,0))," / ",""),"(-1)","")))</f>
        <v>0</v>
      </c>
    </row>
    <row r="137" spans="1:15" x14ac:dyDescent="0.25">
      <c r="A137" t="s">
        <v>1035</v>
      </c>
      <c r="B137" t="s">
        <v>11</v>
      </c>
      <c r="C137" t="s">
        <v>634</v>
      </c>
      <c r="D137" t="s">
        <v>635</v>
      </c>
      <c r="E137" t="s">
        <v>232</v>
      </c>
      <c r="F137">
        <v>31</v>
      </c>
      <c r="G137">
        <v>0</v>
      </c>
      <c r="H137">
        <v>0</v>
      </c>
      <c r="I137">
        <v>0</v>
      </c>
      <c r="L137">
        <f>INDEX([1]Règles!$I$17:$I$630,MATCH($C137,[1]Règles!$E$17:$E$630,0))</f>
        <v>5.0384615384615383</v>
      </c>
      <c r="M137">
        <f>INDEX([1]Règles!$F$17:$F$630,MATCH($C137,[1]Règles!$E$17:$E$630,0))</f>
        <v>25</v>
      </c>
      <c r="N137">
        <f>INDEX([1]Règles!$G$17:$G$630,MATCH($C137,[1]Règles!$E$17:$E$630,0))</f>
        <v>4</v>
      </c>
      <c r="O137">
        <f>VALUE(IF(SUBSTITUTE(SUBSTITUTE(INDEX([1]Règles!$H$17:$H$630,MATCH($C137,[1]Règles!$E$17:$E$630,0))," / ",""),"(-1)","")="",0,SUBSTITUTE(SUBSTITUTE(INDEX([1]Règles!$H$17:$H$630,MATCH($C137,[1]Règles!$E$17:$E$630,0))," / ",""),"(-1)","")))</f>
        <v>0</v>
      </c>
    </row>
    <row r="138" spans="1:15" x14ac:dyDescent="0.25">
      <c r="A138" t="s">
        <v>17</v>
      </c>
      <c r="B138" t="s">
        <v>26</v>
      </c>
      <c r="C138" t="s">
        <v>713</v>
      </c>
      <c r="D138" t="s">
        <v>714</v>
      </c>
      <c r="E138" t="s">
        <v>184</v>
      </c>
      <c r="F138">
        <v>13</v>
      </c>
      <c r="G138">
        <v>0</v>
      </c>
      <c r="H138">
        <v>0</v>
      </c>
      <c r="I138">
        <v>0</v>
      </c>
      <c r="L138">
        <f>INDEX([1]Règles!$I$17:$I$630,MATCH($C138,[1]Règles!$E$17:$E$630,0))</f>
        <v>4.8461538461538458</v>
      </c>
      <c r="M138">
        <f>INDEX([1]Règles!$F$17:$F$630,MATCH($C138,[1]Règles!$E$17:$E$630,0))</f>
        <v>13</v>
      </c>
      <c r="N138">
        <f>INDEX([1]Règles!$G$17:$G$630,MATCH($C138,[1]Règles!$E$17:$E$630,0))</f>
        <v>0</v>
      </c>
      <c r="O138">
        <f>VALUE(IF(SUBSTITUTE(SUBSTITUTE(INDEX([1]Règles!$H$17:$H$630,MATCH($C138,[1]Règles!$E$17:$E$630,0))," / ",""),"(-1)","")="",0,SUBSTITUTE(SUBSTITUTE(INDEX([1]Règles!$H$17:$H$630,MATCH($C138,[1]Règles!$E$17:$E$630,0))," / ",""),"(-1)","")))</f>
        <v>0</v>
      </c>
    </row>
    <row r="139" spans="1:15" x14ac:dyDescent="0.25">
      <c r="A139" t="s">
        <v>1032</v>
      </c>
      <c r="B139" t="s">
        <v>5</v>
      </c>
      <c r="C139" t="s">
        <v>817</v>
      </c>
      <c r="D139" t="s">
        <v>818</v>
      </c>
      <c r="E139" t="s">
        <v>179</v>
      </c>
      <c r="F139">
        <v>10</v>
      </c>
      <c r="G139">
        <v>0</v>
      </c>
      <c r="H139">
        <v>0</v>
      </c>
      <c r="I139">
        <v>0</v>
      </c>
      <c r="L139">
        <f>INDEX([1]Règles!$I$17:$I$630,MATCH($C139,[1]Règles!$E$17:$E$630,0))</f>
        <v>4.770833333333333</v>
      </c>
      <c r="M139">
        <f>INDEX([1]Règles!$F$17:$F$630,MATCH($C139,[1]Règles!$E$17:$E$630,0))</f>
        <v>24</v>
      </c>
      <c r="N139">
        <f>INDEX([1]Règles!$G$17:$G$630,MATCH($C139,[1]Règles!$E$17:$E$630,0))</f>
        <v>12</v>
      </c>
      <c r="O139">
        <f>VALUE(IF(SUBSTITUTE(SUBSTITUTE(INDEX([1]Règles!$H$17:$H$630,MATCH($C139,[1]Règles!$E$17:$E$630,0))," / ",""),"(-1)","")="",0,SUBSTITUTE(SUBSTITUTE(INDEX([1]Règles!$H$17:$H$630,MATCH($C139,[1]Règles!$E$17:$E$630,0))," / ",""),"(-1)","")))</f>
        <v>4</v>
      </c>
    </row>
    <row r="140" spans="1:15" x14ac:dyDescent="0.25">
      <c r="A140" t="s">
        <v>1033</v>
      </c>
      <c r="B140" t="s">
        <v>26</v>
      </c>
      <c r="C140" t="s">
        <v>894</v>
      </c>
      <c r="D140" t="s">
        <v>895</v>
      </c>
      <c r="E140" t="s">
        <v>313</v>
      </c>
      <c r="F140">
        <v>14</v>
      </c>
      <c r="G140">
        <v>0</v>
      </c>
      <c r="H140">
        <v>0</v>
      </c>
      <c r="I140">
        <v>0</v>
      </c>
      <c r="L140">
        <f>INDEX([1]Règles!$I$17:$I$630,MATCH($C140,[1]Règles!$E$17:$E$630,0))</f>
        <v>4.854838709677419</v>
      </c>
      <c r="M140">
        <f>INDEX([1]Règles!$F$17:$F$630,MATCH($C140,[1]Règles!$E$17:$E$630,0))</f>
        <v>32</v>
      </c>
      <c r="N140">
        <f>INDEX([1]Règles!$G$17:$G$630,MATCH($C140,[1]Règles!$E$17:$E$630,0))</f>
        <v>0</v>
      </c>
      <c r="O140">
        <f>VALUE(IF(SUBSTITUTE(SUBSTITUTE(INDEX([1]Règles!$H$17:$H$630,MATCH($C140,[1]Règles!$E$17:$E$630,0))," / ",""),"(-1)","")="",0,SUBSTITUTE(SUBSTITUTE(INDEX([1]Règles!$H$17:$H$630,MATCH($C140,[1]Règles!$E$17:$E$630,0))," / ",""),"(-1)","")))</f>
        <v>6</v>
      </c>
    </row>
    <row r="141" spans="1:15" x14ac:dyDescent="0.25">
      <c r="A141" t="s">
        <v>13</v>
      </c>
      <c r="B141" t="s">
        <v>26</v>
      </c>
      <c r="C141" t="s">
        <v>501</v>
      </c>
      <c r="D141" t="s">
        <v>502</v>
      </c>
      <c r="E141" t="s">
        <v>326</v>
      </c>
      <c r="F141">
        <v>11</v>
      </c>
      <c r="G141">
        <v>0</v>
      </c>
      <c r="H141">
        <v>0</v>
      </c>
      <c r="I141">
        <v>0</v>
      </c>
      <c r="L141">
        <f>INDEX([1]Règles!$I$17:$I$630,MATCH($C141,[1]Règles!$E$17:$E$630,0))</f>
        <v>5</v>
      </c>
      <c r="M141">
        <f>INDEX([1]Règles!$F$17:$F$630,MATCH($C141,[1]Règles!$E$17:$E$630,0))</f>
        <v>34</v>
      </c>
      <c r="N141">
        <f>INDEX([1]Règles!$G$17:$G$630,MATCH($C141,[1]Règles!$E$17:$E$630,0))</f>
        <v>1</v>
      </c>
      <c r="O141">
        <f>VALUE(IF(SUBSTITUTE(SUBSTITUTE(INDEX([1]Règles!$H$17:$H$630,MATCH($C141,[1]Règles!$E$17:$E$630,0))," / ",""),"(-1)","")="",0,SUBSTITUTE(SUBSTITUTE(INDEX([1]Règles!$H$17:$H$630,MATCH($C141,[1]Règles!$E$17:$E$630,0))," / ",""),"(-1)","")))</f>
        <v>2</v>
      </c>
    </row>
    <row r="142" spans="1:15" x14ac:dyDescent="0.25">
      <c r="A142" t="s">
        <v>17</v>
      </c>
      <c r="B142" t="s">
        <v>5</v>
      </c>
      <c r="C142" t="s">
        <v>783</v>
      </c>
      <c r="D142" t="s">
        <v>784</v>
      </c>
      <c r="E142" t="s">
        <v>176</v>
      </c>
      <c r="F142">
        <v>16</v>
      </c>
      <c r="G142">
        <v>0</v>
      </c>
      <c r="H142">
        <v>0</v>
      </c>
      <c r="I142">
        <v>0</v>
      </c>
      <c r="L142">
        <f>INDEX([1]Règles!$I$17:$I$630,MATCH($C142,[1]Règles!$E$17:$E$630,0))</f>
        <v>4.9000000000000004</v>
      </c>
      <c r="M142">
        <f>INDEX([1]Règles!$F$17:$F$630,MATCH($C142,[1]Règles!$E$17:$E$630,0))</f>
        <v>9</v>
      </c>
      <c r="N142">
        <f>INDEX([1]Règles!$G$17:$G$630,MATCH($C142,[1]Règles!$E$17:$E$630,0))</f>
        <v>20</v>
      </c>
      <c r="O142">
        <f>VALUE(IF(SUBSTITUTE(SUBSTITUTE(INDEX([1]Règles!$H$17:$H$630,MATCH($C142,[1]Règles!$E$17:$E$630,0))," / ",""),"(-1)","")="",0,SUBSTITUTE(SUBSTITUTE(INDEX([1]Règles!$H$17:$H$630,MATCH($C142,[1]Règles!$E$17:$E$630,0))," / ",""),"(-1)","")))</f>
        <v>4</v>
      </c>
    </row>
    <row r="143" spans="1:15" x14ac:dyDescent="0.25">
      <c r="A143" t="s">
        <v>1030</v>
      </c>
      <c r="B143" t="s">
        <v>26</v>
      </c>
      <c r="C143" t="s">
        <v>463</v>
      </c>
      <c r="D143" t="s">
        <v>464</v>
      </c>
      <c r="E143" t="s">
        <v>229</v>
      </c>
      <c r="F143">
        <v>31</v>
      </c>
      <c r="G143">
        <v>0</v>
      </c>
      <c r="H143">
        <v>0</v>
      </c>
      <c r="I143">
        <v>0</v>
      </c>
      <c r="L143">
        <f>INDEX([1]Règles!$I$17:$I$630,MATCH($C143,[1]Règles!$E$17:$E$630,0))</f>
        <v>5.104166666666667</v>
      </c>
      <c r="M143">
        <f>INDEX([1]Règles!$F$17:$F$630,MATCH($C143,[1]Règles!$E$17:$E$630,0))</f>
        <v>22</v>
      </c>
      <c r="N143">
        <f>INDEX([1]Règles!$G$17:$G$630,MATCH($C143,[1]Règles!$E$17:$E$630,0))</f>
        <v>3</v>
      </c>
      <c r="O143">
        <f>VALUE(IF(SUBSTITUTE(SUBSTITUTE(INDEX([1]Règles!$H$17:$H$630,MATCH($C143,[1]Règles!$E$17:$E$630,0))," / ",""),"(-1)","")="",0,SUBSTITUTE(SUBSTITUTE(INDEX([1]Règles!$H$17:$H$630,MATCH($C143,[1]Règles!$E$17:$E$630,0))," / ",""),"(-1)","")))</f>
        <v>1</v>
      </c>
    </row>
    <row r="144" spans="1:15" x14ac:dyDescent="0.25">
      <c r="A144" t="s">
        <v>1031</v>
      </c>
      <c r="B144" t="s">
        <v>5</v>
      </c>
      <c r="C144" t="s">
        <v>363</v>
      </c>
      <c r="D144" t="s">
        <v>364</v>
      </c>
      <c r="E144" t="s">
        <v>313</v>
      </c>
      <c r="F144">
        <v>20</v>
      </c>
      <c r="G144">
        <v>0</v>
      </c>
      <c r="H144">
        <v>0</v>
      </c>
      <c r="I144">
        <v>0</v>
      </c>
      <c r="L144">
        <f>INDEX([1]Règles!$I$17:$I$630,MATCH($C144,[1]Règles!$E$17:$E$630,0))</f>
        <v>4.931034482758621</v>
      </c>
      <c r="M144">
        <f>INDEX([1]Règles!$F$17:$F$630,MATCH($C144,[1]Règles!$E$17:$E$630,0))</f>
        <v>30</v>
      </c>
      <c r="N144">
        <f>INDEX([1]Règles!$G$17:$G$630,MATCH($C144,[1]Règles!$E$17:$E$630,0))</f>
        <v>3</v>
      </c>
      <c r="O144">
        <f>VALUE(IF(SUBSTITUTE(SUBSTITUTE(INDEX([1]Règles!$H$17:$H$630,MATCH($C144,[1]Règles!$E$17:$E$630,0))," / ",""),"(-1)","")="",0,SUBSTITUTE(SUBSTITUTE(INDEX([1]Règles!$H$17:$H$630,MATCH($C144,[1]Règles!$E$17:$E$630,0))," / ",""),"(-1)","")))</f>
        <v>6</v>
      </c>
    </row>
    <row r="145" spans="1:15" x14ac:dyDescent="0.25">
      <c r="A145" t="s">
        <v>1032</v>
      </c>
      <c r="B145" t="s">
        <v>5</v>
      </c>
      <c r="C145" t="s">
        <v>638</v>
      </c>
      <c r="D145" t="s">
        <v>639</v>
      </c>
      <c r="E145" t="s">
        <v>219</v>
      </c>
      <c r="F145">
        <v>15</v>
      </c>
      <c r="G145">
        <v>0</v>
      </c>
      <c r="H145">
        <v>0</v>
      </c>
      <c r="I145">
        <v>0</v>
      </c>
      <c r="L145">
        <f>INDEX([1]Règles!$I$17:$I$630,MATCH($C145,[1]Règles!$E$17:$E$630,0))</f>
        <v>4.931034482758621</v>
      </c>
      <c r="M145">
        <f>INDEX([1]Règles!$F$17:$F$630,MATCH($C145,[1]Règles!$E$17:$E$630,0))</f>
        <v>27</v>
      </c>
      <c r="N145">
        <f>INDEX([1]Règles!$G$17:$G$630,MATCH($C145,[1]Règles!$E$17:$E$630,0))</f>
        <v>4</v>
      </c>
      <c r="O145">
        <f>VALUE(IF(SUBSTITUTE(SUBSTITUTE(INDEX([1]Règles!$H$17:$H$630,MATCH($C145,[1]Règles!$E$17:$E$630,0))," / ",""),"(-1)","")="",0,SUBSTITUTE(SUBSTITUTE(INDEX([1]Règles!$H$17:$H$630,MATCH($C145,[1]Règles!$E$17:$E$630,0))," / ",""),"(-1)","")))</f>
        <v>7</v>
      </c>
    </row>
    <row r="146" spans="1:15" x14ac:dyDescent="0.25">
      <c r="A146" t="s">
        <v>17</v>
      </c>
      <c r="B146" t="s">
        <v>11</v>
      </c>
      <c r="C146" t="s">
        <v>449</v>
      </c>
      <c r="D146" t="s">
        <v>422</v>
      </c>
      <c r="E146" t="s">
        <v>176</v>
      </c>
      <c r="F146">
        <v>26</v>
      </c>
      <c r="L146">
        <f>INDEX([1]Règles!$I$17:$I$630,MATCH($C146,[1]Règles!$E$17:$E$630,0))</f>
        <v>5</v>
      </c>
      <c r="M146">
        <f>INDEX([1]Règles!$F$17:$F$630,MATCH($C146,[1]Règles!$E$17:$E$630,0))</f>
        <v>3</v>
      </c>
      <c r="N146">
        <f>INDEX([1]Règles!$G$17:$G$630,MATCH($C146,[1]Règles!$E$17:$E$630,0))</f>
        <v>11</v>
      </c>
      <c r="O146">
        <f>VALUE(IF(SUBSTITUTE(SUBSTITUTE(INDEX([1]Règles!$H$17:$H$630,MATCH($C146,[1]Règles!$E$17:$E$630,0))," / ",""),"(-1)","")="",0,SUBSTITUTE(SUBSTITUTE(INDEX([1]Règles!$H$17:$H$630,MATCH($C146,[1]Règles!$E$17:$E$630,0))," / ",""),"(-1)","")))</f>
        <v>2</v>
      </c>
    </row>
    <row r="147" spans="1:15" x14ac:dyDescent="0.25">
      <c r="A147" t="s">
        <v>1033</v>
      </c>
      <c r="B147" t="s">
        <v>26</v>
      </c>
      <c r="C147" t="s">
        <v>898</v>
      </c>
      <c r="D147" t="s">
        <v>373</v>
      </c>
      <c r="E147" t="s">
        <v>313</v>
      </c>
      <c r="F147">
        <v>9</v>
      </c>
      <c r="G147">
        <v>0</v>
      </c>
      <c r="H147">
        <v>0</v>
      </c>
      <c r="I147">
        <v>0</v>
      </c>
      <c r="L147">
        <f>INDEX([1]Règles!$I$17:$I$630,MATCH($C147,[1]Règles!$E$17:$E$630,0))</f>
        <v>4.9038461538461542</v>
      </c>
      <c r="M147">
        <f>INDEX([1]Règles!$F$17:$F$630,MATCH($C147,[1]Règles!$E$17:$E$630,0))</f>
        <v>26</v>
      </c>
      <c r="N147">
        <f>INDEX([1]Règles!$G$17:$G$630,MATCH($C147,[1]Règles!$E$17:$E$630,0))</f>
        <v>0</v>
      </c>
      <c r="O147">
        <f>VALUE(IF(SUBSTITUTE(SUBSTITUTE(INDEX([1]Règles!$H$17:$H$630,MATCH($C147,[1]Règles!$E$17:$E$630,0))," / ",""),"(-1)","")="",0,SUBSTITUTE(SUBSTITUTE(INDEX([1]Règles!$H$17:$H$630,MATCH($C147,[1]Règles!$E$17:$E$630,0))," / ",""),"(-1)","")))</f>
        <v>0</v>
      </c>
    </row>
    <row r="148" spans="1:15" x14ac:dyDescent="0.25">
      <c r="A148" t="s">
        <v>17</v>
      </c>
      <c r="B148" t="s">
        <v>11</v>
      </c>
      <c r="C148" t="s">
        <v>311</v>
      </c>
      <c r="D148" t="s">
        <v>312</v>
      </c>
      <c r="E148" t="s">
        <v>313</v>
      </c>
      <c r="F148">
        <v>23</v>
      </c>
      <c r="L148">
        <f>INDEX([1]Règles!$I$17:$I$630,MATCH($C148,[1]Règles!$E$17:$E$630,0))</f>
        <v>5.0166666666666666</v>
      </c>
      <c r="M148">
        <f>INDEX([1]Règles!$F$17:$F$630,MATCH($C148,[1]Règles!$E$17:$E$630,0))</f>
        <v>30</v>
      </c>
      <c r="N148">
        <f>INDEX([1]Règles!$G$17:$G$630,MATCH($C148,[1]Règles!$E$17:$E$630,0))</f>
        <v>2</v>
      </c>
      <c r="O148">
        <f>VALUE(IF(SUBSTITUTE(SUBSTITUTE(INDEX([1]Règles!$H$17:$H$630,MATCH($C148,[1]Règles!$E$17:$E$630,0))," / ",""),"(-1)","")="",0,SUBSTITUTE(SUBSTITUTE(INDEX([1]Règles!$H$17:$H$630,MATCH($C148,[1]Règles!$E$17:$E$630,0))," / ",""),"(-1)","")))</f>
        <v>3</v>
      </c>
    </row>
    <row r="149" spans="1:15" x14ac:dyDescent="0.25">
      <c r="A149" t="s">
        <v>1034</v>
      </c>
      <c r="B149" t="s">
        <v>11</v>
      </c>
      <c r="C149" t="s">
        <v>999</v>
      </c>
      <c r="D149" t="s">
        <v>1000</v>
      </c>
      <c r="E149" t="s">
        <v>209</v>
      </c>
      <c r="F149">
        <v>14</v>
      </c>
      <c r="G149">
        <v>0</v>
      </c>
      <c r="H149">
        <v>0</v>
      </c>
      <c r="I149">
        <v>0</v>
      </c>
      <c r="L149">
        <f>INDEX([1]Règles!$I$17:$I$630,MATCH($C149,[1]Règles!$E$17:$E$630,0))</f>
        <v>4.7272727272727275</v>
      </c>
      <c r="M149">
        <f>INDEX([1]Règles!$F$17:$F$630,MATCH($C149,[1]Règles!$E$17:$E$630,0))</f>
        <v>22</v>
      </c>
      <c r="N149">
        <f>INDEX([1]Règles!$G$17:$G$630,MATCH($C149,[1]Règles!$E$17:$E$630,0))</f>
        <v>12</v>
      </c>
      <c r="O149">
        <f>VALUE(IF(SUBSTITUTE(SUBSTITUTE(INDEX([1]Règles!$H$17:$H$630,MATCH($C149,[1]Règles!$E$17:$E$630,0))," / ",""),"(-1)","")="",0,SUBSTITUTE(SUBSTITUTE(INDEX([1]Règles!$H$17:$H$630,MATCH($C149,[1]Règles!$E$17:$E$630,0))," / ",""),"(-1)","")))</f>
        <v>6</v>
      </c>
    </row>
    <row r="150" spans="1:15" x14ac:dyDescent="0.25">
      <c r="A150" t="s">
        <v>17</v>
      </c>
      <c r="B150" t="s">
        <v>26</v>
      </c>
      <c r="C150" t="s">
        <v>370</v>
      </c>
      <c r="D150" t="s">
        <v>371</v>
      </c>
      <c r="E150" t="s">
        <v>184</v>
      </c>
      <c r="F150">
        <v>14</v>
      </c>
      <c r="G150">
        <v>0</v>
      </c>
      <c r="H150">
        <v>0</v>
      </c>
      <c r="I150">
        <v>0</v>
      </c>
      <c r="L150">
        <f>INDEX([1]Règles!$I$17:$I$630,MATCH($C150,[1]Règles!$E$17:$E$630,0))</f>
        <v>4.84</v>
      </c>
      <c r="M150">
        <f>INDEX([1]Règles!$F$17:$F$630,MATCH($C150,[1]Règles!$E$17:$E$630,0))</f>
        <v>25</v>
      </c>
      <c r="N150">
        <f>INDEX([1]Règles!$G$17:$G$630,MATCH($C150,[1]Règles!$E$17:$E$630,0))</f>
        <v>2</v>
      </c>
      <c r="O150">
        <f>VALUE(IF(SUBSTITUTE(SUBSTITUTE(INDEX([1]Règles!$H$17:$H$630,MATCH($C150,[1]Règles!$E$17:$E$630,0))," / ",""),"(-1)","")="",0,SUBSTITUTE(SUBSTITUTE(INDEX([1]Règles!$H$17:$H$630,MATCH($C150,[1]Règles!$E$17:$E$630,0))," / ",""),"(-1)","")))</f>
        <v>0</v>
      </c>
    </row>
    <row r="151" spans="1:15" x14ac:dyDescent="0.25">
      <c r="A151" t="s">
        <v>1032</v>
      </c>
      <c r="B151" t="s">
        <v>5</v>
      </c>
      <c r="C151" t="s">
        <v>640</v>
      </c>
      <c r="D151" t="s">
        <v>641</v>
      </c>
      <c r="E151" t="s">
        <v>219</v>
      </c>
      <c r="F151">
        <v>12</v>
      </c>
      <c r="G151">
        <v>0</v>
      </c>
      <c r="H151">
        <v>0</v>
      </c>
      <c r="I151">
        <v>0</v>
      </c>
      <c r="L151">
        <f>INDEX([1]Règles!$I$17:$I$630,MATCH($C151,[1]Règles!$E$17:$E$630,0))</f>
        <v>4.5714285714285712</v>
      </c>
      <c r="M151">
        <f>INDEX([1]Règles!$F$17:$F$630,MATCH($C151,[1]Règles!$E$17:$E$630,0))</f>
        <v>28</v>
      </c>
      <c r="N151">
        <f>INDEX([1]Règles!$G$17:$G$630,MATCH($C151,[1]Règles!$E$17:$E$630,0))</f>
        <v>5</v>
      </c>
      <c r="O151">
        <f>VALUE(IF(SUBSTITUTE(SUBSTITUTE(INDEX([1]Règles!$H$17:$H$630,MATCH($C151,[1]Règles!$E$17:$E$630,0))," / ",""),"(-1)","")="",0,SUBSTITUTE(SUBSTITUTE(INDEX([1]Règles!$H$17:$H$630,MATCH($C151,[1]Règles!$E$17:$E$630,0))," / ",""),"(-1)","")))</f>
        <v>4</v>
      </c>
    </row>
    <row r="152" spans="1:15" x14ac:dyDescent="0.25">
      <c r="A152" t="s">
        <v>17</v>
      </c>
      <c r="B152" t="s">
        <v>5</v>
      </c>
      <c r="C152" t="s">
        <v>423</v>
      </c>
      <c r="D152" t="s">
        <v>224</v>
      </c>
      <c r="E152" t="s">
        <v>209</v>
      </c>
      <c r="F152">
        <v>20</v>
      </c>
      <c r="G152">
        <v>0</v>
      </c>
      <c r="H152">
        <v>0</v>
      </c>
      <c r="I152">
        <v>0</v>
      </c>
      <c r="L152">
        <f>INDEX([1]Règles!$I$17:$I$630,MATCH($C152,[1]Règles!$E$17:$E$630,0))</f>
        <v>4.8695652173913047</v>
      </c>
      <c r="M152">
        <f>INDEX([1]Règles!$F$17:$F$630,MATCH($C152,[1]Règles!$E$17:$E$630,0))</f>
        <v>22</v>
      </c>
      <c r="N152">
        <f>INDEX([1]Règles!$G$17:$G$630,MATCH($C152,[1]Règles!$E$17:$E$630,0))</f>
        <v>12</v>
      </c>
      <c r="O152">
        <f>VALUE(IF(SUBSTITUTE(SUBSTITUTE(INDEX([1]Règles!$H$17:$H$630,MATCH($C152,[1]Règles!$E$17:$E$630,0))," / ",""),"(-1)","")="",0,SUBSTITUTE(SUBSTITUTE(INDEX([1]Règles!$H$17:$H$630,MATCH($C152,[1]Règles!$E$17:$E$630,0))," / ",""),"(-1)","")))</f>
        <v>6</v>
      </c>
    </row>
    <row r="153" spans="1:15" x14ac:dyDescent="0.25">
      <c r="A153" t="s">
        <v>1034</v>
      </c>
      <c r="B153" t="s">
        <v>5</v>
      </c>
      <c r="C153" t="s">
        <v>670</v>
      </c>
      <c r="D153" t="s">
        <v>671</v>
      </c>
      <c r="E153" t="s">
        <v>193</v>
      </c>
      <c r="F153">
        <v>9</v>
      </c>
      <c r="G153">
        <v>0</v>
      </c>
      <c r="H153">
        <v>0</v>
      </c>
      <c r="I153">
        <v>0</v>
      </c>
      <c r="L153">
        <f>INDEX([1]Règles!$I$17:$I$630,MATCH($C153,[1]Règles!$E$17:$E$630,0))</f>
        <v>4.7857142857142856</v>
      </c>
      <c r="M153">
        <f>INDEX([1]Règles!$F$17:$F$630,MATCH($C153,[1]Règles!$E$17:$E$630,0))</f>
        <v>7</v>
      </c>
      <c r="N153">
        <f>INDEX([1]Règles!$G$17:$G$630,MATCH($C153,[1]Règles!$E$17:$E$630,0))</f>
        <v>8</v>
      </c>
      <c r="O153">
        <f>VALUE(IF(SUBSTITUTE(SUBSTITUTE(INDEX([1]Règles!$H$17:$H$630,MATCH($C153,[1]Règles!$E$17:$E$630,0))," / ",""),"(-1)","")="",0,SUBSTITUTE(SUBSTITUTE(INDEX([1]Règles!$H$17:$H$630,MATCH($C153,[1]Règles!$E$17:$E$630,0))," / ",""),"(-1)","")))</f>
        <v>2</v>
      </c>
    </row>
    <row r="154" spans="1:15" x14ac:dyDescent="0.25">
      <c r="A154" t="s">
        <v>13</v>
      </c>
      <c r="B154" t="s">
        <v>26</v>
      </c>
      <c r="C154" t="s">
        <v>249</v>
      </c>
      <c r="D154" t="s">
        <v>205</v>
      </c>
      <c r="E154" t="s">
        <v>206</v>
      </c>
      <c r="F154">
        <v>7</v>
      </c>
      <c r="G154">
        <v>0</v>
      </c>
      <c r="H154">
        <v>0</v>
      </c>
      <c r="I154">
        <v>0</v>
      </c>
      <c r="L154">
        <f>INDEX([1]Règles!$I$17:$I$630,MATCH($C154,[1]Règles!$E$17:$E$630,0))</f>
        <v>4.634615384615385</v>
      </c>
      <c r="M154">
        <f>INDEX([1]Règles!$F$17:$F$630,MATCH($C154,[1]Règles!$E$17:$E$630,0))</f>
        <v>26</v>
      </c>
      <c r="N154">
        <f>INDEX([1]Règles!$G$17:$G$630,MATCH($C154,[1]Règles!$E$17:$E$630,0))</f>
        <v>1</v>
      </c>
      <c r="O154">
        <f>VALUE(IF(SUBSTITUTE(SUBSTITUTE(INDEX([1]Règles!$H$17:$H$630,MATCH($C154,[1]Règles!$E$17:$E$630,0))," / ",""),"(-1)","")="",0,SUBSTITUTE(SUBSTITUTE(INDEX([1]Règles!$H$17:$H$630,MATCH($C154,[1]Règles!$E$17:$E$630,0))," / ",""),"(-1)","")))</f>
        <v>1</v>
      </c>
    </row>
    <row r="155" spans="1:15" x14ac:dyDescent="0.25">
      <c r="A155" t="s">
        <v>1031</v>
      </c>
      <c r="B155" t="s">
        <v>26</v>
      </c>
      <c r="C155" t="s">
        <v>972</v>
      </c>
      <c r="D155" t="s">
        <v>973</v>
      </c>
      <c r="E155" t="s">
        <v>209</v>
      </c>
      <c r="F155">
        <v>9</v>
      </c>
      <c r="G155">
        <v>0</v>
      </c>
      <c r="H155">
        <v>0</v>
      </c>
      <c r="I155">
        <v>0</v>
      </c>
      <c r="L155">
        <f>INDEX([1]Règles!$I$17:$I$630,MATCH($C155,[1]Règles!$E$17:$E$630,0))</f>
        <v>4.8</v>
      </c>
      <c r="M155">
        <f>INDEX([1]Règles!$F$17:$F$630,MATCH($C155,[1]Règles!$E$17:$E$630,0))</f>
        <v>25</v>
      </c>
      <c r="N155">
        <f>INDEX([1]Règles!$G$17:$G$630,MATCH($C155,[1]Règles!$E$17:$E$630,0))</f>
        <v>2</v>
      </c>
      <c r="O155">
        <f>VALUE(IF(SUBSTITUTE(SUBSTITUTE(INDEX([1]Règles!$H$17:$H$630,MATCH($C155,[1]Règles!$E$17:$E$630,0))," / ",""),"(-1)","")="",0,SUBSTITUTE(SUBSTITUTE(INDEX([1]Règles!$H$17:$H$630,MATCH($C155,[1]Règles!$E$17:$E$630,0))," / ",""),"(-1)","")))</f>
        <v>0</v>
      </c>
    </row>
    <row r="156" spans="1:15" x14ac:dyDescent="0.25">
      <c r="A156" t="s">
        <v>1035</v>
      </c>
      <c r="B156" t="s">
        <v>26</v>
      </c>
      <c r="C156" t="s">
        <v>500</v>
      </c>
      <c r="D156" t="s">
        <v>490</v>
      </c>
      <c r="E156" t="s">
        <v>326</v>
      </c>
      <c r="F156">
        <v>28</v>
      </c>
      <c r="G156">
        <v>0</v>
      </c>
      <c r="H156">
        <v>0</v>
      </c>
      <c r="I156">
        <v>0</v>
      </c>
      <c r="L156">
        <f>INDEX([1]Règles!$I$17:$I$630,MATCH($C156,[1]Règles!$E$17:$E$630,0))</f>
        <v>5.04</v>
      </c>
      <c r="M156">
        <f>INDEX([1]Règles!$F$17:$F$630,MATCH($C156,[1]Règles!$E$17:$E$630,0))</f>
        <v>25</v>
      </c>
      <c r="N156">
        <f>INDEX([1]Règles!$G$17:$G$630,MATCH($C156,[1]Règles!$E$17:$E$630,0))</f>
        <v>4</v>
      </c>
      <c r="O156">
        <f>VALUE(IF(SUBSTITUTE(SUBSTITUTE(INDEX([1]Règles!$H$17:$H$630,MATCH($C156,[1]Règles!$E$17:$E$630,0))," / ",""),"(-1)","")="",0,SUBSTITUTE(SUBSTITUTE(INDEX([1]Règles!$H$17:$H$630,MATCH($C156,[1]Règles!$E$17:$E$630,0))," / ",""),"(-1)","")))</f>
        <v>2</v>
      </c>
    </row>
    <row r="157" spans="1:15" x14ac:dyDescent="0.25">
      <c r="A157" t="s">
        <v>1031</v>
      </c>
      <c r="B157" t="s">
        <v>26</v>
      </c>
      <c r="C157" t="s">
        <v>296</v>
      </c>
      <c r="D157" t="s">
        <v>297</v>
      </c>
      <c r="E157" t="s">
        <v>173</v>
      </c>
      <c r="F157">
        <v>9</v>
      </c>
      <c r="G157">
        <v>0</v>
      </c>
      <c r="H157">
        <v>0</v>
      </c>
      <c r="I157">
        <v>0</v>
      </c>
      <c r="L157">
        <f>INDEX([1]Règles!$I$17:$I$630,MATCH($C157,[1]Règles!$E$17:$E$630,0))</f>
        <v>5.0555555555555554</v>
      </c>
      <c r="M157">
        <f>INDEX([1]Règles!$F$17:$F$630,MATCH($C157,[1]Règles!$E$17:$E$630,0))</f>
        <v>26</v>
      </c>
      <c r="N157">
        <f>INDEX([1]Règles!$G$17:$G$630,MATCH($C157,[1]Règles!$E$17:$E$630,0))</f>
        <v>3</v>
      </c>
      <c r="O157">
        <f>VALUE(IF(SUBSTITUTE(SUBSTITUTE(INDEX([1]Règles!$H$17:$H$630,MATCH($C157,[1]Règles!$E$17:$E$630,0))," / ",""),"(-1)","")="",0,SUBSTITUTE(SUBSTITUTE(INDEX([1]Règles!$H$17:$H$630,MATCH($C157,[1]Règles!$E$17:$E$630,0))," / ",""),"(-1)","")))</f>
        <v>0</v>
      </c>
    </row>
    <row r="158" spans="1:15" x14ac:dyDescent="0.25">
      <c r="A158" t="s">
        <v>1030</v>
      </c>
      <c r="B158" t="s">
        <v>11</v>
      </c>
      <c r="C158" t="s">
        <v>468</v>
      </c>
      <c r="D158" t="s">
        <v>469</v>
      </c>
      <c r="E158" t="s">
        <v>206</v>
      </c>
      <c r="F158">
        <v>16</v>
      </c>
      <c r="G158">
        <v>0</v>
      </c>
      <c r="H158">
        <v>0</v>
      </c>
      <c r="I158">
        <v>0</v>
      </c>
      <c r="L158">
        <f>INDEX([1]Règles!$I$17:$I$630,MATCH($C158,[1]Règles!$E$17:$E$630,0))</f>
        <v>4.7142857142857144</v>
      </c>
      <c r="M158">
        <f>INDEX([1]Règles!$F$17:$F$630,MATCH($C158,[1]Règles!$E$17:$E$630,0))</f>
        <v>13</v>
      </c>
      <c r="N158">
        <f>INDEX([1]Règles!$G$17:$G$630,MATCH($C158,[1]Règles!$E$17:$E$630,0))</f>
        <v>14</v>
      </c>
      <c r="O158">
        <f>VALUE(IF(SUBSTITUTE(SUBSTITUTE(INDEX([1]Règles!$H$17:$H$630,MATCH($C158,[1]Règles!$E$17:$E$630,0))," / ",""),"(-1)","")="",0,SUBSTITUTE(SUBSTITUTE(INDEX([1]Règles!$H$17:$H$630,MATCH($C158,[1]Règles!$E$17:$E$630,0))," / ",""),"(-1)","")))</f>
        <v>5</v>
      </c>
    </row>
    <row r="159" spans="1:15" x14ac:dyDescent="0.25">
      <c r="A159" t="s">
        <v>1030</v>
      </c>
      <c r="B159" t="s">
        <v>20</v>
      </c>
      <c r="C159" t="s">
        <v>197</v>
      </c>
      <c r="D159" t="s">
        <v>708</v>
      </c>
      <c r="E159" t="s">
        <v>313</v>
      </c>
      <c r="F159">
        <v>1</v>
      </c>
      <c r="G159">
        <v>0</v>
      </c>
      <c r="H159">
        <v>0</v>
      </c>
      <c r="I159">
        <v>0</v>
      </c>
      <c r="L159">
        <f>INDEX([1]Règles!$I$17:$I$630,MATCH($C159,[1]Règles!$E$17:$E$630,0))</f>
        <v>4.758064516129032</v>
      </c>
      <c r="M159">
        <f>INDEX([1]Règles!$F$17:$F$630,MATCH($C159,[1]Règles!$E$17:$E$630,0))</f>
        <v>31</v>
      </c>
      <c r="N159">
        <f>INDEX([1]Règles!$G$17:$G$630,MATCH($C159,[1]Règles!$E$17:$E$630,0))</f>
        <v>0</v>
      </c>
      <c r="O159">
        <f>VALUE(IF(SUBSTITUTE(SUBSTITUTE(INDEX([1]Règles!$H$17:$H$630,MATCH($C159,[1]Règles!$E$17:$E$630,0))," / ",""),"(-1)","")="",0,SUBSTITUTE(SUBSTITUTE(INDEX([1]Règles!$H$17:$H$630,MATCH($C159,[1]Règles!$E$17:$E$630,0))," / ",""),"(-1)","")))</f>
        <v>1</v>
      </c>
    </row>
    <row r="160" spans="1:15" x14ac:dyDescent="0.25">
      <c r="A160" t="s">
        <v>13</v>
      </c>
      <c r="B160" t="s">
        <v>5</v>
      </c>
      <c r="C160" t="s">
        <v>785</v>
      </c>
      <c r="D160" t="s">
        <v>281</v>
      </c>
      <c r="E160" t="s">
        <v>176</v>
      </c>
      <c r="F160">
        <v>19</v>
      </c>
      <c r="G160">
        <v>0</v>
      </c>
      <c r="H160">
        <v>0</v>
      </c>
      <c r="I160">
        <v>0</v>
      </c>
      <c r="L160">
        <f>INDEX([1]Règles!$I$17:$I$630,MATCH($C160,[1]Règles!$E$17:$E$630,0))</f>
        <v>5.1052631578947372</v>
      </c>
      <c r="M160">
        <f>INDEX([1]Règles!$F$17:$F$630,MATCH($C160,[1]Règles!$E$17:$E$630,0))</f>
        <v>19</v>
      </c>
      <c r="N160">
        <f>INDEX([1]Règles!$G$17:$G$630,MATCH($C160,[1]Règles!$E$17:$E$630,0))</f>
        <v>16</v>
      </c>
      <c r="O160">
        <f>VALUE(IF(SUBSTITUTE(SUBSTITUTE(INDEX([1]Règles!$H$17:$H$630,MATCH($C160,[1]Règles!$E$17:$E$630,0))," / ",""),"(-1)","")="",0,SUBSTITUTE(SUBSTITUTE(INDEX([1]Règles!$H$17:$H$630,MATCH($C160,[1]Règles!$E$17:$E$630,0))," / ",""),"(-1)","")))</f>
        <v>8</v>
      </c>
    </row>
    <row r="161" spans="1:15" x14ac:dyDescent="0.25">
      <c r="A161" t="s">
        <v>17</v>
      </c>
      <c r="B161" t="s">
        <v>5</v>
      </c>
      <c r="C161" t="s">
        <v>1106</v>
      </c>
      <c r="D161" t="s">
        <v>254</v>
      </c>
      <c r="E161" t="s">
        <v>313</v>
      </c>
      <c r="F161">
        <v>26</v>
      </c>
      <c r="G161">
        <v>0</v>
      </c>
      <c r="H161">
        <v>0</v>
      </c>
      <c r="I161">
        <v>0</v>
      </c>
      <c r="L161">
        <f>INDEX([1]Règles!$I$17:$I$630,MATCH($C161,[1]Règles!$E$17:$E$630,0))</f>
        <v>4.6818181818181817</v>
      </c>
      <c r="M161">
        <f>INDEX([1]Règles!$F$17:$F$630,MATCH($C161,[1]Règles!$E$17:$E$630,0))</f>
        <v>22</v>
      </c>
      <c r="N161">
        <f>INDEX([1]Règles!$G$17:$G$630,MATCH($C161,[1]Règles!$E$17:$E$630,0))</f>
        <v>6</v>
      </c>
      <c r="O161">
        <f>VALUE(IF(SUBSTITUTE(SUBSTITUTE(INDEX([1]Règles!$H$17:$H$630,MATCH($C161,[1]Règles!$E$17:$E$630,0))," / ",""),"(-1)","")="",0,SUBSTITUTE(SUBSTITUTE(INDEX([1]Règles!$H$17:$H$630,MATCH($C161,[1]Règles!$E$17:$E$630,0))," / ",""),"(-1)","")))</f>
        <v>7</v>
      </c>
    </row>
    <row r="162" spans="1:15" x14ac:dyDescent="0.25">
      <c r="A162" t="s">
        <v>1034</v>
      </c>
      <c r="B162" t="s">
        <v>26</v>
      </c>
      <c r="C162" t="s">
        <v>715</v>
      </c>
      <c r="D162" t="s">
        <v>716</v>
      </c>
      <c r="E162" t="s">
        <v>184</v>
      </c>
      <c r="F162">
        <v>12</v>
      </c>
      <c r="G162">
        <v>0</v>
      </c>
      <c r="H162">
        <v>0</v>
      </c>
      <c r="I162">
        <v>0</v>
      </c>
      <c r="L162">
        <f>INDEX([1]Règles!$I$17:$I$630,MATCH($C162,[1]Règles!$E$17:$E$630,0))</f>
        <v>4.9523809523809526</v>
      </c>
      <c r="M162">
        <f>INDEX([1]Règles!$F$17:$F$630,MATCH($C162,[1]Règles!$E$17:$E$630,0))</f>
        <v>20</v>
      </c>
      <c r="N162">
        <f>INDEX([1]Règles!$G$17:$G$630,MATCH($C162,[1]Règles!$E$17:$E$630,0))</f>
        <v>1</v>
      </c>
      <c r="O162">
        <f>VALUE(IF(SUBSTITUTE(SUBSTITUTE(INDEX([1]Règles!$H$17:$H$630,MATCH($C162,[1]Règles!$E$17:$E$630,0))," / ",""),"(-1)","")="",0,SUBSTITUTE(SUBSTITUTE(INDEX([1]Règles!$H$17:$H$630,MATCH($C162,[1]Règles!$E$17:$E$630,0))," / ",""),"(-1)","")))</f>
        <v>2</v>
      </c>
    </row>
    <row r="163" spans="1:15" x14ac:dyDescent="0.25">
      <c r="A163" t="s">
        <v>1035</v>
      </c>
      <c r="B163" t="s">
        <v>26</v>
      </c>
      <c r="C163" t="s">
        <v>899</v>
      </c>
      <c r="D163" t="s">
        <v>900</v>
      </c>
      <c r="E163" t="s">
        <v>313</v>
      </c>
      <c r="F163">
        <v>11</v>
      </c>
      <c r="G163">
        <v>0</v>
      </c>
      <c r="H163">
        <v>0</v>
      </c>
      <c r="I163">
        <v>0</v>
      </c>
      <c r="L163">
        <f>INDEX([1]Règles!$I$17:$I$630,MATCH($C163,[1]Règles!$E$17:$E$630,0))</f>
        <v>4.7222222222222223</v>
      </c>
      <c r="M163">
        <f>INDEX([1]Règles!$F$17:$F$630,MATCH($C163,[1]Règles!$E$17:$E$630,0))</f>
        <v>28</v>
      </c>
      <c r="N163">
        <f>INDEX([1]Règles!$G$17:$G$630,MATCH($C163,[1]Règles!$E$17:$E$630,0))</f>
        <v>2</v>
      </c>
      <c r="O163">
        <f>VALUE(IF(SUBSTITUTE(SUBSTITUTE(INDEX([1]Règles!$H$17:$H$630,MATCH($C163,[1]Règles!$E$17:$E$630,0))," / ",""),"(-1)","")="",0,SUBSTITUTE(SUBSTITUTE(INDEX([1]Règles!$H$17:$H$630,MATCH($C163,[1]Règles!$E$17:$E$630,0))," / ",""),"(-1)","")))</f>
        <v>0</v>
      </c>
    </row>
    <row r="164" spans="1:15" x14ac:dyDescent="0.25">
      <c r="A164" t="s">
        <v>1032</v>
      </c>
      <c r="B164" t="s">
        <v>26</v>
      </c>
      <c r="C164" t="s">
        <v>300</v>
      </c>
      <c r="D164" t="s">
        <v>254</v>
      </c>
      <c r="E164" t="s">
        <v>193</v>
      </c>
      <c r="F164">
        <v>11</v>
      </c>
      <c r="G164">
        <v>0</v>
      </c>
      <c r="H164">
        <v>0</v>
      </c>
      <c r="I164">
        <v>0</v>
      </c>
      <c r="L164">
        <f>INDEX([1]Règles!$I$17:$I$630,MATCH($C164,[1]Règles!$E$17:$E$630,0))</f>
        <v>4.71875</v>
      </c>
      <c r="M164">
        <f>INDEX([1]Règles!$F$17:$F$630,MATCH($C164,[1]Règles!$E$17:$E$630,0))</f>
        <v>15</v>
      </c>
      <c r="N164">
        <f>INDEX([1]Règles!$G$17:$G$630,MATCH($C164,[1]Règles!$E$17:$E$630,0))</f>
        <v>4</v>
      </c>
      <c r="O164">
        <f>VALUE(IF(SUBSTITUTE(SUBSTITUTE(INDEX([1]Règles!$H$17:$H$630,MATCH($C164,[1]Règles!$E$17:$E$630,0))," / ",""),"(-1)","")="",0,SUBSTITUTE(SUBSTITUTE(INDEX([1]Règles!$H$17:$H$630,MATCH($C164,[1]Règles!$E$17:$E$630,0))," / ",""),"(-1)","")))</f>
        <v>0</v>
      </c>
    </row>
    <row r="165" spans="1:15" x14ac:dyDescent="0.25">
      <c r="A165" t="s">
        <v>1030</v>
      </c>
      <c r="B165" t="s">
        <v>5</v>
      </c>
      <c r="C165" t="s">
        <v>744</v>
      </c>
      <c r="D165" t="s">
        <v>819</v>
      </c>
      <c r="E165" t="s">
        <v>179</v>
      </c>
      <c r="F165">
        <v>5</v>
      </c>
      <c r="G165">
        <v>0</v>
      </c>
      <c r="H165">
        <v>0</v>
      </c>
      <c r="I165">
        <v>0</v>
      </c>
      <c r="L165">
        <f>INDEX([1]Règles!$I$17:$I$630,MATCH($C165,[1]Règles!$E$17:$E$630,0))</f>
        <v>4.5555555555555554</v>
      </c>
      <c r="M165">
        <f>INDEX([1]Règles!$F$17:$F$630,MATCH($C165,[1]Règles!$E$17:$E$630,0))</f>
        <v>8</v>
      </c>
      <c r="N165">
        <f>INDEX([1]Règles!$G$17:$G$630,MATCH($C165,[1]Règles!$E$17:$E$630,0))</f>
        <v>7</v>
      </c>
      <c r="O165">
        <f>VALUE(IF(SUBSTITUTE(SUBSTITUTE(INDEX([1]Règles!$H$17:$H$630,MATCH($C165,[1]Règles!$E$17:$E$630,0))," / ",""),"(-1)","")="",0,SUBSTITUTE(SUBSTITUTE(INDEX([1]Règles!$H$17:$H$630,MATCH($C165,[1]Règles!$E$17:$E$630,0))," / ",""),"(-1)","")))</f>
        <v>1</v>
      </c>
    </row>
    <row r="166" spans="1:15" x14ac:dyDescent="0.25">
      <c r="A166" t="s">
        <v>1034</v>
      </c>
      <c r="B166" t="s">
        <v>5</v>
      </c>
      <c r="C166" t="s">
        <v>711</v>
      </c>
      <c r="D166" t="s">
        <v>712</v>
      </c>
      <c r="E166" t="s">
        <v>184</v>
      </c>
      <c r="F166">
        <v>1</v>
      </c>
      <c r="G166">
        <v>0</v>
      </c>
      <c r="H166">
        <v>0</v>
      </c>
      <c r="I166">
        <v>0</v>
      </c>
    </row>
    <row r="167" spans="1:15" x14ac:dyDescent="0.25">
      <c r="A167" t="s">
        <v>1034</v>
      </c>
      <c r="B167" t="s">
        <v>26</v>
      </c>
      <c r="C167" t="s">
        <v>264</v>
      </c>
      <c r="D167" t="s">
        <v>265</v>
      </c>
      <c r="E167" t="s">
        <v>184</v>
      </c>
      <c r="F167">
        <v>1</v>
      </c>
      <c r="G167">
        <v>0</v>
      </c>
      <c r="H167">
        <v>0</v>
      </c>
      <c r="I167">
        <v>0</v>
      </c>
    </row>
    <row r="168" spans="1:15" x14ac:dyDescent="0.25">
      <c r="A168" t="s">
        <v>1034</v>
      </c>
      <c r="B168" t="s">
        <v>26</v>
      </c>
      <c r="C168" t="s">
        <v>958</v>
      </c>
      <c r="D168" t="s">
        <v>959</v>
      </c>
      <c r="E168" t="s">
        <v>386</v>
      </c>
      <c r="F168">
        <v>1</v>
      </c>
      <c r="G168">
        <v>0</v>
      </c>
      <c r="H168">
        <v>0</v>
      </c>
      <c r="I168">
        <v>0</v>
      </c>
    </row>
    <row r="169" spans="1:15" x14ac:dyDescent="0.25">
      <c r="A169" t="s">
        <v>1030</v>
      </c>
      <c r="B169" t="s">
        <v>5</v>
      </c>
      <c r="C169" t="s">
        <v>598</v>
      </c>
      <c r="D169" t="s">
        <v>172</v>
      </c>
      <c r="E169" t="s">
        <v>232</v>
      </c>
      <c r="F169">
        <v>1</v>
      </c>
      <c r="G169">
        <v>0</v>
      </c>
      <c r="H169">
        <v>0</v>
      </c>
      <c r="I169">
        <v>0</v>
      </c>
    </row>
    <row r="170" spans="1:15" x14ac:dyDescent="0.25">
      <c r="A170" t="s">
        <v>1035</v>
      </c>
      <c r="B170" t="s">
        <v>20</v>
      </c>
      <c r="C170" t="s">
        <v>691</v>
      </c>
      <c r="D170" t="s">
        <v>385</v>
      </c>
      <c r="E170" t="s">
        <v>199</v>
      </c>
      <c r="F170">
        <v>10</v>
      </c>
      <c r="G170">
        <v>0</v>
      </c>
      <c r="H170">
        <v>0</v>
      </c>
      <c r="I170">
        <v>0</v>
      </c>
    </row>
  </sheetData>
  <autoFilter ref="A2:O170">
    <sortState ref="A11:O147">
      <sortCondition descending="1" ref="L2:L170"/>
    </sortState>
  </autoFilter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27.7109375" bestFit="1" customWidth="1"/>
    <col min="2" max="3" width="10.28515625" bestFit="1" customWidth="1"/>
    <col min="4" max="4" width="12.5703125" bestFit="1" customWidth="1"/>
    <col min="5" max="5" width="11.5703125" bestFit="1" customWidth="1"/>
    <col min="6" max="6" width="4.28515625" customWidth="1"/>
    <col min="7" max="7" width="6.28515625" hidden="1" customWidth="1"/>
    <col min="8" max="8" width="7.42578125" hidden="1" customWidth="1"/>
    <col min="9" max="9" width="6.140625" hidden="1" customWidth="1"/>
    <col min="10" max="10" width="7.140625" hidden="1" customWidth="1"/>
    <col min="11" max="11" width="17.5703125" hidden="1" customWidth="1"/>
    <col min="17" max="17" width="15.7109375" customWidth="1"/>
    <col min="18" max="18" width="10.7109375" bestFit="1" customWidth="1"/>
    <col min="19" max="19" width="7.140625" bestFit="1" customWidth="1"/>
    <col min="20" max="20" width="7.85546875" customWidth="1"/>
    <col min="21" max="21" width="14.28515625" customWidth="1"/>
    <col min="22" max="22" width="10.140625" bestFit="1" customWidth="1"/>
  </cols>
  <sheetData>
    <row r="2" spans="1:23" x14ac:dyDescent="0.25">
      <c r="A2" t="s">
        <v>241</v>
      </c>
      <c r="B2" t="s">
        <v>0</v>
      </c>
      <c r="C2" t="s">
        <v>233</v>
      </c>
      <c r="D2" t="s">
        <v>234</v>
      </c>
      <c r="E2" t="s">
        <v>2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L2" t="s">
        <v>242</v>
      </c>
      <c r="M2" t="s">
        <v>244</v>
      </c>
      <c r="N2" t="s">
        <v>245</v>
      </c>
      <c r="O2" t="s">
        <v>243</v>
      </c>
    </row>
    <row r="3" spans="1:23" x14ac:dyDescent="0.25">
      <c r="A3" t="s">
        <v>1033</v>
      </c>
      <c r="B3" t="s">
        <v>26</v>
      </c>
      <c r="C3" t="s">
        <v>434</v>
      </c>
      <c r="D3" t="s">
        <v>435</v>
      </c>
      <c r="E3" t="s">
        <v>386</v>
      </c>
      <c r="F3">
        <v>39</v>
      </c>
      <c r="G3">
        <v>0</v>
      </c>
      <c r="H3">
        <v>0</v>
      </c>
      <c r="I3">
        <v>0</v>
      </c>
      <c r="L3">
        <f>INDEX([2]Règles!$I$17:$I$630,MATCH($C3,[2]Règles!$E$17:$E$630,0))</f>
        <v>6</v>
      </c>
      <c r="M3">
        <f>INDEX([2]Règles!$F$17:$F$630,MATCH($C3,[2]Règles!$E$17:$E$630,0))</f>
        <v>4</v>
      </c>
      <c r="N3">
        <f>INDEX([2]Règles!$G$17:$G$630,MATCH($C3,[2]Règles!$E$17:$E$630,0))</f>
        <v>0</v>
      </c>
      <c r="O3">
        <f>VALUE(IF(SUBSTITUTE(SUBSTITUTE(INDEX([2]Règles!$H$17:$H$630,MATCH($C3,[2]Règles!$E$17:$E$630,0))," / ",""),"(-1)","")="",0,SUBSTITUTE(SUBSTITUTE(INDEX([2]Règles!$H$17:$H$630,MATCH($C3,[2]Règles!$E$17:$E$630,0))," / ",""),"(-1)","")))</f>
        <v>2</v>
      </c>
      <c r="P3" t="s">
        <v>1193</v>
      </c>
    </row>
    <row r="4" spans="1:23" x14ac:dyDescent="0.25">
      <c r="A4" t="s">
        <v>1033</v>
      </c>
      <c r="B4" t="s">
        <v>11</v>
      </c>
      <c r="C4" t="s">
        <v>1014</v>
      </c>
      <c r="D4" t="s">
        <v>1191</v>
      </c>
      <c r="E4" t="s">
        <v>326</v>
      </c>
      <c r="F4">
        <v>18</v>
      </c>
      <c r="G4">
        <v>0</v>
      </c>
      <c r="H4">
        <v>0</v>
      </c>
      <c r="I4">
        <v>0</v>
      </c>
      <c r="L4">
        <f>INDEX([2]Règles!$I$17:$I$630,MATCH($C4,[2]Règles!$E$17:$E$630,0))</f>
        <v>5.2857142857142856</v>
      </c>
      <c r="M4">
        <f>INDEX([2]Règles!$F$17:$F$630,MATCH($C4,[2]Règles!$E$17:$E$630,0))</f>
        <v>7</v>
      </c>
      <c r="N4">
        <f>INDEX([2]Règles!$G$17:$G$630,MATCH($C4,[2]Règles!$E$17:$E$630,0))</f>
        <v>0</v>
      </c>
      <c r="O4">
        <f>VALUE(IF(SUBSTITUTE(SUBSTITUTE(INDEX([2]Règles!$H$17:$H$630,MATCH($C4,[2]Règles!$E$17:$E$630,0))," / ",""),"(-1)","")="",0,SUBSTITUTE(SUBSTITUTE(INDEX([2]Règles!$H$17:$H$630,MATCH($C4,[2]Règles!$E$17:$E$630,0))," / ",""),"(-1)","")))</f>
        <v>2</v>
      </c>
      <c r="P4" t="s">
        <v>1193</v>
      </c>
      <c r="Q4" s="2" t="s">
        <v>480</v>
      </c>
      <c r="R4" t="s">
        <v>477</v>
      </c>
      <c r="S4" t="s">
        <v>478</v>
      </c>
      <c r="T4" t="s">
        <v>482</v>
      </c>
      <c r="U4" t="s">
        <v>479</v>
      </c>
      <c r="V4" s="7" t="s">
        <v>483</v>
      </c>
      <c r="W4" s="7" t="s">
        <v>1065</v>
      </c>
    </row>
    <row r="5" spans="1:23" x14ac:dyDescent="0.25">
      <c r="A5" t="s">
        <v>1033</v>
      </c>
      <c r="B5" t="s">
        <v>11</v>
      </c>
      <c r="C5" t="s">
        <v>621</v>
      </c>
      <c r="D5" t="s">
        <v>622</v>
      </c>
      <c r="E5" t="s">
        <v>184</v>
      </c>
      <c r="F5">
        <v>52</v>
      </c>
      <c r="G5">
        <v>0</v>
      </c>
      <c r="H5">
        <v>0</v>
      </c>
      <c r="I5">
        <v>0</v>
      </c>
      <c r="L5">
        <f>INDEX([2]Règles!$I$17:$I$630,MATCH($C5,[2]Règles!$E$17:$E$630,0))</f>
        <v>4.75</v>
      </c>
      <c r="M5">
        <f>INDEX([2]Règles!$F$17:$F$630,MATCH($C5,[2]Règles!$E$17:$E$630,0))</f>
        <v>4</v>
      </c>
      <c r="N5">
        <f>INDEX([2]Règles!$G$17:$G$630,MATCH($C5,[2]Règles!$E$17:$E$630,0))</f>
        <v>3</v>
      </c>
      <c r="O5">
        <f>VALUE(IF(SUBSTITUTE(SUBSTITUTE(INDEX([2]Règles!$H$17:$H$630,MATCH($C5,[2]Règles!$E$17:$E$630,0))," / ",""),"(-1)","")="",0,SUBSTITUTE(SUBSTITUTE(INDEX([2]Règles!$H$17:$H$630,MATCH($C5,[2]Règles!$E$17:$E$630,0))," / ",""),"(-1)","")))</f>
        <v>2</v>
      </c>
      <c r="P5" t="s">
        <v>1193</v>
      </c>
      <c r="Q5" s="3" t="s">
        <v>1032</v>
      </c>
      <c r="R5" s="4">
        <v>19</v>
      </c>
      <c r="S5" s="4">
        <v>100</v>
      </c>
      <c r="T5" s="4">
        <v>19</v>
      </c>
      <c r="U5" s="8">
        <v>5.3913533834586467</v>
      </c>
      <c r="V5" s="8">
        <f>GETPIVOTDATA("Nb titu",$Q$4,"Club",Q5)/GETPIVOTDATA("Nb joueurs",$Q$4,"Club",Q5)</f>
        <v>5.2631578947368425</v>
      </c>
      <c r="W5" s="14">
        <f>V5/7</f>
        <v>0.75187969924812037</v>
      </c>
    </row>
    <row r="6" spans="1:23" x14ac:dyDescent="0.25">
      <c r="A6" t="s">
        <v>1033</v>
      </c>
      <c r="B6" t="s">
        <v>5</v>
      </c>
      <c r="C6" t="s">
        <v>400</v>
      </c>
      <c r="D6" t="s">
        <v>401</v>
      </c>
      <c r="E6" t="s">
        <v>386</v>
      </c>
      <c r="F6">
        <v>13</v>
      </c>
      <c r="G6">
        <v>0</v>
      </c>
      <c r="H6">
        <v>0</v>
      </c>
      <c r="I6">
        <v>0</v>
      </c>
      <c r="L6">
        <f>INDEX([2]Règles!$I$17:$I$630,MATCH($C6,[2]Règles!$E$17:$E$630,0))</f>
        <v>5</v>
      </c>
      <c r="M6">
        <f>INDEX([2]Règles!$F$17:$F$630,MATCH($C6,[2]Règles!$E$17:$E$630,0))</f>
        <v>4</v>
      </c>
      <c r="N6">
        <f>INDEX([2]Règles!$G$17:$G$630,MATCH($C6,[2]Règles!$E$17:$E$630,0))</f>
        <v>2</v>
      </c>
      <c r="O6">
        <f>VALUE(IF(SUBSTITUTE(SUBSTITUTE(INDEX([2]Règles!$H$17:$H$630,MATCH($C6,[2]Règles!$E$17:$E$630,0))," / ",""),"(-1)","")="",0,SUBSTITUTE(SUBSTITUTE(INDEX([2]Règles!$H$17:$H$630,MATCH($C6,[2]Règles!$E$17:$E$630,0))," / ",""),"(-1)","")))</f>
        <v>0</v>
      </c>
      <c r="P6" t="s">
        <v>1192</v>
      </c>
      <c r="Q6" s="3" t="s">
        <v>1034</v>
      </c>
      <c r="R6" s="4">
        <v>30</v>
      </c>
      <c r="S6" s="4">
        <v>133</v>
      </c>
      <c r="T6" s="4">
        <v>4</v>
      </c>
      <c r="U6" s="8">
        <v>5.0481481481481483</v>
      </c>
      <c r="V6" s="8">
        <f>GETPIVOTDATA("Nb titu",$Q$4,"Club",Q6)/GETPIVOTDATA("Nb joueurs",$Q$4,"Club",Q6)</f>
        <v>4.4333333333333336</v>
      </c>
      <c r="W6" s="14">
        <f t="shared" ref="W6:W12" si="0">V6/7</f>
        <v>0.63333333333333341</v>
      </c>
    </row>
    <row r="7" spans="1:23" x14ac:dyDescent="0.25">
      <c r="A7" t="s">
        <v>1033</v>
      </c>
      <c r="B7" t="s">
        <v>26</v>
      </c>
      <c r="C7" t="s">
        <v>247</v>
      </c>
      <c r="D7" t="s">
        <v>202</v>
      </c>
      <c r="E7" t="s">
        <v>181</v>
      </c>
      <c r="F7">
        <v>20</v>
      </c>
      <c r="G7">
        <v>0</v>
      </c>
      <c r="H7">
        <v>0</v>
      </c>
      <c r="I7">
        <v>0</v>
      </c>
      <c r="L7">
        <f>INDEX([2]Règles!$I$17:$I$630,MATCH($C7,[2]Règles!$E$17:$E$630,0))</f>
        <v>5.333333333333333</v>
      </c>
      <c r="M7">
        <f>INDEX([2]Règles!$F$17:$F$630,MATCH($C7,[2]Règles!$E$17:$E$630,0))</f>
        <v>6</v>
      </c>
      <c r="N7">
        <f>INDEX([2]Règles!$G$17:$G$630,MATCH($C7,[2]Règles!$E$17:$E$630,0))</f>
        <v>1</v>
      </c>
      <c r="O7">
        <f>VALUE(IF(SUBSTITUTE(SUBSTITUTE(INDEX([2]Règles!$H$17:$H$630,MATCH($C7,[2]Règles!$E$17:$E$630,0))," / ",""),"(-1)","")="",0,SUBSTITUTE(SUBSTITUTE(INDEX([2]Règles!$H$17:$H$630,MATCH($C7,[2]Règles!$E$17:$E$630,0))," / ",""),"(-1)","")))</f>
        <v>1</v>
      </c>
      <c r="P7" t="s">
        <v>1193</v>
      </c>
      <c r="Q7" s="3" t="s">
        <v>1033</v>
      </c>
      <c r="R7" s="4">
        <v>24</v>
      </c>
      <c r="S7" s="4">
        <v>98</v>
      </c>
      <c r="T7" s="4">
        <v>14</v>
      </c>
      <c r="U7" s="8">
        <v>4.9425324675324669</v>
      </c>
      <c r="V7" s="8">
        <f t="shared" ref="V7:V12" si="1">GETPIVOTDATA("Nb titu",$Q$4,"Club",Q7)/GETPIVOTDATA("Nb joueurs",$Q$4,"Club",Q7)</f>
        <v>4.083333333333333</v>
      </c>
      <c r="W7" s="14">
        <f t="shared" si="0"/>
        <v>0.58333333333333326</v>
      </c>
    </row>
    <row r="8" spans="1:23" x14ac:dyDescent="0.25">
      <c r="A8" t="s">
        <v>1033</v>
      </c>
      <c r="B8" t="s">
        <v>11</v>
      </c>
      <c r="C8" t="s">
        <v>220</v>
      </c>
      <c r="D8" t="s">
        <v>221</v>
      </c>
      <c r="E8" t="s">
        <v>196</v>
      </c>
      <c r="F8">
        <v>16</v>
      </c>
      <c r="G8">
        <v>0</v>
      </c>
      <c r="H8">
        <v>0</v>
      </c>
      <c r="I8">
        <v>0</v>
      </c>
      <c r="L8">
        <f>INDEX([2]Règles!$I$17:$I$630,MATCH($C8,[2]Règles!$E$17:$E$630,0))</f>
        <v>5.1428571428571432</v>
      </c>
      <c r="M8">
        <f>INDEX([2]Règles!$F$17:$F$630,MATCH($C8,[2]Règles!$E$17:$E$630,0))</f>
        <v>7</v>
      </c>
      <c r="N8">
        <f>INDEX([2]Règles!$G$17:$G$630,MATCH($C8,[2]Règles!$E$17:$E$630,0))</f>
        <v>0</v>
      </c>
      <c r="O8">
        <f>VALUE(IF(SUBSTITUTE(SUBSTITUTE(INDEX([2]Règles!$H$17:$H$630,MATCH($C8,[2]Règles!$E$17:$E$630,0))," / ",""),"(-1)","")="",0,SUBSTITUTE(SUBSTITUTE(INDEX([2]Règles!$H$17:$H$630,MATCH($C8,[2]Règles!$E$17:$E$630,0))," / ",""),"(-1)","")))</f>
        <v>1</v>
      </c>
      <c r="P8" t="s">
        <v>1193</v>
      </c>
      <c r="Q8" s="3" t="s">
        <v>1031</v>
      </c>
      <c r="R8" s="4">
        <v>19</v>
      </c>
      <c r="S8" s="4">
        <v>45</v>
      </c>
      <c r="T8" s="4">
        <v>7</v>
      </c>
      <c r="U8" s="8">
        <v>5.2030303030303022</v>
      </c>
      <c r="V8" s="8">
        <f t="shared" si="1"/>
        <v>2.3684210526315788</v>
      </c>
      <c r="W8" s="14">
        <f t="shared" si="0"/>
        <v>0.33834586466165412</v>
      </c>
    </row>
    <row r="9" spans="1:23" x14ac:dyDescent="0.25">
      <c r="A9" t="s">
        <v>1033</v>
      </c>
      <c r="B9" t="s">
        <v>5</v>
      </c>
      <c r="C9" t="s">
        <v>336</v>
      </c>
      <c r="D9" t="s">
        <v>680</v>
      </c>
      <c r="E9" t="s">
        <v>1186</v>
      </c>
      <c r="F9">
        <v>12</v>
      </c>
      <c r="G9">
        <v>0</v>
      </c>
      <c r="H9">
        <v>0</v>
      </c>
      <c r="I9">
        <v>0</v>
      </c>
      <c r="L9">
        <f>INDEX([2]Règles!$I$17:$I$630,MATCH($C9,[2]Règles!$E$17:$E$630,0))</f>
        <v>4.8571428571428568</v>
      </c>
      <c r="M9">
        <f>INDEX([2]Règles!$F$17:$F$630,MATCH($C9,[2]Règles!$E$17:$E$630,0))</f>
        <v>7</v>
      </c>
      <c r="N9">
        <f>INDEX([2]Règles!$G$17:$G$630,MATCH($C9,[2]Règles!$E$17:$E$630,0))</f>
        <v>0</v>
      </c>
      <c r="O9">
        <f>VALUE(IF(SUBSTITUTE(SUBSTITUTE(INDEX([2]Règles!$H$17:$H$630,MATCH($C9,[2]Règles!$E$17:$E$630,0))," / ",""),"(-1)","")="",0,SUBSTITUTE(SUBSTITUTE(INDEX([2]Règles!$H$17:$H$630,MATCH($C9,[2]Règles!$E$17:$E$630,0))," / ",""),"(-1)","")))</f>
        <v>1</v>
      </c>
      <c r="P9" t="s">
        <v>1193</v>
      </c>
      <c r="Q9" s="3" t="s">
        <v>1030</v>
      </c>
      <c r="R9" s="4">
        <v>19</v>
      </c>
      <c r="S9" s="4">
        <v>90</v>
      </c>
      <c r="T9" s="4">
        <v>12</v>
      </c>
      <c r="U9" s="8">
        <v>5.2815789473684198</v>
      </c>
      <c r="V9" s="8">
        <f t="shared" si="1"/>
        <v>4.7368421052631575</v>
      </c>
      <c r="W9" s="14">
        <f t="shared" si="0"/>
        <v>0.67669172932330823</v>
      </c>
    </row>
    <row r="10" spans="1:23" x14ac:dyDescent="0.25">
      <c r="A10" t="s">
        <v>1033</v>
      </c>
      <c r="B10" t="s">
        <v>5</v>
      </c>
      <c r="C10" t="s">
        <v>428</v>
      </c>
      <c r="D10" t="s">
        <v>429</v>
      </c>
      <c r="E10" t="s">
        <v>386</v>
      </c>
      <c r="F10">
        <v>21</v>
      </c>
      <c r="G10">
        <v>0</v>
      </c>
      <c r="H10">
        <v>0</v>
      </c>
      <c r="I10">
        <v>0</v>
      </c>
      <c r="L10">
        <f>INDEX([2]Règles!$I$17:$I$630,MATCH($C10,[2]Règles!$E$17:$E$630,0))</f>
        <v>4.4000000000000004</v>
      </c>
      <c r="M10">
        <f>INDEX([2]Règles!$F$17:$F$630,MATCH($C10,[2]Règles!$E$17:$E$630,0))</f>
        <v>5</v>
      </c>
      <c r="N10">
        <f>INDEX([2]Règles!$G$17:$G$630,MATCH($C10,[2]Règles!$E$17:$E$630,0))</f>
        <v>1</v>
      </c>
      <c r="O10">
        <f>VALUE(IF(SUBSTITUTE(SUBSTITUTE(INDEX([2]Règles!$H$17:$H$630,MATCH($C10,[2]Règles!$E$17:$E$630,0))," / ",""),"(-1)","")="",0,SUBSTITUTE(SUBSTITUTE(INDEX([2]Règles!$H$17:$H$630,MATCH($C10,[2]Règles!$E$17:$E$630,0))," / ",""),"(-1)","")))</f>
        <v>1</v>
      </c>
      <c r="P10" t="s">
        <v>1193</v>
      </c>
      <c r="Q10" s="3" t="s">
        <v>13</v>
      </c>
      <c r="R10" s="4">
        <v>18</v>
      </c>
      <c r="S10" s="4">
        <v>92</v>
      </c>
      <c r="T10" s="4">
        <v>16</v>
      </c>
      <c r="U10" s="8">
        <v>5.4705357142857141</v>
      </c>
      <c r="V10" s="8">
        <f t="shared" si="1"/>
        <v>5.1111111111111107</v>
      </c>
      <c r="W10" s="14">
        <f t="shared" si="0"/>
        <v>0.73015873015873012</v>
      </c>
    </row>
    <row r="11" spans="1:23" x14ac:dyDescent="0.25">
      <c r="A11" t="s">
        <v>1033</v>
      </c>
      <c r="B11" t="s">
        <v>5</v>
      </c>
      <c r="C11" t="s">
        <v>682</v>
      </c>
      <c r="D11" t="s">
        <v>202</v>
      </c>
      <c r="E11" t="s">
        <v>199</v>
      </c>
      <c r="F11">
        <v>11</v>
      </c>
      <c r="G11">
        <v>0</v>
      </c>
      <c r="H11">
        <v>0</v>
      </c>
      <c r="I11">
        <v>0</v>
      </c>
      <c r="L11">
        <f>INDEX([2]Règles!$I$17:$I$630,MATCH($C11,[2]Règles!$E$17:$E$630,0))</f>
        <v>4</v>
      </c>
      <c r="M11">
        <f>INDEX([2]Règles!$F$17:$F$630,MATCH($C11,[2]Règles!$E$17:$E$630,0))</f>
        <v>3</v>
      </c>
      <c r="N11">
        <f>INDEX([2]Règles!$G$17:$G$630,MATCH($C11,[2]Règles!$E$17:$E$630,0))</f>
        <v>3</v>
      </c>
      <c r="O11">
        <f>VALUE(IF(SUBSTITUTE(SUBSTITUTE(INDEX([2]Règles!$H$17:$H$630,MATCH($C11,[2]Règles!$E$17:$E$630,0))," / ",""),"(-1)","")="",0,SUBSTITUTE(SUBSTITUTE(INDEX([2]Règles!$H$17:$H$630,MATCH($C11,[2]Règles!$E$17:$E$630,0))," / ",""),"(-1)","")))</f>
        <v>2</v>
      </c>
      <c r="P11" t="s">
        <v>1192</v>
      </c>
      <c r="Q11" s="3" t="s">
        <v>1035</v>
      </c>
      <c r="R11" s="4">
        <v>19</v>
      </c>
      <c r="S11" s="4">
        <v>76</v>
      </c>
      <c r="T11" s="4">
        <v>21</v>
      </c>
      <c r="U11" s="8">
        <v>5.3586834733893554</v>
      </c>
      <c r="V11" s="8">
        <f t="shared" si="1"/>
        <v>4</v>
      </c>
      <c r="W11" s="14">
        <f t="shared" si="0"/>
        <v>0.5714285714285714</v>
      </c>
    </row>
    <row r="12" spans="1:23" x14ac:dyDescent="0.25">
      <c r="A12" t="s">
        <v>1033</v>
      </c>
      <c r="B12" t="s">
        <v>26</v>
      </c>
      <c r="C12" t="s">
        <v>1190</v>
      </c>
      <c r="D12" t="s">
        <v>1189</v>
      </c>
      <c r="E12" t="s">
        <v>176</v>
      </c>
      <c r="F12">
        <v>24</v>
      </c>
      <c r="G12">
        <v>0</v>
      </c>
      <c r="H12">
        <v>0</v>
      </c>
      <c r="I12">
        <v>0</v>
      </c>
      <c r="L12">
        <f>INDEX([2]Règles!$I$17:$I$630,MATCH($C12,[2]Règles!$E$17:$E$630,0))</f>
        <v>4</v>
      </c>
      <c r="M12">
        <f>INDEX([2]Règles!$F$17:$F$630,MATCH($C12,[2]Règles!$E$17:$E$630,0))</f>
        <v>2</v>
      </c>
      <c r="N12">
        <f>INDEX([2]Règles!$G$17:$G$630,MATCH($C12,[2]Règles!$E$17:$E$630,0))</f>
        <v>1</v>
      </c>
      <c r="O12">
        <f>VALUE(IF(SUBSTITUTE(SUBSTITUTE(INDEX([2]Règles!$H$17:$H$630,MATCH($C12,[2]Règles!$E$17:$E$630,0))," / ",""),"(-1)","")="",0,SUBSTITUTE(SUBSTITUTE(INDEX([2]Règles!$H$17:$H$630,MATCH($C12,[2]Règles!$E$17:$E$630,0))," / ",""),"(-1)","")))</f>
        <v>1</v>
      </c>
      <c r="P12" t="s">
        <v>1194</v>
      </c>
      <c r="Q12" s="3" t="s">
        <v>17</v>
      </c>
      <c r="R12" s="4">
        <v>20</v>
      </c>
      <c r="S12" s="4">
        <v>87</v>
      </c>
      <c r="T12" s="4">
        <v>10</v>
      </c>
      <c r="U12" s="8">
        <v>5.1354636591478684</v>
      </c>
      <c r="V12" s="8">
        <f t="shared" si="1"/>
        <v>4.3499999999999996</v>
      </c>
      <c r="W12" s="14">
        <f t="shared" si="0"/>
        <v>0.62142857142857133</v>
      </c>
    </row>
    <row r="13" spans="1:23" x14ac:dyDescent="0.25">
      <c r="A13" t="s">
        <v>1033</v>
      </c>
      <c r="B13" t="s">
        <v>11</v>
      </c>
      <c r="C13" t="s">
        <v>1188</v>
      </c>
      <c r="D13" t="s">
        <v>343</v>
      </c>
      <c r="E13" t="s">
        <v>199</v>
      </c>
      <c r="F13">
        <v>7</v>
      </c>
      <c r="G13">
        <v>0</v>
      </c>
      <c r="H13">
        <v>0</v>
      </c>
      <c r="I13">
        <v>0</v>
      </c>
      <c r="L13">
        <f>INDEX([2]Règles!$I$17:$I$630,MATCH($C13,[2]Règles!$E$17:$E$630,0))</f>
        <v>7</v>
      </c>
      <c r="M13">
        <f>INDEX([2]Règles!$F$17:$F$630,MATCH($C13,[2]Règles!$E$17:$E$630,0))</f>
        <v>1</v>
      </c>
      <c r="N13">
        <f>INDEX([2]Règles!$G$17:$G$630,MATCH($C13,[2]Règles!$E$17:$E$630,0))</f>
        <v>4</v>
      </c>
      <c r="O13">
        <f>VALUE(IF(SUBSTITUTE(SUBSTITUTE(INDEX([2]Règles!$H$17:$H$630,MATCH($C13,[2]Règles!$E$17:$E$630,0))," / ",""),"(-1)","")="",0,SUBSTITUTE(SUBSTITUTE(INDEX([2]Règles!$H$17:$H$630,MATCH($C13,[2]Règles!$E$17:$E$630,0))," / ",""),"(-1)","")))</f>
        <v>0</v>
      </c>
      <c r="P13" t="s">
        <v>1192</v>
      </c>
      <c r="Q13" s="3" t="s">
        <v>481</v>
      </c>
      <c r="R13" s="4">
        <v>168</v>
      </c>
      <c r="S13" s="4">
        <v>721</v>
      </c>
      <c r="T13" s="4">
        <v>103</v>
      </c>
      <c r="U13" s="8">
        <v>5.2083650793650786</v>
      </c>
      <c r="V13" s="9">
        <f>GETPIVOTDATA("Nb titu",$Q$4)/GETPIVOTDATA("Nb joueurs",$Q$4)</f>
        <v>4.291666666666667</v>
      </c>
      <c r="W13" s="14">
        <f>V13/7</f>
        <v>0.61309523809523814</v>
      </c>
    </row>
    <row r="14" spans="1:23" x14ac:dyDescent="0.25">
      <c r="A14" t="s">
        <v>1033</v>
      </c>
      <c r="B14" t="s">
        <v>20</v>
      </c>
      <c r="C14" t="s">
        <v>586</v>
      </c>
      <c r="D14" t="s">
        <v>581</v>
      </c>
      <c r="E14" t="s">
        <v>326</v>
      </c>
      <c r="F14">
        <v>19</v>
      </c>
      <c r="G14">
        <v>0</v>
      </c>
      <c r="H14">
        <v>0</v>
      </c>
      <c r="I14">
        <v>0</v>
      </c>
      <c r="L14">
        <f>INDEX([2]Règles!$I$17:$I$630,MATCH($C14,[2]Règles!$E$17:$E$630,0))</f>
        <v>5.666666666666667</v>
      </c>
      <c r="M14">
        <f>INDEX([2]Règles!$F$17:$F$630,MATCH($C14,[2]Règles!$E$17:$E$630,0))</f>
        <v>3</v>
      </c>
      <c r="N14">
        <f>INDEX([2]Règles!$G$17:$G$630,MATCH($C14,[2]Règles!$E$17:$E$630,0))</f>
        <v>0</v>
      </c>
      <c r="O14">
        <f>VALUE(IF(SUBSTITUTE(SUBSTITUTE(INDEX([2]Règles!$H$17:$H$630,MATCH($C14,[2]Règles!$E$17:$E$630,0))," / ",""),"(-1)","")="",0,SUBSTITUTE(SUBSTITUTE(INDEX([2]Règles!$H$17:$H$630,MATCH($C14,[2]Règles!$E$17:$E$630,0))," / ",""),"(-1)","")))</f>
        <v>0</v>
      </c>
      <c r="P14" t="s">
        <v>1193</v>
      </c>
    </row>
    <row r="15" spans="1:23" x14ac:dyDescent="0.25">
      <c r="A15" t="s">
        <v>1033</v>
      </c>
      <c r="B15" t="s">
        <v>26</v>
      </c>
      <c r="C15" t="s">
        <v>359</v>
      </c>
      <c r="D15" t="s">
        <v>344</v>
      </c>
      <c r="E15" t="s">
        <v>184</v>
      </c>
      <c r="F15">
        <v>37</v>
      </c>
      <c r="G15">
        <v>0</v>
      </c>
      <c r="H15">
        <v>0</v>
      </c>
      <c r="I15">
        <v>0</v>
      </c>
      <c r="L15">
        <f>INDEX([2]Règles!$I$17:$I$630,MATCH($C15,[2]Règles!$E$17:$E$630,0))</f>
        <v>5.4285714285714288</v>
      </c>
      <c r="M15">
        <f>INDEX([2]Règles!$F$17:$F$630,MATCH($C15,[2]Règles!$E$17:$E$630,0))</f>
        <v>7</v>
      </c>
      <c r="N15">
        <f>INDEX([2]Règles!$G$17:$G$630,MATCH($C15,[2]Règles!$E$17:$E$630,0))</f>
        <v>0</v>
      </c>
      <c r="O15">
        <f>VALUE(IF(SUBSTITUTE(SUBSTITUTE(INDEX([2]Règles!$H$17:$H$630,MATCH($C15,[2]Règles!$E$17:$E$630,0))," / ",""),"(-1)","")="",0,SUBSTITUTE(SUBSTITUTE(INDEX([2]Règles!$H$17:$H$630,MATCH($C15,[2]Règles!$E$17:$E$630,0))," / ",""),"(-1)","")))</f>
        <v>0</v>
      </c>
      <c r="P15" t="s">
        <v>1193</v>
      </c>
    </row>
    <row r="16" spans="1:23" x14ac:dyDescent="0.25">
      <c r="A16" t="s">
        <v>1033</v>
      </c>
      <c r="B16" t="s">
        <v>26</v>
      </c>
      <c r="C16" t="s">
        <v>339</v>
      </c>
      <c r="D16" t="s">
        <v>340</v>
      </c>
      <c r="E16" t="s">
        <v>184</v>
      </c>
      <c r="F16">
        <v>12</v>
      </c>
      <c r="G16">
        <v>0</v>
      </c>
      <c r="H16">
        <v>0</v>
      </c>
      <c r="I16">
        <v>0</v>
      </c>
      <c r="L16">
        <f>INDEX([2]Règles!$I$17:$I$630,MATCH($C16,[2]Règles!$E$17:$E$630,0))</f>
        <v>5.333333333333333</v>
      </c>
      <c r="M16">
        <f>INDEX([2]Règles!$F$17:$F$630,MATCH($C16,[2]Règles!$E$17:$E$630,0))</f>
        <v>3</v>
      </c>
      <c r="N16">
        <f>INDEX([2]Règles!$G$17:$G$630,MATCH($C16,[2]Règles!$E$17:$E$630,0))</f>
        <v>1</v>
      </c>
      <c r="O16">
        <f>VALUE(IF(SUBSTITUTE(SUBSTITUTE(INDEX([2]Règles!$H$17:$H$630,MATCH($C16,[2]Règles!$E$17:$E$630,0))," / ",""),"(-1)","")="",0,SUBSTITUTE(SUBSTITUTE(INDEX([2]Règles!$H$17:$H$630,MATCH($C16,[2]Règles!$E$17:$E$630,0))," / ",""),"(-1)","")))</f>
        <v>0</v>
      </c>
      <c r="P16" t="s">
        <v>1192</v>
      </c>
    </row>
    <row r="17" spans="1:16" x14ac:dyDescent="0.25">
      <c r="A17" t="s">
        <v>1033</v>
      </c>
      <c r="B17" t="s">
        <v>5</v>
      </c>
      <c r="C17" t="s">
        <v>292</v>
      </c>
      <c r="D17" t="s">
        <v>293</v>
      </c>
      <c r="E17" t="s">
        <v>187</v>
      </c>
      <c r="F17">
        <v>32</v>
      </c>
      <c r="G17">
        <v>0</v>
      </c>
      <c r="H17">
        <v>0</v>
      </c>
      <c r="I17">
        <v>0</v>
      </c>
      <c r="L17">
        <f>INDEX([2]Règles!$I$17:$I$630,MATCH($C17,[2]Règles!$E$17:$E$630,0))</f>
        <v>4</v>
      </c>
      <c r="M17">
        <f>INDEX([2]Règles!$F$17:$F$630,MATCH($C17,[2]Règles!$E$17:$E$630,0))</f>
        <v>1</v>
      </c>
      <c r="N17">
        <f>INDEX([2]Règles!$G$17:$G$630,MATCH($C17,[2]Règles!$E$17:$E$630,0))</f>
        <v>4</v>
      </c>
      <c r="O17">
        <f>VALUE(IF(SUBSTITUTE(SUBSTITUTE(INDEX([2]Règles!$H$17:$H$630,MATCH($C17,[2]Règles!$E$17:$E$630,0))," / ",""),"(-1)","")="",0,SUBSTITUTE(SUBSTITUTE(INDEX([2]Règles!$H$17:$H$630,MATCH($C17,[2]Règles!$E$17:$E$630,0))," / ",""),"(-1)","")))</f>
        <v>1</v>
      </c>
      <c r="P17" t="s">
        <v>1192</v>
      </c>
    </row>
    <row r="18" spans="1:16" x14ac:dyDescent="0.25">
      <c r="A18" t="s">
        <v>1033</v>
      </c>
      <c r="B18" t="s">
        <v>26</v>
      </c>
      <c r="C18" t="s">
        <v>60</v>
      </c>
      <c r="E18" t="s">
        <v>229</v>
      </c>
      <c r="F18">
        <v>14</v>
      </c>
      <c r="G18">
        <v>0</v>
      </c>
      <c r="H18">
        <v>0</v>
      </c>
      <c r="I18">
        <v>0</v>
      </c>
      <c r="L18">
        <f>INDEX([2]Règles!$I$17:$I$630,MATCH($C18,[2]Règles!$E$17:$E$630,0))</f>
        <v>5</v>
      </c>
      <c r="M18">
        <f>INDEX([2]Règles!$F$17:$F$630,MATCH($C18,[2]Règles!$E$17:$E$630,0))</f>
        <v>3</v>
      </c>
      <c r="N18">
        <f>INDEX([2]Règles!$G$17:$G$630,MATCH($C18,[2]Règles!$E$17:$E$630,0))</f>
        <v>1</v>
      </c>
      <c r="O18">
        <f>VALUE(IF(SUBSTITUTE(SUBSTITUTE(INDEX([2]Règles!$H$17:$H$630,MATCH($C18,[2]Règles!$E$17:$E$630,0))," / ",""),"(-1)","")="",0,SUBSTITUTE(SUBSTITUTE(INDEX([2]Règles!$H$17:$H$630,MATCH($C18,[2]Règles!$E$17:$E$630,0))," / ",""),"(-1)","")))</f>
        <v>0</v>
      </c>
      <c r="P18" t="s">
        <v>1192</v>
      </c>
    </row>
    <row r="19" spans="1:16" x14ac:dyDescent="0.25">
      <c r="A19" t="s">
        <v>1033</v>
      </c>
      <c r="B19" t="s">
        <v>26</v>
      </c>
      <c r="C19" t="s">
        <v>529</v>
      </c>
      <c r="D19" t="s">
        <v>267</v>
      </c>
      <c r="E19" t="s">
        <v>187</v>
      </c>
      <c r="F19">
        <v>19</v>
      </c>
      <c r="G19">
        <v>0</v>
      </c>
      <c r="H19">
        <v>0</v>
      </c>
      <c r="I19">
        <v>0</v>
      </c>
      <c r="L19">
        <f>INDEX([2]Règles!$I$17:$I$630,MATCH($C19,[2]Règles!$E$17:$E$630,0))</f>
        <v>4.8571428571428568</v>
      </c>
      <c r="M19">
        <f>INDEX([2]Règles!$F$17:$F$630,MATCH($C19,[2]Règles!$E$17:$E$630,0))</f>
        <v>7</v>
      </c>
      <c r="N19">
        <f>INDEX([2]Règles!$G$17:$G$630,MATCH($C19,[2]Règles!$E$17:$E$630,0))</f>
        <v>0</v>
      </c>
      <c r="O19">
        <f>VALUE(IF(SUBSTITUTE(SUBSTITUTE(INDEX([2]Règles!$H$17:$H$630,MATCH($C19,[2]Règles!$E$17:$E$630,0))," / ",""),"(-1)","")="",0,SUBSTITUTE(SUBSTITUTE(INDEX([2]Règles!$H$17:$H$630,MATCH($C19,[2]Règles!$E$17:$E$630,0))," / ",""),"(-1)","")))</f>
        <v>0</v>
      </c>
      <c r="P19" t="s">
        <v>1193</v>
      </c>
    </row>
    <row r="20" spans="1:16" x14ac:dyDescent="0.25">
      <c r="A20" t="s">
        <v>1033</v>
      </c>
      <c r="B20" t="s">
        <v>20</v>
      </c>
      <c r="C20" t="s">
        <v>301</v>
      </c>
      <c r="D20" t="s">
        <v>302</v>
      </c>
      <c r="E20" t="s">
        <v>187</v>
      </c>
      <c r="F20">
        <v>28</v>
      </c>
      <c r="G20">
        <v>0</v>
      </c>
      <c r="H20">
        <v>0</v>
      </c>
      <c r="I20">
        <v>0</v>
      </c>
      <c r="L20">
        <f>INDEX([2]Règles!$I$17:$I$630,MATCH($C20,[2]Règles!$E$17:$E$630,0))</f>
        <v>4.8</v>
      </c>
      <c r="M20">
        <f>INDEX([2]Règles!$F$17:$F$630,MATCH($C20,[2]Règles!$E$17:$E$630,0))</f>
        <v>5</v>
      </c>
      <c r="N20">
        <f>INDEX([2]Règles!$G$17:$G$630,MATCH($C20,[2]Règles!$E$17:$E$630,0))</f>
        <v>0</v>
      </c>
      <c r="O20">
        <f>VALUE(IF(SUBSTITUTE(SUBSTITUTE(INDEX([2]Règles!$H$17:$H$630,MATCH($C20,[2]Règles!$E$17:$E$630,0))," / ",""),"(-1)","")="",0,SUBSTITUTE(SUBSTITUTE(INDEX([2]Règles!$H$17:$H$630,MATCH($C20,[2]Règles!$E$17:$E$630,0))," / ",""),"(-1)","")))</f>
        <v>0</v>
      </c>
      <c r="P20" t="s">
        <v>1193</v>
      </c>
    </row>
    <row r="21" spans="1:16" x14ac:dyDescent="0.25">
      <c r="A21" t="s">
        <v>1033</v>
      </c>
      <c r="B21" t="s">
        <v>26</v>
      </c>
      <c r="C21" t="s">
        <v>78</v>
      </c>
      <c r="E21" t="s">
        <v>212</v>
      </c>
      <c r="F21">
        <v>17</v>
      </c>
      <c r="G21">
        <v>0</v>
      </c>
      <c r="H21">
        <v>0</v>
      </c>
      <c r="I21">
        <v>0</v>
      </c>
      <c r="L21">
        <f>INDEX([2]Règles!$I$17:$I$630,MATCH($C21,[2]Règles!$E$17:$E$630,0))</f>
        <v>4.7142857142857144</v>
      </c>
      <c r="M21">
        <f>INDEX([2]Règles!$F$17:$F$630,MATCH($C21,[2]Règles!$E$17:$E$630,0))</f>
        <v>7</v>
      </c>
      <c r="N21">
        <f>INDEX([2]Règles!$G$17:$G$630,MATCH($C21,[2]Règles!$E$17:$E$630,0))</f>
        <v>0</v>
      </c>
      <c r="O21">
        <f>VALUE(IF(SUBSTITUTE(SUBSTITUTE(INDEX([2]Règles!$H$17:$H$630,MATCH($C21,[2]Règles!$E$17:$E$630,0))," / ",""),"(-1)","")="",0,SUBSTITUTE(SUBSTITUTE(INDEX([2]Règles!$H$17:$H$630,MATCH($C21,[2]Règles!$E$17:$E$630,0))," / ",""),"(-1)","")))</f>
        <v>0</v>
      </c>
      <c r="P21" t="s">
        <v>1193</v>
      </c>
    </row>
    <row r="22" spans="1:16" x14ac:dyDescent="0.25">
      <c r="A22" t="s">
        <v>1033</v>
      </c>
      <c r="B22" t="s">
        <v>11</v>
      </c>
      <c r="C22" t="s">
        <v>1187</v>
      </c>
      <c r="D22" t="s">
        <v>202</v>
      </c>
      <c r="E22" t="s">
        <v>1186</v>
      </c>
      <c r="F22">
        <v>13</v>
      </c>
      <c r="G22">
        <v>0</v>
      </c>
      <c r="H22">
        <v>0</v>
      </c>
      <c r="I22">
        <v>0</v>
      </c>
      <c r="L22">
        <f>INDEX([2]Règles!$I$17:$I$630,MATCH($C22,[2]Règles!$E$17:$E$630,0))</f>
        <v>4.666666666666667</v>
      </c>
      <c r="M22">
        <f>INDEX([2]Règles!$F$17:$F$630,MATCH($C22,[2]Règles!$E$17:$E$630,0))</f>
        <v>3</v>
      </c>
      <c r="N22">
        <f>INDEX([2]Règles!$G$17:$G$630,MATCH($C22,[2]Règles!$E$17:$E$630,0))</f>
        <v>3</v>
      </c>
      <c r="O22">
        <f>VALUE(IF(SUBSTITUTE(SUBSTITUTE(INDEX([2]Règles!$H$17:$H$630,MATCH($C22,[2]Règles!$E$17:$E$630,0))," / ",""),"(-1)","")="",0,SUBSTITUTE(SUBSTITUTE(INDEX([2]Règles!$H$17:$H$630,MATCH($C22,[2]Règles!$E$17:$E$630,0))," / ",""),"(-1)","")))</f>
        <v>0</v>
      </c>
      <c r="P22" t="s">
        <v>1193</v>
      </c>
    </row>
    <row r="23" spans="1:16" x14ac:dyDescent="0.25">
      <c r="A23" t="s">
        <v>1033</v>
      </c>
      <c r="B23" t="s">
        <v>11</v>
      </c>
      <c r="C23" t="s">
        <v>866</v>
      </c>
      <c r="D23" t="s">
        <v>867</v>
      </c>
      <c r="E23" t="s">
        <v>193</v>
      </c>
      <c r="F23">
        <v>18</v>
      </c>
      <c r="G23">
        <v>0</v>
      </c>
      <c r="H23">
        <v>0</v>
      </c>
      <c r="I23">
        <v>0</v>
      </c>
      <c r="L23">
        <f>INDEX([2]Règles!$I$17:$I$630,MATCH($C23,[2]Règles!$E$17:$E$630,0))</f>
        <v>4.5</v>
      </c>
      <c r="M23">
        <f>INDEX([2]Règles!$F$17:$F$630,MATCH($C23,[2]Règles!$E$17:$E$630,0))</f>
        <v>6</v>
      </c>
      <c r="N23">
        <f>INDEX([2]Règles!$G$17:$G$630,MATCH($C23,[2]Règles!$E$17:$E$630,0))</f>
        <v>0</v>
      </c>
      <c r="O23">
        <f>VALUE(IF(SUBSTITUTE(SUBSTITUTE(INDEX([2]Règles!$H$17:$H$630,MATCH($C23,[2]Règles!$E$17:$E$630,0))," / ",""),"(-1)","")="",0,SUBSTITUTE(SUBSTITUTE(INDEX([2]Règles!$H$17:$H$630,MATCH($C23,[2]Règles!$E$17:$E$630,0))," / ",""),"(-1)","")))</f>
        <v>0</v>
      </c>
      <c r="P23" t="s">
        <v>1193</v>
      </c>
    </row>
    <row r="24" spans="1:16" x14ac:dyDescent="0.25">
      <c r="A24" t="s">
        <v>1033</v>
      </c>
      <c r="B24" t="s">
        <v>5</v>
      </c>
      <c r="C24" t="s">
        <v>1023</v>
      </c>
      <c r="D24" t="s">
        <v>254</v>
      </c>
      <c r="E24" t="s">
        <v>313</v>
      </c>
      <c r="F24">
        <v>18</v>
      </c>
      <c r="G24">
        <v>0</v>
      </c>
      <c r="H24">
        <v>0</v>
      </c>
      <c r="I24">
        <v>0</v>
      </c>
      <c r="L24">
        <f>INDEX([2]Règles!$I$17:$I$630,MATCH($C24,[2]Règles!$E$17:$E$630,0))</f>
        <v>4</v>
      </c>
      <c r="M24">
        <f>INDEX([2]Règles!$F$17:$F$630,MATCH($C24,[2]Règles!$E$17:$E$630,0))</f>
        <v>3</v>
      </c>
      <c r="N24">
        <f>INDEX([2]Règles!$G$17:$G$630,MATCH($C24,[2]Règles!$E$17:$E$630,0))</f>
        <v>0</v>
      </c>
      <c r="O24">
        <f>VALUE(IF(SUBSTITUTE(SUBSTITUTE(INDEX([2]Règles!$H$17:$H$630,MATCH($C24,[2]Règles!$E$17:$E$630,0))," / ",""),"(-1)","")="",0,SUBSTITUTE(SUBSTITUTE(INDEX([2]Règles!$H$17:$H$630,MATCH($C24,[2]Règles!$E$17:$E$630,0))," / ",""),"(-1)","")))</f>
        <v>0</v>
      </c>
      <c r="P24" t="s">
        <v>1194</v>
      </c>
    </row>
    <row r="25" spans="1:16" x14ac:dyDescent="0.25">
      <c r="A25" t="s">
        <v>1033</v>
      </c>
      <c r="B25" t="s">
        <v>11</v>
      </c>
      <c r="C25" t="s">
        <v>355</v>
      </c>
      <c r="D25" t="s">
        <v>356</v>
      </c>
      <c r="E25" t="s">
        <v>173</v>
      </c>
      <c r="F25">
        <v>25</v>
      </c>
      <c r="G25">
        <v>0</v>
      </c>
      <c r="H25">
        <v>0</v>
      </c>
      <c r="I25">
        <v>0</v>
      </c>
      <c r="P25" t="s">
        <v>1194</v>
      </c>
    </row>
    <row r="26" spans="1:16" x14ac:dyDescent="0.25">
      <c r="A26" t="s">
        <v>1033</v>
      </c>
      <c r="B26" t="s">
        <v>11</v>
      </c>
      <c r="C26" t="s">
        <v>872</v>
      </c>
      <c r="D26" t="s">
        <v>544</v>
      </c>
      <c r="E26" t="s">
        <v>386</v>
      </c>
      <c r="F26">
        <v>15</v>
      </c>
      <c r="G26">
        <v>0</v>
      </c>
      <c r="H26">
        <v>0</v>
      </c>
      <c r="I26">
        <v>0</v>
      </c>
      <c r="P26" t="s">
        <v>1193</v>
      </c>
    </row>
    <row r="27" spans="1:16" x14ac:dyDescent="0.25">
      <c r="A27" t="s">
        <v>1031</v>
      </c>
      <c r="B27" t="s">
        <v>5</v>
      </c>
      <c r="C27" t="s">
        <v>878</v>
      </c>
      <c r="D27" t="s">
        <v>879</v>
      </c>
      <c r="E27" t="s">
        <v>386</v>
      </c>
      <c r="F27">
        <v>48</v>
      </c>
      <c r="G27">
        <v>0</v>
      </c>
      <c r="H27">
        <v>0</v>
      </c>
      <c r="I27">
        <v>0</v>
      </c>
      <c r="J27" t="s">
        <v>1197</v>
      </c>
      <c r="K27" t="s">
        <v>1197</v>
      </c>
    </row>
    <row r="28" spans="1:16" x14ac:dyDescent="0.25">
      <c r="A28" t="s">
        <v>1031</v>
      </c>
      <c r="B28" t="s">
        <v>5</v>
      </c>
      <c r="C28" t="s">
        <v>1204</v>
      </c>
      <c r="D28" t="s">
        <v>576</v>
      </c>
      <c r="E28" t="s">
        <v>184</v>
      </c>
      <c r="F28">
        <v>1</v>
      </c>
      <c r="G28">
        <v>1</v>
      </c>
      <c r="H28">
        <v>0</v>
      </c>
      <c r="I28">
        <v>1</v>
      </c>
      <c r="J28" t="s">
        <v>1195</v>
      </c>
      <c r="K28" t="s">
        <v>1195</v>
      </c>
      <c r="L28">
        <f>INDEX([2]Règles!$I$17:$I$630,MATCH($C28,[2]Règles!$E$17:$E$630,0))</f>
        <v>6</v>
      </c>
      <c r="M28">
        <f>INDEX([2]Règles!$F$17:$F$630,MATCH($C28,[2]Règles!$E$17:$E$630,0))</f>
        <v>1</v>
      </c>
      <c r="N28">
        <f>INDEX([2]Règles!$G$17:$G$630,MATCH($C28,[2]Règles!$E$17:$E$630,0))</f>
        <v>2</v>
      </c>
      <c r="O28">
        <f>VALUE(IF(SUBSTITUTE(SUBSTITUTE(INDEX([2]Règles!$H$17:$H$630,MATCH($C28,[2]Règles!$E$17:$E$630,0))," / ",""),"(-1)","")="",0,SUBSTITUTE(SUBSTITUTE(INDEX([2]Règles!$H$17:$H$630,MATCH($C28,[2]Règles!$E$17:$E$630,0))," / ",""),"(-1)","")))</f>
        <v>1</v>
      </c>
    </row>
    <row r="29" spans="1:16" x14ac:dyDescent="0.25">
      <c r="A29" t="s">
        <v>1031</v>
      </c>
      <c r="B29" t="s">
        <v>5</v>
      </c>
      <c r="C29" t="s">
        <v>182</v>
      </c>
      <c r="D29" t="s">
        <v>183</v>
      </c>
      <c r="E29" t="s">
        <v>184</v>
      </c>
      <c r="F29">
        <v>101</v>
      </c>
      <c r="G29">
        <v>1</v>
      </c>
      <c r="H29">
        <v>0</v>
      </c>
      <c r="I29">
        <v>1</v>
      </c>
      <c r="J29" t="s">
        <v>1202</v>
      </c>
      <c r="K29" t="s">
        <v>1202</v>
      </c>
      <c r="L29">
        <f>INDEX([2]Règles!$I$17:$I$630,MATCH($C29,[2]Règles!$E$17:$E$630,0))</f>
        <v>4.833333333333333</v>
      </c>
      <c r="M29">
        <f>INDEX([2]Règles!$F$17:$F$630,MATCH($C29,[2]Règles!$E$17:$E$630,0))</f>
        <v>6</v>
      </c>
      <c r="N29">
        <f>INDEX([2]Règles!$G$17:$G$630,MATCH($C29,[2]Règles!$E$17:$E$630,0))</f>
        <v>0</v>
      </c>
      <c r="O29">
        <f>VALUE(IF(SUBSTITUTE(SUBSTITUTE(INDEX([2]Règles!$H$17:$H$630,MATCH($C29,[2]Règles!$E$17:$E$630,0))," / ",""),"(-1)","")="",0,SUBSTITUTE(SUBSTITUTE(INDEX([2]Règles!$H$17:$H$630,MATCH($C29,[2]Règles!$E$17:$E$630,0))," / ",""),"(-1)","")))</f>
        <v>1</v>
      </c>
    </row>
    <row r="30" spans="1:16" x14ac:dyDescent="0.25">
      <c r="A30" t="s">
        <v>1031</v>
      </c>
      <c r="B30" t="s">
        <v>5</v>
      </c>
      <c r="C30" t="s">
        <v>1281</v>
      </c>
      <c r="E30" t="s">
        <v>181</v>
      </c>
      <c r="F30">
        <v>80</v>
      </c>
      <c r="G30">
        <v>2</v>
      </c>
      <c r="H30">
        <v>0</v>
      </c>
      <c r="I30">
        <v>2</v>
      </c>
      <c r="J30" t="s">
        <v>1200</v>
      </c>
      <c r="K30" t="s">
        <v>1200</v>
      </c>
      <c r="L30">
        <f>INDEX([2]Règles!$I$17:$I$630,MATCH($C30,[2]Règles!$E$17:$E$630,0))</f>
        <v>5.5</v>
      </c>
      <c r="M30">
        <f>INDEX([2]Règles!$F$17:$F$630,MATCH($C30,[2]Règles!$E$17:$E$630,0))</f>
        <v>6</v>
      </c>
      <c r="N30">
        <f>INDEX([2]Règles!$G$17:$G$630,MATCH($C30,[2]Règles!$E$17:$E$630,0))</f>
        <v>1</v>
      </c>
      <c r="O30">
        <f>VALUE(IF(SUBSTITUTE(SUBSTITUTE(INDEX([2]Règles!$H$17:$H$630,MATCH($C30,[2]Règles!$E$17:$E$630,0))," / ",""),"(-1)","")="",0,SUBSTITUTE(SUBSTITUTE(INDEX([2]Règles!$H$17:$H$630,MATCH($C30,[2]Règles!$E$17:$E$630,0))," / ",""),"(-1)","")))</f>
        <v>4</v>
      </c>
    </row>
    <row r="31" spans="1:16" x14ac:dyDescent="0.25">
      <c r="A31" t="s">
        <v>1031</v>
      </c>
      <c r="B31" t="s">
        <v>26</v>
      </c>
      <c r="C31" t="s">
        <v>33</v>
      </c>
      <c r="E31" t="s">
        <v>229</v>
      </c>
      <c r="F31">
        <v>60</v>
      </c>
      <c r="G31">
        <v>0</v>
      </c>
      <c r="H31">
        <v>0</v>
      </c>
      <c r="I31">
        <v>0</v>
      </c>
      <c r="J31" t="s">
        <v>1196</v>
      </c>
      <c r="K31" t="s">
        <v>1205</v>
      </c>
      <c r="L31">
        <f>INDEX([2]Règles!$I$17:$I$630,MATCH($C31,[2]Règles!$E$17:$E$630,0))</f>
        <v>5.6</v>
      </c>
      <c r="M31">
        <f>INDEX([2]Règles!$F$17:$F$630,MATCH($C31,[2]Règles!$E$17:$E$630,0))</f>
        <v>5</v>
      </c>
      <c r="N31">
        <f>INDEX([2]Règles!$G$17:$G$630,MATCH($C31,[2]Règles!$E$17:$E$630,0))</f>
        <v>0</v>
      </c>
      <c r="O31">
        <f>VALUE(IF(SUBSTITUTE(SUBSTITUTE(INDEX([2]Règles!$H$17:$H$630,MATCH($C31,[2]Règles!$E$17:$E$630,0))," / ",""),"(-1)","")="",0,SUBSTITUTE(SUBSTITUTE(INDEX([2]Règles!$H$17:$H$630,MATCH($C31,[2]Règles!$E$17:$E$630,0))," / ",""),"(-1)","")))</f>
        <v>0</v>
      </c>
    </row>
    <row r="32" spans="1:16" x14ac:dyDescent="0.25">
      <c r="A32" t="s">
        <v>1031</v>
      </c>
      <c r="B32" t="s">
        <v>26</v>
      </c>
      <c r="C32" t="s">
        <v>806</v>
      </c>
      <c r="D32" t="s">
        <v>807</v>
      </c>
      <c r="E32" t="s">
        <v>173</v>
      </c>
      <c r="F32">
        <v>40</v>
      </c>
      <c r="G32">
        <v>0</v>
      </c>
      <c r="H32">
        <v>0</v>
      </c>
      <c r="I32">
        <v>0</v>
      </c>
      <c r="J32" t="s">
        <v>1202</v>
      </c>
      <c r="K32" t="s">
        <v>1206</v>
      </c>
      <c r="L32">
        <f>INDEX([2]Règles!$I$17:$I$630,MATCH($C32,[2]Règles!$E$17:$E$630,0))</f>
        <v>5.333333333333333</v>
      </c>
      <c r="M32">
        <f>INDEX([2]Règles!$F$17:$F$630,MATCH($C32,[2]Règles!$E$17:$E$630,0))</f>
        <v>6</v>
      </c>
      <c r="N32">
        <f>INDEX([2]Règles!$G$17:$G$630,MATCH($C32,[2]Règles!$E$17:$E$630,0))</f>
        <v>0</v>
      </c>
      <c r="O32">
        <f>VALUE(IF(SUBSTITUTE(SUBSTITUTE(INDEX([2]Règles!$H$17:$H$630,MATCH($C32,[2]Règles!$E$17:$E$630,0))," / ",""),"(-1)","")="",0,SUBSTITUTE(SUBSTITUTE(INDEX([2]Règles!$H$17:$H$630,MATCH($C32,[2]Règles!$E$17:$E$630,0))," / ",""),"(-1)","")))</f>
        <v>0</v>
      </c>
    </row>
    <row r="33" spans="1:15" x14ac:dyDescent="0.25">
      <c r="A33" t="s">
        <v>1031</v>
      </c>
      <c r="B33" t="s">
        <v>26</v>
      </c>
      <c r="C33" t="s">
        <v>1282</v>
      </c>
      <c r="E33" t="s">
        <v>1207</v>
      </c>
      <c r="F33">
        <v>1</v>
      </c>
      <c r="G33">
        <v>0</v>
      </c>
      <c r="H33">
        <v>0</v>
      </c>
      <c r="I33">
        <v>0</v>
      </c>
    </row>
    <row r="34" spans="1:15" x14ac:dyDescent="0.25">
      <c r="A34" t="s">
        <v>1031</v>
      </c>
      <c r="B34" t="s">
        <v>26</v>
      </c>
      <c r="C34" t="s">
        <v>894</v>
      </c>
      <c r="D34" t="s">
        <v>895</v>
      </c>
      <c r="E34" t="s">
        <v>313</v>
      </c>
      <c r="F34">
        <v>25</v>
      </c>
      <c r="G34">
        <v>0</v>
      </c>
      <c r="H34">
        <v>0</v>
      </c>
      <c r="I34">
        <v>0</v>
      </c>
      <c r="J34" t="s">
        <v>1208</v>
      </c>
      <c r="K34" t="s">
        <v>1209</v>
      </c>
      <c r="L34">
        <f>INDEX([2]Règles!$I$17:$I$630,MATCH($C34,[2]Règles!$E$17:$E$630,0))</f>
        <v>5</v>
      </c>
      <c r="M34">
        <f>INDEX([2]Règles!$F$17:$F$630,MATCH($C34,[2]Règles!$E$17:$E$630,0))</f>
        <v>7</v>
      </c>
      <c r="N34">
        <f>INDEX([2]Règles!$G$17:$G$630,MATCH($C34,[2]Règles!$E$17:$E$630,0))</f>
        <v>0</v>
      </c>
      <c r="O34">
        <f>VALUE(IF(SUBSTITUTE(SUBSTITUTE(INDEX([2]Règles!$H$17:$H$630,MATCH($C34,[2]Règles!$E$17:$E$630,0))," / ",""),"(-1)","")="",0,SUBSTITUTE(SUBSTITUTE(INDEX([2]Règles!$H$17:$H$630,MATCH($C34,[2]Règles!$E$17:$E$630,0))," / ",""),"(-1)","")))</f>
        <v>0</v>
      </c>
    </row>
    <row r="35" spans="1:15" x14ac:dyDescent="0.25">
      <c r="A35" t="s">
        <v>1031</v>
      </c>
      <c r="B35" t="s">
        <v>26</v>
      </c>
      <c r="C35" t="s">
        <v>789</v>
      </c>
      <c r="D35" t="s">
        <v>790</v>
      </c>
      <c r="E35" t="s">
        <v>176</v>
      </c>
      <c r="F35">
        <v>14</v>
      </c>
      <c r="G35">
        <v>0</v>
      </c>
      <c r="H35">
        <v>0</v>
      </c>
      <c r="I35">
        <v>0</v>
      </c>
      <c r="J35" t="s">
        <v>1208</v>
      </c>
      <c r="K35" t="s">
        <v>1209</v>
      </c>
      <c r="L35">
        <f>INDEX([2]Règles!$I$17:$I$630,MATCH($C35,[2]Règles!$E$17:$E$630,0))</f>
        <v>4.8</v>
      </c>
      <c r="M35">
        <f>INDEX([2]Règles!$F$17:$F$630,MATCH($C35,[2]Règles!$E$17:$E$630,0))</f>
        <v>6</v>
      </c>
      <c r="N35">
        <f>INDEX([2]Règles!$G$17:$G$630,MATCH($C35,[2]Règles!$E$17:$E$630,0))</f>
        <v>0</v>
      </c>
      <c r="O35">
        <f>VALUE(IF(SUBSTITUTE(SUBSTITUTE(INDEX([2]Règles!$H$17:$H$630,MATCH($C35,[2]Règles!$E$17:$E$630,0))," / ",""),"(-1)","")="",0,SUBSTITUTE(SUBSTITUTE(INDEX([2]Règles!$H$17:$H$630,MATCH($C35,[2]Règles!$E$17:$E$630,0))," / ",""),"(-1)","")))</f>
        <v>0</v>
      </c>
    </row>
    <row r="36" spans="1:15" x14ac:dyDescent="0.25">
      <c r="A36" t="s">
        <v>1031</v>
      </c>
      <c r="B36" t="s">
        <v>26</v>
      </c>
      <c r="C36" t="s">
        <v>185</v>
      </c>
      <c r="D36" t="s">
        <v>877</v>
      </c>
      <c r="E36" t="s">
        <v>1210</v>
      </c>
      <c r="F36">
        <v>1</v>
      </c>
      <c r="G36">
        <v>0</v>
      </c>
      <c r="H36">
        <v>0</v>
      </c>
      <c r="I36">
        <v>0</v>
      </c>
      <c r="L36">
        <f>INDEX([2]Règles!$I$17:$I$630,MATCH($C36,[2]Règles!$E$17:$E$630,0))</f>
        <v>4.666666666666667</v>
      </c>
      <c r="M36">
        <f>INDEX([2]Règles!$F$17:$F$630,MATCH($C36,[2]Règles!$E$17:$E$630,0))</f>
        <v>3</v>
      </c>
      <c r="N36">
        <f>INDEX([2]Règles!$G$17:$G$630,MATCH($C36,[2]Règles!$E$17:$E$630,0))</f>
        <v>1</v>
      </c>
      <c r="O36">
        <f>VALUE(IF(SUBSTITUTE(SUBSTITUTE(INDEX([2]Règles!$H$17:$H$630,MATCH($C36,[2]Règles!$E$17:$E$630,0))," / ",""),"(-1)","")="",0,SUBSTITUTE(SUBSTITUTE(INDEX([2]Règles!$H$17:$H$630,MATCH($C36,[2]Règles!$E$17:$E$630,0))," / ",""),"(-1)","")))</f>
        <v>0</v>
      </c>
    </row>
    <row r="37" spans="1:15" x14ac:dyDescent="0.25">
      <c r="A37" t="s">
        <v>1031</v>
      </c>
      <c r="B37" t="s">
        <v>26</v>
      </c>
      <c r="C37" t="s">
        <v>826</v>
      </c>
      <c r="D37" t="s">
        <v>827</v>
      </c>
      <c r="E37" t="s">
        <v>179</v>
      </c>
      <c r="F37">
        <v>15</v>
      </c>
      <c r="G37">
        <v>0</v>
      </c>
      <c r="H37">
        <v>0</v>
      </c>
      <c r="I37">
        <v>0</v>
      </c>
      <c r="J37" t="s">
        <v>1195</v>
      </c>
      <c r="K37" t="s">
        <v>1197</v>
      </c>
    </row>
    <row r="38" spans="1:15" x14ac:dyDescent="0.25">
      <c r="A38" t="s">
        <v>1031</v>
      </c>
      <c r="B38" t="s">
        <v>20</v>
      </c>
      <c r="C38" t="s">
        <v>303</v>
      </c>
      <c r="D38" t="s">
        <v>304</v>
      </c>
      <c r="E38" t="s">
        <v>173</v>
      </c>
      <c r="F38">
        <v>20</v>
      </c>
      <c r="G38">
        <v>0</v>
      </c>
      <c r="H38">
        <v>0</v>
      </c>
      <c r="I38">
        <v>0</v>
      </c>
      <c r="L38">
        <f>INDEX([2]Règles!$I$17:$I$630,MATCH($C38,[2]Règles!$E$17:$E$630,0))</f>
        <v>5.5</v>
      </c>
      <c r="M38">
        <f>INDEX([2]Règles!$F$17:$F$630,MATCH($C38,[2]Règles!$E$17:$E$630,0))</f>
        <v>2</v>
      </c>
      <c r="N38">
        <f>INDEX([2]Règles!$G$17:$G$630,MATCH($C38,[2]Règles!$E$17:$E$630,0))</f>
        <v>0</v>
      </c>
      <c r="O38">
        <f>VALUE(IF(SUBSTITUTE(SUBSTITUTE(INDEX([2]Règles!$H$17:$H$630,MATCH($C38,[2]Règles!$E$17:$E$630,0))," / ",""),"(-1)","")="",0,SUBSTITUTE(SUBSTITUTE(INDEX([2]Règles!$H$17:$H$630,MATCH($C38,[2]Règles!$E$17:$E$630,0))," / ",""),"(-1)","")))</f>
        <v>0</v>
      </c>
    </row>
    <row r="39" spans="1:15" x14ac:dyDescent="0.25">
      <c r="A39" t="s">
        <v>1031</v>
      </c>
      <c r="B39" t="s">
        <v>20</v>
      </c>
      <c r="C39" t="s">
        <v>976</v>
      </c>
      <c r="D39" t="s">
        <v>408</v>
      </c>
      <c r="E39" t="s">
        <v>1210</v>
      </c>
      <c r="F39">
        <v>13</v>
      </c>
      <c r="G39">
        <v>0</v>
      </c>
      <c r="H39">
        <v>0</v>
      </c>
      <c r="I39">
        <v>0</v>
      </c>
      <c r="J39" t="s">
        <v>1200</v>
      </c>
      <c r="K39" t="s">
        <v>1202</v>
      </c>
    </row>
    <row r="40" spans="1:15" x14ac:dyDescent="0.25">
      <c r="A40" t="s">
        <v>1031</v>
      </c>
      <c r="B40" t="s">
        <v>11</v>
      </c>
      <c r="C40" t="s">
        <v>1211</v>
      </c>
      <c r="D40" t="s">
        <v>1212</v>
      </c>
      <c r="E40" t="s">
        <v>1186</v>
      </c>
      <c r="F40">
        <v>1</v>
      </c>
      <c r="G40">
        <v>0</v>
      </c>
      <c r="H40">
        <v>0</v>
      </c>
      <c r="I40">
        <v>0</v>
      </c>
      <c r="J40" t="s">
        <v>1203</v>
      </c>
      <c r="K40" t="s">
        <v>1203</v>
      </c>
      <c r="L40">
        <f>INDEX([2]Règles!$I$17:$I$630,MATCH($C40,[2]Règles!$E$17:$E$630,0))</f>
        <v>4</v>
      </c>
      <c r="M40">
        <f>INDEX([2]Règles!$F$17:$F$630,MATCH($C40,[2]Règles!$E$17:$E$630,0))</f>
        <v>1</v>
      </c>
      <c r="N40">
        <f>INDEX([2]Règles!$G$17:$G$630,MATCH($C40,[2]Règles!$E$17:$E$630,0))</f>
        <v>2</v>
      </c>
      <c r="O40">
        <f>VALUE(IF(SUBSTITUTE(SUBSTITUTE(INDEX([2]Règles!$H$17:$H$630,MATCH($C40,[2]Règles!$E$17:$E$630,0))," / ",""),"(-1)","")="",0,SUBSTITUTE(SUBSTITUTE(INDEX([2]Règles!$H$17:$H$630,MATCH($C40,[2]Règles!$E$17:$E$630,0))," / ",""),"(-1)","")))</f>
        <v>0</v>
      </c>
    </row>
    <row r="41" spans="1:15" x14ac:dyDescent="0.25">
      <c r="A41" t="s">
        <v>1031</v>
      </c>
      <c r="B41" t="s">
        <v>11</v>
      </c>
      <c r="C41" t="s">
        <v>1280</v>
      </c>
      <c r="D41" t="s">
        <v>1213</v>
      </c>
      <c r="E41" t="s">
        <v>229</v>
      </c>
      <c r="F41">
        <v>76</v>
      </c>
      <c r="G41">
        <v>1</v>
      </c>
      <c r="H41">
        <v>0</v>
      </c>
      <c r="I41">
        <v>1</v>
      </c>
      <c r="J41" t="s">
        <v>1202</v>
      </c>
      <c r="K41" t="s">
        <v>1202</v>
      </c>
      <c r="L41">
        <f>INDEX([2]Règles!$I$17:$I$630,MATCH($C41,[2]Règles!$E$17:$E$630,0))</f>
        <v>6</v>
      </c>
      <c r="M41">
        <f>INDEX([2]Règles!$F$17:$F$630,MATCH($C41,[2]Règles!$E$17:$E$630,0))</f>
        <v>2</v>
      </c>
      <c r="N41">
        <f>INDEX([2]Règles!$G$17:$G$630,MATCH($C41,[2]Règles!$E$17:$E$630,0))</f>
        <v>2</v>
      </c>
      <c r="O41">
        <f>VALUE(IF(SUBSTITUTE(SUBSTITUTE(INDEX([2]Règles!$H$17:$H$630,MATCH($C41,[2]Règles!$E$17:$E$630,0))," / ",""),"(-1)","")="",0,SUBSTITUTE(SUBSTITUTE(INDEX([2]Règles!$H$17:$H$630,MATCH($C41,[2]Règles!$E$17:$E$630,0))," / ",""),"(-1)","")))</f>
        <v>1</v>
      </c>
    </row>
    <row r="42" spans="1:15" x14ac:dyDescent="0.25">
      <c r="A42" t="s">
        <v>1031</v>
      </c>
      <c r="B42" t="s">
        <v>11</v>
      </c>
      <c r="C42" t="s">
        <v>1214</v>
      </c>
      <c r="D42" t="s">
        <v>1215</v>
      </c>
      <c r="E42" t="s">
        <v>1210</v>
      </c>
      <c r="F42">
        <v>1</v>
      </c>
      <c r="G42">
        <v>0</v>
      </c>
      <c r="H42">
        <v>0</v>
      </c>
      <c r="I42">
        <v>0</v>
      </c>
    </row>
    <row r="43" spans="1:15" x14ac:dyDescent="0.25">
      <c r="A43" t="s">
        <v>1031</v>
      </c>
      <c r="B43" t="s">
        <v>11</v>
      </c>
      <c r="C43" t="s">
        <v>1216</v>
      </c>
      <c r="D43" t="s">
        <v>967</v>
      </c>
      <c r="E43" t="s">
        <v>1207</v>
      </c>
      <c r="F43">
        <v>1</v>
      </c>
      <c r="G43">
        <v>0</v>
      </c>
      <c r="H43">
        <v>0</v>
      </c>
      <c r="I43">
        <v>0</v>
      </c>
    </row>
    <row r="44" spans="1:15" x14ac:dyDescent="0.25">
      <c r="A44" t="s">
        <v>1031</v>
      </c>
      <c r="B44" t="s">
        <v>11</v>
      </c>
      <c r="C44" t="s">
        <v>1217</v>
      </c>
      <c r="D44" t="s">
        <v>797</v>
      </c>
      <c r="E44" t="s">
        <v>184</v>
      </c>
      <c r="F44">
        <v>1</v>
      </c>
      <c r="G44">
        <v>0</v>
      </c>
      <c r="H44">
        <v>0</v>
      </c>
      <c r="I44">
        <v>0</v>
      </c>
    </row>
    <row r="45" spans="1:15" x14ac:dyDescent="0.25">
      <c r="A45" t="s">
        <v>1031</v>
      </c>
      <c r="B45" t="s">
        <v>11</v>
      </c>
      <c r="C45" t="s">
        <v>1001</v>
      </c>
      <c r="D45" t="s">
        <v>1002</v>
      </c>
      <c r="E45" t="s">
        <v>209</v>
      </c>
      <c r="F45">
        <v>1</v>
      </c>
      <c r="G45">
        <v>0</v>
      </c>
      <c r="H45">
        <v>0</v>
      </c>
      <c r="I45">
        <v>0</v>
      </c>
    </row>
    <row r="46" spans="1:15" x14ac:dyDescent="0.25">
      <c r="A46" t="s">
        <v>1032</v>
      </c>
      <c r="B46" t="s">
        <v>5</v>
      </c>
      <c r="C46" t="s">
        <v>890</v>
      </c>
      <c r="D46" t="s">
        <v>267</v>
      </c>
      <c r="E46" t="s">
        <v>313</v>
      </c>
      <c r="F46">
        <v>18</v>
      </c>
      <c r="G46">
        <v>0</v>
      </c>
      <c r="H46">
        <v>1</v>
      </c>
      <c r="I46">
        <v>1</v>
      </c>
      <c r="J46" t="s">
        <v>1195</v>
      </c>
      <c r="K46" t="s">
        <v>1195</v>
      </c>
      <c r="L46">
        <f>INDEX([2]Règles!$I$17:$I$630,MATCH($C46,[2]Règles!$E$17:$E$630,0))</f>
        <v>5.666666666666667</v>
      </c>
      <c r="M46">
        <f>INDEX([2]Règles!$F$17:$F$630,MATCH($C46,[2]Règles!$E$17:$E$630,0))</f>
        <v>6</v>
      </c>
      <c r="N46">
        <f>INDEX([2]Règles!$G$17:$G$630,MATCH($C46,[2]Règles!$E$17:$E$630,0))</f>
        <v>1</v>
      </c>
      <c r="O46">
        <f>VALUE(IF(SUBSTITUTE(SUBSTITUTE(INDEX([2]Règles!$H$17:$H$630,MATCH($C46,[2]Règles!$E$17:$E$630,0))," / ",""),"(-1)","")="",0,SUBSTITUTE(SUBSTITUTE(INDEX([2]Règles!$H$17:$H$630,MATCH($C46,[2]Règles!$E$17:$E$630,0))," / ",""),"(-1)","")))</f>
        <v>2</v>
      </c>
    </row>
    <row r="47" spans="1:15" x14ac:dyDescent="0.25">
      <c r="A47" t="s">
        <v>1032</v>
      </c>
      <c r="B47" t="s">
        <v>5</v>
      </c>
      <c r="C47" t="s">
        <v>1218</v>
      </c>
      <c r="D47" t="s">
        <v>1219</v>
      </c>
      <c r="E47" t="s">
        <v>196</v>
      </c>
      <c r="F47">
        <v>21</v>
      </c>
      <c r="G47">
        <v>0</v>
      </c>
      <c r="H47">
        <v>0</v>
      </c>
      <c r="I47">
        <v>0</v>
      </c>
      <c r="J47" t="s">
        <v>1203</v>
      </c>
      <c r="K47" t="s">
        <v>1203</v>
      </c>
      <c r="L47">
        <f>INDEX([2]Règles!$I$17:$I$630,MATCH($C47,[2]Règles!$E$17:$E$630,0))</f>
        <v>5.2857142857142856</v>
      </c>
      <c r="M47">
        <f>INDEX([2]Règles!$F$17:$F$630,MATCH($C47,[2]Règles!$E$17:$E$630,0))</f>
        <v>6</v>
      </c>
      <c r="N47">
        <f>INDEX([2]Règles!$G$17:$G$630,MATCH($C47,[2]Règles!$E$17:$E$630,0))</f>
        <v>1</v>
      </c>
      <c r="O47">
        <f>VALUE(IF(SUBSTITUTE(SUBSTITUTE(INDEX([2]Règles!$H$17:$H$630,MATCH($C47,[2]Règles!$E$17:$E$630,0))," / ",""),"(-1)","")="",0,SUBSTITUTE(SUBSTITUTE(INDEX([2]Règles!$H$17:$H$630,MATCH($C47,[2]Règles!$E$17:$E$630,0))," / ",""),"(-1)","")))</f>
        <v>2</v>
      </c>
    </row>
    <row r="48" spans="1:15" x14ac:dyDescent="0.25">
      <c r="A48" t="s">
        <v>1032</v>
      </c>
      <c r="B48" t="s">
        <v>5</v>
      </c>
      <c r="C48" t="s">
        <v>516</v>
      </c>
      <c r="D48" t="s">
        <v>259</v>
      </c>
      <c r="E48" t="s">
        <v>193</v>
      </c>
      <c r="F48">
        <v>12</v>
      </c>
      <c r="G48">
        <v>0</v>
      </c>
      <c r="H48">
        <v>0</v>
      </c>
      <c r="I48">
        <v>0</v>
      </c>
      <c r="J48" t="s">
        <v>1195</v>
      </c>
      <c r="K48" t="s">
        <v>1195</v>
      </c>
      <c r="L48">
        <f>INDEX([2]Règles!$I$17:$I$630,MATCH($C48,[2]Règles!$E$17:$E$630,0))</f>
        <v>4.333333333333333</v>
      </c>
      <c r="M48">
        <f>INDEX([2]Règles!$F$17:$F$630,MATCH($C48,[2]Règles!$E$17:$E$630,0))</f>
        <v>3</v>
      </c>
      <c r="N48">
        <f>INDEX([2]Règles!$G$17:$G$630,MATCH($C48,[2]Règles!$E$17:$E$630,0))</f>
        <v>1</v>
      </c>
      <c r="O48">
        <f>VALUE(IF(SUBSTITUTE(SUBSTITUTE(INDEX([2]Règles!$H$17:$H$630,MATCH($C48,[2]Règles!$E$17:$E$630,0))," / ",""),"(-1)","")="",0,SUBSTITUTE(SUBSTITUTE(INDEX([2]Règles!$H$17:$H$630,MATCH($C48,[2]Règles!$E$17:$E$630,0))," / ",""),"(-1)","")))</f>
        <v>0</v>
      </c>
    </row>
    <row r="49" spans="1:15" x14ac:dyDescent="0.25">
      <c r="A49" t="s">
        <v>1032</v>
      </c>
      <c r="B49" t="s">
        <v>5</v>
      </c>
      <c r="C49" t="s">
        <v>395</v>
      </c>
      <c r="E49" t="s">
        <v>212</v>
      </c>
      <c r="F49">
        <v>93</v>
      </c>
      <c r="G49">
        <v>2</v>
      </c>
      <c r="H49">
        <v>0</v>
      </c>
      <c r="I49">
        <v>2</v>
      </c>
      <c r="J49" t="s">
        <v>1205</v>
      </c>
      <c r="K49" t="s">
        <v>1205</v>
      </c>
      <c r="L49">
        <f>INDEX([2]Règles!$I$17:$I$630,MATCH($C49,[2]Règles!$E$17:$E$630,0))</f>
        <v>6.5</v>
      </c>
      <c r="M49">
        <f>INDEX([2]Règles!$F$17:$F$630,MATCH($C49,[2]Règles!$E$17:$E$630,0))</f>
        <v>2</v>
      </c>
      <c r="N49">
        <f>INDEX([2]Règles!$G$17:$G$630,MATCH($C49,[2]Règles!$E$17:$E$630,0))</f>
        <v>1</v>
      </c>
      <c r="O49">
        <f>VALUE(IF(SUBSTITUTE(SUBSTITUTE(INDEX([2]Règles!$H$17:$H$630,MATCH($C49,[2]Règles!$E$17:$E$630,0))," / ",""),"(-1)","")="",0,SUBSTITUTE(SUBSTITUTE(INDEX([2]Règles!$H$17:$H$630,MATCH($C49,[2]Règles!$E$17:$E$630,0))," / ",""),"(-1)","")))</f>
        <v>2</v>
      </c>
    </row>
    <row r="50" spans="1:15" x14ac:dyDescent="0.25">
      <c r="A50" t="s">
        <v>1032</v>
      </c>
      <c r="B50" t="s">
        <v>26</v>
      </c>
      <c r="C50" t="s">
        <v>924</v>
      </c>
      <c r="D50" t="s">
        <v>631</v>
      </c>
      <c r="E50" t="s">
        <v>212</v>
      </c>
      <c r="F50">
        <v>32</v>
      </c>
      <c r="G50">
        <v>0</v>
      </c>
      <c r="H50">
        <v>0</v>
      </c>
      <c r="I50">
        <v>0</v>
      </c>
      <c r="J50" t="s">
        <v>1198</v>
      </c>
      <c r="K50" t="s">
        <v>1196</v>
      </c>
      <c r="L50">
        <f>INDEX([2]Règles!$I$17:$I$630,MATCH($C50,[2]Règles!$E$17:$E$630,0))</f>
        <v>5.333333333333333</v>
      </c>
      <c r="M50">
        <f>INDEX([2]Règles!$F$17:$F$630,MATCH($C50,[2]Règles!$E$17:$E$630,0))</f>
        <v>6</v>
      </c>
      <c r="N50">
        <f>INDEX([2]Règles!$G$17:$G$630,MATCH($C50,[2]Règles!$E$17:$E$630,0))</f>
        <v>0</v>
      </c>
      <c r="O50">
        <f>VALUE(IF(SUBSTITUTE(SUBSTITUTE(INDEX([2]Règles!$H$17:$H$630,MATCH($C50,[2]Règles!$E$17:$E$630,0))," / ",""),"(-1)","")="",0,SUBSTITUTE(SUBSTITUTE(INDEX([2]Règles!$H$17:$H$630,MATCH($C50,[2]Règles!$E$17:$E$630,0))," / ",""),"(-1)","")))</f>
        <v>1</v>
      </c>
    </row>
    <row r="51" spans="1:15" x14ac:dyDescent="0.25">
      <c r="A51" t="s">
        <v>1032</v>
      </c>
      <c r="B51" t="s">
        <v>26</v>
      </c>
      <c r="C51" t="s">
        <v>954</v>
      </c>
      <c r="D51" t="s">
        <v>562</v>
      </c>
      <c r="E51" t="s">
        <v>206</v>
      </c>
      <c r="F51">
        <v>28</v>
      </c>
      <c r="G51">
        <v>0</v>
      </c>
      <c r="H51">
        <v>0</v>
      </c>
      <c r="I51">
        <v>0</v>
      </c>
      <c r="J51" t="s">
        <v>1195</v>
      </c>
      <c r="K51" t="s">
        <v>1198</v>
      </c>
      <c r="L51">
        <f>INDEX([2]Règles!$I$17:$I$630,MATCH($C51,[2]Règles!$E$17:$E$630,0))</f>
        <v>4.333333333333333</v>
      </c>
      <c r="M51">
        <f>INDEX([2]Règles!$F$17:$F$630,MATCH($C51,[2]Règles!$E$17:$E$630,0))</f>
        <v>6</v>
      </c>
      <c r="N51">
        <f>INDEX([2]Règles!$G$17:$G$630,MATCH($C51,[2]Règles!$E$17:$E$630,0))</f>
        <v>0</v>
      </c>
      <c r="O51">
        <f>VALUE(IF(SUBSTITUTE(SUBSTITUTE(INDEX([2]Règles!$H$17:$H$630,MATCH($C51,[2]Règles!$E$17:$E$630,0))," / ",""),"(-1)","")="",0,SUBSTITUTE(SUBSTITUTE(INDEX([2]Règles!$H$17:$H$630,MATCH($C51,[2]Règles!$E$17:$E$630,0))," / ",""),"(-1)","")))</f>
        <v>0</v>
      </c>
    </row>
    <row r="52" spans="1:15" x14ac:dyDescent="0.25">
      <c r="A52" t="s">
        <v>1032</v>
      </c>
      <c r="B52" t="s">
        <v>26</v>
      </c>
      <c r="C52" t="s">
        <v>194</v>
      </c>
      <c r="D52" t="s">
        <v>195</v>
      </c>
      <c r="E52" t="s">
        <v>196</v>
      </c>
      <c r="F52">
        <v>20</v>
      </c>
      <c r="G52">
        <v>0</v>
      </c>
      <c r="H52">
        <v>0</v>
      </c>
      <c r="I52">
        <v>0</v>
      </c>
      <c r="J52" t="s">
        <v>1195</v>
      </c>
      <c r="K52" t="s">
        <v>1198</v>
      </c>
      <c r="L52">
        <f>INDEX([2]Règles!$I$17:$I$630,MATCH($C52,[2]Règles!$E$17:$E$630,0))</f>
        <v>5.6</v>
      </c>
      <c r="M52">
        <f>INDEX([2]Règles!$F$17:$F$630,MATCH($C52,[2]Règles!$E$17:$E$630,0))</f>
        <v>5</v>
      </c>
      <c r="N52">
        <f>INDEX([2]Règles!$G$17:$G$630,MATCH($C52,[2]Règles!$E$17:$E$630,0))</f>
        <v>0</v>
      </c>
      <c r="O52">
        <f>VALUE(IF(SUBSTITUTE(SUBSTITUTE(INDEX([2]Règles!$H$17:$H$630,MATCH($C52,[2]Règles!$E$17:$E$630,0))," / ",""),"(-1)","")="",0,SUBSTITUTE(SUBSTITUTE(INDEX([2]Règles!$H$17:$H$630,MATCH($C52,[2]Règles!$E$17:$E$630,0))," / ",""),"(-1)","")))</f>
        <v>1</v>
      </c>
    </row>
    <row r="53" spans="1:15" x14ac:dyDescent="0.25">
      <c r="A53" t="s">
        <v>1032</v>
      </c>
      <c r="B53" t="s">
        <v>26</v>
      </c>
      <c r="C53" t="s">
        <v>503</v>
      </c>
      <c r="D53" t="s">
        <v>216</v>
      </c>
      <c r="E53" t="s">
        <v>326</v>
      </c>
      <c r="F53">
        <v>6</v>
      </c>
      <c r="G53">
        <v>0</v>
      </c>
      <c r="H53">
        <v>0</v>
      </c>
      <c r="I53">
        <v>0</v>
      </c>
      <c r="L53">
        <f>INDEX([2]Règles!$I$17:$I$630,MATCH($C53,[2]Règles!$E$17:$E$630,0))</f>
        <v>5</v>
      </c>
      <c r="M53">
        <f>INDEX([2]Règles!$F$17:$F$630,MATCH($C53,[2]Règles!$E$17:$E$630,0))</f>
        <v>2</v>
      </c>
      <c r="N53">
        <f>INDEX([2]Règles!$G$17:$G$630,MATCH($C53,[2]Règles!$E$17:$E$630,0))</f>
        <v>0</v>
      </c>
      <c r="O53">
        <f>VALUE(IF(SUBSTITUTE(SUBSTITUTE(INDEX([2]Règles!$H$17:$H$630,MATCH($C53,[2]Règles!$E$17:$E$630,0))," / ",""),"(-1)","")="",0,SUBSTITUTE(SUBSTITUTE(INDEX([2]Règles!$H$17:$H$630,MATCH($C53,[2]Règles!$E$17:$E$630,0))," / ",""),"(-1)","")))</f>
        <v>0</v>
      </c>
    </row>
    <row r="54" spans="1:15" x14ac:dyDescent="0.25">
      <c r="A54" t="s">
        <v>1032</v>
      </c>
      <c r="B54" t="s">
        <v>26</v>
      </c>
      <c r="C54" t="s">
        <v>1026</v>
      </c>
      <c r="D54" t="s">
        <v>487</v>
      </c>
      <c r="E54" t="s">
        <v>193</v>
      </c>
      <c r="F54">
        <v>19</v>
      </c>
      <c r="G54">
        <v>0</v>
      </c>
      <c r="H54">
        <v>0</v>
      </c>
      <c r="I54">
        <v>0</v>
      </c>
      <c r="J54" t="s">
        <v>1195</v>
      </c>
      <c r="K54" t="s">
        <v>1198</v>
      </c>
      <c r="L54">
        <f>INDEX([2]Règles!$I$17:$I$630,MATCH($C54,[2]Règles!$E$17:$E$630,0))</f>
        <v>5.5</v>
      </c>
      <c r="M54">
        <f>INDEX([2]Règles!$F$17:$F$630,MATCH($C54,[2]Règles!$E$17:$E$630,0))</f>
        <v>6</v>
      </c>
      <c r="N54">
        <f>INDEX([2]Règles!$G$17:$G$630,MATCH($C54,[2]Règles!$E$17:$E$630,0))</f>
        <v>0</v>
      </c>
      <c r="O54">
        <f>VALUE(IF(SUBSTITUTE(SUBSTITUTE(INDEX([2]Règles!$H$17:$H$630,MATCH($C54,[2]Règles!$E$17:$E$630,0))," / ",""),"(-1)","")="",0,SUBSTITUTE(SUBSTITUTE(INDEX([2]Règles!$H$17:$H$630,MATCH($C54,[2]Règles!$E$17:$E$630,0))," / ",""),"(-1)","")))</f>
        <v>0</v>
      </c>
    </row>
    <row r="55" spans="1:15" x14ac:dyDescent="0.25">
      <c r="A55" t="s">
        <v>1032</v>
      </c>
      <c r="B55" t="s">
        <v>26</v>
      </c>
      <c r="C55" t="s">
        <v>898</v>
      </c>
      <c r="D55" t="s">
        <v>373</v>
      </c>
      <c r="E55" t="s">
        <v>313</v>
      </c>
      <c r="F55">
        <v>7</v>
      </c>
      <c r="G55">
        <v>0</v>
      </c>
      <c r="H55">
        <v>0</v>
      </c>
      <c r="I55">
        <v>0</v>
      </c>
      <c r="L55">
        <f>INDEX([2]Règles!$I$17:$I$630,MATCH($C55,[2]Règles!$E$17:$E$630,0))</f>
        <v>5</v>
      </c>
      <c r="M55">
        <f>INDEX([2]Règles!$F$17:$F$630,MATCH($C55,[2]Règles!$E$17:$E$630,0))</f>
        <v>6</v>
      </c>
      <c r="N55">
        <f>INDEX([2]Règles!$G$17:$G$630,MATCH($C55,[2]Règles!$E$17:$E$630,0))</f>
        <v>0</v>
      </c>
      <c r="O55">
        <f>VALUE(IF(SUBSTITUTE(SUBSTITUTE(INDEX([2]Règles!$H$17:$H$630,MATCH($C55,[2]Règles!$E$17:$E$630,0))," / ",""),"(-1)","")="",0,SUBSTITUTE(SUBSTITUTE(INDEX([2]Règles!$H$17:$H$630,MATCH($C55,[2]Règles!$E$17:$E$630,0))," / ",""),"(-1)","")))</f>
        <v>0</v>
      </c>
    </row>
    <row r="56" spans="1:15" x14ac:dyDescent="0.25">
      <c r="A56" t="s">
        <v>1032</v>
      </c>
      <c r="B56" t="s">
        <v>26</v>
      </c>
      <c r="C56" t="s">
        <v>1220</v>
      </c>
      <c r="D56" t="s">
        <v>1221</v>
      </c>
      <c r="E56" t="s">
        <v>184</v>
      </c>
      <c r="F56">
        <v>34</v>
      </c>
      <c r="G56">
        <v>0</v>
      </c>
      <c r="H56">
        <v>0</v>
      </c>
      <c r="I56">
        <v>0</v>
      </c>
      <c r="J56" t="s">
        <v>1196</v>
      </c>
      <c r="K56" t="s">
        <v>1205</v>
      </c>
      <c r="L56">
        <f>INDEX([2]Règles!$I$17:$I$630,MATCH($C56,[2]Règles!$E$17:$E$630,0))</f>
        <v>5</v>
      </c>
      <c r="M56">
        <f>INDEX([2]Règles!$F$17:$F$630,MATCH($C56,[2]Règles!$E$17:$E$630,0))</f>
        <v>3</v>
      </c>
      <c r="N56">
        <f>INDEX([2]Règles!$G$17:$G$630,MATCH($C56,[2]Règles!$E$17:$E$630,0))</f>
        <v>0</v>
      </c>
      <c r="O56">
        <f>VALUE(IF(SUBSTITUTE(SUBSTITUTE(INDEX([2]Règles!$H$17:$H$630,MATCH($C56,[2]Règles!$E$17:$E$630,0))," / ",""),"(-1)","")="",0,SUBSTITUTE(SUBSTITUTE(INDEX([2]Règles!$H$17:$H$630,MATCH($C56,[2]Règles!$E$17:$E$630,0))," / ",""),"(-1)","")))</f>
        <v>0</v>
      </c>
    </row>
    <row r="57" spans="1:15" x14ac:dyDescent="0.25">
      <c r="A57" t="s">
        <v>1032</v>
      </c>
      <c r="B57" t="s">
        <v>20</v>
      </c>
      <c r="C57" t="s">
        <v>1222</v>
      </c>
      <c r="D57" t="s">
        <v>1223</v>
      </c>
      <c r="E57" t="s">
        <v>1186</v>
      </c>
      <c r="F57">
        <v>13</v>
      </c>
      <c r="G57">
        <v>0</v>
      </c>
      <c r="H57">
        <v>0</v>
      </c>
      <c r="I57">
        <v>0</v>
      </c>
      <c r="L57">
        <f>INDEX([2]Règles!$I$17:$I$630,MATCH($C57,[2]Règles!$E$17:$E$630,0))</f>
        <v>5.333333333333333</v>
      </c>
      <c r="M57">
        <f>INDEX([2]Règles!$F$17:$F$630,MATCH($C57,[2]Règles!$E$17:$E$630,0))</f>
        <v>6</v>
      </c>
      <c r="N57">
        <f>INDEX([2]Règles!$G$17:$G$630,MATCH($C57,[2]Règles!$E$17:$E$630,0))</f>
        <v>0</v>
      </c>
      <c r="O57">
        <f>VALUE(IF(SUBSTITUTE(SUBSTITUTE(INDEX([2]Règles!$H$17:$H$630,MATCH($C57,[2]Règles!$E$17:$E$630,0))," / ",""),"(-1)","")="",0,SUBSTITUTE(SUBSTITUTE(INDEX([2]Règles!$H$17:$H$630,MATCH($C57,[2]Règles!$E$17:$E$630,0))," / ",""),"(-1)","")))</f>
        <v>0</v>
      </c>
    </row>
    <row r="58" spans="1:15" x14ac:dyDescent="0.25">
      <c r="A58" t="s">
        <v>1032</v>
      </c>
      <c r="B58" t="s">
        <v>20</v>
      </c>
      <c r="C58" t="s">
        <v>347</v>
      </c>
      <c r="D58" t="s">
        <v>273</v>
      </c>
      <c r="E58" t="s">
        <v>196</v>
      </c>
      <c r="F58">
        <v>20</v>
      </c>
      <c r="G58">
        <v>0</v>
      </c>
      <c r="H58">
        <v>0</v>
      </c>
      <c r="I58">
        <v>0</v>
      </c>
      <c r="J58" t="s">
        <v>1202</v>
      </c>
      <c r="K58" t="s">
        <v>1202</v>
      </c>
      <c r="L58">
        <f>INDEX([2]Règles!$I$17:$I$630,MATCH($C58,[2]Règles!$E$17:$E$630,0))</f>
        <v>5.4285714285714288</v>
      </c>
      <c r="M58">
        <f>INDEX([2]Règles!$F$17:$F$630,MATCH($C58,[2]Règles!$E$17:$E$630,0))</f>
        <v>7</v>
      </c>
      <c r="N58">
        <f>INDEX([2]Règles!$G$17:$G$630,MATCH($C58,[2]Règles!$E$17:$E$630,0))</f>
        <v>0</v>
      </c>
      <c r="O58">
        <f>VALUE(IF(SUBSTITUTE(SUBSTITUTE(INDEX([2]Règles!$H$17:$H$630,MATCH($C58,[2]Règles!$E$17:$E$630,0))," / ",""),"(-1)","")="",0,SUBSTITUTE(SUBSTITUTE(INDEX([2]Règles!$H$17:$H$630,MATCH($C58,[2]Règles!$E$17:$E$630,0))," / ",""),"(-1)","")))</f>
        <v>0</v>
      </c>
    </row>
    <row r="59" spans="1:15" x14ac:dyDescent="0.25">
      <c r="A59" t="s">
        <v>1032</v>
      </c>
      <c r="B59" t="s">
        <v>11</v>
      </c>
      <c r="C59" t="s">
        <v>443</v>
      </c>
      <c r="D59" t="s">
        <v>343</v>
      </c>
      <c r="E59" t="s">
        <v>181</v>
      </c>
      <c r="F59">
        <v>38</v>
      </c>
      <c r="G59">
        <v>0</v>
      </c>
      <c r="H59">
        <v>0</v>
      </c>
      <c r="I59">
        <v>0</v>
      </c>
      <c r="J59" t="s">
        <v>1201</v>
      </c>
      <c r="K59" t="s">
        <v>1201</v>
      </c>
      <c r="L59">
        <f>INDEX([2]Règles!$I$17:$I$630,MATCH($C59,[2]Règles!$E$17:$E$630,0))</f>
        <v>5.6</v>
      </c>
      <c r="M59">
        <f>INDEX([2]Règles!$F$17:$F$630,MATCH($C59,[2]Règles!$E$17:$E$630,0))</f>
        <v>6</v>
      </c>
      <c r="N59">
        <f>INDEX([2]Règles!$G$17:$G$630,MATCH($C59,[2]Règles!$E$17:$E$630,0))</f>
        <v>0</v>
      </c>
      <c r="O59">
        <f>VALUE(IF(SUBSTITUTE(SUBSTITUTE(INDEX([2]Règles!$H$17:$H$630,MATCH($C59,[2]Règles!$E$17:$E$630,0))," / ",""),"(-1)","")="",0,SUBSTITUTE(SUBSTITUTE(INDEX([2]Règles!$H$17:$H$630,MATCH($C59,[2]Règles!$E$17:$E$630,0))," / ",""),"(-1)","")))</f>
        <v>3</v>
      </c>
    </row>
    <row r="60" spans="1:15" x14ac:dyDescent="0.25">
      <c r="A60" t="s">
        <v>1032</v>
      </c>
      <c r="B60" t="s">
        <v>11</v>
      </c>
      <c r="C60" t="s">
        <v>1224</v>
      </c>
      <c r="D60" t="s">
        <v>1225</v>
      </c>
      <c r="E60" t="s">
        <v>206</v>
      </c>
      <c r="F60">
        <v>41</v>
      </c>
      <c r="G60">
        <v>2</v>
      </c>
      <c r="H60">
        <v>0</v>
      </c>
      <c r="I60">
        <v>2</v>
      </c>
      <c r="J60" t="s">
        <v>1202</v>
      </c>
      <c r="K60" t="s">
        <v>1202</v>
      </c>
      <c r="L60">
        <f>INDEX([2]Règles!$I$17:$I$630,MATCH($C60,[2]Règles!$E$17:$E$630,0))</f>
        <v>5.7142857142857144</v>
      </c>
      <c r="M60">
        <f>INDEX([2]Règles!$F$17:$F$630,MATCH($C60,[2]Règles!$E$17:$E$630,0))</f>
        <v>7</v>
      </c>
      <c r="N60">
        <f>INDEX([2]Règles!$G$17:$G$630,MATCH($C60,[2]Règles!$E$17:$E$630,0))</f>
        <v>0</v>
      </c>
      <c r="O60">
        <f>VALUE(IF(SUBSTITUTE(SUBSTITUTE(INDEX([2]Règles!$H$17:$H$630,MATCH($C60,[2]Règles!$E$17:$E$630,0))," / ",""),"(-1)","")="",0,SUBSTITUTE(SUBSTITUTE(INDEX([2]Règles!$H$17:$H$630,MATCH($C60,[2]Règles!$E$17:$E$630,0))," / ",""),"(-1)","")))</f>
        <v>4</v>
      </c>
    </row>
    <row r="61" spans="1:15" x14ac:dyDescent="0.25">
      <c r="A61" t="s">
        <v>1032</v>
      </c>
      <c r="B61" t="s">
        <v>11</v>
      </c>
      <c r="C61" t="s">
        <v>422</v>
      </c>
      <c r="E61" t="s">
        <v>229</v>
      </c>
      <c r="F61">
        <v>41</v>
      </c>
      <c r="G61">
        <v>0</v>
      </c>
      <c r="H61">
        <v>0</v>
      </c>
      <c r="I61">
        <v>0</v>
      </c>
      <c r="J61" t="s">
        <v>1198</v>
      </c>
      <c r="K61" t="s">
        <v>1198</v>
      </c>
      <c r="L61">
        <f>INDEX([2]Règles!$I$17:$I$630,MATCH($C61,[2]Règles!$E$17:$E$630,0))</f>
        <v>6</v>
      </c>
      <c r="M61">
        <f>INDEX([2]Règles!$F$17:$F$630,MATCH($C61,[2]Règles!$E$17:$E$630,0))</f>
        <v>6</v>
      </c>
      <c r="N61">
        <f>INDEX([2]Règles!$G$17:$G$630,MATCH($C61,[2]Règles!$E$17:$E$630,0))</f>
        <v>0</v>
      </c>
      <c r="O61">
        <f>VALUE(IF(SUBSTITUTE(SUBSTITUTE(INDEX([2]Règles!$H$17:$H$630,MATCH($C61,[2]Règles!$E$17:$E$630,0))," / ",""),"(-1)","")="",0,SUBSTITUTE(SUBSTITUTE(INDEX([2]Règles!$H$17:$H$630,MATCH($C61,[2]Règles!$E$17:$E$630,0))," / ",""),"(-1)","")))</f>
        <v>1</v>
      </c>
    </row>
    <row r="62" spans="1:15" x14ac:dyDescent="0.25">
      <c r="A62" t="s">
        <v>1032</v>
      </c>
      <c r="B62" t="s">
        <v>11</v>
      </c>
      <c r="C62" t="s">
        <v>1235</v>
      </c>
      <c r="D62" t="s">
        <v>1226</v>
      </c>
      <c r="E62" t="s">
        <v>1207</v>
      </c>
      <c r="F62">
        <v>22</v>
      </c>
      <c r="G62">
        <v>0</v>
      </c>
      <c r="H62">
        <v>0</v>
      </c>
      <c r="I62">
        <v>0</v>
      </c>
      <c r="L62">
        <f>INDEX([2]Règles!$I$17:$I$630,MATCH($C62,[2]Règles!$E$17:$E$630,0))</f>
        <v>5.75</v>
      </c>
      <c r="M62">
        <f>INDEX([2]Règles!$F$17:$F$630,MATCH($C62,[2]Règles!$E$17:$E$630,0))</f>
        <v>5</v>
      </c>
      <c r="N62">
        <f>INDEX([2]Règles!$G$17:$G$630,MATCH($C62,[2]Règles!$E$17:$E$630,0))</f>
        <v>0</v>
      </c>
      <c r="O62">
        <f>VALUE(IF(SUBSTITUTE(SUBSTITUTE(INDEX([2]Règles!$H$17:$H$630,MATCH($C62,[2]Règles!$E$17:$E$630,0))," / ",""),"(-1)","")="",0,SUBSTITUTE(SUBSTITUTE(INDEX([2]Règles!$H$17:$H$630,MATCH($C62,[2]Règles!$E$17:$E$630,0))," / ",""),"(-1)","")))</f>
        <v>2</v>
      </c>
    </row>
    <row r="63" spans="1:15" x14ac:dyDescent="0.25">
      <c r="A63" t="s">
        <v>1032</v>
      </c>
      <c r="B63" t="s">
        <v>11</v>
      </c>
      <c r="C63" t="s">
        <v>230</v>
      </c>
      <c r="D63" t="s">
        <v>231</v>
      </c>
      <c r="E63" t="s">
        <v>206</v>
      </c>
      <c r="F63">
        <v>10</v>
      </c>
      <c r="G63">
        <v>0</v>
      </c>
      <c r="H63">
        <v>0</v>
      </c>
      <c r="I63">
        <v>0</v>
      </c>
      <c r="J63" t="s">
        <v>1196</v>
      </c>
      <c r="K63" t="s">
        <v>1196</v>
      </c>
      <c r="L63">
        <f>INDEX([2]Règles!$I$17:$I$630,MATCH($C63,[2]Règles!$E$17:$E$630,0))</f>
        <v>5.2</v>
      </c>
      <c r="M63">
        <f>INDEX([2]Règles!$F$17:$F$630,MATCH($C63,[2]Règles!$E$17:$E$630,0))</f>
        <v>5</v>
      </c>
      <c r="N63">
        <f>INDEX([2]Règles!$G$17:$G$630,MATCH($C63,[2]Règles!$E$17:$E$630,0))</f>
        <v>0</v>
      </c>
      <c r="O63">
        <f>VALUE(IF(SUBSTITUTE(SUBSTITUTE(INDEX([2]Règles!$H$17:$H$630,MATCH($C63,[2]Règles!$E$17:$E$630,0))," / ",""),"(-1)","")="",0,SUBSTITUTE(SUBSTITUTE(INDEX([2]Règles!$H$17:$H$630,MATCH($C63,[2]Règles!$E$17:$E$630,0))," / ",""),"(-1)","")))</f>
        <v>0</v>
      </c>
    </row>
    <row r="64" spans="1:15" x14ac:dyDescent="0.25">
      <c r="A64" t="s">
        <v>1032</v>
      </c>
      <c r="B64" t="s">
        <v>11</v>
      </c>
      <c r="C64" t="s">
        <v>735</v>
      </c>
      <c r="D64" t="s">
        <v>680</v>
      </c>
      <c r="E64" t="s">
        <v>184</v>
      </c>
      <c r="F64">
        <v>25</v>
      </c>
      <c r="G64">
        <v>1</v>
      </c>
      <c r="H64">
        <v>0</v>
      </c>
      <c r="I64">
        <v>1</v>
      </c>
      <c r="J64" t="s">
        <v>1196</v>
      </c>
      <c r="K64" t="s">
        <v>1196</v>
      </c>
      <c r="L64">
        <f>INDEX([2]Règles!$I$17:$I$630,MATCH($C64,[2]Règles!$E$17:$E$630,0))</f>
        <v>5.8571428571428568</v>
      </c>
      <c r="M64">
        <f>INDEX([2]Règles!$F$17:$F$630,MATCH($C64,[2]Règles!$E$17:$E$630,0))</f>
        <v>7</v>
      </c>
      <c r="N64">
        <f>INDEX([2]Règles!$G$17:$G$630,MATCH($C64,[2]Règles!$E$17:$E$630,0))</f>
        <v>0</v>
      </c>
      <c r="O64">
        <f>VALUE(IF(SUBSTITUTE(SUBSTITUTE(INDEX([2]Règles!$H$17:$H$630,MATCH($C64,[2]Règles!$E$17:$E$630,0))," / ",""),"(-1)","")="",0,SUBSTITUTE(SUBSTITUTE(INDEX([2]Règles!$H$17:$H$630,MATCH($C64,[2]Règles!$E$17:$E$630,0))," / ",""),"(-1)","")))</f>
        <v>1</v>
      </c>
    </row>
    <row r="65" spans="1:15" x14ac:dyDescent="0.25">
      <c r="A65" t="s">
        <v>1030</v>
      </c>
      <c r="B65" t="s">
        <v>5</v>
      </c>
      <c r="C65" t="s">
        <v>1227</v>
      </c>
      <c r="D65" t="s">
        <v>684</v>
      </c>
      <c r="E65" t="s">
        <v>386</v>
      </c>
      <c r="F65">
        <v>14</v>
      </c>
      <c r="G65">
        <v>1</v>
      </c>
      <c r="H65">
        <v>0</v>
      </c>
      <c r="I65">
        <v>1</v>
      </c>
      <c r="J65" t="s">
        <v>1208</v>
      </c>
      <c r="K65" t="s">
        <v>1208</v>
      </c>
      <c r="L65">
        <f>INDEX([2]Règles!$I$17:$I$630,MATCH($C65,[2]Règles!$E$17:$E$630,0))</f>
        <v>6</v>
      </c>
      <c r="M65">
        <f>INDEX([2]Règles!$F$17:$F$630,MATCH($C65,[2]Règles!$E$17:$E$630,0))</f>
        <v>1</v>
      </c>
      <c r="N65">
        <f>INDEX([2]Règles!$G$17:$G$630,MATCH($C65,[2]Règles!$E$17:$E$630,0))</f>
        <v>2</v>
      </c>
      <c r="O65">
        <f>VALUE(IF(SUBSTITUTE(SUBSTITUTE(INDEX([2]Règles!$H$17:$H$630,MATCH($C65,[2]Règles!$E$17:$E$630,0))," / ",""),"(-1)","")="",0,SUBSTITUTE(SUBSTITUTE(INDEX([2]Règles!$H$17:$H$630,MATCH($C65,[2]Règles!$E$17:$E$630,0))," / ",""),"(-1)","")))</f>
        <v>1</v>
      </c>
    </row>
    <row r="66" spans="1:15" x14ac:dyDescent="0.25">
      <c r="A66" t="s">
        <v>1030</v>
      </c>
      <c r="B66" t="s">
        <v>5</v>
      </c>
      <c r="C66" t="s">
        <v>255</v>
      </c>
      <c r="D66" t="s">
        <v>256</v>
      </c>
      <c r="E66" t="s">
        <v>229</v>
      </c>
      <c r="F66">
        <v>161</v>
      </c>
      <c r="G66">
        <v>1</v>
      </c>
      <c r="H66">
        <v>0</v>
      </c>
      <c r="I66">
        <v>1</v>
      </c>
      <c r="J66" t="s">
        <v>1198</v>
      </c>
      <c r="K66" t="s">
        <v>1198</v>
      </c>
      <c r="L66">
        <f>INDEX([2]Règles!$I$17:$I$630,MATCH($C66,[2]Règles!$E$17:$E$630,0))</f>
        <v>5.666666666666667</v>
      </c>
      <c r="M66">
        <f>INDEX([2]Règles!$F$17:$F$630,MATCH($C66,[2]Règles!$E$17:$E$630,0))</f>
        <v>3</v>
      </c>
      <c r="N66">
        <f>INDEX([2]Règles!$G$17:$G$630,MATCH($C66,[2]Règles!$E$17:$E$630,0))</f>
        <v>0</v>
      </c>
      <c r="O66">
        <f>VALUE(IF(SUBSTITUTE(SUBSTITUTE(INDEX([2]Règles!$H$17:$H$630,MATCH($C66,[2]Règles!$E$17:$E$630,0))," / ",""),"(-1)","")="",0,SUBSTITUTE(SUBSTITUTE(INDEX([2]Règles!$H$17:$H$630,MATCH($C66,[2]Règles!$E$17:$E$630,0))," / ",""),"(-1)","")))</f>
        <v>1</v>
      </c>
    </row>
    <row r="67" spans="1:15" x14ac:dyDescent="0.25">
      <c r="A67" t="s">
        <v>1030</v>
      </c>
      <c r="B67" t="s">
        <v>5</v>
      </c>
      <c r="C67" t="s">
        <v>367</v>
      </c>
      <c r="D67" t="s">
        <v>202</v>
      </c>
      <c r="E67" t="s">
        <v>199</v>
      </c>
      <c r="F67">
        <v>26</v>
      </c>
      <c r="G67">
        <v>2</v>
      </c>
      <c r="H67">
        <v>0</v>
      </c>
      <c r="I67">
        <v>2</v>
      </c>
      <c r="J67" t="s">
        <v>1202</v>
      </c>
      <c r="K67" t="s">
        <v>1202</v>
      </c>
      <c r="L67">
        <f>INDEX([2]Règles!$I$17:$I$630,MATCH($C67,[2]Règles!$E$17:$E$630,0))</f>
        <v>5</v>
      </c>
      <c r="M67">
        <f>INDEX([2]Règles!$F$17:$F$630,MATCH($C67,[2]Règles!$E$17:$E$630,0))</f>
        <v>6</v>
      </c>
      <c r="N67">
        <f>INDEX([2]Règles!$G$17:$G$630,MATCH($C67,[2]Règles!$E$17:$E$630,0))</f>
        <v>1</v>
      </c>
      <c r="O67">
        <f>VALUE(IF(SUBSTITUTE(SUBSTITUTE(INDEX([2]Règles!$H$17:$H$630,MATCH($C67,[2]Règles!$E$17:$E$630,0))," / ",""),"(-1)","")="",0,SUBSTITUTE(SUBSTITUTE(INDEX([2]Règles!$H$17:$H$630,MATCH($C67,[2]Règles!$E$17:$E$630,0))," / ",""),"(-1)","")))</f>
        <v>3</v>
      </c>
    </row>
    <row r="68" spans="1:15" x14ac:dyDescent="0.25">
      <c r="A68" t="s">
        <v>1030</v>
      </c>
      <c r="B68" t="s">
        <v>5</v>
      </c>
      <c r="C68" t="s">
        <v>456</v>
      </c>
      <c r="D68" t="s">
        <v>371</v>
      </c>
      <c r="E68" t="s">
        <v>187</v>
      </c>
      <c r="F68">
        <v>21</v>
      </c>
      <c r="G68">
        <v>0</v>
      </c>
      <c r="H68">
        <v>0</v>
      </c>
      <c r="I68">
        <v>0</v>
      </c>
      <c r="L68">
        <f>INDEX([2]Règles!$I$17:$I$630,MATCH($C68,[2]Règles!$E$17:$E$630,0))</f>
        <v>5.666666666666667</v>
      </c>
      <c r="M68">
        <f>INDEX([2]Règles!$F$17:$F$630,MATCH($C68,[2]Règles!$E$17:$E$630,0))</f>
        <v>6</v>
      </c>
      <c r="N68">
        <f>INDEX([2]Règles!$G$17:$G$630,MATCH($C68,[2]Règles!$E$17:$E$630,0))</f>
        <v>0</v>
      </c>
      <c r="O68">
        <f>VALUE(IF(SUBSTITUTE(SUBSTITUTE(INDEX([2]Règles!$H$17:$H$630,MATCH($C68,[2]Règles!$E$17:$E$630,0))," / ",""),"(-1)","")="",0,SUBSTITUTE(SUBSTITUTE(INDEX([2]Règles!$H$17:$H$630,MATCH($C68,[2]Règles!$E$17:$E$630,0))," / ",""),"(-1)","")))</f>
        <v>2</v>
      </c>
    </row>
    <row r="69" spans="1:15" x14ac:dyDescent="0.25">
      <c r="A69" t="s">
        <v>1030</v>
      </c>
      <c r="B69" t="s">
        <v>26</v>
      </c>
      <c r="C69" t="s">
        <v>1228</v>
      </c>
      <c r="D69" t="s">
        <v>382</v>
      </c>
      <c r="E69" t="s">
        <v>386</v>
      </c>
      <c r="F69">
        <v>13</v>
      </c>
      <c r="G69">
        <v>0</v>
      </c>
      <c r="H69">
        <v>0</v>
      </c>
      <c r="I69">
        <v>0</v>
      </c>
      <c r="L69">
        <f>INDEX([2]Règles!$I$17:$I$630,MATCH($C69,[2]Règles!$E$17:$E$630,0))</f>
        <v>5</v>
      </c>
      <c r="M69">
        <f>INDEX([2]Règles!$F$17:$F$630,MATCH($C69,[2]Règles!$E$17:$E$630,0))</f>
        <v>3</v>
      </c>
      <c r="N69">
        <f>INDEX([2]Règles!$G$17:$G$630,MATCH($C69,[2]Règles!$E$17:$E$630,0))</f>
        <v>0</v>
      </c>
      <c r="O69">
        <f>VALUE(IF(SUBSTITUTE(SUBSTITUTE(INDEX([2]Règles!$H$17:$H$630,MATCH($C69,[2]Règles!$E$17:$E$630,0))," / ",""),"(-1)","")="",0,SUBSTITUTE(SUBSTITUTE(INDEX([2]Règles!$H$17:$H$630,MATCH($C69,[2]Règles!$E$17:$E$630,0))," / ",""),"(-1)","")))</f>
        <v>0</v>
      </c>
    </row>
    <row r="70" spans="1:15" x14ac:dyDescent="0.25">
      <c r="A70" t="s">
        <v>1030</v>
      </c>
      <c r="B70" t="s">
        <v>26</v>
      </c>
      <c r="C70" t="s">
        <v>191</v>
      </c>
      <c r="D70" t="s">
        <v>192</v>
      </c>
      <c r="E70" t="s">
        <v>193</v>
      </c>
      <c r="F70">
        <v>21</v>
      </c>
      <c r="G70">
        <v>0</v>
      </c>
      <c r="H70">
        <v>0</v>
      </c>
      <c r="I70">
        <v>0</v>
      </c>
      <c r="J70" t="s">
        <v>1195</v>
      </c>
      <c r="K70" t="s">
        <v>1229</v>
      </c>
      <c r="L70">
        <f>INDEX([2]Règles!$I$17:$I$630,MATCH($C70,[2]Règles!$E$17:$E$630,0))</f>
        <v>5.25</v>
      </c>
      <c r="M70">
        <f>INDEX([2]Règles!$F$17:$F$630,MATCH($C70,[2]Règles!$E$17:$E$630,0))</f>
        <v>4</v>
      </c>
      <c r="N70">
        <f>INDEX([2]Règles!$G$17:$G$630,MATCH($C70,[2]Règles!$E$17:$E$630,0))</f>
        <v>0</v>
      </c>
      <c r="O70">
        <f>VALUE(IF(SUBSTITUTE(SUBSTITUTE(INDEX([2]Règles!$H$17:$H$630,MATCH($C70,[2]Règles!$E$17:$E$630,0))," / ",""),"(-1)","")="",0,SUBSTITUTE(SUBSTITUTE(INDEX([2]Règles!$H$17:$H$630,MATCH($C70,[2]Règles!$E$17:$E$630,0))," / ",""),"(-1)","")))</f>
        <v>0</v>
      </c>
    </row>
    <row r="71" spans="1:15" x14ac:dyDescent="0.25">
      <c r="A71" t="s">
        <v>1030</v>
      </c>
      <c r="B71" t="s">
        <v>26</v>
      </c>
      <c r="C71" t="s">
        <v>298</v>
      </c>
      <c r="D71" t="s">
        <v>293</v>
      </c>
      <c r="E71" t="s">
        <v>187</v>
      </c>
      <c r="F71">
        <v>11</v>
      </c>
      <c r="G71">
        <v>0</v>
      </c>
      <c r="H71">
        <v>0</v>
      </c>
      <c r="I71">
        <v>0</v>
      </c>
      <c r="J71" t="s">
        <v>1197</v>
      </c>
      <c r="K71" t="s">
        <v>1230</v>
      </c>
      <c r="L71">
        <f>INDEX([2]Règles!$I$17:$I$630,MATCH($C71,[2]Règles!$E$17:$E$630,0))</f>
        <v>5</v>
      </c>
      <c r="M71">
        <f>INDEX([2]Règles!$F$17:$F$630,MATCH($C71,[2]Règles!$E$17:$E$630,0))</f>
        <v>2</v>
      </c>
      <c r="N71">
        <f>INDEX([2]Règles!$G$17:$G$630,MATCH($C71,[2]Règles!$E$17:$E$630,0))</f>
        <v>1</v>
      </c>
      <c r="O71">
        <f>VALUE(IF(SUBSTITUTE(SUBSTITUTE(INDEX([2]Règles!$H$17:$H$630,MATCH($C71,[2]Règles!$E$17:$E$630,0))," / ",""),"(-1)","")="",0,SUBSTITUTE(SUBSTITUTE(INDEX([2]Règles!$H$17:$H$630,MATCH($C71,[2]Règles!$E$17:$E$630,0))," / ",""),"(-1)","")))</f>
        <v>0</v>
      </c>
    </row>
    <row r="72" spans="1:15" x14ac:dyDescent="0.25">
      <c r="A72" t="s">
        <v>1030</v>
      </c>
      <c r="B72" t="s">
        <v>26</v>
      </c>
      <c r="C72" t="s">
        <v>374</v>
      </c>
      <c r="D72" t="s">
        <v>375</v>
      </c>
      <c r="E72" t="s">
        <v>193</v>
      </c>
      <c r="F72">
        <v>18</v>
      </c>
      <c r="G72">
        <v>0</v>
      </c>
      <c r="H72">
        <v>0</v>
      </c>
      <c r="I72">
        <v>0</v>
      </c>
      <c r="J72" t="s">
        <v>1195</v>
      </c>
      <c r="K72" t="s">
        <v>1209</v>
      </c>
      <c r="L72">
        <f>INDEX([2]Règles!$I$17:$I$630,MATCH($C72,[2]Règles!$E$17:$E$630,0))</f>
        <v>5.25</v>
      </c>
      <c r="M72">
        <f>INDEX([2]Règles!$F$17:$F$630,MATCH($C72,[2]Règles!$E$17:$E$630,0))</f>
        <v>5</v>
      </c>
      <c r="N72">
        <f>INDEX([2]Règles!$G$17:$G$630,MATCH($C72,[2]Règles!$E$17:$E$630,0))</f>
        <v>1</v>
      </c>
      <c r="O72">
        <f>VALUE(IF(SUBSTITUTE(SUBSTITUTE(INDEX([2]Règles!$H$17:$H$630,MATCH($C72,[2]Règles!$E$17:$E$630,0))," / ",""),"(-1)","")="",0,SUBSTITUTE(SUBSTITUTE(INDEX([2]Règles!$H$17:$H$630,MATCH($C72,[2]Règles!$E$17:$E$630,0))," / ",""),"(-1)","")))</f>
        <v>0</v>
      </c>
    </row>
    <row r="73" spans="1:15" x14ac:dyDescent="0.25">
      <c r="A73" t="s">
        <v>1030</v>
      </c>
      <c r="B73" t="s">
        <v>26</v>
      </c>
      <c r="C73" t="s">
        <v>1231</v>
      </c>
      <c r="D73" t="s">
        <v>1232</v>
      </c>
      <c r="E73" t="s">
        <v>1186</v>
      </c>
      <c r="F73">
        <v>4</v>
      </c>
      <c r="G73">
        <v>0</v>
      </c>
      <c r="H73">
        <v>0</v>
      </c>
      <c r="I73">
        <v>0</v>
      </c>
      <c r="L73">
        <f>INDEX([2]Règles!$I$17:$I$630,MATCH($C73,[2]Règles!$E$17:$E$630,0))</f>
        <v>4.5</v>
      </c>
      <c r="M73">
        <f>INDEX([2]Règles!$F$17:$F$630,MATCH($C73,[2]Règles!$E$17:$E$630,0))</f>
        <v>2</v>
      </c>
      <c r="N73">
        <f>INDEX([2]Règles!$G$17:$G$630,MATCH($C73,[2]Règles!$E$17:$E$630,0))</f>
        <v>0</v>
      </c>
      <c r="O73">
        <f>VALUE(IF(SUBSTITUTE(SUBSTITUTE(INDEX([2]Règles!$H$17:$H$630,MATCH($C73,[2]Règles!$E$17:$E$630,0))," / ",""),"(-1)","")="",0,SUBSTITUTE(SUBSTITUTE(INDEX([2]Règles!$H$17:$H$630,MATCH($C73,[2]Règles!$E$17:$E$630,0))," / ",""),"(-1)","")))</f>
        <v>0</v>
      </c>
    </row>
    <row r="74" spans="1:15" x14ac:dyDescent="0.25">
      <c r="A74" t="s">
        <v>1030</v>
      </c>
      <c r="B74" t="s">
        <v>26</v>
      </c>
      <c r="C74" t="s">
        <v>1107</v>
      </c>
      <c r="D74" t="s">
        <v>1105</v>
      </c>
      <c r="E74" t="s">
        <v>386</v>
      </c>
      <c r="F74">
        <v>17</v>
      </c>
      <c r="G74">
        <v>0</v>
      </c>
      <c r="H74">
        <v>0</v>
      </c>
      <c r="I74">
        <v>0</v>
      </c>
      <c r="L74">
        <f>INDEX([2]Règles!$I$17:$I$630,MATCH($C74,[2]Règles!$E$17:$E$630,0))</f>
        <v>5.333333333333333</v>
      </c>
      <c r="M74">
        <f>INDEX([2]Règles!$F$17:$F$630,MATCH($C74,[2]Règles!$E$17:$E$630,0))</f>
        <v>6</v>
      </c>
      <c r="N74">
        <f>INDEX([2]Règles!$G$17:$G$630,MATCH($C74,[2]Règles!$E$17:$E$630,0))</f>
        <v>0</v>
      </c>
      <c r="O74">
        <f>VALUE(IF(SUBSTITUTE(SUBSTITUTE(INDEX([2]Règles!$H$17:$H$630,MATCH($C74,[2]Règles!$E$17:$E$630,0))," / ",""),"(-1)","")="",0,SUBSTITUTE(SUBSTITUTE(INDEX([2]Règles!$H$17:$H$630,MATCH($C74,[2]Règles!$E$17:$E$630,0))," / ",""),"(-1)","")))</f>
        <v>0</v>
      </c>
    </row>
    <row r="75" spans="1:15" x14ac:dyDescent="0.25">
      <c r="A75" t="s">
        <v>1030</v>
      </c>
      <c r="B75" t="s">
        <v>26</v>
      </c>
      <c r="C75" t="s">
        <v>504</v>
      </c>
      <c r="D75" t="s">
        <v>375</v>
      </c>
      <c r="E75" t="s">
        <v>326</v>
      </c>
      <c r="F75">
        <v>21</v>
      </c>
      <c r="G75">
        <v>0</v>
      </c>
      <c r="H75">
        <v>0</v>
      </c>
      <c r="I75">
        <v>0</v>
      </c>
      <c r="J75" t="s">
        <v>1208</v>
      </c>
      <c r="K75" t="s">
        <v>1233</v>
      </c>
      <c r="L75">
        <f>INDEX([2]Règles!$I$17:$I$630,MATCH($C75,[2]Règles!$E$17:$E$630,0))</f>
        <v>5</v>
      </c>
      <c r="M75">
        <f>INDEX([2]Règles!$F$17:$F$630,MATCH($C75,[2]Règles!$E$17:$E$630,0))</f>
        <v>5</v>
      </c>
      <c r="N75">
        <f>INDEX([2]Règles!$G$17:$G$630,MATCH($C75,[2]Règles!$E$17:$E$630,0))</f>
        <v>2</v>
      </c>
      <c r="O75">
        <f>VALUE(IF(SUBSTITUTE(SUBSTITUTE(INDEX([2]Règles!$H$17:$H$630,MATCH($C75,[2]Règles!$E$17:$E$630,0))," / ",""),"(-1)","")="",0,SUBSTITUTE(SUBSTITUTE(INDEX([2]Règles!$H$17:$H$630,MATCH($C75,[2]Règles!$E$17:$E$630,0))," / ",""),"(-1)","")))</f>
        <v>0</v>
      </c>
    </row>
    <row r="76" spans="1:15" x14ac:dyDescent="0.25">
      <c r="A76" t="s">
        <v>1030</v>
      </c>
      <c r="B76" t="s">
        <v>20</v>
      </c>
      <c r="C76" t="s">
        <v>1234</v>
      </c>
      <c r="D76" t="s">
        <v>647</v>
      </c>
      <c r="E76" t="s">
        <v>1207</v>
      </c>
      <c r="F76">
        <v>26</v>
      </c>
      <c r="G76">
        <v>0</v>
      </c>
      <c r="H76">
        <v>0</v>
      </c>
      <c r="I76">
        <v>0</v>
      </c>
      <c r="J76" t="s">
        <v>1195</v>
      </c>
      <c r="K76" t="s">
        <v>1195</v>
      </c>
      <c r="L76">
        <f>INDEX([2]Règles!$I$17:$I$630,MATCH($C76,[2]Règles!$E$17:$E$630,0))</f>
        <v>5.8571428571428568</v>
      </c>
      <c r="M76">
        <f>INDEX([2]Règles!$F$17:$F$630,MATCH($C76,[2]Règles!$E$17:$E$630,0))</f>
        <v>7</v>
      </c>
      <c r="N76">
        <f>INDEX([2]Règles!$G$17:$G$630,MATCH($C76,[2]Règles!$E$17:$E$630,0))</f>
        <v>0</v>
      </c>
      <c r="O76">
        <f>VALUE(IF(SUBSTITUTE(SUBSTITUTE(INDEX([2]Règles!$H$17:$H$630,MATCH($C76,[2]Règles!$E$17:$E$630,0))," / ",""),"(-1)","")="",0,SUBSTITUTE(SUBSTITUTE(INDEX([2]Règles!$H$17:$H$630,MATCH($C76,[2]Règles!$E$17:$E$630,0))," / ",""),"(-1)","")))</f>
        <v>0</v>
      </c>
    </row>
    <row r="77" spans="1:15" x14ac:dyDescent="0.25">
      <c r="A77" t="s">
        <v>1030</v>
      </c>
      <c r="B77" t="s">
        <v>20</v>
      </c>
      <c r="C77" t="s">
        <v>439</v>
      </c>
      <c r="D77" t="s">
        <v>440</v>
      </c>
      <c r="E77" t="s">
        <v>386</v>
      </c>
      <c r="F77">
        <v>22</v>
      </c>
      <c r="G77">
        <v>0</v>
      </c>
      <c r="H77">
        <v>0</v>
      </c>
      <c r="I77">
        <v>0</v>
      </c>
      <c r="J77" t="s">
        <v>1196</v>
      </c>
      <c r="K77" t="s">
        <v>1196</v>
      </c>
      <c r="L77">
        <f>INDEX([2]Règles!$I$17:$I$630,MATCH($C77,[2]Règles!$E$17:$E$630,0))</f>
        <v>5.4285714285714288</v>
      </c>
      <c r="M77">
        <f>INDEX([2]Règles!$F$17:$F$630,MATCH($C77,[2]Règles!$E$17:$E$630,0))</f>
        <v>7</v>
      </c>
      <c r="N77">
        <f>INDEX([2]Règles!$G$17:$G$630,MATCH($C77,[2]Règles!$E$17:$E$630,0))</f>
        <v>0</v>
      </c>
      <c r="O77">
        <f>VALUE(IF(SUBSTITUTE(SUBSTITUTE(INDEX([2]Règles!$H$17:$H$630,MATCH($C77,[2]Règles!$E$17:$E$630,0))," / ",""),"(-1)","")="",0,SUBSTITUTE(SUBSTITUTE(INDEX([2]Règles!$H$17:$H$630,MATCH($C77,[2]Règles!$E$17:$E$630,0))," / ",""),"(-1)","")))</f>
        <v>0</v>
      </c>
    </row>
    <row r="78" spans="1:15" x14ac:dyDescent="0.25">
      <c r="A78" t="s">
        <v>1030</v>
      </c>
      <c r="B78" t="s">
        <v>11</v>
      </c>
      <c r="C78" t="s">
        <v>200</v>
      </c>
      <c r="D78" t="s">
        <v>201</v>
      </c>
      <c r="E78" t="s">
        <v>199</v>
      </c>
      <c r="F78">
        <v>16</v>
      </c>
      <c r="G78">
        <v>0</v>
      </c>
      <c r="H78">
        <v>0</v>
      </c>
      <c r="I78">
        <v>0</v>
      </c>
      <c r="J78" t="s">
        <v>1208</v>
      </c>
      <c r="K78" t="s">
        <v>1208</v>
      </c>
      <c r="L78">
        <f>INDEX([2]Règles!$I$17:$I$630,MATCH($C78,[2]Règles!$E$17:$E$630,0))</f>
        <v>4.833333333333333</v>
      </c>
      <c r="M78">
        <f>INDEX([2]Règles!$F$17:$F$630,MATCH($C78,[2]Règles!$E$17:$E$630,0))</f>
        <v>6</v>
      </c>
      <c r="N78">
        <f>INDEX([2]Règles!$G$17:$G$630,MATCH($C78,[2]Règles!$E$17:$E$630,0))</f>
        <v>1</v>
      </c>
      <c r="O78">
        <f>VALUE(IF(SUBSTITUTE(SUBSTITUTE(INDEX([2]Règles!$H$17:$H$630,MATCH($C78,[2]Règles!$E$17:$E$630,0))," / ",""),"(-1)","")="",0,SUBSTITUTE(SUBSTITUTE(INDEX([2]Règles!$H$17:$H$630,MATCH($C78,[2]Règles!$E$17:$E$630,0))," / ",""),"(-1)","")))</f>
        <v>0</v>
      </c>
    </row>
    <row r="79" spans="1:15" x14ac:dyDescent="0.25">
      <c r="A79" t="s">
        <v>1030</v>
      </c>
      <c r="B79" t="s">
        <v>11</v>
      </c>
      <c r="C79" t="s">
        <v>445</v>
      </c>
      <c r="D79" t="s">
        <v>343</v>
      </c>
      <c r="E79" t="s">
        <v>386</v>
      </c>
      <c r="F79">
        <v>31</v>
      </c>
      <c r="G79">
        <v>0</v>
      </c>
      <c r="H79">
        <v>0</v>
      </c>
      <c r="I79">
        <v>0</v>
      </c>
      <c r="J79" t="s">
        <v>1208</v>
      </c>
      <c r="K79" t="s">
        <v>1208</v>
      </c>
      <c r="L79">
        <f>INDEX([2]Règles!$I$17:$I$630,MATCH($C79,[2]Règles!$E$17:$E$630,0))</f>
        <v>5.1428571428571432</v>
      </c>
      <c r="M79">
        <f>INDEX([2]Règles!$F$17:$F$630,MATCH($C79,[2]Règles!$E$17:$E$630,0))</f>
        <v>7</v>
      </c>
      <c r="N79">
        <f>INDEX([2]Règles!$G$17:$G$630,MATCH($C79,[2]Règles!$E$17:$E$630,0))</f>
        <v>0</v>
      </c>
      <c r="O79">
        <f>VALUE(IF(SUBSTITUTE(SUBSTITUTE(INDEX([2]Règles!$H$17:$H$630,MATCH($C79,[2]Règles!$E$17:$E$630,0))," / ",""),"(-1)","")="",0,SUBSTITUTE(SUBSTITUTE(INDEX([2]Règles!$H$17:$H$630,MATCH($C79,[2]Règles!$E$17:$E$630,0))," / ",""),"(-1)","")))</f>
        <v>2</v>
      </c>
    </row>
    <row r="80" spans="1:15" x14ac:dyDescent="0.25">
      <c r="A80" t="s">
        <v>1030</v>
      </c>
      <c r="B80" t="s">
        <v>11</v>
      </c>
      <c r="C80" t="s">
        <v>941</v>
      </c>
      <c r="D80" t="s">
        <v>942</v>
      </c>
      <c r="E80" t="s">
        <v>212</v>
      </c>
      <c r="F80">
        <v>13</v>
      </c>
      <c r="G80">
        <v>0</v>
      </c>
      <c r="H80">
        <v>0</v>
      </c>
      <c r="I80">
        <v>0</v>
      </c>
      <c r="J80" t="s">
        <v>1197</v>
      </c>
      <c r="K80" t="s">
        <v>1197</v>
      </c>
      <c r="L80">
        <f>INDEX([2]Règles!$I$17:$I$630,MATCH($C80,[2]Règles!$E$17:$E$630,0))</f>
        <v>4.5999999999999996</v>
      </c>
      <c r="M80">
        <f>INDEX([2]Règles!$F$17:$F$630,MATCH($C80,[2]Règles!$E$17:$E$630,0))</f>
        <v>5</v>
      </c>
      <c r="N80">
        <f>INDEX([2]Règles!$G$17:$G$630,MATCH($C80,[2]Règles!$E$17:$E$630,0))</f>
        <v>1</v>
      </c>
      <c r="O80">
        <f>VALUE(IF(SUBSTITUTE(SUBSTITUTE(INDEX([2]Règles!$H$17:$H$630,MATCH($C80,[2]Règles!$E$17:$E$630,0))," / ",""),"(-1)","")="",0,SUBSTITUTE(SUBSTITUTE(INDEX([2]Règles!$H$17:$H$630,MATCH($C80,[2]Règles!$E$17:$E$630,0))," / ",""),"(-1)","")))</f>
        <v>1</v>
      </c>
    </row>
    <row r="81" spans="1:15" x14ac:dyDescent="0.25">
      <c r="A81" t="s">
        <v>1030</v>
      </c>
      <c r="B81" t="s">
        <v>11</v>
      </c>
      <c r="C81" t="s">
        <v>389</v>
      </c>
      <c r="D81" t="s">
        <v>390</v>
      </c>
      <c r="E81" t="s">
        <v>229</v>
      </c>
      <c r="F81">
        <v>30</v>
      </c>
      <c r="G81">
        <v>1</v>
      </c>
      <c r="H81">
        <v>0</v>
      </c>
      <c r="I81">
        <v>1</v>
      </c>
      <c r="J81" t="s">
        <v>1199</v>
      </c>
      <c r="K81" t="s">
        <v>1199</v>
      </c>
      <c r="L81">
        <f>INDEX([2]Règles!$I$17:$I$630,MATCH($C81,[2]Règles!$E$17:$E$630,0))</f>
        <v>6.5</v>
      </c>
      <c r="M81">
        <f>INDEX([2]Règles!$F$17:$F$630,MATCH($C81,[2]Règles!$E$17:$E$630,0))</f>
        <v>4</v>
      </c>
      <c r="N81">
        <f>INDEX([2]Règles!$G$17:$G$630,MATCH($C81,[2]Règles!$E$17:$E$630,0))</f>
        <v>1</v>
      </c>
      <c r="O81">
        <f>VALUE(IF(SUBSTITUTE(SUBSTITUTE(INDEX([2]Règles!$H$17:$H$630,MATCH($C81,[2]Règles!$E$17:$E$630,0))," / ",""),"(-1)","")="",0,SUBSTITUTE(SUBSTITUTE(INDEX([2]Règles!$H$17:$H$630,MATCH($C81,[2]Règles!$E$17:$E$630,0))," / ",""),"(-1)","")))</f>
        <v>1</v>
      </c>
    </row>
    <row r="82" spans="1:15" x14ac:dyDescent="0.25">
      <c r="A82" t="s">
        <v>1030</v>
      </c>
      <c r="B82" t="s">
        <v>11</v>
      </c>
      <c r="C82" t="s">
        <v>634</v>
      </c>
      <c r="D82" t="s">
        <v>635</v>
      </c>
      <c r="E82" t="s">
        <v>232</v>
      </c>
      <c r="F82">
        <v>20</v>
      </c>
      <c r="G82">
        <v>1</v>
      </c>
      <c r="H82">
        <v>0</v>
      </c>
      <c r="I82">
        <v>1</v>
      </c>
      <c r="J82" t="s">
        <v>1202</v>
      </c>
      <c r="K82" t="s">
        <v>1202</v>
      </c>
      <c r="L82">
        <f>INDEX([2]Règles!$I$17:$I$630,MATCH($C82,[2]Règles!$E$17:$E$630,0))</f>
        <v>5.5714285714285712</v>
      </c>
      <c r="M82">
        <f>INDEX([2]Règles!$F$17:$F$630,MATCH($C82,[2]Règles!$E$17:$E$630,0))</f>
        <v>7</v>
      </c>
      <c r="N82">
        <f>INDEX([2]Règles!$G$17:$G$630,MATCH($C82,[2]Règles!$E$17:$E$630,0))</f>
        <v>0</v>
      </c>
      <c r="O82">
        <f>VALUE(IF(SUBSTITUTE(SUBSTITUTE(INDEX([2]Règles!$H$17:$H$630,MATCH($C82,[2]Règles!$E$17:$E$630,0))," / ",""),"(-1)","")="",0,SUBSTITUTE(SUBSTITUTE(INDEX([2]Règles!$H$17:$H$630,MATCH($C82,[2]Règles!$E$17:$E$630,0))," / ",""),"(-1)","")))</f>
        <v>0</v>
      </c>
    </row>
    <row r="83" spans="1:15" x14ac:dyDescent="0.25">
      <c r="A83" t="s">
        <v>1030</v>
      </c>
      <c r="B83" t="s">
        <v>11</v>
      </c>
      <c r="C83" t="s">
        <v>707</v>
      </c>
      <c r="D83" t="s">
        <v>498</v>
      </c>
      <c r="E83" t="s">
        <v>1207</v>
      </c>
      <c r="F83">
        <v>15</v>
      </c>
      <c r="G83">
        <v>0</v>
      </c>
      <c r="H83">
        <v>0</v>
      </c>
      <c r="I83">
        <v>0</v>
      </c>
      <c r="L83">
        <f>INDEX([2]Règles!$I$17:$I$630,MATCH($C83,[2]Règles!$E$17:$E$630,0))</f>
        <v>4.75</v>
      </c>
      <c r="M83">
        <f>INDEX([2]Règles!$F$17:$F$630,MATCH($C83,[2]Règles!$E$17:$E$630,0))</f>
        <v>4</v>
      </c>
      <c r="N83">
        <f>INDEX([2]Règles!$G$17:$G$630,MATCH($C83,[2]Règles!$E$17:$E$630,0))</f>
        <v>0</v>
      </c>
      <c r="O83">
        <f>VALUE(IF(SUBSTITUTE(SUBSTITUTE(INDEX([2]Règles!$H$17:$H$630,MATCH($C83,[2]Règles!$E$17:$E$630,0))," / ",""),"(-1)","")="",0,SUBSTITUTE(SUBSTITUTE(INDEX([2]Règles!$H$17:$H$630,MATCH($C83,[2]Règles!$E$17:$E$630,0))," / ",""),"(-1)","")))</f>
        <v>1</v>
      </c>
    </row>
    <row r="84" spans="1:15" x14ac:dyDescent="0.25">
      <c r="A84" t="s">
        <v>1035</v>
      </c>
      <c r="B84" t="s">
        <v>5</v>
      </c>
      <c r="C84" t="s">
        <v>322</v>
      </c>
      <c r="D84" t="s">
        <v>323</v>
      </c>
      <c r="E84" t="s">
        <v>229</v>
      </c>
      <c r="F84">
        <v>64</v>
      </c>
      <c r="G84">
        <v>3</v>
      </c>
      <c r="H84">
        <v>0</v>
      </c>
      <c r="I84">
        <v>3</v>
      </c>
      <c r="J84" t="s">
        <v>1236</v>
      </c>
      <c r="K84" t="s">
        <v>1236</v>
      </c>
      <c r="L84">
        <f>INDEX([2]Règles!$I$17:$I$630,MATCH($C84,[2]Règles!$E$17:$E$630,0))</f>
        <v>5.833333333333333</v>
      </c>
      <c r="M84">
        <f>INDEX([2]Règles!$F$17:$F$630,MATCH($C84,[2]Règles!$E$17:$E$630,0))</f>
        <v>6</v>
      </c>
      <c r="N84">
        <f>INDEX([2]Règles!$G$17:$G$630,MATCH($C84,[2]Règles!$E$17:$E$630,0))</f>
        <v>1</v>
      </c>
      <c r="O84">
        <f>VALUE(IF(SUBSTITUTE(SUBSTITUTE(INDEX([2]Règles!$H$17:$H$630,MATCH($C84,[2]Règles!$E$17:$E$630,0))," / ",""),"(-1)","")="",0,SUBSTITUTE(SUBSTITUTE(INDEX([2]Règles!$H$17:$H$630,MATCH($C84,[2]Règles!$E$17:$E$630,0))," / ",""),"(-1)","")))</f>
        <v>5</v>
      </c>
    </row>
    <row r="85" spans="1:15" x14ac:dyDescent="0.25">
      <c r="A85" t="s">
        <v>1035</v>
      </c>
      <c r="B85" t="s">
        <v>5</v>
      </c>
      <c r="C85" t="s">
        <v>523</v>
      </c>
      <c r="D85" t="s">
        <v>524</v>
      </c>
      <c r="E85" t="s">
        <v>187</v>
      </c>
      <c r="F85">
        <v>13</v>
      </c>
      <c r="G85">
        <v>0</v>
      </c>
      <c r="H85">
        <v>0</v>
      </c>
      <c r="I85">
        <v>0</v>
      </c>
      <c r="J85" t="s">
        <v>1195</v>
      </c>
      <c r="K85" t="s">
        <v>1195</v>
      </c>
      <c r="L85">
        <f>INDEX([2]Règles!$I$17:$I$630,MATCH($C85,[2]Règles!$E$17:$E$630,0))</f>
        <v>5.25</v>
      </c>
      <c r="M85">
        <f>INDEX([2]Règles!$F$17:$F$630,MATCH($C85,[2]Règles!$E$17:$E$630,0))</f>
        <v>4</v>
      </c>
      <c r="N85">
        <f>INDEX([2]Règles!$G$17:$G$630,MATCH($C85,[2]Règles!$E$17:$E$630,0))</f>
        <v>1</v>
      </c>
      <c r="O85">
        <f>VALUE(IF(SUBSTITUTE(SUBSTITUTE(INDEX([2]Règles!$H$17:$H$630,MATCH($C85,[2]Règles!$E$17:$E$630,0))," / ",""),"(-1)","")="",0,SUBSTITUTE(SUBSTITUTE(INDEX([2]Règles!$H$17:$H$630,MATCH($C85,[2]Règles!$E$17:$E$630,0))," / ",""),"(-1)","")))</f>
        <v>1</v>
      </c>
    </row>
    <row r="86" spans="1:15" x14ac:dyDescent="0.25">
      <c r="A86" t="s">
        <v>1035</v>
      </c>
      <c r="B86" t="s">
        <v>5</v>
      </c>
      <c r="C86" t="s">
        <v>549</v>
      </c>
      <c r="D86" t="s">
        <v>550</v>
      </c>
      <c r="E86" t="s">
        <v>232</v>
      </c>
      <c r="F86">
        <v>35</v>
      </c>
      <c r="G86">
        <v>1</v>
      </c>
      <c r="H86">
        <v>0</v>
      </c>
      <c r="I86">
        <v>1</v>
      </c>
      <c r="J86" t="s">
        <v>1196</v>
      </c>
      <c r="K86" t="s">
        <v>1196</v>
      </c>
      <c r="L86">
        <f>INDEX([2]Règles!$I$17:$I$630,MATCH($C86,[2]Règles!$E$17:$E$630,0))</f>
        <v>5</v>
      </c>
      <c r="M86">
        <f>INDEX([2]Règles!$F$17:$F$630,MATCH($C86,[2]Règles!$E$17:$E$630,0))</f>
        <v>3</v>
      </c>
      <c r="N86">
        <f>INDEX([2]Règles!$G$17:$G$630,MATCH($C86,[2]Règles!$E$17:$E$630,0))</f>
        <v>2</v>
      </c>
      <c r="O86">
        <f>VALUE(IF(SUBSTITUTE(SUBSTITUTE(INDEX([2]Règles!$H$17:$H$630,MATCH($C86,[2]Règles!$E$17:$E$630,0))," / ",""),"(-1)","")="",0,SUBSTITUTE(SUBSTITUTE(INDEX([2]Règles!$H$17:$H$630,MATCH($C86,[2]Règles!$E$17:$E$630,0))," / ",""),"(-1)","")))</f>
        <v>2</v>
      </c>
    </row>
    <row r="87" spans="1:15" x14ac:dyDescent="0.25">
      <c r="A87" t="s">
        <v>1035</v>
      </c>
      <c r="B87" t="s">
        <v>5</v>
      </c>
      <c r="C87" t="s">
        <v>1237</v>
      </c>
      <c r="D87" t="s">
        <v>1238</v>
      </c>
      <c r="E87" t="s">
        <v>212</v>
      </c>
      <c r="F87">
        <v>29</v>
      </c>
      <c r="G87">
        <v>2</v>
      </c>
      <c r="H87">
        <v>0</v>
      </c>
      <c r="I87">
        <v>2</v>
      </c>
      <c r="J87" t="s">
        <v>1200</v>
      </c>
      <c r="K87" t="s">
        <v>1200</v>
      </c>
      <c r="L87">
        <f>INDEX([2]Règles!$I$17:$I$630,MATCH($C87,[2]Règles!$E$17:$E$630,0))</f>
        <v>5.333333333333333</v>
      </c>
      <c r="M87">
        <f>INDEX([2]Règles!$F$17:$F$630,MATCH($C87,[2]Règles!$E$17:$E$630,0))</f>
        <v>5</v>
      </c>
      <c r="N87">
        <f>INDEX([2]Règles!$G$17:$G$630,MATCH($C87,[2]Règles!$E$17:$E$630,0))</f>
        <v>2</v>
      </c>
      <c r="O87">
        <f>VALUE(IF(SUBSTITUTE(SUBSTITUTE(INDEX([2]Règles!$H$17:$H$630,MATCH($C87,[2]Règles!$E$17:$E$630,0))," / ",""),"(-1)","")="",0,SUBSTITUTE(SUBSTITUTE(INDEX([2]Règles!$H$17:$H$630,MATCH($C87,[2]Règles!$E$17:$E$630,0))," / ",""),"(-1)","")))</f>
        <v>4</v>
      </c>
    </row>
    <row r="88" spans="1:15" x14ac:dyDescent="0.25">
      <c r="A88" t="s">
        <v>1035</v>
      </c>
      <c r="B88" t="s">
        <v>26</v>
      </c>
      <c r="C88" t="s">
        <v>459</v>
      </c>
      <c r="D88" t="s">
        <v>178</v>
      </c>
      <c r="E88" t="s">
        <v>229</v>
      </c>
      <c r="F88">
        <v>43</v>
      </c>
      <c r="G88">
        <v>0</v>
      </c>
      <c r="H88">
        <v>0</v>
      </c>
      <c r="I88">
        <v>0</v>
      </c>
      <c r="J88" t="s">
        <v>1195</v>
      </c>
      <c r="K88" t="s">
        <v>1196</v>
      </c>
      <c r="L88">
        <f>INDEX([2]Règles!$I$17:$I$630,MATCH($C88,[2]Règles!$E$17:$E$630,0))</f>
        <v>5.6</v>
      </c>
      <c r="M88">
        <f>INDEX([2]Règles!$F$17:$F$630,MATCH($C88,[2]Règles!$E$17:$E$630,0))</f>
        <v>5</v>
      </c>
      <c r="N88">
        <f>INDEX([2]Règles!$G$17:$G$630,MATCH($C88,[2]Règles!$E$17:$E$630,0))</f>
        <v>0</v>
      </c>
      <c r="O88">
        <f>VALUE(IF(SUBSTITUTE(SUBSTITUTE(INDEX([2]Règles!$H$17:$H$630,MATCH($C88,[2]Règles!$E$17:$E$630,0))," / ",""),"(-1)","")="",0,SUBSTITUTE(SUBSTITUTE(INDEX([2]Règles!$H$17:$H$630,MATCH($C88,[2]Règles!$E$17:$E$630,0))," / ",""),"(-1)","")))</f>
        <v>0</v>
      </c>
    </row>
    <row r="89" spans="1:15" x14ac:dyDescent="0.25">
      <c r="A89" t="s">
        <v>1035</v>
      </c>
      <c r="B89" t="s">
        <v>26</v>
      </c>
      <c r="C89" t="s">
        <v>1239</v>
      </c>
      <c r="D89" t="s">
        <v>1240</v>
      </c>
      <c r="E89" t="s">
        <v>179</v>
      </c>
      <c r="F89">
        <v>9</v>
      </c>
      <c r="G89">
        <v>0</v>
      </c>
      <c r="H89">
        <v>0</v>
      </c>
      <c r="I89">
        <v>0</v>
      </c>
      <c r="J89" t="s">
        <v>1195</v>
      </c>
      <c r="K89" t="s">
        <v>1195</v>
      </c>
      <c r="L89">
        <f>INDEX([2]Règles!$I$17:$I$630,MATCH($C89,[2]Règles!$E$17:$E$630,0))</f>
        <v>4.5</v>
      </c>
      <c r="M89">
        <f>INDEX([2]Règles!$F$17:$F$630,MATCH($C89,[2]Règles!$E$17:$E$630,0))</f>
        <v>2</v>
      </c>
      <c r="N89">
        <f>INDEX([2]Règles!$G$17:$G$630,MATCH($C89,[2]Règles!$E$17:$E$630,0))</f>
        <v>0</v>
      </c>
      <c r="O89">
        <f>VALUE(IF(SUBSTITUTE(SUBSTITUTE(INDEX([2]Règles!$H$17:$H$630,MATCH($C89,[2]Règles!$E$17:$E$630,0))," / ",""),"(-1)","")="",0,SUBSTITUTE(SUBSTITUTE(INDEX([2]Règles!$H$17:$H$630,MATCH($C89,[2]Règles!$E$17:$E$630,0))," / ",""),"(-1)","")))</f>
        <v>0</v>
      </c>
    </row>
    <row r="90" spans="1:15" x14ac:dyDescent="0.25">
      <c r="A90" t="s">
        <v>1035</v>
      </c>
      <c r="B90" t="s">
        <v>26</v>
      </c>
      <c r="C90" t="s">
        <v>1241</v>
      </c>
      <c r="D90" t="s">
        <v>1242</v>
      </c>
      <c r="E90" t="s">
        <v>193</v>
      </c>
      <c r="F90">
        <v>39</v>
      </c>
      <c r="G90">
        <v>0</v>
      </c>
      <c r="H90">
        <v>0</v>
      </c>
      <c r="I90">
        <v>0</v>
      </c>
      <c r="J90" t="s">
        <v>1202</v>
      </c>
      <c r="K90" t="s">
        <v>1202</v>
      </c>
      <c r="L90">
        <f>INDEX([2]Règles!$I$17:$I$630,MATCH($C90,[2]Règles!$E$17:$E$630,0))</f>
        <v>5.333333333333333</v>
      </c>
      <c r="M90">
        <f>INDEX([2]Règles!$F$17:$F$630,MATCH($C90,[2]Règles!$E$17:$E$630,0))</f>
        <v>6</v>
      </c>
      <c r="N90">
        <f>INDEX([2]Règles!$G$17:$G$630,MATCH($C90,[2]Règles!$E$17:$E$630,0))</f>
        <v>0</v>
      </c>
      <c r="O90">
        <f>VALUE(IF(SUBSTITUTE(SUBSTITUTE(INDEX([2]Règles!$H$17:$H$630,MATCH($C90,[2]Règles!$E$17:$E$630,0))," / ",""),"(-1)","")="",0,SUBSTITUTE(SUBSTITUTE(INDEX([2]Règles!$H$17:$H$630,MATCH($C90,[2]Règles!$E$17:$E$630,0))," / ",""),"(-1)","")))</f>
        <v>0</v>
      </c>
    </row>
    <row r="91" spans="1:15" x14ac:dyDescent="0.25">
      <c r="A91" t="s">
        <v>1035</v>
      </c>
      <c r="B91" t="s">
        <v>26</v>
      </c>
      <c r="C91" t="s">
        <v>1243</v>
      </c>
      <c r="D91" t="s">
        <v>1244</v>
      </c>
      <c r="E91" t="s">
        <v>181</v>
      </c>
      <c r="F91">
        <v>15</v>
      </c>
      <c r="G91">
        <v>0</v>
      </c>
      <c r="H91">
        <v>0</v>
      </c>
      <c r="I91">
        <v>0</v>
      </c>
      <c r="J91" t="s">
        <v>1195</v>
      </c>
      <c r="K91" t="s">
        <v>1203</v>
      </c>
      <c r="L91">
        <f>INDEX([2]Règles!$I$17:$I$630,MATCH($C91,[2]Règles!$E$17:$E$630,0))</f>
        <v>5</v>
      </c>
      <c r="M91">
        <f>INDEX([2]Règles!$F$17:$F$630,MATCH($C91,[2]Règles!$E$17:$E$630,0))</f>
        <v>1</v>
      </c>
      <c r="N91">
        <f>INDEX([2]Règles!$G$17:$G$630,MATCH($C91,[2]Règles!$E$17:$E$630,0))</f>
        <v>1</v>
      </c>
      <c r="O91">
        <f>VALUE(IF(SUBSTITUTE(SUBSTITUTE(INDEX([2]Règles!$H$17:$H$630,MATCH($C91,[2]Règles!$E$17:$E$630,0))," / ",""),"(-1)","")="",0,SUBSTITUTE(SUBSTITUTE(INDEX([2]Règles!$H$17:$H$630,MATCH($C91,[2]Règles!$E$17:$E$630,0))," / ",""),"(-1)","")))</f>
        <v>0</v>
      </c>
    </row>
    <row r="92" spans="1:15" x14ac:dyDescent="0.25">
      <c r="A92" t="s">
        <v>1035</v>
      </c>
      <c r="B92" t="s">
        <v>26</v>
      </c>
      <c r="C92" t="s">
        <v>1245</v>
      </c>
      <c r="D92" t="s">
        <v>390</v>
      </c>
      <c r="E92" t="s">
        <v>181</v>
      </c>
      <c r="F92">
        <v>30</v>
      </c>
      <c r="G92">
        <v>0</v>
      </c>
      <c r="H92">
        <v>0</v>
      </c>
      <c r="I92">
        <v>0</v>
      </c>
      <c r="J92" t="s">
        <v>1195</v>
      </c>
      <c r="K92" t="s">
        <v>1195</v>
      </c>
      <c r="L92">
        <f>INDEX([2]Règles!$I$17:$I$630,MATCH($C92,[2]Règles!$E$17:$E$630,0))</f>
        <v>5</v>
      </c>
      <c r="M92">
        <f>INDEX([2]Règles!$F$17:$F$630,MATCH($C92,[2]Règles!$E$17:$E$630,0))</f>
        <v>4</v>
      </c>
      <c r="N92">
        <f>INDEX([2]Règles!$G$17:$G$630,MATCH($C92,[2]Règles!$E$17:$E$630,0))</f>
        <v>0</v>
      </c>
      <c r="O92">
        <f>VALUE(IF(SUBSTITUTE(SUBSTITUTE(INDEX([2]Règles!$H$17:$H$630,MATCH($C92,[2]Règles!$E$17:$E$630,0))," / ",""),"(-1)","")="",0,SUBSTITUTE(SUBSTITUTE(INDEX([2]Règles!$H$17:$H$630,MATCH($C92,[2]Règles!$E$17:$E$630,0))," / ",""),"(-1)","")))</f>
        <v>0</v>
      </c>
    </row>
    <row r="93" spans="1:15" x14ac:dyDescent="0.25">
      <c r="A93" t="s">
        <v>1035</v>
      </c>
      <c r="B93" t="s">
        <v>26</v>
      </c>
      <c r="C93" t="s">
        <v>1275</v>
      </c>
      <c r="D93" t="s">
        <v>349</v>
      </c>
      <c r="E93" t="s">
        <v>187</v>
      </c>
      <c r="F93">
        <v>9</v>
      </c>
      <c r="G93">
        <v>0</v>
      </c>
      <c r="H93">
        <v>0</v>
      </c>
      <c r="I93">
        <v>0</v>
      </c>
      <c r="J93" t="s">
        <v>1195</v>
      </c>
      <c r="K93" t="s">
        <v>1195</v>
      </c>
      <c r="L93">
        <f>INDEX([2]Règles!$I$17:$I$630,MATCH($C93,[2]Règles!$E$17:$E$630,0))</f>
        <v>5</v>
      </c>
      <c r="M93">
        <f>INDEX([2]Règles!$F$17:$F$630,MATCH($C93,[2]Règles!$E$17:$E$630,0))</f>
        <v>5</v>
      </c>
      <c r="N93">
        <f>INDEX([2]Règles!$G$17:$G$630,MATCH($C93,[2]Règles!$E$17:$E$630,0))</f>
        <v>0</v>
      </c>
      <c r="O93">
        <f>VALUE(IF(SUBSTITUTE(SUBSTITUTE(INDEX([2]Règles!$H$17:$H$630,MATCH($C93,[2]Règles!$E$17:$E$630,0))," / ",""),"(-1)","")="",0,SUBSTITUTE(SUBSTITUTE(INDEX([2]Règles!$H$17:$H$630,MATCH($C93,[2]Règles!$E$17:$E$630,0))," / ",""),"(-1)","")))</f>
        <v>0</v>
      </c>
    </row>
    <row r="94" spans="1:15" x14ac:dyDescent="0.25">
      <c r="A94" t="s">
        <v>1035</v>
      </c>
      <c r="B94" t="s">
        <v>26</v>
      </c>
      <c r="C94" t="s">
        <v>1146</v>
      </c>
      <c r="E94" t="s">
        <v>181</v>
      </c>
      <c r="F94">
        <v>8</v>
      </c>
      <c r="G94">
        <v>0</v>
      </c>
      <c r="H94">
        <v>0</v>
      </c>
      <c r="I94">
        <v>0</v>
      </c>
    </row>
    <row r="95" spans="1:15" x14ac:dyDescent="0.25">
      <c r="A95" t="s">
        <v>1035</v>
      </c>
      <c r="B95" t="s">
        <v>20</v>
      </c>
      <c r="C95" t="s">
        <v>678</v>
      </c>
      <c r="D95" t="s">
        <v>679</v>
      </c>
      <c r="E95" t="s">
        <v>193</v>
      </c>
      <c r="F95">
        <v>4</v>
      </c>
      <c r="G95">
        <v>0</v>
      </c>
      <c r="H95">
        <v>0</v>
      </c>
      <c r="I95">
        <v>0</v>
      </c>
    </row>
    <row r="96" spans="1:15" x14ac:dyDescent="0.25">
      <c r="A96" t="s">
        <v>1035</v>
      </c>
      <c r="B96" t="s">
        <v>20</v>
      </c>
      <c r="C96" t="s">
        <v>345</v>
      </c>
      <c r="D96" t="s">
        <v>346</v>
      </c>
      <c r="E96" t="s">
        <v>193</v>
      </c>
      <c r="F96">
        <v>48</v>
      </c>
      <c r="G96">
        <v>0</v>
      </c>
      <c r="H96">
        <v>0</v>
      </c>
      <c r="I96">
        <v>0</v>
      </c>
      <c r="J96" t="s">
        <v>1202</v>
      </c>
      <c r="K96" t="s">
        <v>1202</v>
      </c>
      <c r="L96">
        <f>INDEX([2]Règles!$I$17:$I$630,MATCH($C96,[2]Règles!$E$17:$E$630,0))</f>
        <v>6.166666666666667</v>
      </c>
      <c r="M96">
        <f>INDEX([2]Règles!$F$17:$F$630,MATCH($C96,[2]Règles!$E$17:$E$630,0))</f>
        <v>6</v>
      </c>
      <c r="N96">
        <f>INDEX([2]Règles!$G$17:$G$630,MATCH($C96,[2]Règles!$E$17:$E$630,0))</f>
        <v>0</v>
      </c>
      <c r="O96">
        <f>VALUE(IF(SUBSTITUTE(SUBSTITUTE(INDEX([2]Règles!$H$17:$H$630,MATCH($C96,[2]Règles!$E$17:$E$630,0))," / ",""),"(-1)","")="",0,SUBSTITUTE(SUBSTITUTE(INDEX([2]Règles!$H$17:$H$630,MATCH($C96,[2]Règles!$E$17:$E$630,0))," / ",""),"(-1)","")))</f>
        <v>0</v>
      </c>
    </row>
    <row r="97" spans="1:15" x14ac:dyDescent="0.25">
      <c r="A97" t="s">
        <v>1035</v>
      </c>
      <c r="B97" t="s">
        <v>11</v>
      </c>
      <c r="C97" t="s">
        <v>1246</v>
      </c>
      <c r="D97" t="s">
        <v>1223</v>
      </c>
      <c r="E97" t="s">
        <v>199</v>
      </c>
      <c r="F97">
        <v>9</v>
      </c>
      <c r="G97">
        <v>0</v>
      </c>
      <c r="H97">
        <v>0</v>
      </c>
      <c r="I97">
        <v>0</v>
      </c>
      <c r="L97">
        <f>INDEX([2]Règles!$I$17:$I$630,MATCH($C97,[2]Règles!$E$17:$E$630,0))</f>
        <v>5.5</v>
      </c>
      <c r="M97">
        <f>INDEX([2]Règles!$F$17:$F$630,MATCH($C97,[2]Règles!$E$17:$E$630,0))</f>
        <v>3</v>
      </c>
      <c r="N97">
        <f>INDEX([2]Règles!$G$17:$G$630,MATCH($C97,[2]Règles!$E$17:$E$630,0))</f>
        <v>1</v>
      </c>
      <c r="O97">
        <f>VALUE(IF(SUBSTITUTE(SUBSTITUTE(INDEX([2]Règles!$H$17:$H$630,MATCH($C97,[2]Règles!$E$17:$E$630,0))," / ",""),"(-1)","")="",0,SUBSTITUTE(SUBSTITUTE(INDEX([2]Règles!$H$17:$H$630,MATCH($C97,[2]Règles!$E$17:$E$630,0))," / ",""),"(-1)","")))</f>
        <v>1</v>
      </c>
    </row>
    <row r="98" spans="1:15" x14ac:dyDescent="0.25">
      <c r="A98" t="s">
        <v>1035</v>
      </c>
      <c r="B98" t="s">
        <v>11</v>
      </c>
      <c r="C98" t="s">
        <v>1247</v>
      </c>
      <c r="D98" t="s">
        <v>1248</v>
      </c>
      <c r="E98" t="s">
        <v>193</v>
      </c>
      <c r="F98">
        <v>56</v>
      </c>
      <c r="G98">
        <v>1</v>
      </c>
      <c r="H98">
        <v>0</v>
      </c>
      <c r="I98">
        <v>1</v>
      </c>
      <c r="J98" t="s">
        <v>1196</v>
      </c>
      <c r="K98" t="s">
        <v>1196</v>
      </c>
      <c r="L98">
        <f>INDEX([2]Règles!$I$17:$I$630,MATCH($C98,[2]Règles!$E$17:$E$630,0))</f>
        <v>6.2</v>
      </c>
      <c r="M98">
        <f>INDEX([2]Règles!$F$17:$F$630,MATCH($C98,[2]Règles!$E$17:$E$630,0))</f>
        <v>5</v>
      </c>
      <c r="N98">
        <f>INDEX([2]Règles!$G$17:$G$630,MATCH($C98,[2]Règles!$E$17:$E$630,0))</f>
        <v>0</v>
      </c>
      <c r="O98">
        <f>VALUE(IF(SUBSTITUTE(SUBSTITUTE(INDEX([2]Règles!$H$17:$H$630,MATCH($C98,[2]Règles!$E$17:$E$630,0))," / ",""),"(-1)","")="",0,SUBSTITUTE(SUBSTITUTE(INDEX([2]Règles!$H$17:$H$630,MATCH($C98,[2]Règles!$E$17:$E$630,0))," / ",""),"(-1)","")))</f>
        <v>2</v>
      </c>
    </row>
    <row r="99" spans="1:15" x14ac:dyDescent="0.25">
      <c r="A99" t="s">
        <v>1035</v>
      </c>
      <c r="B99" t="s">
        <v>11</v>
      </c>
      <c r="C99" t="s">
        <v>812</v>
      </c>
      <c r="D99" t="s">
        <v>562</v>
      </c>
      <c r="E99" t="s">
        <v>173</v>
      </c>
      <c r="F99">
        <v>11</v>
      </c>
      <c r="G99">
        <v>0</v>
      </c>
      <c r="H99">
        <v>0</v>
      </c>
      <c r="I99">
        <v>0</v>
      </c>
      <c r="J99" t="s">
        <v>1195</v>
      </c>
      <c r="K99" t="s">
        <v>1195</v>
      </c>
      <c r="L99">
        <f>INDEX([2]Règles!$I$17:$I$630,MATCH($C99,[2]Règles!$E$17:$E$630,0))</f>
        <v>4.5</v>
      </c>
      <c r="M99">
        <f>INDEX([2]Règles!$F$17:$F$630,MATCH($C99,[2]Règles!$E$17:$E$630,0))</f>
        <v>5</v>
      </c>
      <c r="N99">
        <f>INDEX([2]Règles!$G$17:$G$630,MATCH($C99,[2]Règles!$E$17:$E$630,0))</f>
        <v>1</v>
      </c>
      <c r="O99">
        <f>VALUE(IF(SUBSTITUTE(SUBSTITUTE(INDEX([2]Règles!$H$17:$H$630,MATCH($C99,[2]Règles!$E$17:$E$630,0))," / ",""),"(-1)","")="",0,SUBSTITUTE(SUBSTITUTE(INDEX([2]Règles!$H$17:$H$630,MATCH($C99,[2]Règles!$E$17:$E$630,0))," / ",""),"(-1)","")))</f>
        <v>0</v>
      </c>
    </row>
    <row r="100" spans="1:15" x14ac:dyDescent="0.25">
      <c r="A100" t="s">
        <v>1035</v>
      </c>
      <c r="B100" t="s">
        <v>11</v>
      </c>
      <c r="C100" t="s">
        <v>564</v>
      </c>
      <c r="D100" t="s">
        <v>186</v>
      </c>
      <c r="E100" t="s">
        <v>176</v>
      </c>
      <c r="F100">
        <v>11</v>
      </c>
      <c r="G100">
        <v>2</v>
      </c>
      <c r="H100">
        <v>0</v>
      </c>
      <c r="I100">
        <v>2</v>
      </c>
      <c r="J100" t="s">
        <v>1236</v>
      </c>
      <c r="K100" t="s">
        <v>1236</v>
      </c>
      <c r="L100">
        <f>INDEX([2]Règles!$I$17:$I$630,MATCH($C100,[2]Règles!$E$17:$E$630,0))</f>
        <v>6</v>
      </c>
      <c r="M100">
        <f>INDEX([2]Règles!$F$17:$F$630,MATCH($C100,[2]Règles!$E$17:$E$630,0))</f>
        <v>3</v>
      </c>
      <c r="N100">
        <f>INDEX([2]Règles!$G$17:$G$630,MATCH($C100,[2]Règles!$E$17:$E$630,0))</f>
        <v>2</v>
      </c>
      <c r="O100">
        <f>VALUE(IF(SUBSTITUTE(SUBSTITUTE(INDEX([2]Règles!$H$17:$H$630,MATCH($C100,[2]Règles!$E$17:$E$630,0))," / ",""),"(-1)","")="",0,SUBSTITUTE(SUBSTITUTE(INDEX([2]Règles!$H$17:$H$630,MATCH($C100,[2]Règles!$E$17:$E$630,0))," / ",""),"(-1)","")))</f>
        <v>3</v>
      </c>
    </row>
    <row r="101" spans="1:15" x14ac:dyDescent="0.25">
      <c r="A101" t="s">
        <v>1035</v>
      </c>
      <c r="B101" t="s">
        <v>11</v>
      </c>
      <c r="C101" t="s">
        <v>1276</v>
      </c>
      <c r="D101" t="s">
        <v>1249</v>
      </c>
      <c r="E101" t="s">
        <v>206</v>
      </c>
      <c r="F101">
        <v>8</v>
      </c>
      <c r="G101">
        <v>1</v>
      </c>
      <c r="H101">
        <v>0</v>
      </c>
      <c r="I101">
        <v>1</v>
      </c>
      <c r="J101" t="s">
        <v>1200</v>
      </c>
      <c r="K101" t="s">
        <v>1200</v>
      </c>
      <c r="L101">
        <f>INDEX([2]Règles!$I$17:$I$630,MATCH($C101,[2]Règles!$E$17:$E$630,0))</f>
        <v>5.7142857142857144</v>
      </c>
      <c r="M101">
        <f>INDEX([2]Règles!$F$17:$F$630,MATCH($C101,[2]Règles!$E$17:$E$630,0))</f>
        <v>7</v>
      </c>
      <c r="N101">
        <f>INDEX([2]Règles!$G$17:$G$630,MATCH($C101,[2]Règles!$E$17:$E$630,0))</f>
        <v>0</v>
      </c>
      <c r="O101">
        <f>VALUE(IF(SUBSTITUTE(SUBSTITUTE(INDEX([2]Règles!$H$17:$H$630,MATCH($C101,[2]Règles!$E$17:$E$630,0))," / ",""),"(-1)","")="",0,SUBSTITUTE(SUBSTITUTE(INDEX([2]Règles!$H$17:$H$630,MATCH($C101,[2]Règles!$E$17:$E$630,0))," / ",""),"(-1)","")))</f>
        <v>1</v>
      </c>
    </row>
    <row r="102" spans="1:15" x14ac:dyDescent="0.25">
      <c r="A102" t="s">
        <v>1035</v>
      </c>
      <c r="B102" t="s">
        <v>11</v>
      </c>
      <c r="C102" t="s">
        <v>876</v>
      </c>
      <c r="D102" t="s">
        <v>877</v>
      </c>
      <c r="E102" t="s">
        <v>206</v>
      </c>
      <c r="F102">
        <v>59</v>
      </c>
      <c r="G102">
        <v>0</v>
      </c>
      <c r="H102">
        <v>0</v>
      </c>
      <c r="I102">
        <v>0</v>
      </c>
      <c r="J102" t="s">
        <v>1197</v>
      </c>
      <c r="K102" t="s">
        <v>1197</v>
      </c>
      <c r="L102">
        <f>INDEX([2]Règles!$I$17:$I$630,MATCH($C102,[2]Règles!$E$17:$E$630,0))</f>
        <v>5.166666666666667</v>
      </c>
      <c r="M102">
        <f>INDEX([2]Règles!$F$17:$F$630,MATCH($C102,[2]Règles!$E$17:$E$630,0))</f>
        <v>6</v>
      </c>
      <c r="N102">
        <f>INDEX([2]Règles!$G$17:$G$630,MATCH($C102,[2]Règles!$E$17:$E$630,0))</f>
        <v>0</v>
      </c>
      <c r="O102">
        <f>VALUE(IF(SUBSTITUTE(SUBSTITUTE(INDEX([2]Règles!$H$17:$H$630,MATCH($C102,[2]Règles!$E$17:$E$630,0))," / ",""),"(-1)","")="",0,SUBSTITUTE(SUBSTITUTE(INDEX([2]Règles!$H$17:$H$630,MATCH($C102,[2]Règles!$E$17:$E$630,0))," / ",""),"(-1)","")))</f>
        <v>2</v>
      </c>
    </row>
    <row r="103" spans="1:15" x14ac:dyDescent="0.25">
      <c r="A103" t="s">
        <v>1034</v>
      </c>
      <c r="B103" t="s">
        <v>5</v>
      </c>
      <c r="C103" t="s">
        <v>398</v>
      </c>
      <c r="E103" t="s">
        <v>1207</v>
      </c>
      <c r="F103">
        <v>14</v>
      </c>
      <c r="G103">
        <v>0</v>
      </c>
      <c r="H103">
        <v>1</v>
      </c>
      <c r="I103">
        <v>1</v>
      </c>
      <c r="J103" t="s">
        <v>1250</v>
      </c>
      <c r="K103" t="s">
        <v>1250</v>
      </c>
      <c r="L103">
        <f>INDEX([2]Règles!$I$17:$I$630,MATCH($C103,[2]Règles!$E$17:$E$630,0))</f>
        <v>4.8571428571428568</v>
      </c>
      <c r="M103">
        <f>INDEX([2]Règles!$F$17:$F$630,MATCH($C103,[2]Règles!$E$17:$E$630,0))</f>
        <v>7</v>
      </c>
      <c r="N103">
        <f>INDEX([2]Règles!$G$17:$G$630,MATCH($C103,[2]Règles!$E$17:$E$630,0))</f>
        <v>0</v>
      </c>
      <c r="O103">
        <f>VALUE(IF(SUBSTITUTE(SUBSTITUTE(INDEX([2]Règles!$H$17:$H$630,MATCH($C103,[2]Règles!$E$17:$E$630,0))," / ",""),"(-1)","")="",0,SUBSTITUTE(SUBSTITUTE(INDEX([2]Règles!$H$17:$H$630,MATCH($C103,[2]Règles!$E$17:$E$630,0))," / ",""),"(-1)","")))</f>
        <v>1</v>
      </c>
    </row>
    <row r="104" spans="1:15" x14ac:dyDescent="0.25">
      <c r="A104" t="s">
        <v>1034</v>
      </c>
      <c r="B104" t="s">
        <v>5</v>
      </c>
      <c r="C104" t="s">
        <v>1017</v>
      </c>
      <c r="D104" t="s">
        <v>754</v>
      </c>
      <c r="E104" t="s">
        <v>173</v>
      </c>
      <c r="F104">
        <v>19</v>
      </c>
      <c r="G104">
        <v>0</v>
      </c>
      <c r="H104">
        <v>0</v>
      </c>
      <c r="I104">
        <v>0</v>
      </c>
      <c r="J104" t="s">
        <v>1197</v>
      </c>
      <c r="K104" t="s">
        <v>1197</v>
      </c>
      <c r="L104">
        <f>INDEX([2]Règles!$I$17:$I$630,MATCH($C104,[2]Règles!$E$17:$E$630,0))</f>
        <v>4.8</v>
      </c>
      <c r="M104">
        <f>INDEX([2]Règles!$F$17:$F$630,MATCH($C104,[2]Règles!$E$17:$E$630,0))</f>
        <v>4</v>
      </c>
      <c r="N104">
        <f>INDEX([2]Règles!$G$17:$G$630,MATCH($C104,[2]Règles!$E$17:$E$630,0))</f>
        <v>2</v>
      </c>
      <c r="O104">
        <f>VALUE(IF(SUBSTITUTE(SUBSTITUTE(INDEX([2]Règles!$H$17:$H$630,MATCH($C104,[2]Règles!$E$17:$E$630,0))," / ",""),"(-1)","")="",0,SUBSTITUTE(SUBSTITUTE(INDEX([2]Règles!$H$17:$H$630,MATCH($C104,[2]Règles!$E$17:$E$630,0))," / ",""),"(-1)","")))</f>
        <v>0</v>
      </c>
    </row>
    <row r="105" spans="1:15" x14ac:dyDescent="0.25">
      <c r="A105" t="s">
        <v>1034</v>
      </c>
      <c r="B105" t="s">
        <v>5</v>
      </c>
      <c r="C105" t="s">
        <v>1283</v>
      </c>
      <c r="D105" t="s">
        <v>399</v>
      </c>
      <c r="E105" t="s">
        <v>173</v>
      </c>
      <c r="F105">
        <v>20</v>
      </c>
      <c r="G105">
        <v>0</v>
      </c>
      <c r="H105">
        <v>0</v>
      </c>
      <c r="I105">
        <v>0</v>
      </c>
      <c r="L105">
        <f>INDEX([2]Règles!$I$17:$I$630,MATCH($C105,[2]Règles!$E$17:$E$630,0))</f>
        <v>4.333333333333333</v>
      </c>
      <c r="M105">
        <f>INDEX([2]Règles!$F$17:$F$630,MATCH($C105,[2]Règles!$E$17:$E$630,0))</f>
        <v>3</v>
      </c>
      <c r="N105">
        <f>INDEX([2]Règles!$G$17:$G$630,MATCH($C105,[2]Règles!$E$17:$E$630,0))</f>
        <v>2</v>
      </c>
      <c r="O105">
        <f>VALUE(IF(SUBSTITUTE(SUBSTITUTE(INDEX([2]Règles!$H$17:$H$630,MATCH($C105,[2]Règles!$E$17:$E$630,0))," / ",""),"(-1)","")="",0,SUBSTITUTE(SUBSTITUTE(INDEX([2]Règles!$H$17:$H$630,MATCH($C105,[2]Règles!$E$17:$E$630,0))," / ",""),"(-1)","")))</f>
        <v>0</v>
      </c>
    </row>
    <row r="106" spans="1:15" x14ac:dyDescent="0.25">
      <c r="A106" t="s">
        <v>1034</v>
      </c>
      <c r="B106" t="s">
        <v>5</v>
      </c>
      <c r="C106" t="s">
        <v>1251</v>
      </c>
      <c r="D106" t="s">
        <v>38</v>
      </c>
      <c r="E106" t="s">
        <v>184</v>
      </c>
      <c r="F106">
        <v>10</v>
      </c>
      <c r="G106">
        <v>0</v>
      </c>
      <c r="H106">
        <v>0</v>
      </c>
      <c r="I106">
        <v>0</v>
      </c>
      <c r="J106" t="s">
        <v>1197</v>
      </c>
      <c r="K106" t="s">
        <v>1197</v>
      </c>
    </row>
    <row r="107" spans="1:15" x14ac:dyDescent="0.25">
      <c r="A107" t="s">
        <v>1034</v>
      </c>
      <c r="B107" t="s">
        <v>5</v>
      </c>
      <c r="C107" t="s">
        <v>289</v>
      </c>
      <c r="D107" t="s">
        <v>269</v>
      </c>
      <c r="E107" t="s">
        <v>187</v>
      </c>
      <c r="F107">
        <v>16</v>
      </c>
      <c r="G107">
        <v>0</v>
      </c>
      <c r="H107">
        <v>0</v>
      </c>
      <c r="I107">
        <v>0</v>
      </c>
      <c r="L107">
        <f>INDEX([2]Règles!$I$17:$I$630,MATCH($C107,[2]Règles!$E$17:$E$630,0))</f>
        <v>4.5</v>
      </c>
      <c r="M107">
        <f>INDEX([2]Règles!$F$17:$F$630,MATCH($C107,[2]Règles!$E$17:$E$630,0))</f>
        <v>2</v>
      </c>
      <c r="N107">
        <f>INDEX([2]Règles!$G$17:$G$630,MATCH($C107,[2]Règles!$E$17:$E$630,0))</f>
        <v>0</v>
      </c>
      <c r="O107">
        <f>VALUE(IF(SUBSTITUTE(SUBSTITUTE(INDEX([2]Règles!$H$17:$H$630,MATCH($C107,[2]Règles!$E$17:$E$630,0))," / ",""),"(-1)","")="",0,SUBSTITUTE(SUBSTITUTE(INDEX([2]Règles!$H$17:$H$630,MATCH($C107,[2]Règles!$E$17:$E$630,0))," / ",""),"(-1)","")))</f>
        <v>0</v>
      </c>
    </row>
    <row r="108" spans="1:15" x14ac:dyDescent="0.25">
      <c r="A108" t="s">
        <v>1034</v>
      </c>
      <c r="B108" t="s">
        <v>5</v>
      </c>
      <c r="C108" t="s">
        <v>709</v>
      </c>
      <c r="E108" t="s">
        <v>176</v>
      </c>
      <c r="F108">
        <v>5</v>
      </c>
      <c r="G108">
        <v>0</v>
      </c>
      <c r="H108">
        <v>0</v>
      </c>
      <c r="I108">
        <v>0</v>
      </c>
      <c r="L108">
        <f>INDEX([2]Règles!$I$17:$I$630,MATCH($C108,[2]Règles!$E$17:$E$630,0))</f>
        <v>4</v>
      </c>
      <c r="M108">
        <f>INDEX([2]Règles!$F$17:$F$630,MATCH($C108,[2]Règles!$E$17:$E$630,0))</f>
        <v>1</v>
      </c>
      <c r="N108">
        <f>INDEX([2]Règles!$G$17:$G$630,MATCH($C108,[2]Règles!$E$17:$E$630,0))</f>
        <v>0</v>
      </c>
      <c r="O108">
        <f>VALUE(IF(SUBSTITUTE(SUBSTITUTE(INDEX([2]Règles!$H$17:$H$630,MATCH($C108,[2]Règles!$E$17:$E$630,0))," / ",""),"(-1)","")="",0,SUBSTITUTE(SUBSTITUTE(INDEX([2]Règles!$H$17:$H$630,MATCH($C108,[2]Règles!$E$17:$E$630,0))," / ",""),"(-1)","")))</f>
        <v>0</v>
      </c>
    </row>
    <row r="109" spans="1:15" x14ac:dyDescent="0.25">
      <c r="A109" t="s">
        <v>1034</v>
      </c>
      <c r="B109" t="s">
        <v>5</v>
      </c>
      <c r="C109" t="s">
        <v>185</v>
      </c>
      <c r="D109" t="s">
        <v>186</v>
      </c>
      <c r="E109" t="s">
        <v>187</v>
      </c>
      <c r="F109">
        <v>18</v>
      </c>
      <c r="G109">
        <v>0</v>
      </c>
      <c r="H109">
        <v>0</v>
      </c>
      <c r="I109">
        <v>0</v>
      </c>
      <c r="L109">
        <f>INDEX([2]Règles!$I$17:$I$630,MATCH($C109,[2]Règles!$E$17:$E$630,0))</f>
        <v>4.666666666666667</v>
      </c>
      <c r="M109">
        <f>INDEX([2]Règles!$F$17:$F$630,MATCH($C109,[2]Règles!$E$17:$E$630,0))</f>
        <v>3</v>
      </c>
      <c r="N109">
        <f>INDEX([2]Règles!$G$17:$G$630,MATCH($C109,[2]Règles!$E$17:$E$630,0))</f>
        <v>1</v>
      </c>
      <c r="O109">
        <f>VALUE(IF(SUBSTITUTE(SUBSTITUTE(INDEX([2]Règles!$H$17:$H$630,MATCH($C109,[2]Règles!$E$17:$E$630,0))," / ",""),"(-1)","")="",0,SUBSTITUTE(SUBSTITUTE(INDEX([2]Règles!$H$17:$H$630,MATCH($C109,[2]Règles!$E$17:$E$630,0))," / ",""),"(-1)","")))</f>
        <v>0</v>
      </c>
    </row>
    <row r="110" spans="1:15" x14ac:dyDescent="0.25">
      <c r="A110" t="s">
        <v>1034</v>
      </c>
      <c r="B110" t="s">
        <v>26</v>
      </c>
      <c r="C110" t="s">
        <v>294</v>
      </c>
      <c r="D110" t="s">
        <v>295</v>
      </c>
      <c r="E110" t="s">
        <v>176</v>
      </c>
      <c r="F110">
        <v>18</v>
      </c>
      <c r="G110">
        <v>0</v>
      </c>
      <c r="H110">
        <v>0</v>
      </c>
      <c r="I110">
        <v>0</v>
      </c>
      <c r="J110" t="s">
        <v>1202</v>
      </c>
      <c r="K110" t="s">
        <v>1206</v>
      </c>
      <c r="L110">
        <f>INDEX([2]Règles!$I$17:$I$630,MATCH($C110,[2]Règles!$E$17:$E$630,0))</f>
        <v>5.2</v>
      </c>
      <c r="M110">
        <f>INDEX([2]Règles!$F$17:$F$630,MATCH($C110,[2]Règles!$E$17:$E$630,0))</f>
        <v>6</v>
      </c>
      <c r="N110">
        <f>INDEX([2]Règles!$G$17:$G$630,MATCH($C110,[2]Règles!$E$17:$E$630,0))</f>
        <v>0</v>
      </c>
      <c r="O110">
        <f>VALUE(IF(SUBSTITUTE(SUBSTITUTE(INDEX([2]Règles!$H$17:$H$630,MATCH($C110,[2]Règles!$E$17:$E$630,0))," / ",""),"(-1)","")="",0,SUBSTITUTE(SUBSTITUTE(INDEX([2]Règles!$H$17:$H$630,MATCH($C110,[2]Règles!$E$17:$E$630,0))," / ",""),"(-1)","")))</f>
        <v>0</v>
      </c>
    </row>
    <row r="111" spans="1:15" x14ac:dyDescent="0.25">
      <c r="A111" t="s">
        <v>1034</v>
      </c>
      <c r="B111" t="s">
        <v>26</v>
      </c>
      <c r="C111" t="s">
        <v>296</v>
      </c>
      <c r="D111" t="s">
        <v>297</v>
      </c>
      <c r="E111" t="s">
        <v>173</v>
      </c>
      <c r="F111">
        <v>17</v>
      </c>
      <c r="G111">
        <v>1</v>
      </c>
      <c r="H111">
        <v>0</v>
      </c>
      <c r="I111">
        <v>1</v>
      </c>
      <c r="J111" t="s">
        <v>1200</v>
      </c>
      <c r="K111" t="s">
        <v>1252</v>
      </c>
      <c r="L111">
        <f>INDEX([2]Règles!$I$17:$I$630,MATCH($C111,[2]Règles!$E$17:$E$630,0))</f>
        <v>5.5</v>
      </c>
      <c r="M111">
        <f>INDEX([2]Règles!$F$17:$F$630,MATCH($C111,[2]Règles!$E$17:$E$630,0))</f>
        <v>6</v>
      </c>
      <c r="N111">
        <f>INDEX([2]Règles!$G$17:$G$630,MATCH($C111,[2]Règles!$E$17:$E$630,0))</f>
        <v>0</v>
      </c>
      <c r="O111">
        <f>VALUE(IF(SUBSTITUTE(SUBSTITUTE(INDEX([2]Règles!$H$17:$H$630,MATCH($C111,[2]Règles!$E$17:$E$630,0))," / ",""),"(-1)","")="",0,SUBSTITUTE(SUBSTITUTE(INDEX([2]Règles!$H$17:$H$630,MATCH($C111,[2]Règles!$E$17:$E$630,0))," / ",""),"(-1)","")))</f>
        <v>1</v>
      </c>
    </row>
    <row r="112" spans="1:15" x14ac:dyDescent="0.25">
      <c r="A112" t="s">
        <v>1034</v>
      </c>
      <c r="B112" t="s">
        <v>26</v>
      </c>
      <c r="C112" t="s">
        <v>1253</v>
      </c>
      <c r="D112" t="s">
        <v>1254</v>
      </c>
      <c r="E112" t="s">
        <v>1210</v>
      </c>
      <c r="F112">
        <v>7</v>
      </c>
      <c r="G112">
        <v>0</v>
      </c>
      <c r="H112">
        <v>0</v>
      </c>
      <c r="I112">
        <v>0</v>
      </c>
      <c r="L112">
        <f>INDEX([2]Règles!$I$17:$I$630,MATCH($C112,[2]Règles!$E$17:$E$630,0))</f>
        <v>5</v>
      </c>
      <c r="M112">
        <f>INDEX([2]Règles!$F$17:$F$630,MATCH($C112,[2]Règles!$E$17:$E$630,0))</f>
        <v>3</v>
      </c>
      <c r="N112">
        <f>INDEX([2]Règles!$G$17:$G$630,MATCH($C112,[2]Règles!$E$17:$E$630,0))</f>
        <v>0</v>
      </c>
      <c r="O112">
        <f>VALUE(IF(SUBSTITUTE(SUBSTITUTE(INDEX([2]Règles!$H$17:$H$630,MATCH($C112,[2]Règles!$E$17:$E$630,0))," / ",""),"(-1)","")="",0,SUBSTITUTE(SUBSTITUTE(INDEX([2]Règles!$H$17:$H$630,MATCH($C112,[2]Règles!$E$17:$E$630,0))," / ",""),"(-1)","")))</f>
        <v>0</v>
      </c>
    </row>
    <row r="113" spans="1:15" x14ac:dyDescent="0.25">
      <c r="A113" t="s">
        <v>1034</v>
      </c>
      <c r="B113" t="s">
        <v>26</v>
      </c>
      <c r="C113" t="s">
        <v>928</v>
      </c>
      <c r="D113" t="s">
        <v>929</v>
      </c>
      <c r="E113" t="s">
        <v>209</v>
      </c>
      <c r="F113">
        <v>7</v>
      </c>
      <c r="G113">
        <v>0</v>
      </c>
      <c r="H113">
        <v>0</v>
      </c>
      <c r="I113">
        <v>0</v>
      </c>
      <c r="J113" t="s">
        <v>1197</v>
      </c>
      <c r="K113" t="s">
        <v>1203</v>
      </c>
      <c r="L113">
        <f>INDEX([2]Règles!$I$17:$I$630,MATCH($C113,[2]Règles!$E$17:$E$630,0))</f>
        <v>4.833333333333333</v>
      </c>
      <c r="M113">
        <f>INDEX([2]Règles!$F$17:$F$630,MATCH($C113,[2]Règles!$E$17:$E$630,0))</f>
        <v>7</v>
      </c>
      <c r="N113">
        <f>INDEX([2]Règles!$G$17:$G$630,MATCH($C113,[2]Règles!$E$17:$E$630,0))</f>
        <v>0</v>
      </c>
      <c r="O113">
        <f>VALUE(IF(SUBSTITUTE(SUBSTITUTE(INDEX([2]Règles!$H$17:$H$630,MATCH($C113,[2]Règles!$E$17:$E$630,0))," / ",""),"(-1)","")="",0,SUBSTITUTE(SUBSTITUTE(INDEX([2]Règles!$H$17:$H$630,MATCH($C113,[2]Règles!$E$17:$E$630,0))," / ",""),"(-1)","")))</f>
        <v>1</v>
      </c>
    </row>
    <row r="114" spans="1:15" x14ac:dyDescent="0.25">
      <c r="A114" t="s">
        <v>1034</v>
      </c>
      <c r="B114" t="s">
        <v>26</v>
      </c>
      <c r="C114" t="s">
        <v>402</v>
      </c>
      <c r="D114" t="s">
        <v>403</v>
      </c>
      <c r="E114" t="s">
        <v>229</v>
      </c>
      <c r="F114">
        <v>25</v>
      </c>
      <c r="G114">
        <v>0</v>
      </c>
      <c r="H114">
        <v>0</v>
      </c>
      <c r="I114">
        <v>0</v>
      </c>
      <c r="J114" t="s">
        <v>1195</v>
      </c>
      <c r="K114" t="s">
        <v>1198</v>
      </c>
      <c r="L114">
        <f>INDEX([2]Règles!$I$17:$I$630,MATCH($C114,[2]Règles!$E$17:$E$630,0))</f>
        <v>5</v>
      </c>
      <c r="M114">
        <f>INDEX([2]Règles!$F$17:$F$630,MATCH($C114,[2]Règles!$E$17:$E$630,0))</f>
        <v>1</v>
      </c>
      <c r="N114">
        <f>INDEX([2]Règles!$G$17:$G$630,MATCH($C114,[2]Règles!$E$17:$E$630,0))</f>
        <v>1</v>
      </c>
      <c r="O114">
        <f>VALUE(IF(SUBSTITUTE(SUBSTITUTE(INDEX([2]Règles!$H$17:$H$630,MATCH($C114,[2]Règles!$E$17:$E$630,0))," / ",""),"(-1)","")="",0,SUBSTITUTE(SUBSTITUTE(INDEX([2]Règles!$H$17:$H$630,MATCH($C114,[2]Règles!$E$17:$E$630,0))," / ",""),"(-1)","")))</f>
        <v>0</v>
      </c>
    </row>
    <row r="115" spans="1:15" x14ac:dyDescent="0.25">
      <c r="A115" t="s">
        <v>1034</v>
      </c>
      <c r="B115" t="s">
        <v>26</v>
      </c>
      <c r="C115" t="s">
        <v>686</v>
      </c>
      <c r="D115" t="s">
        <v>687</v>
      </c>
      <c r="E115" t="s">
        <v>199</v>
      </c>
      <c r="F115">
        <v>15</v>
      </c>
      <c r="G115">
        <v>0</v>
      </c>
      <c r="H115">
        <v>0</v>
      </c>
      <c r="I115">
        <v>0</v>
      </c>
      <c r="J115" t="s">
        <v>1198</v>
      </c>
      <c r="K115" t="s">
        <v>1196</v>
      </c>
      <c r="L115">
        <f>INDEX([2]Règles!$I$17:$I$630,MATCH($C115,[2]Règles!$E$17:$E$630,0))</f>
        <v>5.333333333333333</v>
      </c>
      <c r="M115">
        <f>INDEX([2]Règles!$F$17:$F$630,MATCH($C115,[2]Règles!$E$17:$E$630,0))</f>
        <v>6</v>
      </c>
      <c r="N115">
        <f>INDEX([2]Règles!$G$17:$G$630,MATCH($C115,[2]Règles!$E$17:$E$630,0))</f>
        <v>0</v>
      </c>
      <c r="O115">
        <f>VALUE(IF(SUBSTITUTE(SUBSTITUTE(INDEX([2]Règles!$H$17:$H$630,MATCH($C115,[2]Règles!$E$17:$E$630,0))," / ",""),"(-1)","")="",0,SUBSTITUTE(SUBSTITUTE(INDEX([2]Règles!$H$17:$H$630,MATCH($C115,[2]Règles!$E$17:$E$630,0))," / ",""),"(-1)","")))</f>
        <v>0</v>
      </c>
    </row>
    <row r="116" spans="1:15" x14ac:dyDescent="0.25">
      <c r="A116" t="s">
        <v>1034</v>
      </c>
      <c r="B116" t="s">
        <v>26</v>
      </c>
      <c r="C116" t="s">
        <v>688</v>
      </c>
      <c r="D116" t="s">
        <v>346</v>
      </c>
      <c r="E116" t="s">
        <v>199</v>
      </c>
      <c r="F116">
        <v>8</v>
      </c>
      <c r="G116">
        <v>0</v>
      </c>
      <c r="H116">
        <v>0</v>
      </c>
      <c r="I116">
        <v>0</v>
      </c>
      <c r="J116" t="s">
        <v>1195</v>
      </c>
      <c r="K116" t="s">
        <v>1198</v>
      </c>
      <c r="L116">
        <f>INDEX([2]Règles!$I$17:$I$630,MATCH($C116,[2]Règles!$E$17:$E$630,0))</f>
        <v>5.166666666666667</v>
      </c>
      <c r="M116">
        <f>INDEX([2]Règles!$F$17:$F$630,MATCH($C116,[2]Règles!$E$17:$E$630,0))</f>
        <v>6</v>
      </c>
      <c r="N116">
        <f>INDEX([2]Règles!$G$17:$G$630,MATCH($C116,[2]Règles!$E$17:$E$630,0))</f>
        <v>0</v>
      </c>
      <c r="O116">
        <f>VALUE(IF(SUBSTITUTE(SUBSTITUTE(INDEX([2]Règles!$H$17:$H$630,MATCH($C116,[2]Règles!$E$17:$E$630,0))," / ",""),"(-1)","")="",0,SUBSTITUTE(SUBSTITUTE(INDEX([2]Règles!$H$17:$H$630,MATCH($C116,[2]Règles!$E$17:$E$630,0))," / ",""),"(-1)","")))</f>
        <v>0</v>
      </c>
    </row>
    <row r="117" spans="1:15" x14ac:dyDescent="0.25">
      <c r="A117" t="s">
        <v>1034</v>
      </c>
      <c r="B117" t="s">
        <v>26</v>
      </c>
      <c r="C117" t="s">
        <v>404</v>
      </c>
      <c r="D117" t="s">
        <v>405</v>
      </c>
      <c r="E117" t="s">
        <v>184</v>
      </c>
      <c r="F117">
        <v>30</v>
      </c>
      <c r="G117">
        <v>0</v>
      </c>
      <c r="H117">
        <v>0</v>
      </c>
      <c r="I117">
        <v>0</v>
      </c>
      <c r="L117">
        <f>INDEX([2]Règles!$I$17:$I$630,MATCH($C117,[2]Règles!$E$17:$E$630,0))</f>
        <v>5.25</v>
      </c>
      <c r="M117">
        <f>INDEX([2]Règles!$F$17:$F$630,MATCH($C117,[2]Règles!$E$17:$E$630,0))</f>
        <v>3</v>
      </c>
      <c r="N117">
        <f>INDEX([2]Règles!$G$17:$G$630,MATCH($C117,[2]Règles!$E$17:$E$630,0))</f>
        <v>2</v>
      </c>
      <c r="O117">
        <f>VALUE(IF(SUBSTITUTE(SUBSTITUTE(INDEX([2]Règles!$H$17:$H$630,MATCH($C117,[2]Règles!$E$17:$E$630,0))," / ",""),"(-1)","")="",0,SUBSTITUTE(SUBSTITUTE(INDEX([2]Règles!$H$17:$H$630,MATCH($C117,[2]Règles!$E$17:$E$630,0))," / ",""),"(-1)","")))</f>
        <v>0</v>
      </c>
    </row>
    <row r="118" spans="1:15" x14ac:dyDescent="0.25">
      <c r="A118" t="s">
        <v>1034</v>
      </c>
      <c r="B118" t="s">
        <v>20</v>
      </c>
      <c r="C118" t="s">
        <v>1255</v>
      </c>
      <c r="D118" t="s">
        <v>1256</v>
      </c>
      <c r="E118" t="s">
        <v>209</v>
      </c>
      <c r="F118">
        <v>16</v>
      </c>
      <c r="G118">
        <v>0</v>
      </c>
      <c r="H118">
        <v>0</v>
      </c>
      <c r="I118">
        <v>0</v>
      </c>
      <c r="L118">
        <f>INDEX([2]Règles!$I$17:$I$630,MATCH($C118,[2]Règles!$E$17:$E$630,0))</f>
        <v>4.7142857142857144</v>
      </c>
      <c r="M118">
        <f>INDEX([2]Règles!$F$17:$F$630,MATCH($C118,[2]Règles!$E$17:$E$630,0))</f>
        <v>7</v>
      </c>
      <c r="N118">
        <f>INDEX([2]Règles!$G$17:$G$630,MATCH($C118,[2]Règles!$E$17:$E$630,0))</f>
        <v>0</v>
      </c>
      <c r="O118">
        <f>VALUE(IF(SUBSTITUTE(SUBSTITUTE(INDEX([2]Règles!$H$17:$H$630,MATCH($C118,[2]Règles!$E$17:$E$630,0))," / ",""),"(-1)","")="",0,SUBSTITUTE(SUBSTITUTE(INDEX([2]Règles!$H$17:$H$630,MATCH($C118,[2]Règles!$E$17:$E$630,0))," / ",""),"(-1)","")))</f>
        <v>0</v>
      </c>
    </row>
    <row r="119" spans="1:15" x14ac:dyDescent="0.25">
      <c r="A119" t="s">
        <v>1034</v>
      </c>
      <c r="B119" t="s">
        <v>20</v>
      </c>
      <c r="C119" t="s">
        <v>272</v>
      </c>
      <c r="D119" t="s">
        <v>273</v>
      </c>
      <c r="E119" t="s">
        <v>179</v>
      </c>
      <c r="F119">
        <v>20</v>
      </c>
      <c r="G119">
        <v>0</v>
      </c>
      <c r="H119">
        <v>0</v>
      </c>
      <c r="I119">
        <v>0</v>
      </c>
      <c r="L119">
        <f>INDEX([2]Règles!$I$17:$I$630,MATCH($C119,[2]Règles!$E$17:$E$630,0))</f>
        <v>5.6</v>
      </c>
      <c r="M119">
        <f>INDEX([2]Règles!$F$17:$F$630,MATCH($C119,[2]Règles!$E$17:$E$630,0))</f>
        <v>5</v>
      </c>
      <c r="N119">
        <f>INDEX([2]Règles!$G$17:$G$630,MATCH($C119,[2]Règles!$E$17:$E$630,0))</f>
        <v>0</v>
      </c>
      <c r="O119">
        <f>VALUE(IF(SUBSTITUTE(SUBSTITUTE(INDEX([2]Règles!$H$17:$H$630,MATCH($C119,[2]Règles!$E$17:$E$630,0))," / ",""),"(-1)","")="",0,SUBSTITUTE(SUBSTITUTE(INDEX([2]Règles!$H$17:$H$630,MATCH($C119,[2]Règles!$E$17:$E$630,0))," / ",""),"(-1)","")))</f>
        <v>0</v>
      </c>
    </row>
    <row r="120" spans="1:15" x14ac:dyDescent="0.25">
      <c r="A120" t="s">
        <v>1034</v>
      </c>
      <c r="B120" t="s">
        <v>20</v>
      </c>
      <c r="C120" t="s">
        <v>274</v>
      </c>
      <c r="D120" t="s">
        <v>275</v>
      </c>
      <c r="E120" t="s">
        <v>176</v>
      </c>
      <c r="F120">
        <v>32</v>
      </c>
      <c r="G120">
        <v>0</v>
      </c>
      <c r="H120">
        <v>0</v>
      </c>
      <c r="I120">
        <v>0</v>
      </c>
      <c r="J120" t="s">
        <v>1200</v>
      </c>
      <c r="K120" t="s">
        <v>1202</v>
      </c>
      <c r="L120">
        <f>INDEX([2]Règles!$I$17:$I$630,MATCH($C120,[2]Règles!$E$17:$E$630,0))</f>
        <v>5.666666666666667</v>
      </c>
      <c r="M120">
        <f>INDEX([2]Règles!$F$17:$F$630,MATCH($C120,[2]Règles!$E$17:$E$630,0))</f>
        <v>7</v>
      </c>
      <c r="N120">
        <f>INDEX([2]Règles!$G$17:$G$630,MATCH($C120,[2]Règles!$E$17:$E$630,0))</f>
        <v>0</v>
      </c>
      <c r="O120">
        <f>VALUE(IF(SUBSTITUTE(SUBSTITUTE(INDEX([2]Règles!$H$17:$H$630,MATCH($C120,[2]Règles!$E$17:$E$630,0))," / ",""),"(-1)","")="",0,SUBSTITUTE(SUBSTITUTE(INDEX([2]Règles!$H$17:$H$630,MATCH($C120,[2]Règles!$E$17:$E$630,0))," / ",""),"(-1)","")))</f>
        <v>0</v>
      </c>
    </row>
    <row r="121" spans="1:15" x14ac:dyDescent="0.25">
      <c r="A121" t="s">
        <v>1034</v>
      </c>
      <c r="B121" t="s">
        <v>20</v>
      </c>
      <c r="C121" t="s">
        <v>1257</v>
      </c>
      <c r="D121" t="s">
        <v>401</v>
      </c>
      <c r="E121" t="s">
        <v>229</v>
      </c>
      <c r="F121">
        <v>23</v>
      </c>
      <c r="G121">
        <v>0</v>
      </c>
      <c r="H121">
        <v>0</v>
      </c>
      <c r="I121">
        <v>0</v>
      </c>
      <c r="L121">
        <f>INDEX([2]Règles!$I$17:$I$630,MATCH($C121,[2]Règles!$E$17:$E$630,0))</f>
        <v>5.2857142857142856</v>
      </c>
      <c r="M121">
        <f>INDEX([2]Règles!$F$17:$F$630,MATCH($C121,[2]Règles!$E$17:$E$630,0))</f>
        <v>7</v>
      </c>
      <c r="N121">
        <f>INDEX([2]Règles!$G$17:$G$630,MATCH($C121,[2]Règles!$E$17:$E$630,0))</f>
        <v>0</v>
      </c>
      <c r="O121">
        <f>VALUE(IF(SUBSTITUTE(SUBSTITUTE(INDEX([2]Règles!$H$17:$H$630,MATCH($C121,[2]Règles!$E$17:$E$630,0))," / ",""),"(-1)","")="",0,SUBSTITUTE(SUBSTITUTE(INDEX([2]Règles!$H$17:$H$630,MATCH($C121,[2]Règles!$E$17:$E$630,0))," / ",""),"(-1)","")))</f>
        <v>0</v>
      </c>
    </row>
    <row r="122" spans="1:15" x14ac:dyDescent="0.25">
      <c r="A122" t="s">
        <v>1034</v>
      </c>
      <c r="B122" t="s">
        <v>11</v>
      </c>
      <c r="C122" t="s">
        <v>884</v>
      </c>
      <c r="D122" t="s">
        <v>408</v>
      </c>
      <c r="E122" t="s">
        <v>187</v>
      </c>
      <c r="F122">
        <v>20</v>
      </c>
      <c r="G122">
        <v>0</v>
      </c>
      <c r="H122">
        <v>0</v>
      </c>
      <c r="I122">
        <v>0</v>
      </c>
      <c r="J122" t="s">
        <v>1203</v>
      </c>
      <c r="K122" t="s">
        <v>1203</v>
      </c>
      <c r="L122">
        <f>INDEX([2]Règles!$I$17:$I$630,MATCH($C122,[2]Règles!$E$17:$E$630,0))</f>
        <v>5.333333333333333</v>
      </c>
      <c r="M122">
        <f>INDEX([2]Règles!$F$17:$F$630,MATCH($C122,[2]Règles!$E$17:$E$630,0))</f>
        <v>6</v>
      </c>
      <c r="N122">
        <f>INDEX([2]Règles!$G$17:$G$630,MATCH($C122,[2]Règles!$E$17:$E$630,0))</f>
        <v>0</v>
      </c>
      <c r="O122">
        <f>VALUE(IF(SUBSTITUTE(SUBSTITUTE(INDEX([2]Règles!$H$17:$H$630,MATCH($C122,[2]Règles!$E$17:$E$630,0))," / ",""),"(-1)","")="",0,SUBSTITUTE(SUBSTITUTE(INDEX([2]Règles!$H$17:$H$630,MATCH($C122,[2]Règles!$E$17:$E$630,0))," / ",""),"(-1)","")))</f>
        <v>0</v>
      </c>
    </row>
    <row r="123" spans="1:15" x14ac:dyDescent="0.25">
      <c r="A123" t="s">
        <v>1034</v>
      </c>
      <c r="B123" t="s">
        <v>11</v>
      </c>
      <c r="C123" t="s">
        <v>909</v>
      </c>
      <c r="D123" t="s">
        <v>892</v>
      </c>
      <c r="E123" t="s">
        <v>313</v>
      </c>
      <c r="F123">
        <v>8</v>
      </c>
      <c r="G123">
        <v>0</v>
      </c>
      <c r="H123">
        <v>0</v>
      </c>
      <c r="I123">
        <v>0</v>
      </c>
      <c r="L123">
        <f>INDEX([2]Règles!$I$17:$I$630,MATCH($C123,[2]Règles!$E$17:$E$630,0))</f>
        <v>5.333333333333333</v>
      </c>
      <c r="M123">
        <f>INDEX([2]Règles!$F$17:$F$630,MATCH($C123,[2]Règles!$E$17:$E$630,0))</f>
        <v>6</v>
      </c>
      <c r="N123">
        <f>INDEX([2]Règles!$G$17:$G$630,MATCH($C123,[2]Règles!$E$17:$E$630,0))</f>
        <v>0</v>
      </c>
      <c r="O123">
        <f>VALUE(IF(SUBSTITUTE(SUBSTITUTE(INDEX([2]Règles!$H$17:$H$630,MATCH($C123,[2]Règles!$E$17:$E$630,0))," / ",""),"(-1)","")="",0,SUBSTITUTE(SUBSTITUTE(INDEX([2]Règles!$H$17:$H$630,MATCH($C123,[2]Règles!$E$17:$E$630,0))," / ",""),"(-1)","")))</f>
        <v>0</v>
      </c>
    </row>
    <row r="124" spans="1:15" x14ac:dyDescent="0.25">
      <c r="A124" t="s">
        <v>1034</v>
      </c>
      <c r="B124" t="s">
        <v>11</v>
      </c>
      <c r="C124" t="s">
        <v>1258</v>
      </c>
      <c r="D124" t="s">
        <v>1259</v>
      </c>
      <c r="E124" t="s">
        <v>179</v>
      </c>
      <c r="F124">
        <v>3</v>
      </c>
      <c r="G124">
        <v>0</v>
      </c>
      <c r="H124">
        <v>0</v>
      </c>
      <c r="I124">
        <v>0</v>
      </c>
      <c r="L124">
        <f>INDEX([2]Règles!$I$17:$I$630,MATCH($C124,[2]Règles!$E$17:$E$630,0))</f>
        <v>5</v>
      </c>
      <c r="M124">
        <f>INDEX([2]Règles!$F$17:$F$630,MATCH($C124,[2]Règles!$E$17:$E$630,0))</f>
        <v>6</v>
      </c>
      <c r="N124">
        <f>INDEX([2]Règles!$G$17:$G$630,MATCH($C124,[2]Règles!$E$17:$E$630,0))</f>
        <v>0</v>
      </c>
      <c r="O124">
        <f>VALUE(IF(SUBSTITUTE(SUBSTITUTE(INDEX([2]Règles!$H$17:$H$630,MATCH($C124,[2]Règles!$E$17:$E$630,0))," / ",""),"(-1)","")="",0,SUBSTITUTE(SUBSTITUTE(INDEX([2]Règles!$H$17:$H$630,MATCH($C124,[2]Règles!$E$17:$E$630,0))," / ",""),"(-1)","")))</f>
        <v>0</v>
      </c>
    </row>
    <row r="125" spans="1:15" x14ac:dyDescent="0.25">
      <c r="A125" t="s">
        <v>1034</v>
      </c>
      <c r="B125" t="s">
        <v>11</v>
      </c>
      <c r="C125" t="s">
        <v>409</v>
      </c>
      <c r="D125" t="s">
        <v>321</v>
      </c>
      <c r="E125" t="s">
        <v>184</v>
      </c>
      <c r="F125">
        <v>22</v>
      </c>
      <c r="G125">
        <v>0</v>
      </c>
      <c r="H125">
        <v>0</v>
      </c>
      <c r="I125">
        <v>0</v>
      </c>
      <c r="J125" t="s">
        <v>1197</v>
      </c>
      <c r="K125" t="s">
        <v>1197</v>
      </c>
      <c r="L125">
        <f>INDEX([2]Règles!$I$17:$I$630,MATCH($C125,[2]Règles!$E$17:$E$630,0))</f>
        <v>5.2</v>
      </c>
      <c r="M125">
        <f>INDEX([2]Règles!$F$17:$F$630,MATCH($C125,[2]Règles!$E$17:$E$630,0))</f>
        <v>5</v>
      </c>
      <c r="N125">
        <f>INDEX([2]Règles!$G$17:$G$630,MATCH($C125,[2]Règles!$E$17:$E$630,0))</f>
        <v>1</v>
      </c>
      <c r="O125">
        <f>VALUE(IF(SUBSTITUTE(SUBSTITUTE(INDEX([2]Règles!$H$17:$H$630,MATCH($C125,[2]Règles!$E$17:$E$630,0))," / ",""),"(-1)","")="",0,SUBSTITUTE(SUBSTITUTE(INDEX([2]Règles!$H$17:$H$630,MATCH($C125,[2]Règles!$E$17:$E$630,0))," / ",""),"(-1)","")))</f>
        <v>0</v>
      </c>
    </row>
    <row r="126" spans="1:15" x14ac:dyDescent="0.25">
      <c r="A126" t="s">
        <v>1034</v>
      </c>
      <c r="B126" t="s">
        <v>11</v>
      </c>
      <c r="C126" t="s">
        <v>348</v>
      </c>
      <c r="D126" t="s">
        <v>349</v>
      </c>
      <c r="E126" t="s">
        <v>184</v>
      </c>
      <c r="F126">
        <v>30</v>
      </c>
      <c r="G126">
        <v>0</v>
      </c>
      <c r="H126">
        <v>0</v>
      </c>
      <c r="I126">
        <v>0</v>
      </c>
      <c r="J126" t="s">
        <v>1200</v>
      </c>
      <c r="K126" t="s">
        <v>1200</v>
      </c>
      <c r="L126">
        <f>INDEX([2]Règles!$I$17:$I$630,MATCH($C126,[2]Règles!$E$17:$E$630,0))</f>
        <v>5.333333333333333</v>
      </c>
      <c r="M126">
        <f>INDEX([2]Règles!$F$17:$F$630,MATCH($C126,[2]Règles!$E$17:$E$630,0))</f>
        <v>6</v>
      </c>
      <c r="N126">
        <f>INDEX([2]Règles!$G$17:$G$630,MATCH($C126,[2]Règles!$E$17:$E$630,0))</f>
        <v>0</v>
      </c>
      <c r="O126">
        <f>VALUE(IF(SUBSTITUTE(SUBSTITUTE(INDEX([2]Règles!$H$17:$H$630,MATCH($C126,[2]Règles!$E$17:$E$630,0))," / ",""),"(-1)","")="",0,SUBSTITUTE(SUBSTITUTE(INDEX([2]Règles!$H$17:$H$630,MATCH($C126,[2]Règles!$E$17:$E$630,0))," / ",""),"(-1)","")))</f>
        <v>0</v>
      </c>
    </row>
    <row r="127" spans="1:15" x14ac:dyDescent="0.25">
      <c r="A127" t="s">
        <v>1034</v>
      </c>
      <c r="B127" t="s">
        <v>11</v>
      </c>
      <c r="C127" t="s">
        <v>1277</v>
      </c>
      <c r="D127" t="s">
        <v>1260</v>
      </c>
      <c r="E127" t="s">
        <v>1186</v>
      </c>
      <c r="F127">
        <v>8</v>
      </c>
      <c r="G127">
        <v>0</v>
      </c>
      <c r="H127">
        <v>0</v>
      </c>
      <c r="I127">
        <v>0</v>
      </c>
      <c r="L127">
        <f>INDEX([2]Règles!$I$17:$I$630,MATCH($C127,[2]Règles!$E$17:$E$630,0))</f>
        <v>5.1428571428571432</v>
      </c>
      <c r="M127">
        <f>INDEX([2]Règles!$F$17:$F$630,MATCH($C127,[2]Règles!$E$17:$E$630,0))</f>
        <v>7</v>
      </c>
      <c r="N127">
        <f>INDEX([2]Règles!$G$17:$G$630,MATCH($C127,[2]Règles!$E$17:$E$630,0))</f>
        <v>0</v>
      </c>
      <c r="O127">
        <f>VALUE(IF(SUBSTITUTE(SUBSTITUTE(INDEX([2]Règles!$H$17:$H$630,MATCH($C127,[2]Règles!$E$17:$E$630,0))," / ",""),"(-1)","")="",0,SUBSTITUTE(SUBSTITUTE(INDEX([2]Règles!$H$17:$H$630,MATCH($C127,[2]Règles!$E$17:$E$630,0))," / ",""),"(-1)","")))</f>
        <v>0</v>
      </c>
    </row>
    <row r="128" spans="1:15" x14ac:dyDescent="0.25">
      <c r="A128" t="s">
        <v>1034</v>
      </c>
      <c r="B128" t="s">
        <v>11</v>
      </c>
      <c r="C128" t="s">
        <v>224</v>
      </c>
      <c r="D128" t="s">
        <v>225</v>
      </c>
      <c r="E128" t="s">
        <v>173</v>
      </c>
      <c r="F128">
        <v>18</v>
      </c>
      <c r="G128">
        <v>0</v>
      </c>
      <c r="H128">
        <v>0</v>
      </c>
      <c r="I128">
        <v>0</v>
      </c>
      <c r="J128" t="s">
        <v>1195</v>
      </c>
      <c r="K128" t="s">
        <v>1195</v>
      </c>
    </row>
    <row r="129" spans="1:15" x14ac:dyDescent="0.25">
      <c r="A129" t="s">
        <v>1034</v>
      </c>
      <c r="B129" t="s">
        <v>11</v>
      </c>
      <c r="C129" t="s">
        <v>226</v>
      </c>
      <c r="D129" t="s">
        <v>227</v>
      </c>
      <c r="E129" t="s">
        <v>193</v>
      </c>
      <c r="F129">
        <v>15</v>
      </c>
      <c r="G129">
        <v>0</v>
      </c>
      <c r="H129">
        <v>0</v>
      </c>
      <c r="I129">
        <v>0</v>
      </c>
      <c r="J129" t="s">
        <v>1195</v>
      </c>
      <c r="K129" t="s">
        <v>1195</v>
      </c>
      <c r="L129">
        <f>INDEX([2]Règles!$I$17:$I$630,MATCH($C129,[2]Règles!$E$17:$E$630,0))</f>
        <v>5</v>
      </c>
      <c r="M129">
        <f>INDEX([2]Règles!$F$17:$F$630,MATCH($C129,[2]Règles!$E$17:$E$630,0))</f>
        <v>6</v>
      </c>
      <c r="N129">
        <f>INDEX([2]Règles!$G$17:$G$630,MATCH($C129,[2]Règles!$E$17:$E$630,0))</f>
        <v>0</v>
      </c>
      <c r="O129">
        <f>VALUE(IF(SUBSTITUTE(SUBSTITUTE(INDEX([2]Règles!$H$17:$H$630,MATCH($C129,[2]Règles!$E$17:$E$630,0))," / ",""),"(-1)","")="",0,SUBSTITUTE(SUBSTITUTE(INDEX([2]Règles!$H$17:$H$630,MATCH($C129,[2]Règles!$E$17:$E$630,0))," / ",""),"(-1)","")))</f>
        <v>0</v>
      </c>
    </row>
    <row r="130" spans="1:15" x14ac:dyDescent="0.25">
      <c r="A130" t="s">
        <v>1034</v>
      </c>
      <c r="B130" t="s">
        <v>11</v>
      </c>
      <c r="C130" t="s">
        <v>999</v>
      </c>
      <c r="D130" t="s">
        <v>1000</v>
      </c>
      <c r="E130" t="s">
        <v>209</v>
      </c>
      <c r="F130">
        <v>13</v>
      </c>
      <c r="G130">
        <v>0</v>
      </c>
      <c r="H130">
        <v>0</v>
      </c>
      <c r="I130">
        <v>0</v>
      </c>
      <c r="J130" t="s">
        <v>1195</v>
      </c>
      <c r="K130" t="s">
        <v>1195</v>
      </c>
    </row>
    <row r="131" spans="1:15" x14ac:dyDescent="0.25">
      <c r="A131" t="s">
        <v>1034</v>
      </c>
      <c r="B131" t="s">
        <v>11</v>
      </c>
      <c r="C131" t="s">
        <v>470</v>
      </c>
      <c r="D131" t="s">
        <v>471</v>
      </c>
      <c r="E131" t="s">
        <v>176</v>
      </c>
      <c r="F131">
        <v>28</v>
      </c>
      <c r="G131">
        <v>0</v>
      </c>
      <c r="H131">
        <v>0</v>
      </c>
      <c r="I131">
        <v>0</v>
      </c>
      <c r="J131" t="s">
        <v>1208</v>
      </c>
      <c r="K131" t="s">
        <v>1208</v>
      </c>
      <c r="L131">
        <f>INDEX([2]Règles!$I$17:$I$630,MATCH($C131,[2]Règles!$E$17:$E$630,0))</f>
        <v>5</v>
      </c>
      <c r="M131">
        <f>INDEX([2]Règles!$F$17:$F$630,MATCH($C131,[2]Règles!$E$17:$E$630,0))</f>
        <v>3</v>
      </c>
      <c r="N131">
        <f>INDEX([2]Règles!$G$17:$G$630,MATCH($C131,[2]Règles!$E$17:$E$630,0))</f>
        <v>4</v>
      </c>
      <c r="O131">
        <f>VALUE(IF(SUBSTITUTE(SUBSTITUTE(INDEX([2]Règles!$H$17:$H$630,MATCH($C131,[2]Règles!$E$17:$E$630,0))," / ",""),"(-1)","")="",0,SUBSTITUTE(SUBSTITUTE(INDEX([2]Règles!$H$17:$H$630,MATCH($C131,[2]Règles!$E$17:$E$630,0))," / ",""),"(-1)","")))</f>
        <v>1</v>
      </c>
    </row>
    <row r="132" spans="1:15" x14ac:dyDescent="0.25">
      <c r="A132" t="s">
        <v>1034</v>
      </c>
      <c r="B132" t="s">
        <v>11</v>
      </c>
      <c r="C132" t="s">
        <v>391</v>
      </c>
      <c r="D132" t="s">
        <v>231</v>
      </c>
      <c r="E132" t="s">
        <v>176</v>
      </c>
      <c r="F132">
        <v>15</v>
      </c>
      <c r="G132">
        <v>0</v>
      </c>
      <c r="H132">
        <v>0</v>
      </c>
      <c r="I132">
        <v>0</v>
      </c>
      <c r="L132">
        <f>INDEX([2]Règles!$I$17:$I$630,MATCH($C132,[2]Règles!$E$17:$E$630,0))</f>
        <v>5.25</v>
      </c>
      <c r="M132">
        <f>INDEX([2]Règles!$F$17:$F$630,MATCH($C132,[2]Règles!$E$17:$E$630,0))</f>
        <v>4</v>
      </c>
      <c r="N132">
        <f>INDEX([2]Règles!$G$17:$G$630,MATCH($C132,[2]Règles!$E$17:$E$630,0))</f>
        <v>0</v>
      </c>
      <c r="O132">
        <f>VALUE(IF(SUBSTITUTE(SUBSTITUTE(INDEX([2]Règles!$H$17:$H$630,MATCH($C132,[2]Règles!$E$17:$E$630,0))," / ",""),"(-1)","")="",0,SUBSTITUTE(SUBSTITUTE(INDEX([2]Règles!$H$17:$H$630,MATCH($C132,[2]Règles!$E$17:$E$630,0))," / ",""),"(-1)","")))</f>
        <v>0</v>
      </c>
    </row>
    <row r="133" spans="1:15" x14ac:dyDescent="0.25">
      <c r="A133" t="s">
        <v>17</v>
      </c>
      <c r="B133" t="s">
        <v>5</v>
      </c>
      <c r="C133" t="s">
        <v>396</v>
      </c>
      <c r="D133" t="s">
        <v>397</v>
      </c>
      <c r="E133" t="s">
        <v>209</v>
      </c>
      <c r="F133">
        <v>44</v>
      </c>
      <c r="G133">
        <v>0</v>
      </c>
      <c r="H133">
        <v>0</v>
      </c>
      <c r="I133">
        <v>0</v>
      </c>
      <c r="J133" t="s">
        <v>1195</v>
      </c>
      <c r="K133" t="s">
        <v>1195</v>
      </c>
      <c r="L133">
        <f>INDEX([2]Règles!$I$17:$I$630,MATCH($C133,[2]Règles!$E$17:$E$630,0))</f>
        <v>4.4000000000000004</v>
      </c>
      <c r="M133">
        <f>INDEX([2]Règles!$F$17:$F$630,MATCH($C133,[2]Règles!$E$17:$E$630,0))</f>
        <v>5</v>
      </c>
      <c r="N133">
        <f>INDEX([2]Règles!$G$17:$G$630,MATCH($C133,[2]Règles!$E$17:$E$630,0))</f>
        <v>0</v>
      </c>
      <c r="O133">
        <f>VALUE(IF(SUBSTITUTE(SUBSTITUTE(INDEX([2]Règles!$H$17:$H$630,MATCH($C133,[2]Règles!$E$17:$E$630,0))," / ",""),"(-1)","")="",0,SUBSTITUTE(SUBSTITUTE(INDEX([2]Règles!$H$17:$H$630,MATCH($C133,[2]Règles!$E$17:$E$630,0))," / ",""),"(-1)","")))</f>
        <v>1</v>
      </c>
    </row>
    <row r="134" spans="1:15" x14ac:dyDescent="0.25">
      <c r="A134" t="s">
        <v>17</v>
      </c>
      <c r="B134" t="s">
        <v>5</v>
      </c>
      <c r="C134" t="s">
        <v>1261</v>
      </c>
      <c r="D134" t="s">
        <v>761</v>
      </c>
      <c r="E134" t="s">
        <v>176</v>
      </c>
      <c r="F134">
        <v>17</v>
      </c>
      <c r="G134">
        <v>0</v>
      </c>
      <c r="H134">
        <v>0</v>
      </c>
      <c r="I134">
        <v>0</v>
      </c>
      <c r="J134" t="s">
        <v>1197</v>
      </c>
      <c r="K134" t="s">
        <v>1197</v>
      </c>
      <c r="L134">
        <f>INDEX([2]Règles!$I$17:$I$630,MATCH($C134,[2]Règles!$E$17:$E$630,0))</f>
        <v>4</v>
      </c>
      <c r="M134">
        <f>INDEX([2]Règles!$F$17:$F$630,MATCH($C134,[2]Règles!$E$17:$E$630,0))</f>
        <v>5</v>
      </c>
      <c r="N134">
        <f>INDEX([2]Règles!$G$17:$G$630,MATCH($C134,[2]Règles!$E$17:$E$630,0))</f>
        <v>2</v>
      </c>
      <c r="O134">
        <f>VALUE(IF(SUBSTITUTE(SUBSTITUTE(INDEX([2]Règles!$H$17:$H$630,MATCH($C134,[2]Règles!$E$17:$E$630,0))," / ",""),"(-1)","")="",0,SUBSTITUTE(SUBSTITUTE(INDEX([2]Règles!$H$17:$H$630,MATCH($C134,[2]Règles!$E$17:$E$630,0))," / ",""),"(-1)","")))</f>
        <v>0</v>
      </c>
    </row>
    <row r="135" spans="1:15" x14ac:dyDescent="0.25">
      <c r="A135" t="s">
        <v>17</v>
      </c>
      <c r="B135" t="s">
        <v>5</v>
      </c>
      <c r="C135" t="s">
        <v>1262</v>
      </c>
      <c r="D135" t="s">
        <v>1263</v>
      </c>
      <c r="E135" t="s">
        <v>176</v>
      </c>
      <c r="F135">
        <v>34</v>
      </c>
      <c r="G135">
        <v>0</v>
      </c>
      <c r="H135">
        <v>0</v>
      </c>
      <c r="I135">
        <v>0</v>
      </c>
      <c r="J135" t="s">
        <v>1197</v>
      </c>
      <c r="K135" t="s">
        <v>1197</v>
      </c>
      <c r="L135">
        <f>INDEX([2]Règles!$I$17:$I$630,MATCH($C135,[2]Règles!$E$17:$E$630,0))</f>
        <v>4.333333333333333</v>
      </c>
      <c r="M135">
        <f>INDEX([2]Règles!$F$17:$F$630,MATCH($C135,[2]Règles!$E$17:$E$630,0))</f>
        <v>4</v>
      </c>
      <c r="N135">
        <f>INDEX([2]Règles!$G$17:$G$630,MATCH($C135,[2]Règles!$E$17:$E$630,0))</f>
        <v>2</v>
      </c>
      <c r="O135">
        <f>VALUE(IF(SUBSTITUTE(SUBSTITUTE(INDEX([2]Règles!$H$17:$H$630,MATCH($C135,[2]Règles!$E$17:$E$630,0))," / ",""),"(-1)","")="",0,SUBSTITUTE(SUBSTITUTE(INDEX([2]Règles!$H$17:$H$630,MATCH($C135,[2]Règles!$E$17:$E$630,0))," / ",""),"(-1)","")))</f>
        <v>0</v>
      </c>
    </row>
    <row r="136" spans="1:15" x14ac:dyDescent="0.25">
      <c r="A136" t="s">
        <v>17</v>
      </c>
      <c r="B136" t="s">
        <v>5</v>
      </c>
      <c r="C136" t="s">
        <v>1264</v>
      </c>
      <c r="D136" t="s">
        <v>1265</v>
      </c>
      <c r="E136" t="s">
        <v>176</v>
      </c>
      <c r="F136">
        <v>38</v>
      </c>
      <c r="G136">
        <v>0</v>
      </c>
      <c r="H136">
        <v>0</v>
      </c>
      <c r="I136">
        <v>0</v>
      </c>
      <c r="J136" t="s">
        <v>1203</v>
      </c>
      <c r="K136" t="s">
        <v>1203</v>
      </c>
      <c r="L136">
        <f>INDEX([2]Règles!$I$17:$I$630,MATCH($C136,[2]Règles!$E$17:$E$630,0))</f>
        <v>5</v>
      </c>
      <c r="M136">
        <f>INDEX([2]Règles!$F$17:$F$630,MATCH($C136,[2]Règles!$E$17:$E$630,0))</f>
        <v>4</v>
      </c>
      <c r="N136">
        <f>INDEX([2]Règles!$G$17:$G$630,MATCH($C136,[2]Règles!$E$17:$E$630,0))</f>
        <v>2</v>
      </c>
      <c r="O136">
        <f>VALUE(IF(SUBSTITUTE(SUBSTITUTE(INDEX([2]Règles!$H$17:$H$630,MATCH($C136,[2]Règles!$E$17:$E$630,0))," / ",""),"(-1)","")="",0,SUBSTITUTE(SUBSTITUTE(INDEX([2]Règles!$H$17:$H$630,MATCH($C136,[2]Règles!$E$17:$E$630,0))," / ",""),"(-1)","")))</f>
        <v>0</v>
      </c>
    </row>
    <row r="137" spans="1:15" x14ac:dyDescent="0.25">
      <c r="A137" t="s">
        <v>17</v>
      </c>
      <c r="B137" t="s">
        <v>5</v>
      </c>
      <c r="C137" t="s">
        <v>290</v>
      </c>
      <c r="D137" t="s">
        <v>291</v>
      </c>
      <c r="E137" t="s">
        <v>229</v>
      </c>
      <c r="F137">
        <v>31</v>
      </c>
      <c r="G137">
        <v>0</v>
      </c>
      <c r="H137">
        <v>0</v>
      </c>
      <c r="I137">
        <v>0</v>
      </c>
      <c r="J137" t="s">
        <v>1197</v>
      </c>
      <c r="K137" t="s">
        <v>1197</v>
      </c>
      <c r="L137">
        <f>INDEX([2]Règles!$I$17:$I$630,MATCH($C137,[2]Règles!$E$17:$E$630,0))</f>
        <v>4</v>
      </c>
      <c r="M137">
        <f>INDEX([2]Règles!$F$17:$F$630,MATCH($C137,[2]Règles!$E$17:$E$630,0))</f>
        <v>2</v>
      </c>
      <c r="N137">
        <f>INDEX([2]Règles!$G$17:$G$630,MATCH($C137,[2]Règles!$E$17:$E$630,0))</f>
        <v>4</v>
      </c>
      <c r="O137">
        <f>VALUE(IF(SUBSTITUTE(SUBSTITUTE(INDEX([2]Règles!$H$17:$H$630,MATCH($C137,[2]Règles!$E$17:$E$630,0))," / ",""),"(-1)","")="",0,SUBSTITUTE(SUBSTITUTE(INDEX([2]Règles!$H$17:$H$630,MATCH($C137,[2]Règles!$E$17:$E$630,0))," / ",""),"(-1)","")))</f>
        <v>1</v>
      </c>
    </row>
    <row r="138" spans="1:15" x14ac:dyDescent="0.25">
      <c r="A138" t="s">
        <v>17</v>
      </c>
      <c r="B138" t="s">
        <v>26</v>
      </c>
      <c r="C138" t="s">
        <v>370</v>
      </c>
      <c r="D138" t="s">
        <v>371</v>
      </c>
      <c r="E138" t="s">
        <v>184</v>
      </c>
      <c r="F138">
        <v>15</v>
      </c>
      <c r="G138">
        <v>0</v>
      </c>
      <c r="H138">
        <v>0</v>
      </c>
      <c r="I138">
        <v>0</v>
      </c>
      <c r="J138" t="s">
        <v>1203</v>
      </c>
      <c r="K138" t="s">
        <v>1195</v>
      </c>
      <c r="L138">
        <f>INDEX([2]Règles!$I$17:$I$630,MATCH($C138,[2]Règles!$E$17:$E$630,0))</f>
        <v>5.333333333333333</v>
      </c>
      <c r="M138">
        <f>INDEX([2]Règles!$F$17:$F$630,MATCH($C138,[2]Règles!$E$17:$E$630,0))</f>
        <v>4</v>
      </c>
      <c r="N138">
        <f>INDEX([2]Règles!$G$17:$G$630,MATCH($C138,[2]Règles!$E$17:$E$630,0))</f>
        <v>0</v>
      </c>
      <c r="O138">
        <f>VALUE(IF(SUBSTITUTE(SUBSTITUTE(INDEX([2]Règles!$H$17:$H$630,MATCH($C138,[2]Règles!$E$17:$E$630,0))," / ",""),"(-1)","")="",0,SUBSTITUTE(SUBSTITUTE(INDEX([2]Règles!$H$17:$H$630,MATCH($C138,[2]Règles!$E$17:$E$630,0))," / ",""),"(-1)","")))</f>
        <v>0</v>
      </c>
    </row>
    <row r="139" spans="1:15" x14ac:dyDescent="0.25">
      <c r="A139" t="s">
        <v>17</v>
      </c>
      <c r="B139" t="s">
        <v>26</v>
      </c>
      <c r="C139" t="s">
        <v>115</v>
      </c>
      <c r="E139" t="s">
        <v>176</v>
      </c>
      <c r="F139">
        <v>26</v>
      </c>
      <c r="G139">
        <v>2</v>
      </c>
      <c r="H139">
        <v>0</v>
      </c>
      <c r="I139">
        <v>2</v>
      </c>
      <c r="J139" t="s">
        <v>1236</v>
      </c>
      <c r="K139" t="s">
        <v>1266</v>
      </c>
      <c r="L139">
        <f>INDEX([2]Règles!$I$17:$I$630,MATCH($C139,[2]Règles!$E$17:$E$630,0))</f>
        <v>5.4</v>
      </c>
      <c r="M139">
        <f>INDEX([2]Règles!$F$17:$F$630,MATCH($C139,[2]Règles!$E$17:$E$630,0))</f>
        <v>6</v>
      </c>
      <c r="N139">
        <f>INDEX([2]Règles!$G$17:$G$630,MATCH($C139,[2]Règles!$E$17:$E$630,0))</f>
        <v>0</v>
      </c>
      <c r="O139">
        <f>VALUE(IF(SUBSTITUTE(SUBSTITUTE(INDEX([2]Règles!$H$17:$H$630,MATCH($C139,[2]Règles!$E$17:$E$630,0))," / ",""),"(-1)","")="",0,SUBSTITUTE(SUBSTITUTE(INDEX([2]Règles!$H$17:$H$630,MATCH($C139,[2]Règles!$E$17:$E$630,0))," / ",""),"(-1)","")))</f>
        <v>2</v>
      </c>
    </row>
    <row r="140" spans="1:15" x14ac:dyDescent="0.25">
      <c r="A140" t="s">
        <v>17</v>
      </c>
      <c r="B140" t="s">
        <v>26</v>
      </c>
      <c r="C140" t="s">
        <v>38</v>
      </c>
      <c r="E140" t="s">
        <v>229</v>
      </c>
      <c r="F140">
        <v>18</v>
      </c>
      <c r="G140">
        <v>0</v>
      </c>
      <c r="H140">
        <v>0</v>
      </c>
      <c r="I140">
        <v>0</v>
      </c>
      <c r="J140" t="s">
        <v>1203</v>
      </c>
      <c r="K140" t="s">
        <v>1195</v>
      </c>
      <c r="L140">
        <f>INDEX([2]Règles!$I$17:$I$630,MATCH($C140,[2]Règles!$E$17:$E$630,0))</f>
        <v>5.166666666666667</v>
      </c>
      <c r="M140">
        <f>INDEX([2]Règles!$F$17:$F$630,MATCH($C140,[2]Règles!$E$17:$E$630,0))</f>
        <v>6</v>
      </c>
      <c r="N140">
        <f>INDEX([2]Règles!$G$17:$G$630,MATCH($C140,[2]Règles!$E$17:$E$630,0))</f>
        <v>0</v>
      </c>
      <c r="O140">
        <f>VALUE(IF(SUBSTITUTE(SUBSTITUTE(INDEX([2]Règles!$H$17:$H$630,MATCH($C140,[2]Règles!$E$17:$E$630,0))," / ",""),"(-1)","")="",0,SUBSTITUTE(SUBSTITUTE(INDEX([2]Règles!$H$17:$H$630,MATCH($C140,[2]Règles!$E$17:$E$630,0))," / ",""),"(-1)","")))</f>
        <v>0</v>
      </c>
    </row>
    <row r="141" spans="1:15" x14ac:dyDescent="0.25">
      <c r="A141" t="s">
        <v>17</v>
      </c>
      <c r="B141" t="s">
        <v>26</v>
      </c>
      <c r="C141" t="s">
        <v>420</v>
      </c>
      <c r="D141" t="s">
        <v>267</v>
      </c>
      <c r="E141" t="s">
        <v>181</v>
      </c>
      <c r="F141">
        <v>18</v>
      </c>
      <c r="G141">
        <v>0</v>
      </c>
      <c r="H141">
        <v>0</v>
      </c>
      <c r="I141">
        <v>0</v>
      </c>
      <c r="J141" t="s">
        <v>1195</v>
      </c>
      <c r="K141" t="s">
        <v>1198</v>
      </c>
      <c r="L141">
        <f>INDEX([2]Règles!$I$17:$I$630,MATCH($C141,[2]Règles!$E$17:$E$630,0))</f>
        <v>5.166666666666667</v>
      </c>
      <c r="M141">
        <f>INDEX([2]Règles!$F$17:$F$630,MATCH($C141,[2]Règles!$E$17:$E$630,0))</f>
        <v>6</v>
      </c>
      <c r="N141">
        <f>INDEX([2]Règles!$G$17:$G$630,MATCH($C141,[2]Règles!$E$17:$E$630,0))</f>
        <v>0</v>
      </c>
      <c r="O141">
        <f>VALUE(IF(SUBSTITUTE(SUBSTITUTE(INDEX([2]Règles!$H$17:$H$630,MATCH($C141,[2]Règles!$E$17:$E$630,0))," / ",""),"(-1)","")="",0,SUBSTITUTE(SUBSTITUTE(INDEX([2]Règles!$H$17:$H$630,MATCH($C141,[2]Règles!$E$17:$E$630,0))," / ",""),"(-1)","")))</f>
        <v>0</v>
      </c>
    </row>
    <row r="142" spans="1:15" x14ac:dyDescent="0.25">
      <c r="A142" t="s">
        <v>17</v>
      </c>
      <c r="B142" t="s">
        <v>26</v>
      </c>
      <c r="C142" t="s">
        <v>436</v>
      </c>
      <c r="D142" t="s">
        <v>437</v>
      </c>
      <c r="E142" t="s">
        <v>386</v>
      </c>
      <c r="F142">
        <v>13</v>
      </c>
      <c r="G142">
        <v>0</v>
      </c>
      <c r="H142">
        <v>0</v>
      </c>
      <c r="I142">
        <v>0</v>
      </c>
      <c r="J142" t="s">
        <v>1196</v>
      </c>
      <c r="K142" t="s">
        <v>1205</v>
      </c>
      <c r="L142">
        <f>INDEX([2]Règles!$I$17:$I$630,MATCH($C142,[2]Règles!$E$17:$E$630,0))</f>
        <v>5.25</v>
      </c>
      <c r="M142">
        <f>INDEX([2]Règles!$F$17:$F$630,MATCH($C142,[2]Règles!$E$17:$E$630,0))</f>
        <v>4</v>
      </c>
      <c r="N142">
        <f>INDEX([2]Règles!$G$17:$G$630,MATCH($C142,[2]Règles!$E$17:$E$630,0))</f>
        <v>0</v>
      </c>
      <c r="O142">
        <f>VALUE(IF(SUBSTITUTE(SUBSTITUTE(INDEX([2]Règles!$H$17:$H$630,MATCH($C142,[2]Règles!$E$17:$E$630,0))," / ",""),"(-1)","")="",0,SUBSTITUTE(SUBSTITUTE(INDEX([2]Règles!$H$17:$H$630,MATCH($C142,[2]Règles!$E$17:$E$630,0))," / ",""),"(-1)","")))</f>
        <v>1</v>
      </c>
    </row>
    <row r="143" spans="1:15" x14ac:dyDescent="0.25">
      <c r="A143" t="s">
        <v>17</v>
      </c>
      <c r="B143" t="s">
        <v>26</v>
      </c>
      <c r="C143" t="s">
        <v>719</v>
      </c>
      <c r="D143" t="s">
        <v>703</v>
      </c>
      <c r="E143" t="s">
        <v>212</v>
      </c>
      <c r="F143">
        <v>21</v>
      </c>
      <c r="G143">
        <v>0</v>
      </c>
      <c r="H143">
        <v>0</v>
      </c>
      <c r="I143">
        <v>0</v>
      </c>
      <c r="L143">
        <f>INDEX([2]Règles!$I$17:$I$630,MATCH($C143,[2]Règles!$E$17:$E$630,0))</f>
        <v>5</v>
      </c>
      <c r="M143">
        <f>INDEX([2]Règles!$F$17:$F$630,MATCH($C143,[2]Règles!$E$17:$E$630,0))</f>
        <v>3</v>
      </c>
      <c r="N143">
        <f>INDEX([2]Règles!$G$17:$G$630,MATCH($C143,[2]Règles!$E$17:$E$630,0))</f>
        <v>2</v>
      </c>
      <c r="O143">
        <f>VALUE(IF(SUBSTITUTE(SUBSTITUTE(INDEX([2]Règles!$H$17:$H$630,MATCH($C143,[2]Règles!$E$17:$E$630,0))," / ",""),"(-1)","")="",0,SUBSTITUTE(SUBSTITUTE(INDEX([2]Règles!$H$17:$H$630,MATCH($C143,[2]Règles!$E$17:$E$630,0))," / ",""),"(-1)","")))</f>
        <v>1</v>
      </c>
    </row>
    <row r="144" spans="1:15" x14ac:dyDescent="0.25">
      <c r="A144" t="s">
        <v>17</v>
      </c>
      <c r="B144" t="s">
        <v>20</v>
      </c>
      <c r="C144" t="s">
        <v>380</v>
      </c>
      <c r="D144" t="s">
        <v>281</v>
      </c>
      <c r="E144" t="s">
        <v>184</v>
      </c>
      <c r="F144">
        <v>36</v>
      </c>
      <c r="G144">
        <v>0</v>
      </c>
      <c r="H144">
        <v>0</v>
      </c>
      <c r="I144">
        <v>0</v>
      </c>
      <c r="J144" t="s">
        <v>1200</v>
      </c>
      <c r="K144" t="s">
        <v>1200</v>
      </c>
      <c r="L144">
        <f>INDEX([2]Règles!$I$17:$I$630,MATCH($C144,[2]Règles!$E$17:$E$630,0))</f>
        <v>5.8571428571428568</v>
      </c>
      <c r="M144">
        <f>INDEX([2]Règles!$F$17:$F$630,MATCH($C144,[2]Règles!$E$17:$E$630,0))</f>
        <v>7</v>
      </c>
      <c r="N144">
        <f>INDEX([2]Règles!$G$17:$G$630,MATCH($C144,[2]Règles!$E$17:$E$630,0))</f>
        <v>0</v>
      </c>
      <c r="O144">
        <f>VALUE(IF(SUBSTITUTE(SUBSTITUTE(INDEX([2]Règles!$H$17:$H$630,MATCH($C144,[2]Règles!$E$17:$E$630,0))," / ",""),"(-1)","")="",0,SUBSTITUTE(SUBSTITUTE(INDEX([2]Règles!$H$17:$H$630,MATCH($C144,[2]Règles!$E$17:$E$630,0))," / ",""),"(-1)","")))</f>
        <v>0</v>
      </c>
    </row>
    <row r="145" spans="1:15" x14ac:dyDescent="0.25">
      <c r="A145" t="s">
        <v>17</v>
      </c>
      <c r="B145" t="s">
        <v>20</v>
      </c>
      <c r="C145" t="s">
        <v>882</v>
      </c>
      <c r="D145" t="s">
        <v>883</v>
      </c>
      <c r="E145" t="s">
        <v>193</v>
      </c>
      <c r="F145">
        <v>1</v>
      </c>
      <c r="G145">
        <v>0</v>
      </c>
      <c r="H145">
        <v>0</v>
      </c>
      <c r="I145">
        <v>0</v>
      </c>
    </row>
    <row r="146" spans="1:15" x14ac:dyDescent="0.25">
      <c r="A146" t="s">
        <v>17</v>
      </c>
      <c r="B146" t="s">
        <v>11</v>
      </c>
      <c r="C146" t="s">
        <v>568</v>
      </c>
      <c r="D146" t="s">
        <v>267</v>
      </c>
      <c r="E146" t="s">
        <v>232</v>
      </c>
      <c r="F146">
        <v>12</v>
      </c>
      <c r="G146">
        <v>0</v>
      </c>
      <c r="H146">
        <v>0</v>
      </c>
      <c r="I146">
        <v>0</v>
      </c>
      <c r="L146">
        <f>INDEX([2]Règles!$I$17:$I$630,MATCH($C146,[2]Règles!$E$17:$E$630,0))</f>
        <v>6</v>
      </c>
      <c r="M146">
        <f>INDEX([2]Règles!$F$17:$F$630,MATCH($C146,[2]Règles!$E$17:$E$630,0))</f>
        <v>5</v>
      </c>
      <c r="N146">
        <f>INDEX([2]Règles!$G$17:$G$630,MATCH($C146,[2]Règles!$E$17:$E$630,0))</f>
        <v>1</v>
      </c>
      <c r="O146">
        <f>VALUE(IF(SUBSTITUTE(SUBSTITUTE(INDEX([2]Règles!$H$17:$H$630,MATCH($C146,[2]Règles!$E$17:$E$630,0))," / ",""),"(-1)","")="",0,SUBSTITUTE(SUBSTITUTE(INDEX([2]Règles!$H$17:$H$630,MATCH($C146,[2]Règles!$E$17:$E$630,0))," / ",""),"(-1)","")))</f>
        <v>1</v>
      </c>
    </row>
    <row r="147" spans="1:15" x14ac:dyDescent="0.25">
      <c r="A147" t="s">
        <v>17</v>
      </c>
      <c r="B147" t="s">
        <v>11</v>
      </c>
      <c r="C147" t="s">
        <v>1267</v>
      </c>
      <c r="D147" t="s">
        <v>273</v>
      </c>
      <c r="E147" t="s">
        <v>181</v>
      </c>
      <c r="F147">
        <v>49</v>
      </c>
      <c r="G147">
        <v>0</v>
      </c>
      <c r="H147">
        <v>0</v>
      </c>
      <c r="I147">
        <v>0</v>
      </c>
      <c r="J147" t="s">
        <v>1195</v>
      </c>
      <c r="K147" t="s">
        <v>1195</v>
      </c>
      <c r="L147">
        <f>INDEX([2]Règles!$I$17:$I$630,MATCH($C147,[2]Règles!$E$17:$E$630,0))</f>
        <v>5</v>
      </c>
      <c r="M147">
        <f>INDEX([2]Règles!$F$17:$F$630,MATCH($C147,[2]Règles!$E$17:$E$630,0))</f>
        <v>5</v>
      </c>
      <c r="N147">
        <f>INDEX([2]Règles!$G$17:$G$630,MATCH($C147,[2]Règles!$E$17:$E$630,0))</f>
        <v>0</v>
      </c>
      <c r="O147">
        <f>VALUE(IF(SUBSTITUTE(SUBSTITUTE(INDEX([2]Règles!$H$17:$H$630,MATCH($C147,[2]Règles!$E$17:$E$630,0))," / ",""),"(-1)","")="",0,SUBSTITUTE(SUBSTITUTE(INDEX([2]Règles!$H$17:$H$630,MATCH($C147,[2]Règles!$E$17:$E$630,0))," / ",""),"(-1)","")))</f>
        <v>0</v>
      </c>
    </row>
    <row r="148" spans="1:15" x14ac:dyDescent="0.25">
      <c r="A148" t="s">
        <v>17</v>
      </c>
      <c r="B148" t="s">
        <v>11</v>
      </c>
      <c r="C148" t="s">
        <v>1268</v>
      </c>
      <c r="D148" t="s">
        <v>1269</v>
      </c>
      <c r="E148" t="s">
        <v>184</v>
      </c>
      <c r="F148">
        <v>13</v>
      </c>
      <c r="G148">
        <v>0</v>
      </c>
      <c r="H148">
        <v>0</v>
      </c>
      <c r="I148">
        <v>0</v>
      </c>
      <c r="L148">
        <f>INDEX([2]Règles!$I$17:$I$630,MATCH($C148,[2]Règles!$E$17:$E$630,0))</f>
        <v>4.5</v>
      </c>
      <c r="M148">
        <f>INDEX([2]Règles!$F$17:$F$630,MATCH($C148,[2]Règles!$E$17:$E$630,0))</f>
        <v>2</v>
      </c>
      <c r="N148">
        <f>INDEX([2]Règles!$G$17:$G$630,MATCH($C148,[2]Règles!$E$17:$E$630,0))</f>
        <v>0</v>
      </c>
      <c r="O148">
        <f>VALUE(IF(SUBSTITUTE(SUBSTITUTE(INDEX([2]Règles!$H$17:$H$630,MATCH($C148,[2]Règles!$E$17:$E$630,0))," / ",""),"(-1)","")="",0,SUBSTITUTE(SUBSTITUTE(INDEX([2]Règles!$H$17:$H$630,MATCH($C148,[2]Règles!$E$17:$E$630,0))," / ",""),"(-1)","")))</f>
        <v>0</v>
      </c>
    </row>
    <row r="149" spans="1:15" x14ac:dyDescent="0.25">
      <c r="A149" t="s">
        <v>17</v>
      </c>
      <c r="B149" t="s">
        <v>11</v>
      </c>
      <c r="C149" t="s">
        <v>446</v>
      </c>
      <c r="D149" t="s">
        <v>447</v>
      </c>
      <c r="E149" t="s">
        <v>187</v>
      </c>
      <c r="F149">
        <v>25</v>
      </c>
      <c r="G149">
        <v>1</v>
      </c>
      <c r="H149">
        <v>1</v>
      </c>
      <c r="I149">
        <v>2</v>
      </c>
      <c r="J149" t="s">
        <v>1236</v>
      </c>
      <c r="K149" t="s">
        <v>1236</v>
      </c>
      <c r="L149">
        <f>INDEX([2]Règles!$I$17:$I$630,MATCH($C149,[2]Règles!$E$17:$E$630,0))</f>
        <v>6.333333333333333</v>
      </c>
      <c r="M149">
        <f>INDEX([2]Règles!$F$17:$F$630,MATCH($C149,[2]Règles!$E$17:$E$630,0))</f>
        <v>6</v>
      </c>
      <c r="N149">
        <f>INDEX([2]Règles!$G$17:$G$630,MATCH($C149,[2]Règles!$E$17:$E$630,0))</f>
        <v>0</v>
      </c>
      <c r="O149">
        <f>VALUE(IF(SUBSTITUTE(SUBSTITUTE(INDEX([2]Règles!$H$17:$H$630,MATCH($C149,[2]Règles!$E$17:$E$630,0))," / ",""),"(-1)","")="",0,SUBSTITUTE(SUBSTITUTE(INDEX([2]Règles!$H$17:$H$630,MATCH($C149,[2]Règles!$E$17:$E$630,0))," / ",""),"(-1)","")))</f>
        <v>3</v>
      </c>
    </row>
    <row r="150" spans="1:15" x14ac:dyDescent="0.25">
      <c r="A150" t="s">
        <v>17</v>
      </c>
      <c r="B150" t="s">
        <v>11</v>
      </c>
      <c r="C150" t="s">
        <v>248</v>
      </c>
      <c r="D150" t="s">
        <v>228</v>
      </c>
      <c r="E150" t="s">
        <v>229</v>
      </c>
      <c r="F150">
        <v>27</v>
      </c>
      <c r="G150">
        <v>0</v>
      </c>
      <c r="H150">
        <v>0</v>
      </c>
      <c r="I150">
        <v>0</v>
      </c>
      <c r="J150" t="s">
        <v>1195</v>
      </c>
      <c r="K150" t="s">
        <v>1195</v>
      </c>
      <c r="L150">
        <f>INDEX([2]Règles!$I$17:$I$630,MATCH($C150,[2]Règles!$E$17:$E$630,0))</f>
        <v>5.5</v>
      </c>
      <c r="M150">
        <f>INDEX([2]Règles!$F$17:$F$630,MATCH($C150,[2]Règles!$E$17:$E$630,0))</f>
        <v>5</v>
      </c>
      <c r="N150">
        <f>INDEX([2]Règles!$G$17:$G$630,MATCH($C150,[2]Règles!$E$17:$E$630,0))</f>
        <v>1</v>
      </c>
      <c r="O150">
        <f>VALUE(IF(SUBSTITUTE(SUBSTITUTE(INDEX([2]Règles!$H$17:$H$630,MATCH($C150,[2]Règles!$E$17:$E$630,0))," / ",""),"(-1)","")="",0,SUBSTITUTE(SUBSTITUTE(INDEX([2]Règles!$H$17:$H$630,MATCH($C150,[2]Règles!$E$17:$E$630,0))," / ",""),"(-1)","")))</f>
        <v>0</v>
      </c>
    </row>
    <row r="151" spans="1:15" x14ac:dyDescent="0.25">
      <c r="A151" t="s">
        <v>17</v>
      </c>
      <c r="B151" t="s">
        <v>11</v>
      </c>
      <c r="C151" t="s">
        <v>387</v>
      </c>
      <c r="D151" t="s">
        <v>388</v>
      </c>
      <c r="E151" t="s">
        <v>176</v>
      </c>
      <c r="F151">
        <v>21</v>
      </c>
      <c r="G151">
        <v>0</v>
      </c>
      <c r="H151">
        <v>0</v>
      </c>
      <c r="I151">
        <v>0</v>
      </c>
      <c r="J151" t="s">
        <v>1195</v>
      </c>
      <c r="K151" t="s">
        <v>1195</v>
      </c>
      <c r="L151">
        <f>INDEX([2]Règles!$I$17:$I$630,MATCH($C151,[2]Règles!$E$17:$E$630,0))</f>
        <v>5.333333333333333</v>
      </c>
      <c r="M151">
        <f>INDEX([2]Règles!$F$17:$F$630,MATCH($C151,[2]Règles!$E$17:$E$630,0))</f>
        <v>3</v>
      </c>
      <c r="N151">
        <f>INDEX([2]Règles!$G$17:$G$630,MATCH($C151,[2]Règles!$E$17:$E$630,0))</f>
        <v>0</v>
      </c>
      <c r="O151">
        <f>VALUE(IF(SUBSTITUTE(SUBSTITUTE(INDEX([2]Règles!$H$17:$H$630,MATCH($C151,[2]Règles!$E$17:$E$630,0))," / ",""),"(-1)","")="",0,SUBSTITUTE(SUBSTITUTE(INDEX([2]Règles!$H$17:$H$630,MATCH($C151,[2]Règles!$E$17:$E$630,0))," / ",""),"(-1)","")))</f>
        <v>0</v>
      </c>
    </row>
    <row r="152" spans="1:15" x14ac:dyDescent="0.25">
      <c r="A152" t="s">
        <v>17</v>
      </c>
      <c r="B152" t="s">
        <v>11</v>
      </c>
      <c r="C152" t="s">
        <v>416</v>
      </c>
      <c r="D152" t="s">
        <v>417</v>
      </c>
      <c r="E152" t="s">
        <v>229</v>
      </c>
      <c r="F152">
        <v>41</v>
      </c>
      <c r="G152">
        <v>0</v>
      </c>
      <c r="H152">
        <v>0</v>
      </c>
      <c r="I152">
        <v>0</v>
      </c>
      <c r="J152" t="s">
        <v>1205</v>
      </c>
      <c r="K152" t="s">
        <v>1205</v>
      </c>
      <c r="L152">
        <f>INDEX([2]Règles!$I$17:$I$630,MATCH($C152,[2]Règles!$E$17:$E$630,0))</f>
        <v>6</v>
      </c>
      <c r="M152">
        <f>INDEX([2]Règles!$F$17:$F$630,MATCH($C152,[2]Règles!$E$17:$E$630,0))</f>
        <v>5</v>
      </c>
      <c r="N152">
        <f>INDEX([2]Règles!$G$17:$G$630,MATCH($C152,[2]Règles!$E$17:$E$630,0))</f>
        <v>1</v>
      </c>
      <c r="O152">
        <f>VALUE(IF(SUBSTITUTE(SUBSTITUTE(INDEX([2]Règles!$H$17:$H$630,MATCH($C152,[2]Règles!$E$17:$E$630,0))," / ",""),"(-1)","")="",0,SUBSTITUTE(SUBSTITUTE(INDEX([2]Règles!$H$17:$H$630,MATCH($C152,[2]Règles!$E$17:$E$630,0))," / ",""),"(-1)","")))</f>
        <v>0</v>
      </c>
    </row>
    <row r="153" spans="1:15" x14ac:dyDescent="0.25">
      <c r="A153" t="s">
        <v>13</v>
      </c>
      <c r="B153" t="s">
        <v>5</v>
      </c>
      <c r="C153" t="s">
        <v>423</v>
      </c>
      <c r="D153" t="s">
        <v>224</v>
      </c>
      <c r="E153" t="s">
        <v>209</v>
      </c>
      <c r="F153">
        <v>30</v>
      </c>
      <c r="G153">
        <v>2</v>
      </c>
      <c r="H153">
        <v>0</v>
      </c>
      <c r="I153">
        <v>2</v>
      </c>
      <c r="J153" t="s">
        <v>1196</v>
      </c>
      <c r="K153" t="s">
        <v>1196</v>
      </c>
      <c r="L153">
        <f>INDEX([2]Règles!$I$17:$I$630,MATCH($C153,[2]Règles!$E$17:$E$630,0))</f>
        <v>5.7142857142857144</v>
      </c>
      <c r="M153">
        <f>INDEX([2]Règles!$F$17:$F$630,MATCH($C153,[2]Règles!$E$17:$E$630,0))</f>
        <v>7</v>
      </c>
      <c r="N153">
        <f>INDEX([2]Règles!$G$17:$G$630,MATCH($C153,[2]Règles!$E$17:$E$630,0))</f>
        <v>0</v>
      </c>
      <c r="O153">
        <f>VALUE(IF(SUBSTITUTE(SUBSTITUTE(INDEX([2]Règles!$H$17:$H$630,MATCH($C153,[2]Règles!$E$17:$E$630,0))," / ",""),"(-1)","")="",0,SUBSTITUTE(SUBSTITUTE(INDEX([2]Règles!$H$17:$H$630,MATCH($C153,[2]Règles!$E$17:$E$630,0))," / ",""),"(-1)","")))</f>
        <v>4</v>
      </c>
    </row>
    <row r="154" spans="1:15" x14ac:dyDescent="0.25">
      <c r="A154" t="s">
        <v>13</v>
      </c>
      <c r="B154" t="s">
        <v>5</v>
      </c>
      <c r="C154" t="s">
        <v>1270</v>
      </c>
      <c r="D154" t="s">
        <v>1271</v>
      </c>
      <c r="E154" t="s">
        <v>232</v>
      </c>
      <c r="F154">
        <v>26</v>
      </c>
      <c r="G154">
        <v>1</v>
      </c>
      <c r="H154">
        <v>0</v>
      </c>
      <c r="I154">
        <v>1</v>
      </c>
      <c r="J154" t="s">
        <v>1202</v>
      </c>
      <c r="K154" t="s">
        <v>1202</v>
      </c>
      <c r="L154">
        <f>INDEX([2]Règles!$I$17:$I$630,MATCH($C154,[2]Règles!$E$17:$E$630,0))</f>
        <v>5.75</v>
      </c>
      <c r="M154">
        <f>INDEX([2]Règles!$F$17:$F$630,MATCH($C154,[2]Règles!$E$17:$E$630,0))</f>
        <v>4</v>
      </c>
      <c r="N154">
        <f>INDEX([2]Règles!$G$17:$G$630,MATCH($C154,[2]Règles!$E$17:$E$630,0))</f>
        <v>2</v>
      </c>
      <c r="O154">
        <f>VALUE(IF(SUBSTITUTE(SUBSTITUTE(INDEX([2]Règles!$H$17:$H$630,MATCH($C154,[2]Règles!$E$17:$E$630,0))," / ",""),"(-1)","")="",0,SUBSTITUTE(SUBSTITUTE(INDEX([2]Règles!$H$17:$H$630,MATCH($C154,[2]Règles!$E$17:$E$630,0))," / ",""),"(-1)","")))</f>
        <v>1</v>
      </c>
    </row>
    <row r="155" spans="1:15" x14ac:dyDescent="0.25">
      <c r="A155" t="s">
        <v>13</v>
      </c>
      <c r="B155" t="s">
        <v>5</v>
      </c>
      <c r="C155" t="s">
        <v>783</v>
      </c>
      <c r="D155" t="s">
        <v>784</v>
      </c>
      <c r="E155" t="s">
        <v>206</v>
      </c>
      <c r="F155">
        <v>41</v>
      </c>
      <c r="G155">
        <v>2</v>
      </c>
      <c r="H155">
        <v>0</v>
      </c>
      <c r="I155">
        <v>2</v>
      </c>
      <c r="J155" t="s">
        <v>1202</v>
      </c>
      <c r="K155" t="s">
        <v>1202</v>
      </c>
      <c r="L155">
        <f>INDEX([2]Règles!$I$17:$I$630,MATCH($C155,[2]Règles!$E$17:$E$630,0))</f>
        <v>5.5714285714285712</v>
      </c>
      <c r="M155">
        <f>INDEX([2]Règles!$F$17:$F$630,MATCH($C155,[2]Règles!$E$17:$E$630,0))</f>
        <v>7</v>
      </c>
      <c r="N155">
        <f>INDEX([2]Règles!$G$17:$G$630,MATCH($C155,[2]Règles!$E$17:$E$630,0))</f>
        <v>0</v>
      </c>
      <c r="O155">
        <f>VALUE(IF(SUBSTITUTE(SUBSTITUTE(INDEX([2]Règles!$H$17:$H$630,MATCH($C155,[2]Règles!$E$17:$E$630,0))," / ",""),"(-1)","")="",0,SUBSTITUTE(SUBSTITUTE(INDEX([2]Règles!$H$17:$H$630,MATCH($C155,[2]Règles!$E$17:$E$630,0))," / ",""),"(-1)","")))</f>
        <v>4</v>
      </c>
    </row>
    <row r="156" spans="1:15" x14ac:dyDescent="0.25">
      <c r="A156" t="s">
        <v>13</v>
      </c>
      <c r="B156" t="s">
        <v>5</v>
      </c>
      <c r="C156" t="s">
        <v>1272</v>
      </c>
      <c r="D156" t="s">
        <v>317</v>
      </c>
      <c r="E156" t="s">
        <v>1210</v>
      </c>
      <c r="F156">
        <v>7</v>
      </c>
      <c r="G156">
        <v>0</v>
      </c>
      <c r="H156">
        <v>0</v>
      </c>
      <c r="I156">
        <v>0</v>
      </c>
      <c r="L156">
        <f>INDEX([2]Règles!$I$17:$I$630,MATCH($C156,[2]Règles!$E$17:$E$630,0))</f>
        <v>4.1428571428571432</v>
      </c>
      <c r="M156">
        <f>INDEX([2]Règles!$F$17:$F$630,MATCH($C156,[2]Règles!$E$17:$E$630,0))</f>
        <v>6</v>
      </c>
      <c r="N156">
        <f>INDEX([2]Règles!$G$17:$G$630,MATCH($C156,[2]Règles!$E$17:$E$630,0))</f>
        <v>1</v>
      </c>
      <c r="O156">
        <f>VALUE(IF(SUBSTITUTE(SUBSTITUTE(INDEX([2]Règles!$H$17:$H$630,MATCH($C156,[2]Règles!$E$17:$E$630,0))," / ",""),"(-1)","")="",0,SUBSTITUTE(SUBSTITUTE(INDEX([2]Règles!$H$17:$H$630,MATCH($C156,[2]Règles!$E$17:$E$630,0))," / ",""),"(-1)","")))</f>
        <v>0</v>
      </c>
    </row>
    <row r="157" spans="1:15" x14ac:dyDescent="0.25">
      <c r="A157" t="s">
        <v>13</v>
      </c>
      <c r="B157" t="s">
        <v>26</v>
      </c>
      <c r="C157" t="s">
        <v>822</v>
      </c>
      <c r="D157" t="s">
        <v>823</v>
      </c>
      <c r="E157" t="s">
        <v>179</v>
      </c>
      <c r="F157">
        <v>17</v>
      </c>
      <c r="G157">
        <v>0</v>
      </c>
      <c r="H157">
        <v>0</v>
      </c>
      <c r="I157">
        <v>0</v>
      </c>
      <c r="J157" t="s">
        <v>1195</v>
      </c>
      <c r="K157" t="s">
        <v>1198</v>
      </c>
      <c r="L157">
        <f>INDEX([2]Règles!$I$17:$I$630,MATCH($C157,[2]Règles!$E$17:$E$630,0))</f>
        <v>5.5</v>
      </c>
      <c r="M157">
        <f>INDEX([2]Règles!$F$17:$F$630,MATCH($C157,[2]Règles!$E$17:$E$630,0))</f>
        <v>6</v>
      </c>
      <c r="N157">
        <f>INDEX([2]Règles!$G$17:$G$630,MATCH($C157,[2]Règles!$E$17:$E$630,0))</f>
        <v>0</v>
      </c>
      <c r="O157">
        <f>VALUE(IF(SUBSTITUTE(SUBSTITUTE(INDEX([2]Règles!$H$17:$H$630,MATCH($C157,[2]Règles!$E$17:$E$630,0))," / ",""),"(-1)","")="",0,SUBSTITUTE(SUBSTITUTE(INDEX([2]Règles!$H$17:$H$630,MATCH($C157,[2]Règles!$E$17:$E$630,0))," / ",""),"(-1)","")))</f>
        <v>0</v>
      </c>
    </row>
    <row r="158" spans="1:15" x14ac:dyDescent="0.25">
      <c r="A158" t="s">
        <v>13</v>
      </c>
      <c r="B158" t="s">
        <v>26</v>
      </c>
      <c r="C158" t="s">
        <v>499</v>
      </c>
      <c r="D158" t="s">
        <v>279</v>
      </c>
      <c r="E158" t="s">
        <v>326</v>
      </c>
      <c r="F158">
        <v>5</v>
      </c>
      <c r="G158">
        <v>0</v>
      </c>
      <c r="H158">
        <v>0</v>
      </c>
      <c r="I158">
        <v>0</v>
      </c>
      <c r="L158">
        <f>INDEX([2]Règles!$I$17:$I$630,MATCH($C158,[2]Règles!$E$17:$E$630,0))</f>
        <v>5</v>
      </c>
      <c r="M158">
        <f>INDEX([2]Règles!$F$17:$F$630,MATCH($C158,[2]Règles!$E$17:$E$630,0))</f>
        <v>5</v>
      </c>
      <c r="N158">
        <f>INDEX([2]Règles!$G$17:$G$630,MATCH($C158,[2]Règles!$E$17:$E$630,0))</f>
        <v>0</v>
      </c>
      <c r="O158">
        <f>VALUE(IF(SUBSTITUTE(SUBSTITUTE(INDEX([2]Règles!$H$17:$H$630,MATCH($C158,[2]Règles!$E$17:$E$630,0))," / ",""),"(-1)","")="",0,SUBSTITUTE(SUBSTITUTE(INDEX([2]Règles!$H$17:$H$630,MATCH($C158,[2]Règles!$E$17:$E$630,0))," / ",""),"(-1)","")))</f>
        <v>0</v>
      </c>
    </row>
    <row r="159" spans="1:15" x14ac:dyDescent="0.25">
      <c r="A159" t="s">
        <v>13</v>
      </c>
      <c r="B159" t="s">
        <v>26</v>
      </c>
      <c r="C159" t="s">
        <v>501</v>
      </c>
      <c r="D159" t="s">
        <v>502</v>
      </c>
      <c r="E159" t="s">
        <v>326</v>
      </c>
      <c r="F159">
        <v>15</v>
      </c>
      <c r="G159">
        <v>0</v>
      </c>
      <c r="H159">
        <v>0</v>
      </c>
      <c r="I159">
        <v>0</v>
      </c>
      <c r="J159" t="s">
        <v>1195</v>
      </c>
      <c r="K159" t="s">
        <v>1229</v>
      </c>
      <c r="L159">
        <f>INDEX([2]Règles!$I$17:$I$630,MATCH($C159,[2]Règles!$E$17:$E$630,0))</f>
        <v>5</v>
      </c>
      <c r="M159">
        <f>INDEX([2]Règles!$F$17:$F$630,MATCH($C159,[2]Règles!$E$17:$E$630,0))</f>
        <v>6</v>
      </c>
      <c r="N159">
        <f>INDEX([2]Règles!$G$17:$G$630,MATCH($C159,[2]Règles!$E$17:$E$630,0))</f>
        <v>0</v>
      </c>
      <c r="O159">
        <f>VALUE(IF(SUBSTITUTE(SUBSTITUTE(INDEX([2]Règles!$H$17:$H$630,MATCH($C159,[2]Règles!$E$17:$E$630,0))," / ",""),"(-1)","")="",0,SUBSTITUTE(SUBSTITUTE(INDEX([2]Règles!$H$17:$H$630,MATCH($C159,[2]Règles!$E$17:$E$630,0))," / ",""),"(-1)","")))</f>
        <v>1</v>
      </c>
    </row>
    <row r="160" spans="1:15" x14ac:dyDescent="0.25">
      <c r="A160" t="s">
        <v>13</v>
      </c>
      <c r="B160" t="s">
        <v>26</v>
      </c>
      <c r="C160" t="s">
        <v>1128</v>
      </c>
      <c r="E160" t="s">
        <v>184</v>
      </c>
      <c r="F160">
        <v>16</v>
      </c>
      <c r="G160">
        <v>0</v>
      </c>
      <c r="H160">
        <v>0</v>
      </c>
      <c r="I160">
        <v>0</v>
      </c>
      <c r="J160" t="s">
        <v>1197</v>
      </c>
      <c r="K160" t="s">
        <v>1203</v>
      </c>
      <c r="L160">
        <f>INDEX([2]Règles!$I$17:$I$630,MATCH($C160,[2]Règles!$E$17:$E$630,0))</f>
        <v>4.75</v>
      </c>
      <c r="M160">
        <f>INDEX([2]Règles!$F$17:$F$630,MATCH($C160,[2]Règles!$E$17:$E$630,0))</f>
        <v>4</v>
      </c>
      <c r="N160">
        <f>INDEX([2]Règles!$G$17:$G$630,MATCH($C160,[2]Règles!$E$17:$E$630,0))</f>
        <v>1</v>
      </c>
      <c r="O160">
        <f>VALUE(IF(SUBSTITUTE(SUBSTITUTE(INDEX([2]Règles!$H$17:$H$630,MATCH($C160,[2]Règles!$E$17:$E$630,0))," / ",""),"(-1)","")="",0,SUBSTITUTE(SUBSTITUTE(INDEX([2]Règles!$H$17:$H$630,MATCH($C160,[2]Règles!$E$17:$E$630,0))," / ",""),"(-1)","")))</f>
        <v>0</v>
      </c>
    </row>
    <row r="161" spans="1:15" x14ac:dyDescent="0.25">
      <c r="A161" t="s">
        <v>13</v>
      </c>
      <c r="B161" t="s">
        <v>26</v>
      </c>
      <c r="C161" t="s">
        <v>1273</v>
      </c>
      <c r="D161" t="s">
        <v>172</v>
      </c>
      <c r="E161" t="s">
        <v>181</v>
      </c>
      <c r="F161">
        <v>21</v>
      </c>
      <c r="G161">
        <v>1</v>
      </c>
      <c r="H161">
        <v>0</v>
      </c>
      <c r="I161">
        <v>1</v>
      </c>
      <c r="J161" t="s">
        <v>1195</v>
      </c>
      <c r="K161" t="s">
        <v>1202</v>
      </c>
      <c r="L161">
        <f>INDEX([2]Règles!$I$17:$I$630,MATCH($C161,[2]Règles!$E$17:$E$630,0))</f>
        <v>5</v>
      </c>
      <c r="M161">
        <f>INDEX([2]Règles!$F$17:$F$630,MATCH($C161,[2]Règles!$E$17:$E$630,0))</f>
        <v>7</v>
      </c>
      <c r="N161">
        <f>INDEX([2]Règles!$G$17:$G$630,MATCH($C161,[2]Règles!$E$17:$E$630,0))</f>
        <v>0</v>
      </c>
      <c r="O161">
        <f>VALUE(IF(SUBSTITUTE(SUBSTITUTE(INDEX([2]Règles!$H$17:$H$630,MATCH($C161,[2]Règles!$E$17:$E$630,0))," / ",""),"(-1)","")="",0,SUBSTITUTE(SUBSTITUTE(INDEX([2]Règles!$H$17:$H$630,MATCH($C161,[2]Règles!$E$17:$E$630,0))," / ",""),"(-1)","")))</f>
        <v>1</v>
      </c>
    </row>
    <row r="162" spans="1:15" x14ac:dyDescent="0.25">
      <c r="A162" t="s">
        <v>13</v>
      </c>
      <c r="B162" t="s">
        <v>26</v>
      </c>
      <c r="C162" t="s">
        <v>80</v>
      </c>
      <c r="E162" t="s">
        <v>229</v>
      </c>
      <c r="F162">
        <v>62</v>
      </c>
      <c r="G162">
        <v>0</v>
      </c>
      <c r="H162">
        <v>0</v>
      </c>
      <c r="I162">
        <v>0</v>
      </c>
      <c r="J162" t="s">
        <v>1195</v>
      </c>
      <c r="K162" t="s">
        <v>1202</v>
      </c>
      <c r="L162">
        <f>INDEX([2]Règles!$I$17:$I$630,MATCH($C162,[2]Règles!$E$17:$E$630,0))</f>
        <v>6.166666666666667</v>
      </c>
      <c r="M162">
        <f>INDEX([2]Règles!$F$17:$F$630,MATCH($C162,[2]Règles!$E$17:$E$630,0))</f>
        <v>6</v>
      </c>
      <c r="N162">
        <f>INDEX([2]Règles!$G$17:$G$630,MATCH($C162,[2]Règles!$E$17:$E$630,0))</f>
        <v>1</v>
      </c>
      <c r="O162">
        <f>VALUE(IF(SUBSTITUTE(SUBSTITUTE(INDEX([2]Règles!$H$17:$H$630,MATCH($C162,[2]Règles!$E$17:$E$630,0))," / ",""),"(-1)","")="",0,SUBSTITUTE(SUBSTITUTE(INDEX([2]Règles!$H$17:$H$630,MATCH($C162,[2]Règles!$E$17:$E$630,0))," / ",""),"(-1)","")))</f>
        <v>1</v>
      </c>
    </row>
    <row r="163" spans="1:15" x14ac:dyDescent="0.25">
      <c r="A163" t="s">
        <v>13</v>
      </c>
      <c r="B163" t="s">
        <v>20</v>
      </c>
      <c r="C163" t="s">
        <v>1066</v>
      </c>
      <c r="E163" t="s">
        <v>232</v>
      </c>
      <c r="F163">
        <v>22</v>
      </c>
      <c r="G163">
        <v>0</v>
      </c>
      <c r="H163">
        <v>0</v>
      </c>
      <c r="I163">
        <v>0</v>
      </c>
      <c r="J163" t="s">
        <v>1195</v>
      </c>
      <c r="K163" t="s">
        <v>1195</v>
      </c>
      <c r="L163">
        <f>INDEX([2]Règles!$I$17:$I$630,MATCH($C163,[2]Règles!$E$17:$E$630,0))</f>
        <v>5.666666666666667</v>
      </c>
      <c r="M163">
        <f>INDEX([2]Règles!$F$17:$F$630,MATCH($C163,[2]Règles!$E$17:$E$630,0))</f>
        <v>6</v>
      </c>
      <c r="N163">
        <f>INDEX([2]Règles!$G$17:$G$630,MATCH($C163,[2]Règles!$E$17:$E$630,0))</f>
        <v>0</v>
      </c>
      <c r="O163">
        <f>VALUE(IF(SUBSTITUTE(SUBSTITUTE(INDEX([2]Règles!$H$17:$H$630,MATCH($C163,[2]Règles!$E$17:$E$630,0))," / ",""),"(-1)","")="",0,SUBSTITUTE(SUBSTITUTE(INDEX([2]Règles!$H$17:$H$630,MATCH($C163,[2]Règles!$E$17:$E$630,0))," / ",""),"(-1)","")))</f>
        <v>0</v>
      </c>
    </row>
    <row r="164" spans="1:15" x14ac:dyDescent="0.25">
      <c r="A164" t="s">
        <v>13</v>
      </c>
      <c r="B164" t="s">
        <v>20</v>
      </c>
      <c r="C164" t="s">
        <v>465</v>
      </c>
      <c r="D164" t="s">
        <v>202</v>
      </c>
      <c r="E164" t="s">
        <v>199</v>
      </c>
      <c r="F164">
        <v>15</v>
      </c>
      <c r="G164">
        <v>0</v>
      </c>
      <c r="H164">
        <v>0</v>
      </c>
      <c r="I164">
        <v>0</v>
      </c>
      <c r="J164" t="s">
        <v>1195</v>
      </c>
      <c r="K164" t="s">
        <v>1195</v>
      </c>
      <c r="L164">
        <f>INDEX([2]Règles!$I$17:$I$630,MATCH($C164,[2]Règles!$E$17:$E$630,0))</f>
        <v>5.4</v>
      </c>
      <c r="M164">
        <f>INDEX([2]Règles!$F$17:$F$630,MATCH($C164,[2]Règles!$E$17:$E$630,0))</f>
        <v>6</v>
      </c>
      <c r="N164">
        <f>INDEX([2]Règles!$G$17:$G$630,MATCH($C164,[2]Règles!$E$17:$E$630,0))</f>
        <v>0</v>
      </c>
      <c r="O164">
        <f>VALUE(IF(SUBSTITUTE(SUBSTITUTE(INDEX([2]Règles!$H$17:$H$630,MATCH($C164,[2]Règles!$E$17:$E$630,0))," / ",""),"(-1)","")="",0,SUBSTITUTE(SUBSTITUTE(INDEX([2]Règles!$H$17:$H$630,MATCH($C164,[2]Règles!$E$17:$E$630,0))," / ",""),"(-1)","")))</f>
        <v>0</v>
      </c>
    </row>
    <row r="165" spans="1:15" x14ac:dyDescent="0.25">
      <c r="A165" t="s">
        <v>13</v>
      </c>
      <c r="B165" t="s">
        <v>11</v>
      </c>
      <c r="C165" t="s">
        <v>1278</v>
      </c>
      <c r="E165" t="s">
        <v>181</v>
      </c>
      <c r="F165">
        <v>17</v>
      </c>
      <c r="G165">
        <v>0</v>
      </c>
      <c r="H165">
        <v>0</v>
      </c>
      <c r="I165">
        <v>0</v>
      </c>
    </row>
    <row r="166" spans="1:15" x14ac:dyDescent="0.25">
      <c r="A166" t="s">
        <v>13</v>
      </c>
      <c r="B166" t="s">
        <v>11</v>
      </c>
      <c r="C166" t="s">
        <v>746</v>
      </c>
      <c r="D166" t="s">
        <v>747</v>
      </c>
      <c r="E166" t="s">
        <v>181</v>
      </c>
      <c r="F166">
        <v>17</v>
      </c>
      <c r="G166">
        <v>0</v>
      </c>
      <c r="H166">
        <v>1</v>
      </c>
      <c r="I166">
        <v>1</v>
      </c>
      <c r="J166" t="s">
        <v>1205</v>
      </c>
      <c r="K166" t="s">
        <v>1205</v>
      </c>
      <c r="L166">
        <f>INDEX([2]Règles!$I$17:$I$630,MATCH($C166,[2]Règles!$E$17:$E$630,0))</f>
        <v>6.166666666666667</v>
      </c>
      <c r="M166">
        <f>INDEX([2]Règles!$F$17:$F$630,MATCH($C166,[2]Règles!$E$17:$E$630,0))</f>
        <v>6</v>
      </c>
      <c r="N166">
        <f>INDEX([2]Règles!$G$17:$G$630,MATCH($C166,[2]Règles!$E$17:$E$630,0))</f>
        <v>0</v>
      </c>
      <c r="O166">
        <f>VALUE(IF(SUBSTITUTE(SUBSTITUTE(INDEX([2]Règles!$H$17:$H$630,MATCH($C166,[2]Règles!$E$17:$E$630,0))," / ",""),"(-1)","")="",0,SUBSTITUTE(SUBSTITUTE(INDEX([2]Règles!$H$17:$H$630,MATCH($C166,[2]Règles!$E$17:$E$630,0))," / ",""),"(-1)","")))</f>
        <v>1</v>
      </c>
    </row>
    <row r="167" spans="1:15" x14ac:dyDescent="0.25">
      <c r="A167" t="s">
        <v>13</v>
      </c>
      <c r="B167" t="s">
        <v>11</v>
      </c>
      <c r="C167" t="s">
        <v>1279</v>
      </c>
      <c r="E167" t="s">
        <v>181</v>
      </c>
      <c r="F167">
        <v>52</v>
      </c>
      <c r="G167">
        <v>0</v>
      </c>
      <c r="H167">
        <v>0</v>
      </c>
      <c r="I167">
        <v>0</v>
      </c>
      <c r="J167" t="s">
        <v>1236</v>
      </c>
      <c r="K167" t="s">
        <v>1236</v>
      </c>
      <c r="L167">
        <f>INDEX([2]Règles!$I$17:$I$630,MATCH($C167,[2]Règles!$E$17:$E$630,0))</f>
        <v>6</v>
      </c>
      <c r="M167">
        <f>INDEX([2]Règles!$F$17:$F$630,MATCH($C167,[2]Règles!$E$17:$E$630,0))</f>
        <v>5</v>
      </c>
      <c r="N167">
        <f>INDEX([2]Règles!$G$17:$G$630,MATCH($C167,[2]Règles!$E$17:$E$630,0))</f>
        <v>0</v>
      </c>
      <c r="O167">
        <f>VALUE(IF(SUBSTITUTE(SUBSTITUTE(INDEX([2]Règles!$H$17:$H$630,MATCH($C167,[2]Règles!$E$17:$E$630,0))," / ",""),"(-1)","")="",0,SUBSTITUTE(SUBSTITUTE(INDEX([2]Règles!$H$17:$H$630,MATCH($C167,[2]Règles!$E$17:$E$630,0))," / ",""),"(-1)","")))</f>
        <v>1</v>
      </c>
    </row>
    <row r="168" spans="1:15" x14ac:dyDescent="0.25">
      <c r="A168" t="s">
        <v>13</v>
      </c>
      <c r="B168" t="s">
        <v>11</v>
      </c>
      <c r="C168" t="s">
        <v>309</v>
      </c>
      <c r="D168" t="s">
        <v>310</v>
      </c>
      <c r="E168" t="s">
        <v>229</v>
      </c>
      <c r="F168">
        <v>71</v>
      </c>
      <c r="G168">
        <v>0</v>
      </c>
      <c r="H168">
        <v>0</v>
      </c>
      <c r="I168">
        <v>0</v>
      </c>
      <c r="J168" t="s">
        <v>1195</v>
      </c>
      <c r="K168" t="s">
        <v>1195</v>
      </c>
      <c r="L168">
        <f>INDEX([2]Règles!$I$17:$I$630,MATCH($C168,[2]Règles!$E$17:$E$630,0))</f>
        <v>6.5</v>
      </c>
      <c r="M168">
        <f>INDEX([2]Règles!$F$17:$F$630,MATCH($C168,[2]Règles!$E$17:$E$630,0))</f>
        <v>6</v>
      </c>
      <c r="N168">
        <f>INDEX([2]Règles!$G$17:$G$630,MATCH($C168,[2]Règles!$E$17:$E$630,0))</f>
        <v>1</v>
      </c>
      <c r="O168">
        <f>VALUE(IF(SUBSTITUTE(SUBSTITUTE(INDEX([2]Règles!$H$17:$H$630,MATCH($C168,[2]Règles!$E$17:$E$630,0))," / ",""),"(-1)","")="",0,SUBSTITUTE(SUBSTITUTE(INDEX([2]Règles!$H$17:$H$630,MATCH($C168,[2]Règles!$E$17:$E$630,0))," / ",""),"(-1)","")))</f>
        <v>2</v>
      </c>
    </row>
    <row r="169" spans="1:15" x14ac:dyDescent="0.25">
      <c r="A169" t="s">
        <v>13</v>
      </c>
      <c r="B169" t="s">
        <v>11</v>
      </c>
      <c r="C169" t="s">
        <v>733</v>
      </c>
      <c r="D169" t="s">
        <v>734</v>
      </c>
      <c r="E169" t="s">
        <v>184</v>
      </c>
      <c r="F169">
        <v>5</v>
      </c>
      <c r="G169">
        <v>0</v>
      </c>
      <c r="H169">
        <v>0</v>
      </c>
      <c r="I169">
        <v>0</v>
      </c>
    </row>
    <row r="170" spans="1:15" x14ac:dyDescent="0.25">
      <c r="A170" t="s">
        <v>13</v>
      </c>
      <c r="B170" t="s">
        <v>11</v>
      </c>
      <c r="C170" t="s">
        <v>1274</v>
      </c>
      <c r="D170" t="s">
        <v>216</v>
      </c>
      <c r="E170" t="s">
        <v>184</v>
      </c>
      <c r="F170">
        <v>61</v>
      </c>
      <c r="G170">
        <v>0</v>
      </c>
      <c r="H170">
        <v>0</v>
      </c>
      <c r="I170">
        <v>0</v>
      </c>
      <c r="J170" t="s">
        <v>1196</v>
      </c>
      <c r="K170" t="s">
        <v>1196</v>
      </c>
      <c r="L170">
        <f>INDEX([2]Règles!$I$17:$I$630,MATCH($C170,[2]Règles!$E$17:$E$630,0))</f>
        <v>5.2</v>
      </c>
      <c r="M170">
        <f>INDEX([2]Règles!$F$17:$F$630,MATCH($C170,[2]Règles!$E$17:$E$630,0))</f>
        <v>5</v>
      </c>
      <c r="N170">
        <f>INDEX([2]Règles!$G$17:$G$630,MATCH($C170,[2]Règles!$E$17:$E$630,0))</f>
        <v>0</v>
      </c>
      <c r="O170">
        <f>VALUE(IF(SUBSTITUTE(SUBSTITUTE(INDEX([2]Règles!$H$17:$H$630,MATCH($C170,[2]Règles!$E$17:$E$630,0))," / ",""),"(-1)","")="",0,SUBSTITUTE(SUBSTITUTE(INDEX([2]Règles!$H$17:$H$630,MATCH($C170,[2]Règles!$E$17:$E$630,0))," / ",""),"(-1)","")))</f>
        <v>0</v>
      </c>
    </row>
  </sheetData>
  <autoFilter ref="A2:O170"/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28515625" bestFit="1" customWidth="1"/>
    <col min="2" max="2" width="23.7109375" bestFit="1" customWidth="1"/>
    <col min="3" max="3" width="27.7109375" bestFit="1" customWidth="1"/>
    <col min="4" max="4" width="12.140625" bestFit="1" customWidth="1"/>
    <col min="5" max="5" width="17.7109375" bestFit="1" customWidth="1"/>
    <col min="6" max="6" width="10.28515625" bestFit="1" customWidth="1"/>
    <col min="7" max="7" width="8.28515625" bestFit="1" customWidth="1"/>
    <col min="8" max="8" width="15.85546875" bestFit="1" customWidth="1"/>
    <col min="10" max="10" width="21" customWidth="1"/>
    <col min="11" max="11" width="17.5703125" customWidth="1"/>
    <col min="12" max="12" width="15" customWidth="1"/>
    <col min="13" max="13" width="20" customWidth="1"/>
    <col min="14" max="14" width="2" customWidth="1"/>
    <col min="15" max="56" width="3" customWidth="1"/>
    <col min="57" max="59" width="4" customWidth="1"/>
    <col min="60" max="60" width="11.28515625" bestFit="1" customWidth="1"/>
  </cols>
  <sheetData>
    <row r="1" spans="1:13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t="s">
        <v>163</v>
      </c>
      <c r="G1" t="s">
        <v>164</v>
      </c>
      <c r="H1" s="1">
        <v>42373.874699074076</v>
      </c>
      <c r="J1" s="2" t="s">
        <v>164</v>
      </c>
      <c r="K1" t="s">
        <v>168</v>
      </c>
    </row>
    <row r="2" spans="1:13" x14ac:dyDescent="0.25">
      <c r="A2" s="10" t="s">
        <v>5</v>
      </c>
      <c r="B2" s="10" t="s">
        <v>6</v>
      </c>
      <c r="C2" s="10" t="s">
        <v>1034</v>
      </c>
      <c r="D2" s="10">
        <v>166</v>
      </c>
      <c r="E2" s="11">
        <v>42373.823981481481</v>
      </c>
      <c r="F2">
        <f>IF(E2&gt;$H$1,IF(E2&gt;$H$2,IF(E2&gt;$H$3,4,3),2),1)</f>
        <v>1</v>
      </c>
      <c r="G2" t="str">
        <f>IF(B2=B1,"Perdu","Gagné")</f>
        <v>Gagné</v>
      </c>
      <c r="H2" s="1">
        <v>42373.874699074076</v>
      </c>
    </row>
    <row r="3" spans="1:13" x14ac:dyDescent="0.25">
      <c r="A3" s="12" t="s">
        <v>5</v>
      </c>
      <c r="B3" s="12" t="s">
        <v>6</v>
      </c>
      <c r="C3" s="12" t="s">
        <v>1032</v>
      </c>
      <c r="D3" s="12">
        <v>158</v>
      </c>
      <c r="E3" s="13">
        <v>42373.87060185185</v>
      </c>
      <c r="F3">
        <f t="shared" ref="F3:F66" si="0">IF(E3&gt;$H$1,IF(E3&gt;$H$2,IF(E3&gt;$H$3,4,3),2),1)</f>
        <v>1</v>
      </c>
      <c r="G3" t="str">
        <f t="shared" ref="G3:G66" si="1">IF(B3=B2,"Perdu","Gagné")</f>
        <v>Perdu</v>
      </c>
      <c r="H3" s="1">
        <f t="shared" ref="H3" ca="1" si="2">NOW()</f>
        <v>42373.903114004628</v>
      </c>
      <c r="J3" s="2" t="s">
        <v>1335</v>
      </c>
      <c r="K3" t="s">
        <v>167</v>
      </c>
      <c r="L3" t="s">
        <v>170</v>
      </c>
      <c r="M3" t="s">
        <v>169</v>
      </c>
    </row>
    <row r="4" spans="1:13" x14ac:dyDescent="0.25">
      <c r="A4" s="12" t="s">
        <v>5</v>
      </c>
      <c r="B4" s="12" t="s">
        <v>6</v>
      </c>
      <c r="C4" s="12" t="s">
        <v>17</v>
      </c>
      <c r="D4" s="12">
        <v>111</v>
      </c>
      <c r="E4" s="13">
        <v>42373.48809027778</v>
      </c>
      <c r="F4">
        <f t="shared" si="0"/>
        <v>1</v>
      </c>
      <c r="G4" t="str">
        <f t="shared" si="1"/>
        <v>Perdu</v>
      </c>
      <c r="J4" s="3" t="s">
        <v>1035</v>
      </c>
      <c r="K4" s="4">
        <v>164</v>
      </c>
      <c r="L4" s="4">
        <v>14</v>
      </c>
      <c r="M4" s="4">
        <v>11.714285714285714</v>
      </c>
    </row>
    <row r="5" spans="1:13" x14ac:dyDescent="0.25">
      <c r="A5" s="12" t="s">
        <v>5</v>
      </c>
      <c r="B5" s="12" t="s">
        <v>6</v>
      </c>
      <c r="C5" s="12" t="s">
        <v>1030</v>
      </c>
      <c r="D5" s="12">
        <v>110</v>
      </c>
      <c r="E5" s="13">
        <v>42373.521550925929</v>
      </c>
      <c r="F5">
        <f t="shared" si="0"/>
        <v>1</v>
      </c>
      <c r="G5" t="str">
        <f t="shared" si="1"/>
        <v>Perdu</v>
      </c>
      <c r="J5" s="3" t="s">
        <v>1032</v>
      </c>
      <c r="K5" s="4">
        <v>188</v>
      </c>
      <c r="L5" s="4">
        <v>13</v>
      </c>
      <c r="M5" s="4">
        <v>14.461538461538462</v>
      </c>
    </row>
    <row r="6" spans="1:13" x14ac:dyDescent="0.25">
      <c r="A6" s="12" t="s">
        <v>5</v>
      </c>
      <c r="B6" s="12" t="s">
        <v>6</v>
      </c>
      <c r="C6" s="12" t="s">
        <v>1031</v>
      </c>
      <c r="D6" s="12">
        <v>101</v>
      </c>
      <c r="E6" s="13">
        <v>42372.775914351849</v>
      </c>
      <c r="F6">
        <f t="shared" si="0"/>
        <v>1</v>
      </c>
      <c r="G6" t="str">
        <f t="shared" si="1"/>
        <v>Perdu</v>
      </c>
      <c r="J6" s="3" t="s">
        <v>1031</v>
      </c>
      <c r="K6" s="4">
        <v>208</v>
      </c>
      <c r="L6" s="4">
        <v>13</v>
      </c>
      <c r="M6" s="4">
        <v>16</v>
      </c>
    </row>
    <row r="7" spans="1:13" x14ac:dyDescent="0.25">
      <c r="A7" s="12" t="s">
        <v>5</v>
      </c>
      <c r="B7" s="12" t="s">
        <v>6</v>
      </c>
      <c r="C7" s="12" t="s">
        <v>1035</v>
      </c>
      <c r="D7" s="12">
        <v>92</v>
      </c>
      <c r="E7" s="13">
        <v>42373.871770833335</v>
      </c>
      <c r="F7">
        <f t="shared" si="0"/>
        <v>1</v>
      </c>
      <c r="G7" t="str">
        <f t="shared" si="1"/>
        <v>Perdu</v>
      </c>
      <c r="J7" s="3" t="s">
        <v>17</v>
      </c>
      <c r="K7" s="4">
        <v>209</v>
      </c>
      <c r="L7" s="4">
        <v>11</v>
      </c>
      <c r="M7" s="4">
        <v>19</v>
      </c>
    </row>
    <row r="8" spans="1:13" x14ac:dyDescent="0.25">
      <c r="A8" s="10" t="s">
        <v>11</v>
      </c>
      <c r="B8" s="10" t="s">
        <v>1164</v>
      </c>
      <c r="C8" s="10" t="s">
        <v>1034</v>
      </c>
      <c r="D8" s="10">
        <v>105</v>
      </c>
      <c r="E8" s="11">
        <v>42373.823981481481</v>
      </c>
      <c r="F8">
        <f t="shared" si="0"/>
        <v>1</v>
      </c>
      <c r="G8" t="str">
        <f t="shared" si="1"/>
        <v>Gagné</v>
      </c>
      <c r="J8" s="3" t="s">
        <v>1033</v>
      </c>
      <c r="K8" s="4">
        <v>292</v>
      </c>
      <c r="L8" s="4">
        <v>15</v>
      </c>
      <c r="M8" s="4">
        <v>19.466666666666665</v>
      </c>
    </row>
    <row r="9" spans="1:13" x14ac:dyDescent="0.25">
      <c r="A9" s="12" t="s">
        <v>11</v>
      </c>
      <c r="B9" s="12" t="s">
        <v>1164</v>
      </c>
      <c r="C9" s="12" t="s">
        <v>13</v>
      </c>
      <c r="D9" s="12">
        <v>97</v>
      </c>
      <c r="E9" s="13">
        <v>42373.874699074076</v>
      </c>
      <c r="F9">
        <f t="shared" si="0"/>
        <v>1</v>
      </c>
      <c r="G9" t="str">
        <f t="shared" si="1"/>
        <v>Perdu</v>
      </c>
      <c r="J9" s="3" t="s">
        <v>1030</v>
      </c>
      <c r="K9" s="4">
        <v>268</v>
      </c>
      <c r="L9" s="4">
        <v>12</v>
      </c>
      <c r="M9" s="4">
        <v>22.333333333333332</v>
      </c>
    </row>
    <row r="10" spans="1:13" x14ac:dyDescent="0.25">
      <c r="A10" s="12" t="s">
        <v>11</v>
      </c>
      <c r="B10" s="12" t="s">
        <v>1164</v>
      </c>
      <c r="C10" s="12" t="s">
        <v>1031</v>
      </c>
      <c r="D10" s="12">
        <v>90</v>
      </c>
      <c r="E10" s="13">
        <v>42372.775914351849</v>
      </c>
      <c r="F10">
        <f t="shared" si="0"/>
        <v>1</v>
      </c>
      <c r="G10" t="str">
        <f t="shared" si="1"/>
        <v>Perdu</v>
      </c>
      <c r="J10" s="3" t="s">
        <v>13</v>
      </c>
      <c r="K10" s="4">
        <v>393</v>
      </c>
      <c r="L10" s="4">
        <v>16</v>
      </c>
      <c r="M10" s="4">
        <v>24.5625</v>
      </c>
    </row>
    <row r="11" spans="1:13" x14ac:dyDescent="0.25">
      <c r="A11" s="12" t="s">
        <v>11</v>
      </c>
      <c r="B11" s="12" t="s">
        <v>1164</v>
      </c>
      <c r="C11" s="12" t="s">
        <v>1035</v>
      </c>
      <c r="D11" s="12">
        <v>87</v>
      </c>
      <c r="E11" s="13">
        <v>42373.871770833335</v>
      </c>
      <c r="F11">
        <f t="shared" si="0"/>
        <v>1</v>
      </c>
      <c r="G11" t="str">
        <f t="shared" si="1"/>
        <v>Perdu</v>
      </c>
      <c r="J11" s="3" t="s">
        <v>1034</v>
      </c>
      <c r="K11" s="4">
        <v>373</v>
      </c>
      <c r="L11" s="4">
        <v>11</v>
      </c>
      <c r="M11" s="4">
        <v>33.909090909090907</v>
      </c>
    </row>
    <row r="12" spans="1:13" x14ac:dyDescent="0.25">
      <c r="A12" s="10" t="s">
        <v>5</v>
      </c>
      <c r="B12" s="10" t="s">
        <v>9</v>
      </c>
      <c r="C12" s="10" t="s">
        <v>1033</v>
      </c>
      <c r="D12" s="10">
        <v>92</v>
      </c>
      <c r="E12" s="11">
        <v>42372.80127314815</v>
      </c>
      <c r="F12">
        <f t="shared" si="0"/>
        <v>1</v>
      </c>
      <c r="G12" t="str">
        <f t="shared" si="1"/>
        <v>Gagné</v>
      </c>
      <c r="J12" s="3" t="s">
        <v>1336</v>
      </c>
      <c r="K12" s="4">
        <v>2095</v>
      </c>
      <c r="L12" s="4">
        <v>105</v>
      </c>
      <c r="M12" s="4">
        <v>19.952380952380953</v>
      </c>
    </row>
    <row r="13" spans="1:13" x14ac:dyDescent="0.25">
      <c r="A13" s="12" t="s">
        <v>5</v>
      </c>
      <c r="B13" s="12" t="s">
        <v>9</v>
      </c>
      <c r="C13" s="12" t="s">
        <v>1035</v>
      </c>
      <c r="D13" s="12">
        <v>43</v>
      </c>
      <c r="E13" s="13">
        <v>42373.871770833335</v>
      </c>
      <c r="F13">
        <f t="shared" si="0"/>
        <v>1</v>
      </c>
      <c r="G13" t="str">
        <f t="shared" si="1"/>
        <v>Perdu</v>
      </c>
    </row>
    <row r="14" spans="1:13" x14ac:dyDescent="0.25">
      <c r="A14" s="10" t="s">
        <v>5</v>
      </c>
      <c r="B14" s="10" t="s">
        <v>1109</v>
      </c>
      <c r="C14" s="10" t="s">
        <v>1031</v>
      </c>
      <c r="D14" s="10">
        <v>85</v>
      </c>
      <c r="E14" s="11">
        <v>42372.775914351849</v>
      </c>
      <c r="F14">
        <f t="shared" si="0"/>
        <v>1</v>
      </c>
      <c r="G14" t="str">
        <f t="shared" si="1"/>
        <v>Gagné</v>
      </c>
    </row>
    <row r="15" spans="1:13" x14ac:dyDescent="0.25">
      <c r="A15" s="12" t="s">
        <v>5</v>
      </c>
      <c r="B15" s="12" t="s">
        <v>1109</v>
      </c>
      <c r="C15" s="12" t="s">
        <v>1033</v>
      </c>
      <c r="D15" s="12">
        <v>85</v>
      </c>
      <c r="E15" s="13">
        <v>42372.80127314815</v>
      </c>
      <c r="F15">
        <f t="shared" si="0"/>
        <v>1</v>
      </c>
      <c r="G15" t="str">
        <f t="shared" si="1"/>
        <v>Perdu</v>
      </c>
    </row>
    <row r="16" spans="1:13" x14ac:dyDescent="0.25">
      <c r="A16" s="10" t="s">
        <v>5</v>
      </c>
      <c r="B16" s="10" t="s">
        <v>49</v>
      </c>
      <c r="C16" s="10" t="s">
        <v>1030</v>
      </c>
      <c r="D16" s="10">
        <v>63</v>
      </c>
      <c r="E16" s="11">
        <v>42373.521550925929</v>
      </c>
      <c r="F16">
        <f t="shared" si="0"/>
        <v>1</v>
      </c>
      <c r="G16" t="str">
        <f t="shared" si="1"/>
        <v>Gagné</v>
      </c>
      <c r="J16" s="2" t="s">
        <v>1335</v>
      </c>
      <c r="K16" t="s">
        <v>170</v>
      </c>
    </row>
    <row r="17" spans="1:11" x14ac:dyDescent="0.25">
      <c r="A17" s="12" t="s">
        <v>5</v>
      </c>
      <c r="B17" s="12" t="s">
        <v>49</v>
      </c>
      <c r="C17" s="12" t="s">
        <v>1031</v>
      </c>
      <c r="D17" s="12">
        <v>41</v>
      </c>
      <c r="E17" s="13">
        <v>42372.775914351849</v>
      </c>
      <c r="F17">
        <f t="shared" si="0"/>
        <v>1</v>
      </c>
      <c r="G17" t="str">
        <f t="shared" si="1"/>
        <v>Perdu</v>
      </c>
      <c r="J17" s="3" t="s">
        <v>17</v>
      </c>
      <c r="K17" s="5">
        <v>0.11585365853658537</v>
      </c>
    </row>
    <row r="18" spans="1:11" x14ac:dyDescent="0.25">
      <c r="A18" s="12" t="s">
        <v>5</v>
      </c>
      <c r="B18" s="12" t="s">
        <v>49</v>
      </c>
      <c r="C18" s="12" t="s">
        <v>17</v>
      </c>
      <c r="D18" s="12">
        <v>41</v>
      </c>
      <c r="E18" s="13">
        <v>42373.48809027778</v>
      </c>
      <c r="F18">
        <f t="shared" si="0"/>
        <v>1</v>
      </c>
      <c r="G18" t="str">
        <f t="shared" si="1"/>
        <v>Perdu</v>
      </c>
      <c r="J18" s="6" t="s">
        <v>168</v>
      </c>
      <c r="K18" s="5">
        <v>0.57894736842105265</v>
      </c>
    </row>
    <row r="19" spans="1:11" x14ac:dyDescent="0.25">
      <c r="A19" s="10" t="s">
        <v>11</v>
      </c>
      <c r="B19" s="10" t="s">
        <v>1113</v>
      </c>
      <c r="C19" s="10" t="s">
        <v>1031</v>
      </c>
      <c r="D19" s="10">
        <v>60</v>
      </c>
      <c r="E19" s="11">
        <v>42372.775914351849</v>
      </c>
      <c r="F19">
        <f t="shared" si="0"/>
        <v>1</v>
      </c>
      <c r="G19" t="str">
        <f t="shared" si="1"/>
        <v>Gagné</v>
      </c>
      <c r="J19" s="6" t="s">
        <v>171</v>
      </c>
      <c r="K19" s="5">
        <v>0.42105263157894735</v>
      </c>
    </row>
    <row r="20" spans="1:11" x14ac:dyDescent="0.25">
      <c r="A20" s="12" t="s">
        <v>11</v>
      </c>
      <c r="B20" s="12" t="s">
        <v>1113</v>
      </c>
      <c r="C20" s="12" t="s">
        <v>17</v>
      </c>
      <c r="D20" s="12">
        <v>41</v>
      </c>
      <c r="E20" s="13">
        <v>42373.48809027778</v>
      </c>
      <c r="F20">
        <f t="shared" si="0"/>
        <v>1</v>
      </c>
      <c r="G20" t="str">
        <f t="shared" si="1"/>
        <v>Perdu</v>
      </c>
      <c r="J20" s="3" t="s">
        <v>13</v>
      </c>
      <c r="K20" s="5">
        <v>0.11585365853658537</v>
      </c>
    </row>
    <row r="21" spans="1:11" x14ac:dyDescent="0.25">
      <c r="A21" s="12" t="s">
        <v>11</v>
      </c>
      <c r="B21" s="12" t="s">
        <v>1113</v>
      </c>
      <c r="C21" s="12" t="s">
        <v>1032</v>
      </c>
      <c r="D21" s="12">
        <v>33</v>
      </c>
      <c r="E21" s="13">
        <v>42373.87060185185</v>
      </c>
      <c r="F21">
        <f t="shared" si="0"/>
        <v>1</v>
      </c>
      <c r="G21" t="str">
        <f t="shared" si="1"/>
        <v>Perdu</v>
      </c>
      <c r="J21" s="6" t="s">
        <v>168</v>
      </c>
      <c r="K21" s="5">
        <v>0.84210526315789469</v>
      </c>
    </row>
    <row r="22" spans="1:11" x14ac:dyDescent="0.25">
      <c r="A22" s="10" t="s">
        <v>5</v>
      </c>
      <c r="B22" s="10" t="s">
        <v>1120</v>
      </c>
      <c r="C22" s="10" t="s">
        <v>1030</v>
      </c>
      <c r="D22" s="10">
        <v>56</v>
      </c>
      <c r="E22" s="11">
        <v>42373.521550925929</v>
      </c>
      <c r="F22">
        <f t="shared" si="0"/>
        <v>1</v>
      </c>
      <c r="G22" t="str">
        <f t="shared" si="1"/>
        <v>Gagné</v>
      </c>
      <c r="J22" s="6" t="s">
        <v>171</v>
      </c>
      <c r="K22" s="5">
        <v>0.15789473684210525</v>
      </c>
    </row>
    <row r="23" spans="1:11" x14ac:dyDescent="0.25">
      <c r="A23" s="12" t="s">
        <v>5</v>
      </c>
      <c r="B23" s="12" t="s">
        <v>1120</v>
      </c>
      <c r="C23" s="12" t="s">
        <v>17</v>
      </c>
      <c r="D23" s="12">
        <v>31</v>
      </c>
      <c r="E23" s="13">
        <v>42373.48809027778</v>
      </c>
      <c r="F23">
        <f t="shared" si="0"/>
        <v>1</v>
      </c>
      <c r="G23" t="str">
        <f t="shared" si="1"/>
        <v>Perdu</v>
      </c>
      <c r="J23" s="3" t="s">
        <v>1031</v>
      </c>
      <c r="K23" s="5">
        <v>0.1402439024390244</v>
      </c>
    </row>
    <row r="24" spans="1:11" x14ac:dyDescent="0.25">
      <c r="A24" s="12" t="s">
        <v>5</v>
      </c>
      <c r="B24" s="12" t="s">
        <v>1120</v>
      </c>
      <c r="C24" s="12" t="s">
        <v>1033</v>
      </c>
      <c r="D24" s="12">
        <v>30</v>
      </c>
      <c r="E24" s="13">
        <v>42372.80127314815</v>
      </c>
      <c r="F24">
        <f t="shared" si="0"/>
        <v>1</v>
      </c>
      <c r="G24" t="str">
        <f t="shared" si="1"/>
        <v>Perdu</v>
      </c>
      <c r="J24" s="6" t="s">
        <v>168</v>
      </c>
      <c r="K24" s="5">
        <v>0.56521739130434778</v>
      </c>
    </row>
    <row r="25" spans="1:11" x14ac:dyDescent="0.25">
      <c r="A25" s="12" t="s">
        <v>5</v>
      </c>
      <c r="B25" s="12" t="s">
        <v>1120</v>
      </c>
      <c r="C25" s="12" t="s">
        <v>1032</v>
      </c>
      <c r="D25" s="12">
        <v>27</v>
      </c>
      <c r="E25" s="13">
        <v>42373.87060185185</v>
      </c>
      <c r="F25">
        <f t="shared" si="0"/>
        <v>1</v>
      </c>
      <c r="G25" t="str">
        <f t="shared" si="1"/>
        <v>Perdu</v>
      </c>
      <c r="J25" s="6" t="s">
        <v>171</v>
      </c>
      <c r="K25" s="5">
        <v>0.43478260869565216</v>
      </c>
    </row>
    <row r="26" spans="1:11" x14ac:dyDescent="0.25">
      <c r="A26" s="10" t="s">
        <v>11</v>
      </c>
      <c r="B26" s="10" t="s">
        <v>1111</v>
      </c>
      <c r="C26" s="10" t="s">
        <v>1035</v>
      </c>
      <c r="D26" s="10">
        <v>54</v>
      </c>
      <c r="E26" s="11">
        <v>42373.871770833335</v>
      </c>
      <c r="F26">
        <f t="shared" si="0"/>
        <v>1</v>
      </c>
      <c r="G26" t="str">
        <f t="shared" si="1"/>
        <v>Gagné</v>
      </c>
      <c r="J26" s="3" t="s">
        <v>1030</v>
      </c>
      <c r="K26" s="5">
        <v>0.10975609756097561</v>
      </c>
    </row>
    <row r="27" spans="1:11" x14ac:dyDescent="0.25">
      <c r="A27" s="10" t="s">
        <v>26</v>
      </c>
      <c r="B27" s="10" t="s">
        <v>80</v>
      </c>
      <c r="C27" s="10" t="s">
        <v>13</v>
      </c>
      <c r="D27" s="10">
        <v>53</v>
      </c>
      <c r="E27" s="11">
        <v>42373.874699074076</v>
      </c>
      <c r="F27">
        <f t="shared" si="0"/>
        <v>1</v>
      </c>
      <c r="G27" t="str">
        <f t="shared" si="1"/>
        <v>Gagné</v>
      </c>
      <c r="J27" s="6" t="s">
        <v>168</v>
      </c>
      <c r="K27" s="5">
        <v>0.66666666666666663</v>
      </c>
    </row>
    <row r="28" spans="1:11" x14ac:dyDescent="0.25">
      <c r="A28" s="10" t="s">
        <v>11</v>
      </c>
      <c r="B28" s="10" t="s">
        <v>1072</v>
      </c>
      <c r="C28" s="10" t="s">
        <v>13</v>
      </c>
      <c r="D28" s="10">
        <v>49</v>
      </c>
      <c r="E28" s="11">
        <v>42373.874699074076</v>
      </c>
      <c r="F28">
        <f t="shared" si="0"/>
        <v>1</v>
      </c>
      <c r="G28" t="str">
        <f t="shared" si="1"/>
        <v>Gagné</v>
      </c>
      <c r="J28" s="6" t="s">
        <v>171</v>
      </c>
      <c r="K28" s="5">
        <v>0.33333333333333331</v>
      </c>
    </row>
    <row r="29" spans="1:11" x14ac:dyDescent="0.25">
      <c r="A29" s="12" t="s">
        <v>11</v>
      </c>
      <c r="B29" s="12" t="s">
        <v>1072</v>
      </c>
      <c r="C29" s="12" t="s">
        <v>1035</v>
      </c>
      <c r="D29" s="12">
        <v>43</v>
      </c>
      <c r="E29" s="13">
        <v>42373.871770833335</v>
      </c>
      <c r="F29">
        <f t="shared" si="0"/>
        <v>1</v>
      </c>
      <c r="G29" t="str">
        <f t="shared" si="1"/>
        <v>Perdu</v>
      </c>
      <c r="J29" s="3" t="s">
        <v>1032</v>
      </c>
      <c r="K29" s="5">
        <v>0.13414634146341464</v>
      </c>
    </row>
    <row r="30" spans="1:11" x14ac:dyDescent="0.25">
      <c r="A30" s="12" t="s">
        <v>11</v>
      </c>
      <c r="B30" s="12" t="s">
        <v>1072</v>
      </c>
      <c r="C30" s="12" t="s">
        <v>1034</v>
      </c>
      <c r="D30" s="12">
        <v>42</v>
      </c>
      <c r="E30" s="13">
        <v>42373.823981481481</v>
      </c>
      <c r="F30">
        <f t="shared" si="0"/>
        <v>1</v>
      </c>
      <c r="G30" t="str">
        <f t="shared" si="1"/>
        <v>Perdu</v>
      </c>
      <c r="J30" s="6" t="s">
        <v>168</v>
      </c>
      <c r="K30" s="5">
        <v>0.59090909090909094</v>
      </c>
    </row>
    <row r="31" spans="1:11" x14ac:dyDescent="0.25">
      <c r="A31" s="12" t="s">
        <v>11</v>
      </c>
      <c r="B31" s="12" t="s">
        <v>1072</v>
      </c>
      <c r="C31" s="12" t="s">
        <v>1033</v>
      </c>
      <c r="D31" s="12">
        <v>34</v>
      </c>
      <c r="E31" s="13">
        <v>42372.80127314815</v>
      </c>
      <c r="F31">
        <f t="shared" si="0"/>
        <v>1</v>
      </c>
      <c r="G31" t="str">
        <f t="shared" si="1"/>
        <v>Perdu</v>
      </c>
      <c r="J31" s="6" t="s">
        <v>171</v>
      </c>
      <c r="K31" s="5">
        <v>0.40909090909090912</v>
      </c>
    </row>
    <row r="32" spans="1:11" x14ac:dyDescent="0.25">
      <c r="A32" s="10" t="s">
        <v>11</v>
      </c>
      <c r="B32" s="10" t="s">
        <v>1165</v>
      </c>
      <c r="C32" s="10" t="s">
        <v>13</v>
      </c>
      <c r="D32" s="10">
        <v>44</v>
      </c>
      <c r="E32" s="11">
        <v>42373.874699074076</v>
      </c>
      <c r="F32">
        <f t="shared" si="0"/>
        <v>1</v>
      </c>
      <c r="G32" t="str">
        <f t="shared" si="1"/>
        <v>Gagné</v>
      </c>
      <c r="J32" s="3" t="s">
        <v>1033</v>
      </c>
      <c r="K32" s="5">
        <v>0.12804878048780488</v>
      </c>
    </row>
    <row r="33" spans="1:11" x14ac:dyDescent="0.25">
      <c r="A33" s="10" t="s">
        <v>11</v>
      </c>
      <c r="B33" s="10" t="s">
        <v>68</v>
      </c>
      <c r="C33" s="10" t="s">
        <v>17</v>
      </c>
      <c r="D33" s="10">
        <v>41</v>
      </c>
      <c r="E33" s="11">
        <v>42373.48809027778</v>
      </c>
      <c r="F33">
        <f t="shared" si="0"/>
        <v>1</v>
      </c>
      <c r="G33" t="str">
        <f t="shared" si="1"/>
        <v>Gagné</v>
      </c>
      <c r="J33" s="6" t="s">
        <v>168</v>
      </c>
      <c r="K33" s="5">
        <v>0.7142857142857143</v>
      </c>
    </row>
    <row r="34" spans="1:11" x14ac:dyDescent="0.25">
      <c r="A34" s="12" t="s">
        <v>11</v>
      </c>
      <c r="B34" s="12" t="s">
        <v>68</v>
      </c>
      <c r="C34" s="12" t="s">
        <v>1030</v>
      </c>
      <c r="D34" s="12">
        <v>32</v>
      </c>
      <c r="E34" s="13">
        <v>42373.521550925929</v>
      </c>
      <c r="F34">
        <f t="shared" si="0"/>
        <v>1</v>
      </c>
      <c r="G34" t="str">
        <f t="shared" si="1"/>
        <v>Perdu</v>
      </c>
      <c r="J34" s="6" t="s">
        <v>171</v>
      </c>
      <c r="K34" s="5">
        <v>0.2857142857142857</v>
      </c>
    </row>
    <row r="35" spans="1:11" x14ac:dyDescent="0.25">
      <c r="A35" s="12" t="s">
        <v>11</v>
      </c>
      <c r="B35" s="12" t="s">
        <v>68</v>
      </c>
      <c r="C35" s="12" t="s">
        <v>1034</v>
      </c>
      <c r="D35" s="12">
        <v>30</v>
      </c>
      <c r="E35" s="13">
        <v>42373.823981481481</v>
      </c>
      <c r="F35">
        <f t="shared" si="0"/>
        <v>1</v>
      </c>
      <c r="G35" t="str">
        <f t="shared" si="1"/>
        <v>Perdu</v>
      </c>
      <c r="J35" s="3" t="s">
        <v>1034</v>
      </c>
      <c r="K35" s="5">
        <v>0.12195121951219512</v>
      </c>
    </row>
    <row r="36" spans="1:11" x14ac:dyDescent="0.25">
      <c r="A36" s="10" t="s">
        <v>11</v>
      </c>
      <c r="B36" s="10" t="s">
        <v>1118</v>
      </c>
      <c r="C36" s="10" t="s">
        <v>1033</v>
      </c>
      <c r="D36" s="10">
        <v>41</v>
      </c>
      <c r="E36" s="11">
        <v>42372.80127314815</v>
      </c>
      <c r="F36">
        <f t="shared" si="0"/>
        <v>1</v>
      </c>
      <c r="G36" t="str">
        <f t="shared" si="1"/>
        <v>Gagné</v>
      </c>
      <c r="J36" s="6" t="s">
        <v>168</v>
      </c>
      <c r="K36" s="5">
        <v>0.55000000000000004</v>
      </c>
    </row>
    <row r="37" spans="1:11" x14ac:dyDescent="0.25">
      <c r="A37" s="12" t="s">
        <v>11</v>
      </c>
      <c r="B37" s="12" t="s">
        <v>1118</v>
      </c>
      <c r="C37" s="12" t="s">
        <v>1030</v>
      </c>
      <c r="D37" s="12">
        <v>35</v>
      </c>
      <c r="E37" s="13">
        <v>42373.521550925929</v>
      </c>
      <c r="F37">
        <f t="shared" si="0"/>
        <v>1</v>
      </c>
      <c r="G37" t="str">
        <f t="shared" si="1"/>
        <v>Perdu</v>
      </c>
      <c r="J37" s="6" t="s">
        <v>171</v>
      </c>
      <c r="K37" s="5">
        <v>0.45</v>
      </c>
    </row>
    <row r="38" spans="1:11" x14ac:dyDescent="0.25">
      <c r="A38" s="12" t="s">
        <v>11</v>
      </c>
      <c r="B38" s="12" t="s">
        <v>1118</v>
      </c>
      <c r="C38" s="12" t="s">
        <v>1032</v>
      </c>
      <c r="D38" s="12">
        <v>31</v>
      </c>
      <c r="E38" s="13">
        <v>42373.87060185185</v>
      </c>
      <c r="F38">
        <f t="shared" si="0"/>
        <v>1</v>
      </c>
      <c r="G38" t="str">
        <f t="shared" si="1"/>
        <v>Perdu</v>
      </c>
      <c r="J38" s="3" t="s">
        <v>1035</v>
      </c>
      <c r="K38" s="5">
        <v>0.13414634146341464</v>
      </c>
    </row>
    <row r="39" spans="1:11" x14ac:dyDescent="0.25">
      <c r="A39" s="10" t="s">
        <v>26</v>
      </c>
      <c r="B39" s="10" t="s">
        <v>1067</v>
      </c>
      <c r="C39" s="10" t="s">
        <v>17</v>
      </c>
      <c r="D39" s="10">
        <v>40</v>
      </c>
      <c r="E39" s="11">
        <v>42373.48809027778</v>
      </c>
      <c r="F39">
        <f t="shared" si="0"/>
        <v>1</v>
      </c>
      <c r="G39" t="str">
        <f t="shared" si="1"/>
        <v>Gagné</v>
      </c>
      <c r="J39" s="6" t="s">
        <v>168</v>
      </c>
      <c r="K39" s="5">
        <v>0.63636363636363635</v>
      </c>
    </row>
    <row r="40" spans="1:11" x14ac:dyDescent="0.25">
      <c r="A40" s="10" t="s">
        <v>5</v>
      </c>
      <c r="B40" s="10" t="s">
        <v>1103</v>
      </c>
      <c r="C40" s="10" t="s">
        <v>13</v>
      </c>
      <c r="D40" s="10">
        <v>40</v>
      </c>
      <c r="E40" s="11">
        <v>42373.874699074076</v>
      </c>
      <c r="F40">
        <f t="shared" si="0"/>
        <v>1</v>
      </c>
      <c r="G40" t="str">
        <f t="shared" si="1"/>
        <v>Gagné</v>
      </c>
      <c r="J40" s="6" t="s">
        <v>171</v>
      </c>
      <c r="K40" s="5">
        <v>0.36363636363636365</v>
      </c>
    </row>
    <row r="41" spans="1:11" x14ac:dyDescent="0.25">
      <c r="A41" s="10" t="s">
        <v>5</v>
      </c>
      <c r="B41" s="10" t="s">
        <v>1116</v>
      </c>
      <c r="C41" s="10" t="s">
        <v>13</v>
      </c>
      <c r="D41" s="10">
        <v>40</v>
      </c>
      <c r="E41" s="11">
        <v>42373.874699074076</v>
      </c>
      <c r="F41">
        <f t="shared" si="0"/>
        <v>1</v>
      </c>
      <c r="G41" t="str">
        <f t="shared" si="1"/>
        <v>Gagné</v>
      </c>
      <c r="J41" s="3" t="s">
        <v>1336</v>
      </c>
      <c r="K41" s="5">
        <v>1</v>
      </c>
    </row>
    <row r="42" spans="1:11" x14ac:dyDescent="0.25">
      <c r="A42" s="10" t="s">
        <v>5</v>
      </c>
      <c r="B42" s="10" t="s">
        <v>19</v>
      </c>
      <c r="C42" s="10" t="s">
        <v>1034</v>
      </c>
      <c r="D42" s="10">
        <v>38</v>
      </c>
      <c r="E42" s="11">
        <v>42373.823981481481</v>
      </c>
      <c r="F42">
        <f t="shared" si="0"/>
        <v>1</v>
      </c>
      <c r="G42" t="str">
        <f t="shared" si="1"/>
        <v>Gagné</v>
      </c>
    </row>
    <row r="43" spans="1:11" x14ac:dyDescent="0.25">
      <c r="A43" s="10" t="s">
        <v>20</v>
      </c>
      <c r="B43" s="10" t="s">
        <v>40</v>
      </c>
      <c r="C43" s="10" t="s">
        <v>1030</v>
      </c>
      <c r="D43" s="10">
        <v>37</v>
      </c>
      <c r="E43" s="11">
        <v>42373.521550925929</v>
      </c>
      <c r="F43">
        <f t="shared" si="0"/>
        <v>1</v>
      </c>
      <c r="G43" t="str">
        <f t="shared" si="1"/>
        <v>Gagné</v>
      </c>
    </row>
    <row r="44" spans="1:11" x14ac:dyDescent="0.25">
      <c r="A44" s="10" t="s">
        <v>26</v>
      </c>
      <c r="B44" s="10" t="s">
        <v>115</v>
      </c>
      <c r="C44" s="10" t="s">
        <v>13</v>
      </c>
      <c r="D44" s="10">
        <v>32</v>
      </c>
      <c r="E44" s="11">
        <v>42373.874699074076</v>
      </c>
      <c r="F44">
        <f t="shared" si="0"/>
        <v>1</v>
      </c>
      <c r="G44" t="str">
        <f t="shared" si="1"/>
        <v>Gagné</v>
      </c>
    </row>
    <row r="45" spans="1:11" x14ac:dyDescent="0.25">
      <c r="A45" s="12" t="s">
        <v>26</v>
      </c>
      <c r="B45" s="12" t="s">
        <v>115</v>
      </c>
      <c r="C45" s="12" t="s">
        <v>1033</v>
      </c>
      <c r="D45" s="12">
        <v>31</v>
      </c>
      <c r="E45" s="13">
        <v>42372.80127314815</v>
      </c>
      <c r="F45">
        <f t="shared" si="0"/>
        <v>1</v>
      </c>
      <c r="G45" t="str">
        <f t="shared" si="1"/>
        <v>Perdu</v>
      </c>
    </row>
    <row r="46" spans="1:11" x14ac:dyDescent="0.25">
      <c r="A46" s="12" t="s">
        <v>26</v>
      </c>
      <c r="B46" s="12" t="s">
        <v>115</v>
      </c>
      <c r="C46" s="12" t="s">
        <v>1032</v>
      </c>
      <c r="D46" s="12">
        <v>22</v>
      </c>
      <c r="E46" s="13">
        <v>42373.87060185185</v>
      </c>
      <c r="F46">
        <f t="shared" si="0"/>
        <v>1</v>
      </c>
      <c r="G46" t="str">
        <f t="shared" si="1"/>
        <v>Perdu</v>
      </c>
    </row>
    <row r="47" spans="1:11" x14ac:dyDescent="0.25">
      <c r="A47" s="12" t="s">
        <v>26</v>
      </c>
      <c r="B47" s="12" t="s">
        <v>115</v>
      </c>
      <c r="C47" s="12" t="s">
        <v>17</v>
      </c>
      <c r="D47" s="12">
        <v>21</v>
      </c>
      <c r="E47" s="13">
        <v>42373.48809027778</v>
      </c>
      <c r="F47">
        <f t="shared" si="0"/>
        <v>1</v>
      </c>
      <c r="G47" t="str">
        <f t="shared" si="1"/>
        <v>Perdu</v>
      </c>
    </row>
    <row r="48" spans="1:11" x14ac:dyDescent="0.25">
      <c r="A48" s="12" t="s">
        <v>26</v>
      </c>
      <c r="B48" s="12" t="s">
        <v>115</v>
      </c>
      <c r="C48" s="12" t="s">
        <v>1030</v>
      </c>
      <c r="D48" s="12">
        <v>16</v>
      </c>
      <c r="E48" s="13">
        <v>42373.521550925929</v>
      </c>
      <c r="F48">
        <f t="shared" si="0"/>
        <v>1</v>
      </c>
      <c r="G48" t="str">
        <f t="shared" si="1"/>
        <v>Perdu</v>
      </c>
    </row>
    <row r="49" spans="1:7" x14ac:dyDescent="0.25">
      <c r="A49" s="12" t="s">
        <v>26</v>
      </c>
      <c r="B49" s="12" t="s">
        <v>115</v>
      </c>
      <c r="C49" s="12" t="s">
        <v>1034</v>
      </c>
      <c r="D49" s="12">
        <v>16</v>
      </c>
      <c r="E49" s="13">
        <v>42373.823981481481</v>
      </c>
      <c r="F49">
        <f t="shared" si="0"/>
        <v>1</v>
      </c>
      <c r="G49" t="str">
        <f t="shared" si="1"/>
        <v>Perdu</v>
      </c>
    </row>
    <row r="50" spans="1:7" x14ac:dyDescent="0.25">
      <c r="A50" s="10" t="s">
        <v>26</v>
      </c>
      <c r="B50" s="10" t="s">
        <v>1051</v>
      </c>
      <c r="C50" s="10" t="s">
        <v>13</v>
      </c>
      <c r="D50" s="10">
        <v>31</v>
      </c>
      <c r="E50" s="11">
        <v>42373.874699074076</v>
      </c>
      <c r="F50">
        <f t="shared" si="0"/>
        <v>1</v>
      </c>
      <c r="G50" t="str">
        <f t="shared" si="1"/>
        <v>Gagné</v>
      </c>
    </row>
    <row r="51" spans="1:7" x14ac:dyDescent="0.25">
      <c r="A51" s="12" t="s">
        <v>26</v>
      </c>
      <c r="B51" s="12" t="s">
        <v>1051</v>
      </c>
      <c r="C51" s="12" t="s">
        <v>1035</v>
      </c>
      <c r="D51" s="12">
        <v>29</v>
      </c>
      <c r="E51" s="13">
        <v>42373.871770833335</v>
      </c>
      <c r="F51">
        <f t="shared" si="0"/>
        <v>1</v>
      </c>
      <c r="G51" t="str">
        <f t="shared" si="1"/>
        <v>Perdu</v>
      </c>
    </row>
    <row r="52" spans="1:7" x14ac:dyDescent="0.25">
      <c r="A52" s="12" t="s">
        <v>26</v>
      </c>
      <c r="B52" s="12" t="s">
        <v>1051</v>
      </c>
      <c r="C52" s="12" t="s">
        <v>1033</v>
      </c>
      <c r="D52" s="12">
        <v>24</v>
      </c>
      <c r="E52" s="13">
        <v>42372.80127314815</v>
      </c>
      <c r="F52">
        <f t="shared" si="0"/>
        <v>1</v>
      </c>
      <c r="G52" t="str">
        <f t="shared" si="1"/>
        <v>Perdu</v>
      </c>
    </row>
    <row r="53" spans="1:7" x14ac:dyDescent="0.25">
      <c r="A53" s="12" t="s">
        <v>26</v>
      </c>
      <c r="B53" s="12" t="s">
        <v>1051</v>
      </c>
      <c r="C53" s="12" t="s">
        <v>1032</v>
      </c>
      <c r="D53" s="12">
        <v>18</v>
      </c>
      <c r="E53" s="13">
        <v>42373.87060185185</v>
      </c>
      <c r="F53">
        <f t="shared" si="0"/>
        <v>1</v>
      </c>
      <c r="G53" t="str">
        <f t="shared" si="1"/>
        <v>Perdu</v>
      </c>
    </row>
    <row r="54" spans="1:7" x14ac:dyDescent="0.25">
      <c r="A54" s="12" t="s">
        <v>26</v>
      </c>
      <c r="B54" s="12" t="s">
        <v>1051</v>
      </c>
      <c r="C54" s="12" t="s">
        <v>17</v>
      </c>
      <c r="D54" s="12">
        <v>14</v>
      </c>
      <c r="E54" s="13">
        <v>42373.48809027778</v>
      </c>
      <c r="F54">
        <f t="shared" si="0"/>
        <v>1</v>
      </c>
      <c r="G54" t="str">
        <f t="shared" si="1"/>
        <v>Perdu</v>
      </c>
    </row>
    <row r="55" spans="1:7" x14ac:dyDescent="0.25">
      <c r="A55" s="12" t="s">
        <v>26</v>
      </c>
      <c r="B55" s="12" t="s">
        <v>1051</v>
      </c>
      <c r="C55" s="12" t="s">
        <v>1030</v>
      </c>
      <c r="D55" s="12">
        <v>14</v>
      </c>
      <c r="E55" s="13">
        <v>42373.521550925929</v>
      </c>
      <c r="F55">
        <f t="shared" si="0"/>
        <v>1</v>
      </c>
      <c r="G55" t="str">
        <f t="shared" si="1"/>
        <v>Perdu</v>
      </c>
    </row>
    <row r="56" spans="1:7" x14ac:dyDescent="0.25">
      <c r="A56" s="10" t="s">
        <v>5</v>
      </c>
      <c r="B56" s="10" t="s">
        <v>1104</v>
      </c>
      <c r="C56" s="10" t="s">
        <v>13</v>
      </c>
      <c r="D56" s="10">
        <v>30</v>
      </c>
      <c r="E56" s="11">
        <v>42373.874699074076</v>
      </c>
      <c r="F56">
        <f t="shared" si="0"/>
        <v>1</v>
      </c>
      <c r="G56" t="str">
        <f t="shared" si="1"/>
        <v>Gagné</v>
      </c>
    </row>
    <row r="57" spans="1:7" x14ac:dyDescent="0.25">
      <c r="A57" s="12" t="s">
        <v>5</v>
      </c>
      <c r="B57" s="12" t="s">
        <v>1104</v>
      </c>
      <c r="C57" s="12" t="s">
        <v>1030</v>
      </c>
      <c r="D57" s="12">
        <v>25</v>
      </c>
      <c r="E57" s="13">
        <v>42373.521550925929</v>
      </c>
      <c r="F57">
        <f t="shared" si="0"/>
        <v>1</v>
      </c>
      <c r="G57" t="str">
        <f t="shared" si="1"/>
        <v>Perdu</v>
      </c>
    </row>
    <row r="58" spans="1:7" x14ac:dyDescent="0.25">
      <c r="A58" s="10" t="s">
        <v>20</v>
      </c>
      <c r="B58" s="10" t="s">
        <v>53</v>
      </c>
      <c r="C58" s="10" t="s">
        <v>17</v>
      </c>
      <c r="D58" s="10">
        <v>28</v>
      </c>
      <c r="E58" s="11">
        <v>42373.48809027778</v>
      </c>
      <c r="F58">
        <f t="shared" si="0"/>
        <v>1</v>
      </c>
      <c r="G58" t="str">
        <f t="shared" si="1"/>
        <v>Gagné</v>
      </c>
    </row>
    <row r="59" spans="1:7" x14ac:dyDescent="0.25">
      <c r="A59" s="10" t="s">
        <v>11</v>
      </c>
      <c r="B59" s="10" t="s">
        <v>1036</v>
      </c>
      <c r="C59" s="10" t="s">
        <v>1032</v>
      </c>
      <c r="D59" s="10">
        <v>27</v>
      </c>
      <c r="E59" s="11">
        <v>42373.87060185185</v>
      </c>
      <c r="F59">
        <f t="shared" si="0"/>
        <v>1</v>
      </c>
      <c r="G59" t="str">
        <f t="shared" si="1"/>
        <v>Gagné</v>
      </c>
    </row>
    <row r="60" spans="1:7" x14ac:dyDescent="0.25">
      <c r="A60" s="12" t="s">
        <v>11</v>
      </c>
      <c r="B60" s="12" t="s">
        <v>1036</v>
      </c>
      <c r="C60" s="12" t="s">
        <v>1034</v>
      </c>
      <c r="D60" s="12">
        <v>20</v>
      </c>
      <c r="E60" s="13">
        <v>42373.823981481481</v>
      </c>
      <c r="F60">
        <f t="shared" si="0"/>
        <v>1</v>
      </c>
      <c r="G60" t="str">
        <f t="shared" si="1"/>
        <v>Perdu</v>
      </c>
    </row>
    <row r="61" spans="1:7" x14ac:dyDescent="0.25">
      <c r="A61" s="10" t="s">
        <v>11</v>
      </c>
      <c r="B61" s="10" t="s">
        <v>1126</v>
      </c>
      <c r="C61" s="10" t="s">
        <v>13</v>
      </c>
      <c r="D61" s="10">
        <v>27</v>
      </c>
      <c r="E61" s="11">
        <v>42373.874699074076</v>
      </c>
      <c r="F61">
        <f t="shared" si="0"/>
        <v>1</v>
      </c>
      <c r="G61" t="str">
        <f t="shared" si="1"/>
        <v>Gagné</v>
      </c>
    </row>
    <row r="62" spans="1:7" x14ac:dyDescent="0.25">
      <c r="A62" s="10" t="s">
        <v>11</v>
      </c>
      <c r="B62" s="10" t="s">
        <v>132</v>
      </c>
      <c r="C62" s="10" t="s">
        <v>1033</v>
      </c>
      <c r="D62" s="10">
        <v>25</v>
      </c>
      <c r="E62" s="11">
        <v>42372.80127314815</v>
      </c>
      <c r="F62">
        <f t="shared" si="0"/>
        <v>1</v>
      </c>
      <c r="G62" t="str">
        <f t="shared" si="1"/>
        <v>Gagné</v>
      </c>
    </row>
    <row r="63" spans="1:7" x14ac:dyDescent="0.25">
      <c r="A63" s="12" t="s">
        <v>11</v>
      </c>
      <c r="B63" s="12" t="s">
        <v>132</v>
      </c>
      <c r="C63" s="12" t="s">
        <v>17</v>
      </c>
      <c r="D63" s="12">
        <v>21</v>
      </c>
      <c r="E63" s="13">
        <v>42373.48809027778</v>
      </c>
      <c r="F63">
        <f t="shared" si="0"/>
        <v>1</v>
      </c>
      <c r="G63" t="str">
        <f t="shared" si="1"/>
        <v>Perdu</v>
      </c>
    </row>
    <row r="64" spans="1:7" x14ac:dyDescent="0.25">
      <c r="A64" s="10" t="s">
        <v>5</v>
      </c>
      <c r="B64" s="10" t="s">
        <v>35</v>
      </c>
      <c r="C64" s="10" t="s">
        <v>1032</v>
      </c>
      <c r="D64" s="10">
        <v>25</v>
      </c>
      <c r="E64" s="11">
        <v>42373.87060185185</v>
      </c>
      <c r="F64">
        <f t="shared" si="0"/>
        <v>1</v>
      </c>
      <c r="G64" t="str">
        <f t="shared" si="1"/>
        <v>Gagné</v>
      </c>
    </row>
    <row r="65" spans="1:7" x14ac:dyDescent="0.25">
      <c r="A65" s="12" t="s">
        <v>5</v>
      </c>
      <c r="B65" s="12" t="s">
        <v>35</v>
      </c>
      <c r="C65" s="12" t="s">
        <v>1031</v>
      </c>
      <c r="D65" s="12">
        <v>12</v>
      </c>
      <c r="E65" s="13">
        <v>42372.775914351849</v>
      </c>
      <c r="F65">
        <f t="shared" si="0"/>
        <v>1</v>
      </c>
      <c r="G65" t="str">
        <f t="shared" si="1"/>
        <v>Perdu</v>
      </c>
    </row>
    <row r="66" spans="1:7" x14ac:dyDescent="0.25">
      <c r="A66" s="10" t="s">
        <v>11</v>
      </c>
      <c r="B66" s="10" t="s">
        <v>1284</v>
      </c>
      <c r="C66" s="10" t="s">
        <v>17</v>
      </c>
      <c r="D66" s="10">
        <v>25</v>
      </c>
      <c r="E66" s="11">
        <v>42373.48809027778</v>
      </c>
      <c r="F66">
        <f t="shared" si="0"/>
        <v>1</v>
      </c>
      <c r="G66" t="str">
        <f t="shared" si="1"/>
        <v>Gagné</v>
      </c>
    </row>
    <row r="67" spans="1:7" x14ac:dyDescent="0.25">
      <c r="A67" s="10" t="s">
        <v>5</v>
      </c>
      <c r="B67" s="10" t="s">
        <v>923</v>
      </c>
      <c r="C67" s="10" t="s">
        <v>1032</v>
      </c>
      <c r="D67" s="10">
        <v>24</v>
      </c>
      <c r="E67" s="11">
        <v>42373.87060185185</v>
      </c>
      <c r="F67">
        <f t="shared" ref="F67:F130" si="3">IF(E67&gt;$H$1,IF(E67&gt;$H$2,IF(E67&gt;$H$3,4,3),2),1)</f>
        <v>1</v>
      </c>
      <c r="G67" t="str">
        <f t="shared" ref="G67:G130" si="4">IF(B67=B66,"Perdu","Gagné")</f>
        <v>Gagné</v>
      </c>
    </row>
    <row r="68" spans="1:7" x14ac:dyDescent="0.25">
      <c r="A68" s="10" t="s">
        <v>20</v>
      </c>
      <c r="B68" s="10" t="s">
        <v>110</v>
      </c>
      <c r="C68" s="10" t="s">
        <v>1032</v>
      </c>
      <c r="D68" s="10">
        <v>23</v>
      </c>
      <c r="E68" s="11">
        <v>42373.87060185185</v>
      </c>
      <c r="F68">
        <f t="shared" si="3"/>
        <v>1</v>
      </c>
      <c r="G68" t="str">
        <f t="shared" si="4"/>
        <v>Gagné</v>
      </c>
    </row>
    <row r="69" spans="1:7" x14ac:dyDescent="0.25">
      <c r="A69" s="10" t="s">
        <v>11</v>
      </c>
      <c r="B69" s="10" t="s">
        <v>1285</v>
      </c>
      <c r="C69" s="10" t="s">
        <v>1030</v>
      </c>
      <c r="D69" s="10">
        <v>23</v>
      </c>
      <c r="E69" s="11">
        <v>42373.521550925929</v>
      </c>
      <c r="F69">
        <f t="shared" si="3"/>
        <v>1</v>
      </c>
      <c r="G69" t="str">
        <f t="shared" si="4"/>
        <v>Gagné</v>
      </c>
    </row>
    <row r="70" spans="1:7" ht="22.5" x14ac:dyDescent="0.25">
      <c r="A70" s="10" t="s">
        <v>11</v>
      </c>
      <c r="B70" s="10" t="s">
        <v>1286</v>
      </c>
      <c r="C70" s="10" t="s">
        <v>1030</v>
      </c>
      <c r="D70" s="10">
        <v>23</v>
      </c>
      <c r="E70" s="11">
        <v>42373.521550925929</v>
      </c>
      <c r="F70">
        <f t="shared" si="3"/>
        <v>1</v>
      </c>
      <c r="G70" t="str">
        <f t="shared" si="4"/>
        <v>Gagné</v>
      </c>
    </row>
    <row r="71" spans="1:7" x14ac:dyDescent="0.25">
      <c r="A71" s="10" t="s">
        <v>11</v>
      </c>
      <c r="B71" s="10" t="s">
        <v>1287</v>
      </c>
      <c r="C71" s="10" t="s">
        <v>1033</v>
      </c>
      <c r="D71" s="10">
        <v>23</v>
      </c>
      <c r="E71" s="11">
        <v>42372.80127314815</v>
      </c>
      <c r="F71">
        <f t="shared" si="3"/>
        <v>1</v>
      </c>
      <c r="G71" t="str">
        <f t="shared" si="4"/>
        <v>Gagné</v>
      </c>
    </row>
    <row r="72" spans="1:7" x14ac:dyDescent="0.25">
      <c r="A72" s="10" t="s">
        <v>20</v>
      </c>
      <c r="B72" s="10" t="s">
        <v>36</v>
      </c>
      <c r="C72" s="10" t="s">
        <v>1033</v>
      </c>
      <c r="D72" s="10">
        <v>22</v>
      </c>
      <c r="E72" s="11">
        <v>42372.80127314815</v>
      </c>
      <c r="F72">
        <f t="shared" si="3"/>
        <v>1</v>
      </c>
      <c r="G72" t="str">
        <f t="shared" si="4"/>
        <v>Gagné</v>
      </c>
    </row>
    <row r="73" spans="1:7" x14ac:dyDescent="0.25">
      <c r="A73" s="10" t="s">
        <v>20</v>
      </c>
      <c r="B73" s="10" t="s">
        <v>70</v>
      </c>
      <c r="C73" s="10" t="s">
        <v>1034</v>
      </c>
      <c r="D73" s="10">
        <v>22</v>
      </c>
      <c r="E73" s="11">
        <v>42373.823981481481</v>
      </c>
      <c r="F73">
        <f t="shared" si="3"/>
        <v>1</v>
      </c>
      <c r="G73" t="str">
        <f t="shared" si="4"/>
        <v>Gagné</v>
      </c>
    </row>
    <row r="74" spans="1:7" x14ac:dyDescent="0.25">
      <c r="A74" s="10" t="s">
        <v>26</v>
      </c>
      <c r="B74" s="10" t="s">
        <v>107</v>
      </c>
      <c r="C74" s="10" t="s">
        <v>1032</v>
      </c>
      <c r="D74" s="10">
        <v>22</v>
      </c>
      <c r="E74" s="11">
        <v>42373.87060185185</v>
      </c>
      <c r="F74">
        <f t="shared" si="3"/>
        <v>1</v>
      </c>
      <c r="G74" t="str">
        <f t="shared" si="4"/>
        <v>Gagné</v>
      </c>
    </row>
    <row r="75" spans="1:7" x14ac:dyDescent="0.25">
      <c r="A75" s="10" t="s">
        <v>26</v>
      </c>
      <c r="B75" s="10" t="s">
        <v>1167</v>
      </c>
      <c r="C75" s="10" t="s">
        <v>17</v>
      </c>
      <c r="D75" s="10">
        <v>21</v>
      </c>
      <c r="E75" s="11">
        <v>42373.48809027778</v>
      </c>
      <c r="F75">
        <f t="shared" si="3"/>
        <v>1</v>
      </c>
      <c r="G75" t="str">
        <f t="shared" si="4"/>
        <v>Gagné</v>
      </c>
    </row>
    <row r="76" spans="1:7" x14ac:dyDescent="0.25">
      <c r="A76" s="10" t="s">
        <v>26</v>
      </c>
      <c r="B76" s="10" t="s">
        <v>103</v>
      </c>
      <c r="C76" s="10" t="s">
        <v>1032</v>
      </c>
      <c r="D76" s="10">
        <v>21</v>
      </c>
      <c r="E76" s="11">
        <v>42373.87060185185</v>
      </c>
      <c r="F76">
        <f t="shared" si="3"/>
        <v>1</v>
      </c>
      <c r="G76" t="str">
        <f t="shared" si="4"/>
        <v>Gagné</v>
      </c>
    </row>
    <row r="77" spans="1:7" x14ac:dyDescent="0.25">
      <c r="A77" s="12" t="s">
        <v>26</v>
      </c>
      <c r="B77" s="12" t="s">
        <v>103</v>
      </c>
      <c r="C77" s="12" t="s">
        <v>1031</v>
      </c>
      <c r="D77" s="12">
        <v>14</v>
      </c>
      <c r="E77" s="13">
        <v>42372.775914351849</v>
      </c>
      <c r="F77">
        <f t="shared" si="3"/>
        <v>1</v>
      </c>
      <c r="G77" t="str">
        <f t="shared" si="4"/>
        <v>Perdu</v>
      </c>
    </row>
    <row r="78" spans="1:7" x14ac:dyDescent="0.25">
      <c r="A78" s="10" t="s">
        <v>20</v>
      </c>
      <c r="B78" s="10" t="s">
        <v>620</v>
      </c>
      <c r="C78" s="10" t="s">
        <v>13</v>
      </c>
      <c r="D78" s="10">
        <v>20</v>
      </c>
      <c r="E78" s="11">
        <v>42373.874699074076</v>
      </c>
      <c r="F78">
        <f t="shared" si="3"/>
        <v>1</v>
      </c>
      <c r="G78" t="str">
        <f t="shared" si="4"/>
        <v>Gagné</v>
      </c>
    </row>
    <row r="79" spans="1:7" x14ac:dyDescent="0.25">
      <c r="A79" s="12" t="s">
        <v>20</v>
      </c>
      <c r="B79" s="12" t="s">
        <v>620</v>
      </c>
      <c r="C79" s="12" t="s">
        <v>1035</v>
      </c>
      <c r="D79" s="12">
        <v>18</v>
      </c>
      <c r="E79" s="13">
        <v>42373.871770833335</v>
      </c>
      <c r="F79">
        <f t="shared" si="3"/>
        <v>1</v>
      </c>
      <c r="G79" t="str">
        <f t="shared" si="4"/>
        <v>Perdu</v>
      </c>
    </row>
    <row r="80" spans="1:7" x14ac:dyDescent="0.25">
      <c r="A80" s="10" t="s">
        <v>20</v>
      </c>
      <c r="B80" s="10" t="s">
        <v>1288</v>
      </c>
      <c r="C80" s="10" t="s">
        <v>1033</v>
      </c>
      <c r="D80" s="10">
        <v>18</v>
      </c>
      <c r="E80" s="11">
        <v>42372.80127314815</v>
      </c>
      <c r="F80">
        <f t="shared" si="3"/>
        <v>1</v>
      </c>
      <c r="G80" t="str">
        <f t="shared" si="4"/>
        <v>Gagné</v>
      </c>
    </row>
    <row r="81" spans="1:7" x14ac:dyDescent="0.25">
      <c r="A81" s="12" t="s">
        <v>20</v>
      </c>
      <c r="B81" s="12" t="s">
        <v>1288</v>
      </c>
      <c r="C81" s="12" t="s">
        <v>1034</v>
      </c>
      <c r="D81" s="12">
        <v>5</v>
      </c>
      <c r="E81" s="13">
        <v>42373.823981481481</v>
      </c>
      <c r="F81">
        <f t="shared" si="3"/>
        <v>1</v>
      </c>
      <c r="G81" t="str">
        <f t="shared" si="4"/>
        <v>Perdu</v>
      </c>
    </row>
    <row r="82" spans="1:7" x14ac:dyDescent="0.25">
      <c r="A82" s="10" t="s">
        <v>11</v>
      </c>
      <c r="B82" s="10" t="s">
        <v>1174</v>
      </c>
      <c r="C82" s="10" t="s">
        <v>1035</v>
      </c>
      <c r="D82" s="10">
        <v>18</v>
      </c>
      <c r="E82" s="11">
        <v>42373.871770833335</v>
      </c>
      <c r="F82">
        <f t="shared" si="3"/>
        <v>1</v>
      </c>
      <c r="G82" t="str">
        <f t="shared" si="4"/>
        <v>Gagné</v>
      </c>
    </row>
    <row r="83" spans="1:7" x14ac:dyDescent="0.25">
      <c r="A83" s="10" t="s">
        <v>11</v>
      </c>
      <c r="B83" s="10" t="s">
        <v>1289</v>
      </c>
      <c r="C83" s="10" t="s">
        <v>1030</v>
      </c>
      <c r="D83" s="10">
        <v>18</v>
      </c>
      <c r="E83" s="11">
        <v>42373.521550925929</v>
      </c>
      <c r="F83">
        <f t="shared" si="3"/>
        <v>1</v>
      </c>
      <c r="G83" t="str">
        <f t="shared" si="4"/>
        <v>Gagné</v>
      </c>
    </row>
    <row r="84" spans="1:7" x14ac:dyDescent="0.25">
      <c r="A84" s="12" t="s">
        <v>11</v>
      </c>
      <c r="B84" s="12" t="s">
        <v>1289</v>
      </c>
      <c r="C84" s="12" t="s">
        <v>1035</v>
      </c>
      <c r="D84" s="12">
        <v>15</v>
      </c>
      <c r="E84" s="13">
        <v>42373.871770833335</v>
      </c>
      <c r="F84">
        <f t="shared" si="3"/>
        <v>1</v>
      </c>
      <c r="G84" t="str">
        <f t="shared" si="4"/>
        <v>Perdu</v>
      </c>
    </row>
    <row r="85" spans="1:7" x14ac:dyDescent="0.25">
      <c r="A85" s="10" t="s">
        <v>26</v>
      </c>
      <c r="B85" s="10" t="s">
        <v>1098</v>
      </c>
      <c r="C85" s="10" t="s">
        <v>17</v>
      </c>
      <c r="D85" s="10">
        <v>17</v>
      </c>
      <c r="E85" s="11">
        <v>42373.48809027778</v>
      </c>
      <c r="F85">
        <f t="shared" si="3"/>
        <v>1</v>
      </c>
      <c r="G85" t="str">
        <f t="shared" si="4"/>
        <v>Gagné</v>
      </c>
    </row>
    <row r="86" spans="1:7" x14ac:dyDescent="0.25">
      <c r="A86" s="10" t="s">
        <v>20</v>
      </c>
      <c r="B86" s="10" t="s">
        <v>1173</v>
      </c>
      <c r="C86" s="10" t="s">
        <v>1035</v>
      </c>
      <c r="D86" s="10">
        <v>17</v>
      </c>
      <c r="E86" s="11">
        <v>42373.871770833335</v>
      </c>
      <c r="F86">
        <f t="shared" si="3"/>
        <v>1</v>
      </c>
      <c r="G86" t="str">
        <f t="shared" si="4"/>
        <v>Gagné</v>
      </c>
    </row>
    <row r="87" spans="1:7" x14ac:dyDescent="0.25">
      <c r="A87" s="12" t="s">
        <v>20</v>
      </c>
      <c r="B87" s="12" t="s">
        <v>1173</v>
      </c>
      <c r="C87" s="12" t="s">
        <v>1031</v>
      </c>
      <c r="D87" s="12">
        <v>13</v>
      </c>
      <c r="E87" s="13">
        <v>42372.775914351849</v>
      </c>
      <c r="F87">
        <f t="shared" si="3"/>
        <v>1</v>
      </c>
      <c r="G87" t="str">
        <f t="shared" si="4"/>
        <v>Perdu</v>
      </c>
    </row>
    <row r="88" spans="1:7" x14ac:dyDescent="0.25">
      <c r="A88" s="10" t="s">
        <v>26</v>
      </c>
      <c r="B88" s="10" t="s">
        <v>1044</v>
      </c>
      <c r="C88" s="10" t="s">
        <v>1030</v>
      </c>
      <c r="D88" s="10">
        <v>16</v>
      </c>
      <c r="E88" s="11">
        <v>42373.521550925929</v>
      </c>
      <c r="F88">
        <f t="shared" si="3"/>
        <v>1</v>
      </c>
      <c r="G88" t="str">
        <f t="shared" si="4"/>
        <v>Gagné</v>
      </c>
    </row>
    <row r="89" spans="1:7" x14ac:dyDescent="0.25">
      <c r="A89" s="10" t="s">
        <v>26</v>
      </c>
      <c r="B89" s="10" t="s">
        <v>52</v>
      </c>
      <c r="C89" s="10" t="s">
        <v>1034</v>
      </c>
      <c r="D89" s="10">
        <v>15</v>
      </c>
      <c r="E89" s="11">
        <v>42373.823981481481</v>
      </c>
      <c r="F89">
        <f t="shared" si="3"/>
        <v>1</v>
      </c>
      <c r="G89" t="str">
        <f t="shared" si="4"/>
        <v>Gagné</v>
      </c>
    </row>
    <row r="90" spans="1:7" x14ac:dyDescent="0.25">
      <c r="A90" s="10" t="s">
        <v>11</v>
      </c>
      <c r="B90" s="10" t="s">
        <v>1140</v>
      </c>
      <c r="C90" s="10" t="s">
        <v>1035</v>
      </c>
      <c r="D90" s="10">
        <v>13</v>
      </c>
      <c r="E90" s="11">
        <v>42373.871770833335</v>
      </c>
      <c r="F90">
        <f t="shared" si="3"/>
        <v>1</v>
      </c>
      <c r="G90" t="str">
        <f t="shared" si="4"/>
        <v>Gagné</v>
      </c>
    </row>
    <row r="91" spans="1:7" x14ac:dyDescent="0.25">
      <c r="A91" s="12" t="s">
        <v>11</v>
      </c>
      <c r="B91" s="12" t="s">
        <v>1140</v>
      </c>
      <c r="C91" s="12" t="s">
        <v>17</v>
      </c>
      <c r="D91" s="12">
        <v>11</v>
      </c>
      <c r="E91" s="13">
        <v>42373.48809027778</v>
      </c>
      <c r="F91">
        <f t="shared" si="3"/>
        <v>1</v>
      </c>
      <c r="G91" t="str">
        <f t="shared" si="4"/>
        <v>Perdu</v>
      </c>
    </row>
    <row r="92" spans="1:7" x14ac:dyDescent="0.25">
      <c r="A92" s="12" t="s">
        <v>11</v>
      </c>
      <c r="B92" s="12" t="s">
        <v>1140</v>
      </c>
      <c r="C92" s="12" t="s">
        <v>1031</v>
      </c>
      <c r="D92" s="12">
        <v>5</v>
      </c>
      <c r="E92" s="13">
        <v>42372.775914351849</v>
      </c>
      <c r="F92">
        <f t="shared" si="3"/>
        <v>1</v>
      </c>
      <c r="G92" t="str">
        <f t="shared" si="4"/>
        <v>Perdu</v>
      </c>
    </row>
    <row r="93" spans="1:7" x14ac:dyDescent="0.25">
      <c r="A93" s="10" t="s">
        <v>5</v>
      </c>
      <c r="B93" s="10" t="s">
        <v>1176</v>
      </c>
      <c r="C93" s="10" t="s">
        <v>17</v>
      </c>
      <c r="D93" s="10">
        <v>13</v>
      </c>
      <c r="E93" s="11">
        <v>42373.48809027778</v>
      </c>
      <c r="F93">
        <f t="shared" si="3"/>
        <v>1</v>
      </c>
      <c r="G93" t="str">
        <f t="shared" si="4"/>
        <v>Gagné</v>
      </c>
    </row>
    <row r="94" spans="1:7" x14ac:dyDescent="0.25">
      <c r="A94" s="12" t="s">
        <v>5</v>
      </c>
      <c r="B94" s="12" t="s">
        <v>1176</v>
      </c>
      <c r="C94" s="12" t="s">
        <v>1032</v>
      </c>
      <c r="D94" s="12">
        <v>13</v>
      </c>
      <c r="E94" s="13">
        <v>42373.87060185185</v>
      </c>
      <c r="F94">
        <f t="shared" si="3"/>
        <v>1</v>
      </c>
      <c r="G94" t="str">
        <f t="shared" si="4"/>
        <v>Perdu</v>
      </c>
    </row>
    <row r="95" spans="1:7" x14ac:dyDescent="0.25">
      <c r="A95" s="12" t="s">
        <v>5</v>
      </c>
      <c r="B95" s="12" t="s">
        <v>1176</v>
      </c>
      <c r="C95" s="12" t="s">
        <v>1035</v>
      </c>
      <c r="D95" s="12">
        <v>9</v>
      </c>
      <c r="E95" s="13">
        <v>42373.871770833335</v>
      </c>
      <c r="F95">
        <f t="shared" si="3"/>
        <v>1</v>
      </c>
      <c r="G95" t="str">
        <f t="shared" si="4"/>
        <v>Perdu</v>
      </c>
    </row>
    <row r="96" spans="1:7" x14ac:dyDescent="0.25">
      <c r="A96" s="12" t="s">
        <v>5</v>
      </c>
      <c r="B96" s="12" t="s">
        <v>1176</v>
      </c>
      <c r="C96" s="12" t="s">
        <v>1033</v>
      </c>
      <c r="D96" s="12">
        <v>4</v>
      </c>
      <c r="E96" s="13">
        <v>42372.80127314815</v>
      </c>
      <c r="F96">
        <f t="shared" si="3"/>
        <v>1</v>
      </c>
      <c r="G96" t="str">
        <f t="shared" si="4"/>
        <v>Perdu</v>
      </c>
    </row>
    <row r="97" spans="1:7" x14ac:dyDescent="0.25">
      <c r="A97" s="12" t="s">
        <v>5</v>
      </c>
      <c r="B97" s="12" t="s">
        <v>1176</v>
      </c>
      <c r="C97" s="12" t="s">
        <v>1034</v>
      </c>
      <c r="D97" s="12">
        <v>4</v>
      </c>
      <c r="E97" s="13">
        <v>42373.823981481481</v>
      </c>
      <c r="F97">
        <f t="shared" si="3"/>
        <v>1</v>
      </c>
      <c r="G97" t="str">
        <f t="shared" si="4"/>
        <v>Perdu</v>
      </c>
    </row>
    <row r="98" spans="1:7" x14ac:dyDescent="0.25">
      <c r="A98" s="10" t="s">
        <v>26</v>
      </c>
      <c r="B98" s="10" t="s">
        <v>1178</v>
      </c>
      <c r="C98" s="10" t="s">
        <v>1035</v>
      </c>
      <c r="D98" s="10">
        <v>13</v>
      </c>
      <c r="E98" s="11">
        <v>42373.871770833335</v>
      </c>
      <c r="F98">
        <f t="shared" si="3"/>
        <v>1</v>
      </c>
      <c r="G98" t="str">
        <f t="shared" si="4"/>
        <v>Gagné</v>
      </c>
    </row>
    <row r="99" spans="1:7" x14ac:dyDescent="0.25">
      <c r="A99" s="10" t="s">
        <v>11</v>
      </c>
      <c r="B99" s="10" t="s">
        <v>1290</v>
      </c>
      <c r="C99" s="10" t="s">
        <v>1033</v>
      </c>
      <c r="D99" s="10">
        <v>12</v>
      </c>
      <c r="E99" s="11">
        <v>42372.80127314815</v>
      </c>
      <c r="F99">
        <f t="shared" si="3"/>
        <v>1</v>
      </c>
      <c r="G99" t="str">
        <f t="shared" si="4"/>
        <v>Gagné</v>
      </c>
    </row>
    <row r="100" spans="1:7" x14ac:dyDescent="0.25">
      <c r="A100" s="10" t="s">
        <v>26</v>
      </c>
      <c r="B100" s="10" t="s">
        <v>1093</v>
      </c>
      <c r="C100" s="10" t="s">
        <v>1030</v>
      </c>
      <c r="D100" s="10">
        <v>12</v>
      </c>
      <c r="E100" s="11">
        <v>42373.521550925929</v>
      </c>
      <c r="F100">
        <f t="shared" si="3"/>
        <v>1</v>
      </c>
      <c r="G100" t="str">
        <f t="shared" si="4"/>
        <v>Gagné</v>
      </c>
    </row>
    <row r="101" spans="1:7" x14ac:dyDescent="0.25">
      <c r="A101" s="10" t="s">
        <v>11</v>
      </c>
      <c r="B101" s="10" t="s">
        <v>43</v>
      </c>
      <c r="C101" s="10" t="s">
        <v>1032</v>
      </c>
      <c r="D101" s="10">
        <v>12</v>
      </c>
      <c r="E101" s="11">
        <v>42373.87060185185</v>
      </c>
      <c r="F101">
        <f t="shared" si="3"/>
        <v>1</v>
      </c>
      <c r="G101" t="str">
        <f t="shared" si="4"/>
        <v>Gagné</v>
      </c>
    </row>
    <row r="102" spans="1:7" x14ac:dyDescent="0.25">
      <c r="A102" s="10" t="s">
        <v>20</v>
      </c>
      <c r="B102" s="10" t="s">
        <v>1169</v>
      </c>
      <c r="C102" s="10" t="s">
        <v>1031</v>
      </c>
      <c r="D102" s="10">
        <v>12</v>
      </c>
      <c r="E102" s="11">
        <v>42372.775914351849</v>
      </c>
      <c r="F102">
        <f t="shared" si="3"/>
        <v>1</v>
      </c>
      <c r="G102" t="str">
        <f t="shared" si="4"/>
        <v>Gagné</v>
      </c>
    </row>
    <row r="103" spans="1:7" x14ac:dyDescent="0.25">
      <c r="A103" s="10" t="s">
        <v>26</v>
      </c>
      <c r="B103" s="10" t="s">
        <v>1291</v>
      </c>
      <c r="C103" s="10" t="s">
        <v>1032</v>
      </c>
      <c r="D103" s="10">
        <v>11</v>
      </c>
      <c r="E103" s="11">
        <v>42373.87060185185</v>
      </c>
      <c r="F103">
        <f t="shared" si="3"/>
        <v>1</v>
      </c>
      <c r="G103" t="str">
        <f t="shared" si="4"/>
        <v>Gagné</v>
      </c>
    </row>
    <row r="104" spans="1:7" x14ac:dyDescent="0.25">
      <c r="A104" s="10" t="s">
        <v>11</v>
      </c>
      <c r="B104" s="10" t="s">
        <v>1292</v>
      </c>
      <c r="C104" s="10" t="s">
        <v>1033</v>
      </c>
      <c r="D104" s="10">
        <v>11</v>
      </c>
      <c r="E104" s="11">
        <v>42372.80127314815</v>
      </c>
      <c r="F104">
        <f t="shared" si="3"/>
        <v>1</v>
      </c>
      <c r="G104" t="str">
        <f t="shared" si="4"/>
        <v>Gagné</v>
      </c>
    </row>
    <row r="105" spans="1:7" x14ac:dyDescent="0.25">
      <c r="A105" s="10" t="s">
        <v>26</v>
      </c>
      <c r="B105" s="10" t="s">
        <v>1293</v>
      </c>
      <c r="C105" s="10" t="s">
        <v>1033</v>
      </c>
      <c r="D105" s="10">
        <v>11</v>
      </c>
      <c r="E105" s="11">
        <v>42372.80127314815</v>
      </c>
      <c r="F105">
        <f t="shared" si="3"/>
        <v>1</v>
      </c>
      <c r="G105" t="str">
        <f t="shared" si="4"/>
        <v>Gagné</v>
      </c>
    </row>
    <row r="106" spans="1:7" x14ac:dyDescent="0.25">
      <c r="A106" s="10" t="s">
        <v>11</v>
      </c>
      <c r="B106" s="10" t="s">
        <v>111</v>
      </c>
      <c r="C106" s="10" t="s">
        <v>1030</v>
      </c>
      <c r="D106" s="10">
        <v>10</v>
      </c>
      <c r="E106" s="11">
        <v>42373.521550925929</v>
      </c>
      <c r="F106">
        <f t="shared" si="3"/>
        <v>1</v>
      </c>
      <c r="G106" t="str">
        <f t="shared" si="4"/>
        <v>Gagné</v>
      </c>
    </row>
    <row r="107" spans="1:7" x14ac:dyDescent="0.25">
      <c r="A107" s="10" t="s">
        <v>26</v>
      </c>
      <c r="B107" s="10" t="s">
        <v>1183</v>
      </c>
      <c r="C107" s="10" t="s">
        <v>1035</v>
      </c>
      <c r="D107" s="10">
        <v>9</v>
      </c>
      <c r="E107" s="11">
        <v>42373.871770833335</v>
      </c>
      <c r="F107">
        <f t="shared" si="3"/>
        <v>1</v>
      </c>
      <c r="G107" t="str">
        <f t="shared" si="4"/>
        <v>Gagné</v>
      </c>
    </row>
    <row r="108" spans="1:7" x14ac:dyDescent="0.25">
      <c r="A108" s="10" t="s">
        <v>26</v>
      </c>
      <c r="B108" s="10" t="s">
        <v>1294</v>
      </c>
      <c r="C108" s="10" t="s">
        <v>1035</v>
      </c>
      <c r="D108" s="10">
        <v>9</v>
      </c>
      <c r="E108" s="11">
        <v>42373.871770833335</v>
      </c>
      <c r="F108">
        <f t="shared" si="3"/>
        <v>1</v>
      </c>
      <c r="G108" t="str">
        <f t="shared" si="4"/>
        <v>Gagné</v>
      </c>
    </row>
    <row r="109" spans="1:7" x14ac:dyDescent="0.25">
      <c r="A109" s="12" t="s">
        <v>26</v>
      </c>
      <c r="B109" s="12" t="s">
        <v>1294</v>
      </c>
      <c r="C109" s="12" t="s">
        <v>13</v>
      </c>
      <c r="D109" s="12">
        <v>7</v>
      </c>
      <c r="E109" s="13">
        <v>42373.874699074076</v>
      </c>
      <c r="F109">
        <f t="shared" si="3"/>
        <v>1</v>
      </c>
      <c r="G109" t="str">
        <f t="shared" si="4"/>
        <v>Perdu</v>
      </c>
    </row>
    <row r="110" spans="1:7" x14ac:dyDescent="0.25">
      <c r="A110" s="10" t="s">
        <v>5</v>
      </c>
      <c r="B110" s="10" t="s">
        <v>1295</v>
      </c>
      <c r="C110" s="10" t="s">
        <v>1033</v>
      </c>
      <c r="D110" s="10">
        <v>8</v>
      </c>
      <c r="E110" s="11">
        <v>42372.80127314815</v>
      </c>
      <c r="F110">
        <f t="shared" si="3"/>
        <v>1</v>
      </c>
      <c r="G110" t="str">
        <f t="shared" si="4"/>
        <v>Gagné</v>
      </c>
    </row>
    <row r="111" spans="1:7" x14ac:dyDescent="0.25">
      <c r="A111" s="10" t="s">
        <v>11</v>
      </c>
      <c r="B111" s="10" t="s">
        <v>1296</v>
      </c>
      <c r="C111" s="10" t="s">
        <v>1033</v>
      </c>
      <c r="D111" s="10">
        <v>8</v>
      </c>
      <c r="E111" s="11">
        <v>42372.80127314815</v>
      </c>
      <c r="F111">
        <f t="shared" si="3"/>
        <v>1</v>
      </c>
      <c r="G111" t="str">
        <f t="shared" si="4"/>
        <v>Gagné</v>
      </c>
    </row>
    <row r="112" spans="1:7" x14ac:dyDescent="0.25">
      <c r="A112" s="10" t="s">
        <v>26</v>
      </c>
      <c r="B112" s="10" t="s">
        <v>1297</v>
      </c>
      <c r="C112" s="10" t="s">
        <v>17</v>
      </c>
      <c r="D112" s="10">
        <v>8</v>
      </c>
      <c r="E112" s="11">
        <v>42373.48809027778</v>
      </c>
      <c r="F112">
        <f t="shared" si="3"/>
        <v>1</v>
      </c>
      <c r="G112" t="str">
        <f t="shared" si="4"/>
        <v>Gagné</v>
      </c>
    </row>
    <row r="113" spans="1:7" x14ac:dyDescent="0.25">
      <c r="A113" s="10" t="s">
        <v>5</v>
      </c>
      <c r="B113" s="10" t="s">
        <v>1298</v>
      </c>
      <c r="C113" s="10" t="s">
        <v>13</v>
      </c>
      <c r="D113" s="10">
        <v>8</v>
      </c>
      <c r="E113" s="11">
        <v>42373.874699074076</v>
      </c>
      <c r="F113">
        <f t="shared" si="3"/>
        <v>1</v>
      </c>
      <c r="G113" t="str">
        <f t="shared" si="4"/>
        <v>Gagné</v>
      </c>
    </row>
    <row r="114" spans="1:7" x14ac:dyDescent="0.25">
      <c r="A114" s="12" t="s">
        <v>5</v>
      </c>
      <c r="B114" s="12" t="s">
        <v>1298</v>
      </c>
      <c r="C114" s="12" t="s">
        <v>1034</v>
      </c>
      <c r="D114" s="12">
        <v>1</v>
      </c>
      <c r="E114" s="13">
        <v>42373.823981481481</v>
      </c>
      <c r="F114">
        <f t="shared" si="3"/>
        <v>1</v>
      </c>
      <c r="G114" t="str">
        <f t="shared" si="4"/>
        <v>Perdu</v>
      </c>
    </row>
    <row r="115" spans="1:7" x14ac:dyDescent="0.25">
      <c r="A115" s="10" t="s">
        <v>26</v>
      </c>
      <c r="B115" s="10" t="s">
        <v>144</v>
      </c>
      <c r="C115" s="10" t="s">
        <v>1032</v>
      </c>
      <c r="D115" s="10">
        <v>7</v>
      </c>
      <c r="E115" s="11">
        <v>42373.87060185185</v>
      </c>
      <c r="F115">
        <f t="shared" si="3"/>
        <v>1</v>
      </c>
      <c r="G115" t="str">
        <f t="shared" si="4"/>
        <v>Gagné</v>
      </c>
    </row>
    <row r="116" spans="1:7" x14ac:dyDescent="0.25">
      <c r="A116" s="10" t="s">
        <v>11</v>
      </c>
      <c r="B116" s="10" t="s">
        <v>1299</v>
      </c>
      <c r="C116" s="10" t="s">
        <v>1034</v>
      </c>
      <c r="D116" s="10">
        <v>7</v>
      </c>
      <c r="E116" s="11">
        <v>42373.823981481481</v>
      </c>
      <c r="F116">
        <f t="shared" si="3"/>
        <v>1</v>
      </c>
      <c r="G116" t="str">
        <f t="shared" si="4"/>
        <v>Gagné</v>
      </c>
    </row>
    <row r="117" spans="1:7" x14ac:dyDescent="0.25">
      <c r="A117" s="10" t="s">
        <v>11</v>
      </c>
      <c r="B117" s="10" t="s">
        <v>1300</v>
      </c>
      <c r="C117" s="10" t="s">
        <v>13</v>
      </c>
      <c r="D117" s="10">
        <v>7</v>
      </c>
      <c r="E117" s="11">
        <v>42373.874699074076</v>
      </c>
      <c r="F117">
        <f t="shared" si="3"/>
        <v>1</v>
      </c>
      <c r="G117" t="str">
        <f t="shared" si="4"/>
        <v>Gagné</v>
      </c>
    </row>
    <row r="118" spans="1:7" x14ac:dyDescent="0.25">
      <c r="A118" s="10" t="s">
        <v>26</v>
      </c>
      <c r="B118" s="10" t="s">
        <v>1301</v>
      </c>
      <c r="C118" s="10" t="s">
        <v>1035</v>
      </c>
      <c r="D118" s="10">
        <v>7</v>
      </c>
      <c r="E118" s="11">
        <v>42373.871770833335</v>
      </c>
      <c r="F118">
        <f t="shared" si="3"/>
        <v>1</v>
      </c>
      <c r="G118" t="str">
        <f t="shared" si="4"/>
        <v>Gagné</v>
      </c>
    </row>
    <row r="119" spans="1:7" x14ac:dyDescent="0.25">
      <c r="A119" s="10" t="s">
        <v>26</v>
      </c>
      <c r="B119" s="10" t="s">
        <v>1302</v>
      </c>
      <c r="C119" s="10" t="s">
        <v>1031</v>
      </c>
      <c r="D119" s="10">
        <v>7</v>
      </c>
      <c r="E119" s="11">
        <v>42372.775914351849</v>
      </c>
      <c r="F119">
        <f t="shared" si="3"/>
        <v>1</v>
      </c>
      <c r="G119" t="str">
        <f t="shared" si="4"/>
        <v>Gagné</v>
      </c>
    </row>
    <row r="120" spans="1:7" x14ac:dyDescent="0.25">
      <c r="A120" s="10" t="s">
        <v>11</v>
      </c>
      <c r="B120" s="10" t="s">
        <v>1303</v>
      </c>
      <c r="C120" s="10" t="s">
        <v>13</v>
      </c>
      <c r="D120" s="10">
        <v>7</v>
      </c>
      <c r="E120" s="11">
        <v>42373.874699074076</v>
      </c>
      <c r="F120">
        <f t="shared" si="3"/>
        <v>1</v>
      </c>
      <c r="G120" t="str">
        <f t="shared" si="4"/>
        <v>Gagné</v>
      </c>
    </row>
    <row r="121" spans="1:7" x14ac:dyDescent="0.25">
      <c r="A121" s="10" t="s">
        <v>5</v>
      </c>
      <c r="B121" s="10" t="s">
        <v>1133</v>
      </c>
      <c r="C121" s="10" t="s">
        <v>1035</v>
      </c>
      <c r="D121" s="10">
        <v>7</v>
      </c>
      <c r="E121" s="11">
        <v>42373.871770833335</v>
      </c>
      <c r="F121">
        <f t="shared" si="3"/>
        <v>1</v>
      </c>
      <c r="G121" t="str">
        <f t="shared" si="4"/>
        <v>Gagné</v>
      </c>
    </row>
    <row r="122" spans="1:7" x14ac:dyDescent="0.25">
      <c r="A122" s="10" t="s">
        <v>26</v>
      </c>
      <c r="B122" s="10" t="s">
        <v>1304</v>
      </c>
      <c r="C122" s="10" t="s">
        <v>1031</v>
      </c>
      <c r="D122" s="10">
        <v>7</v>
      </c>
      <c r="E122" s="11">
        <v>42372.775914351849</v>
      </c>
      <c r="F122">
        <f t="shared" si="3"/>
        <v>1</v>
      </c>
      <c r="G122" t="str">
        <f t="shared" si="4"/>
        <v>Gagné</v>
      </c>
    </row>
    <row r="123" spans="1:7" x14ac:dyDescent="0.25">
      <c r="A123" s="10" t="s">
        <v>11</v>
      </c>
      <c r="B123" s="10" t="s">
        <v>1305</v>
      </c>
      <c r="C123" s="10" t="s">
        <v>1032</v>
      </c>
      <c r="D123" s="10">
        <v>7</v>
      </c>
      <c r="E123" s="11">
        <v>42373.87060185185</v>
      </c>
      <c r="F123">
        <f t="shared" si="3"/>
        <v>1</v>
      </c>
      <c r="G123" t="str">
        <f t="shared" si="4"/>
        <v>Gagné</v>
      </c>
    </row>
    <row r="124" spans="1:7" x14ac:dyDescent="0.25">
      <c r="A124" s="10" t="s">
        <v>11</v>
      </c>
      <c r="B124" s="10" t="s">
        <v>1306</v>
      </c>
      <c r="C124" s="10" t="s">
        <v>1032</v>
      </c>
      <c r="D124" s="10">
        <v>7</v>
      </c>
      <c r="E124" s="11">
        <v>42373.87060185185</v>
      </c>
      <c r="F124">
        <f t="shared" si="3"/>
        <v>1</v>
      </c>
      <c r="G124" t="str">
        <f t="shared" si="4"/>
        <v>Gagné</v>
      </c>
    </row>
    <row r="125" spans="1:7" x14ac:dyDescent="0.25">
      <c r="A125" s="10" t="s">
        <v>26</v>
      </c>
      <c r="B125" s="10" t="s">
        <v>1307</v>
      </c>
      <c r="C125" s="10" t="s">
        <v>1030</v>
      </c>
      <c r="D125" s="10">
        <v>7</v>
      </c>
      <c r="E125" s="11">
        <v>42373.521550925929</v>
      </c>
      <c r="F125">
        <f t="shared" si="3"/>
        <v>1</v>
      </c>
      <c r="G125" t="str">
        <f t="shared" si="4"/>
        <v>Gagné</v>
      </c>
    </row>
    <row r="126" spans="1:7" x14ac:dyDescent="0.25">
      <c r="A126" s="10" t="s">
        <v>26</v>
      </c>
      <c r="B126" s="10" t="s">
        <v>1308</v>
      </c>
      <c r="C126" s="10" t="s">
        <v>1033</v>
      </c>
      <c r="D126" s="10">
        <v>7</v>
      </c>
      <c r="E126" s="11">
        <v>42372.80127314815</v>
      </c>
      <c r="F126">
        <f t="shared" si="3"/>
        <v>1</v>
      </c>
      <c r="G126" t="str">
        <f t="shared" si="4"/>
        <v>Gagné</v>
      </c>
    </row>
    <row r="127" spans="1:7" x14ac:dyDescent="0.25">
      <c r="A127" s="12" t="s">
        <v>26</v>
      </c>
      <c r="B127" s="12" t="s">
        <v>1308</v>
      </c>
      <c r="C127" s="12" t="s">
        <v>1031</v>
      </c>
      <c r="D127" s="12">
        <v>6</v>
      </c>
      <c r="E127" s="13">
        <v>42372.775914351849</v>
      </c>
      <c r="F127">
        <f t="shared" si="3"/>
        <v>1</v>
      </c>
      <c r="G127" t="str">
        <f t="shared" si="4"/>
        <v>Perdu</v>
      </c>
    </row>
    <row r="128" spans="1:7" x14ac:dyDescent="0.25">
      <c r="A128" s="10" t="s">
        <v>26</v>
      </c>
      <c r="B128" s="10" t="s">
        <v>1309</v>
      </c>
      <c r="C128" s="10" t="s">
        <v>1033</v>
      </c>
      <c r="D128" s="10">
        <v>6</v>
      </c>
      <c r="E128" s="11">
        <v>42372.80127314815</v>
      </c>
      <c r="F128">
        <f t="shared" si="3"/>
        <v>1</v>
      </c>
      <c r="G128" t="str">
        <f t="shared" si="4"/>
        <v>Gagné</v>
      </c>
    </row>
    <row r="129" spans="1:7" x14ac:dyDescent="0.25">
      <c r="A129" s="12" t="s">
        <v>26</v>
      </c>
      <c r="B129" s="12" t="s">
        <v>1309</v>
      </c>
      <c r="C129" s="12" t="s">
        <v>1031</v>
      </c>
      <c r="D129" s="12">
        <v>5</v>
      </c>
      <c r="E129" s="13">
        <v>42372.775914351849</v>
      </c>
      <c r="F129">
        <f t="shared" si="3"/>
        <v>1</v>
      </c>
      <c r="G129" t="str">
        <f t="shared" si="4"/>
        <v>Perdu</v>
      </c>
    </row>
    <row r="130" spans="1:7" x14ac:dyDescent="0.25">
      <c r="A130" s="10" t="s">
        <v>26</v>
      </c>
      <c r="B130" s="10" t="s">
        <v>1310</v>
      </c>
      <c r="C130" s="10" t="s">
        <v>1031</v>
      </c>
      <c r="D130" s="10">
        <v>6</v>
      </c>
      <c r="E130" s="11">
        <v>42372.775914351849</v>
      </c>
      <c r="F130">
        <f t="shared" si="3"/>
        <v>1</v>
      </c>
      <c r="G130" t="str">
        <f t="shared" si="4"/>
        <v>Gagné</v>
      </c>
    </row>
    <row r="131" spans="1:7" x14ac:dyDescent="0.25">
      <c r="A131" s="10" t="s">
        <v>11</v>
      </c>
      <c r="B131" s="10" t="s">
        <v>1311</v>
      </c>
      <c r="C131" s="10" t="s">
        <v>1034</v>
      </c>
      <c r="D131" s="10">
        <v>6</v>
      </c>
      <c r="E131" s="11">
        <v>42373.823981481481</v>
      </c>
      <c r="F131">
        <f t="shared" ref="F131:F165" si="5">IF(E131&gt;$H$1,IF(E131&gt;$H$2,IF(E131&gt;$H$3,4,3),2),1)</f>
        <v>1</v>
      </c>
      <c r="G131" t="str">
        <f t="shared" ref="G131:G165" si="6">IF(B131=B130,"Perdu","Gagné")</f>
        <v>Gagné</v>
      </c>
    </row>
    <row r="132" spans="1:7" x14ac:dyDescent="0.25">
      <c r="A132" s="10" t="s">
        <v>26</v>
      </c>
      <c r="B132" s="10" t="s">
        <v>1312</v>
      </c>
      <c r="C132" s="10" t="s">
        <v>17</v>
      </c>
      <c r="D132" s="10">
        <v>6</v>
      </c>
      <c r="E132" s="11">
        <v>42373.48809027778</v>
      </c>
      <c r="F132">
        <f t="shared" si="5"/>
        <v>1</v>
      </c>
      <c r="G132" t="str">
        <f t="shared" si="6"/>
        <v>Gagné</v>
      </c>
    </row>
    <row r="133" spans="1:7" x14ac:dyDescent="0.25">
      <c r="A133" s="12" t="s">
        <v>26</v>
      </c>
      <c r="B133" s="12" t="s">
        <v>1312</v>
      </c>
      <c r="C133" s="12" t="s">
        <v>1034</v>
      </c>
      <c r="D133" s="12">
        <v>4</v>
      </c>
      <c r="E133" s="13">
        <v>42373.823981481481</v>
      </c>
      <c r="F133">
        <f t="shared" si="5"/>
        <v>1</v>
      </c>
      <c r="G133" t="str">
        <f t="shared" si="6"/>
        <v>Perdu</v>
      </c>
    </row>
    <row r="134" spans="1:7" x14ac:dyDescent="0.25">
      <c r="A134" s="10" t="s">
        <v>26</v>
      </c>
      <c r="B134" s="10" t="s">
        <v>1313</v>
      </c>
      <c r="C134" s="10" t="s">
        <v>1033</v>
      </c>
      <c r="D134" s="10">
        <v>6</v>
      </c>
      <c r="E134" s="11">
        <v>42372.80127314815</v>
      </c>
      <c r="F134">
        <f t="shared" si="5"/>
        <v>1</v>
      </c>
      <c r="G134" t="str">
        <f t="shared" si="6"/>
        <v>Gagné</v>
      </c>
    </row>
    <row r="135" spans="1:7" x14ac:dyDescent="0.25">
      <c r="A135" s="12" t="s">
        <v>26</v>
      </c>
      <c r="B135" s="12" t="s">
        <v>1313</v>
      </c>
      <c r="C135" s="12" t="s">
        <v>1031</v>
      </c>
      <c r="D135" s="12">
        <v>5</v>
      </c>
      <c r="E135" s="13">
        <v>42372.775914351849</v>
      </c>
      <c r="F135">
        <f t="shared" si="5"/>
        <v>1</v>
      </c>
      <c r="G135" t="str">
        <f t="shared" si="6"/>
        <v>Perdu</v>
      </c>
    </row>
    <row r="136" spans="1:7" x14ac:dyDescent="0.25">
      <c r="A136" s="12" t="s">
        <v>26</v>
      </c>
      <c r="B136" s="12" t="s">
        <v>1313</v>
      </c>
      <c r="C136" s="12" t="s">
        <v>1034</v>
      </c>
      <c r="D136" s="12">
        <v>5</v>
      </c>
      <c r="E136" s="13">
        <v>42373.823981481481</v>
      </c>
      <c r="F136">
        <f t="shared" si="5"/>
        <v>1</v>
      </c>
      <c r="G136" t="str">
        <f t="shared" si="6"/>
        <v>Perdu</v>
      </c>
    </row>
    <row r="137" spans="1:7" x14ac:dyDescent="0.25">
      <c r="A137" s="12" t="s">
        <v>26</v>
      </c>
      <c r="B137" s="12" t="s">
        <v>1313</v>
      </c>
      <c r="C137" s="12" t="s">
        <v>1032</v>
      </c>
      <c r="D137" s="12">
        <v>5</v>
      </c>
      <c r="E137" s="13">
        <v>42373.87060185185</v>
      </c>
      <c r="F137">
        <f t="shared" si="5"/>
        <v>1</v>
      </c>
      <c r="G137" t="str">
        <f t="shared" si="6"/>
        <v>Perdu</v>
      </c>
    </row>
    <row r="138" spans="1:7" x14ac:dyDescent="0.25">
      <c r="A138" s="10" t="s">
        <v>11</v>
      </c>
      <c r="B138" s="10" t="s">
        <v>1314</v>
      </c>
      <c r="C138" s="10" t="s">
        <v>1031</v>
      </c>
      <c r="D138" s="10">
        <v>6</v>
      </c>
      <c r="E138" s="11">
        <v>42372.775914351849</v>
      </c>
      <c r="F138">
        <f t="shared" si="5"/>
        <v>1</v>
      </c>
      <c r="G138" t="str">
        <f t="shared" si="6"/>
        <v>Gagné</v>
      </c>
    </row>
    <row r="139" spans="1:7" x14ac:dyDescent="0.25">
      <c r="A139" s="10" t="s">
        <v>11</v>
      </c>
      <c r="B139" s="10" t="s">
        <v>1315</v>
      </c>
      <c r="C139" s="10" t="s">
        <v>1031</v>
      </c>
      <c r="D139" s="10">
        <v>6</v>
      </c>
      <c r="E139" s="11">
        <v>42372.775914351849</v>
      </c>
      <c r="F139">
        <f t="shared" si="5"/>
        <v>1</v>
      </c>
      <c r="G139" t="str">
        <f t="shared" si="6"/>
        <v>Gagné</v>
      </c>
    </row>
    <row r="140" spans="1:7" x14ac:dyDescent="0.25">
      <c r="A140" s="10" t="s">
        <v>26</v>
      </c>
      <c r="B140" s="10" t="s">
        <v>1150</v>
      </c>
      <c r="C140" s="10" t="s">
        <v>1031</v>
      </c>
      <c r="D140" s="10">
        <v>6</v>
      </c>
      <c r="E140" s="11">
        <v>42372.775914351849</v>
      </c>
      <c r="F140">
        <f t="shared" si="5"/>
        <v>1</v>
      </c>
      <c r="G140" t="str">
        <f t="shared" si="6"/>
        <v>Gagné</v>
      </c>
    </row>
    <row r="141" spans="1:7" x14ac:dyDescent="0.25">
      <c r="A141" s="10" t="s">
        <v>26</v>
      </c>
      <c r="B141" s="10" t="s">
        <v>1316</v>
      </c>
      <c r="C141" s="10" t="s">
        <v>1031</v>
      </c>
      <c r="D141" s="10">
        <v>6</v>
      </c>
      <c r="E141" s="11">
        <v>42372.775914351849</v>
      </c>
      <c r="F141">
        <f t="shared" si="5"/>
        <v>1</v>
      </c>
      <c r="G141" t="str">
        <f t="shared" si="6"/>
        <v>Gagné</v>
      </c>
    </row>
    <row r="142" spans="1:7" x14ac:dyDescent="0.25">
      <c r="A142" s="10" t="s">
        <v>11</v>
      </c>
      <c r="B142" s="10" t="s">
        <v>1317</v>
      </c>
      <c r="C142" s="10" t="s">
        <v>17</v>
      </c>
      <c r="D142" s="10">
        <v>6</v>
      </c>
      <c r="E142" s="11">
        <v>42373.48809027778</v>
      </c>
      <c r="F142">
        <f t="shared" si="5"/>
        <v>1</v>
      </c>
      <c r="G142" t="str">
        <f t="shared" si="6"/>
        <v>Gagné</v>
      </c>
    </row>
    <row r="143" spans="1:7" x14ac:dyDescent="0.25">
      <c r="A143" s="12" t="s">
        <v>11</v>
      </c>
      <c r="B143" s="12" t="s">
        <v>1317</v>
      </c>
      <c r="C143" s="12" t="s">
        <v>1032</v>
      </c>
      <c r="D143" s="12">
        <v>5</v>
      </c>
      <c r="E143" s="13">
        <v>42373.87060185185</v>
      </c>
      <c r="F143">
        <f t="shared" si="5"/>
        <v>1</v>
      </c>
      <c r="G143" t="str">
        <f t="shared" si="6"/>
        <v>Perdu</v>
      </c>
    </row>
    <row r="144" spans="1:7" x14ac:dyDescent="0.25">
      <c r="A144" s="10" t="s">
        <v>11</v>
      </c>
      <c r="B144" s="10" t="s">
        <v>1318</v>
      </c>
      <c r="C144" s="10" t="s">
        <v>1034</v>
      </c>
      <c r="D144" s="10">
        <v>6</v>
      </c>
      <c r="E144" s="11">
        <v>42373.823981481481</v>
      </c>
      <c r="F144">
        <f t="shared" si="5"/>
        <v>1</v>
      </c>
      <c r="G144" t="str">
        <f t="shared" si="6"/>
        <v>Gagné</v>
      </c>
    </row>
    <row r="145" spans="1:7" x14ac:dyDescent="0.25">
      <c r="A145" s="10" t="s">
        <v>11</v>
      </c>
      <c r="B145" s="10" t="s">
        <v>1149</v>
      </c>
      <c r="C145" s="10" t="s">
        <v>1035</v>
      </c>
      <c r="D145" s="10">
        <v>5</v>
      </c>
      <c r="E145" s="11">
        <v>42373.871770833335</v>
      </c>
      <c r="F145">
        <f t="shared" si="5"/>
        <v>1</v>
      </c>
      <c r="G145" t="str">
        <f t="shared" si="6"/>
        <v>Gagné</v>
      </c>
    </row>
    <row r="146" spans="1:7" x14ac:dyDescent="0.25">
      <c r="A146" s="10" t="s">
        <v>26</v>
      </c>
      <c r="B146" s="10" t="s">
        <v>1319</v>
      </c>
      <c r="C146" s="10" t="s">
        <v>1031</v>
      </c>
      <c r="D146" s="10">
        <v>5</v>
      </c>
      <c r="E146" s="11">
        <v>42372.775914351849</v>
      </c>
      <c r="F146">
        <f t="shared" si="5"/>
        <v>1</v>
      </c>
      <c r="G146" t="str">
        <f t="shared" si="6"/>
        <v>Gagné</v>
      </c>
    </row>
    <row r="147" spans="1:7" x14ac:dyDescent="0.25">
      <c r="A147" s="10" t="s">
        <v>26</v>
      </c>
      <c r="B147" s="10" t="s">
        <v>1146</v>
      </c>
      <c r="C147" s="10" t="s">
        <v>1035</v>
      </c>
      <c r="D147" s="10">
        <v>5</v>
      </c>
      <c r="E147" s="11">
        <v>42373.871770833335</v>
      </c>
      <c r="F147">
        <f t="shared" si="5"/>
        <v>1</v>
      </c>
      <c r="G147" t="str">
        <f t="shared" si="6"/>
        <v>Gagné</v>
      </c>
    </row>
    <row r="148" spans="1:7" x14ac:dyDescent="0.25">
      <c r="A148" s="10" t="s">
        <v>26</v>
      </c>
      <c r="B148" s="10" t="s">
        <v>1320</v>
      </c>
      <c r="C148" s="10" t="s">
        <v>1034</v>
      </c>
      <c r="D148" s="10">
        <v>4</v>
      </c>
      <c r="E148" s="11">
        <v>42373.823981481481</v>
      </c>
      <c r="F148">
        <f t="shared" si="5"/>
        <v>1</v>
      </c>
      <c r="G148" t="str">
        <f t="shared" si="6"/>
        <v>Gagné</v>
      </c>
    </row>
    <row r="149" spans="1:7" x14ac:dyDescent="0.25">
      <c r="A149" s="10" t="s">
        <v>20</v>
      </c>
      <c r="B149" s="10" t="s">
        <v>1321</v>
      </c>
      <c r="C149" s="10" t="s">
        <v>17</v>
      </c>
      <c r="D149" s="10">
        <v>4</v>
      </c>
      <c r="E149" s="11">
        <v>42373.48809027778</v>
      </c>
      <c r="F149">
        <f t="shared" si="5"/>
        <v>1</v>
      </c>
      <c r="G149" t="str">
        <f t="shared" si="6"/>
        <v>Gagné</v>
      </c>
    </row>
    <row r="150" spans="1:7" x14ac:dyDescent="0.25">
      <c r="A150" s="10" t="s">
        <v>20</v>
      </c>
      <c r="B150" s="10" t="s">
        <v>1081</v>
      </c>
      <c r="C150" s="10" t="s">
        <v>1035</v>
      </c>
      <c r="D150" s="10">
        <v>3</v>
      </c>
      <c r="E150" s="11">
        <v>42373.871770833335</v>
      </c>
      <c r="F150">
        <f t="shared" si="5"/>
        <v>1</v>
      </c>
      <c r="G150" t="str">
        <f t="shared" si="6"/>
        <v>Gagné</v>
      </c>
    </row>
    <row r="151" spans="1:7" x14ac:dyDescent="0.25">
      <c r="A151" s="12" t="s">
        <v>20</v>
      </c>
      <c r="B151" s="12" t="s">
        <v>1081</v>
      </c>
      <c r="C151" s="12" t="s">
        <v>13</v>
      </c>
      <c r="D151" s="12">
        <v>3</v>
      </c>
      <c r="E151" s="13">
        <v>42373.874699074076</v>
      </c>
      <c r="F151">
        <f t="shared" si="5"/>
        <v>1</v>
      </c>
      <c r="G151" t="str">
        <f t="shared" si="6"/>
        <v>Perdu</v>
      </c>
    </row>
    <row r="152" spans="1:7" x14ac:dyDescent="0.25">
      <c r="A152" s="10" t="s">
        <v>26</v>
      </c>
      <c r="B152" s="10" t="s">
        <v>1322</v>
      </c>
      <c r="C152" s="10" t="s">
        <v>1035</v>
      </c>
      <c r="D152" s="10">
        <v>3</v>
      </c>
      <c r="E152" s="11">
        <v>42373.871770833335</v>
      </c>
      <c r="F152">
        <f t="shared" si="5"/>
        <v>1</v>
      </c>
      <c r="G152" t="str">
        <f t="shared" si="6"/>
        <v>Gagné</v>
      </c>
    </row>
    <row r="153" spans="1:7" x14ac:dyDescent="0.25">
      <c r="A153" s="10" t="s">
        <v>26</v>
      </c>
      <c r="B153" s="10" t="s">
        <v>1323</v>
      </c>
      <c r="C153" s="10" t="s">
        <v>1034</v>
      </c>
      <c r="D153" s="10">
        <v>3</v>
      </c>
      <c r="E153" s="11">
        <v>42373.823981481481</v>
      </c>
      <c r="F153">
        <f t="shared" si="5"/>
        <v>1</v>
      </c>
      <c r="G153" t="str">
        <f t="shared" si="6"/>
        <v>Gagné</v>
      </c>
    </row>
    <row r="154" spans="1:7" x14ac:dyDescent="0.25">
      <c r="A154" s="10" t="s">
        <v>26</v>
      </c>
      <c r="B154" s="10" t="s">
        <v>1324</v>
      </c>
      <c r="C154" s="10" t="s">
        <v>13</v>
      </c>
      <c r="D154" s="10">
        <v>2</v>
      </c>
      <c r="E154" s="11">
        <v>42373.874699074076</v>
      </c>
      <c r="F154">
        <f t="shared" si="5"/>
        <v>1</v>
      </c>
      <c r="G154" t="str">
        <f t="shared" si="6"/>
        <v>Gagné</v>
      </c>
    </row>
    <row r="155" spans="1:7" x14ac:dyDescent="0.25">
      <c r="A155" s="10" t="s">
        <v>26</v>
      </c>
      <c r="B155" s="10" t="s">
        <v>1325</v>
      </c>
      <c r="C155" s="10" t="s">
        <v>13</v>
      </c>
      <c r="D155" s="10">
        <v>2</v>
      </c>
      <c r="E155" s="11">
        <v>42373.874699074076</v>
      </c>
      <c r="F155">
        <f t="shared" si="5"/>
        <v>1</v>
      </c>
      <c r="G155" t="str">
        <f t="shared" si="6"/>
        <v>Gagné</v>
      </c>
    </row>
    <row r="156" spans="1:7" x14ac:dyDescent="0.25">
      <c r="A156" s="10" t="s">
        <v>26</v>
      </c>
      <c r="B156" s="10" t="s">
        <v>1326</v>
      </c>
      <c r="C156" s="10" t="s">
        <v>1030</v>
      </c>
      <c r="D156" s="10">
        <v>2</v>
      </c>
      <c r="E156" s="11">
        <v>42373.521550925929</v>
      </c>
      <c r="F156">
        <f t="shared" si="5"/>
        <v>1</v>
      </c>
      <c r="G156" t="str">
        <f t="shared" si="6"/>
        <v>Gagné</v>
      </c>
    </row>
    <row r="157" spans="1:7" x14ac:dyDescent="0.25">
      <c r="A157" s="10" t="s">
        <v>26</v>
      </c>
      <c r="B157" s="10" t="s">
        <v>1327</v>
      </c>
      <c r="C157" s="10" t="s">
        <v>1033</v>
      </c>
      <c r="D157" s="10">
        <v>2</v>
      </c>
      <c r="E157" s="11">
        <v>42372.80127314815</v>
      </c>
      <c r="F157">
        <f t="shared" si="5"/>
        <v>1</v>
      </c>
      <c r="G157" t="str">
        <f t="shared" si="6"/>
        <v>Gagné</v>
      </c>
    </row>
    <row r="158" spans="1:7" x14ac:dyDescent="0.25">
      <c r="A158" s="10" t="s">
        <v>20</v>
      </c>
      <c r="B158" s="10" t="s">
        <v>1328</v>
      </c>
      <c r="C158" s="10" t="s">
        <v>1030</v>
      </c>
      <c r="D158" s="10">
        <v>1</v>
      </c>
      <c r="E158" s="11">
        <v>42373.521550925929</v>
      </c>
      <c r="F158">
        <f t="shared" si="5"/>
        <v>1</v>
      </c>
      <c r="G158" t="str">
        <f t="shared" si="6"/>
        <v>Gagné</v>
      </c>
    </row>
    <row r="159" spans="1:7" x14ac:dyDescent="0.25">
      <c r="A159" s="10" t="s">
        <v>20</v>
      </c>
      <c r="B159" s="10" t="s">
        <v>1329</v>
      </c>
      <c r="C159" s="10" t="s">
        <v>1032</v>
      </c>
      <c r="D159" s="10">
        <v>1</v>
      </c>
      <c r="E159" s="11">
        <v>42373.87060185185</v>
      </c>
      <c r="F159">
        <f t="shared" si="5"/>
        <v>1</v>
      </c>
      <c r="G159" t="str">
        <f t="shared" si="6"/>
        <v>Gagné</v>
      </c>
    </row>
    <row r="160" spans="1:7" x14ac:dyDescent="0.25">
      <c r="A160" s="10" t="s">
        <v>20</v>
      </c>
      <c r="B160" s="10" t="s">
        <v>1330</v>
      </c>
      <c r="C160" s="10" t="s">
        <v>13</v>
      </c>
      <c r="D160" s="10">
        <v>1</v>
      </c>
      <c r="E160" s="11">
        <v>42373.874699074076</v>
      </c>
      <c r="F160">
        <f t="shared" si="5"/>
        <v>1</v>
      </c>
      <c r="G160" t="str">
        <f t="shared" si="6"/>
        <v>Gagné</v>
      </c>
    </row>
    <row r="161" spans="1:7" x14ac:dyDescent="0.25">
      <c r="A161" s="10" t="s">
        <v>5</v>
      </c>
      <c r="B161" s="10" t="s">
        <v>1162</v>
      </c>
      <c r="C161" s="10" t="s">
        <v>1031</v>
      </c>
      <c r="D161" s="10">
        <v>1</v>
      </c>
      <c r="E161" s="11">
        <v>42372.775914351849</v>
      </c>
      <c r="F161">
        <f t="shared" si="5"/>
        <v>1</v>
      </c>
      <c r="G161" t="str">
        <f t="shared" si="6"/>
        <v>Gagné</v>
      </c>
    </row>
    <row r="162" spans="1:7" x14ac:dyDescent="0.25">
      <c r="A162" s="10" t="s">
        <v>11</v>
      </c>
      <c r="B162" s="10" t="s">
        <v>1331</v>
      </c>
      <c r="C162" s="10" t="s">
        <v>1031</v>
      </c>
      <c r="D162" s="10">
        <v>1</v>
      </c>
      <c r="E162" s="11">
        <v>42372.775914351849</v>
      </c>
      <c r="F162">
        <f t="shared" si="5"/>
        <v>1</v>
      </c>
      <c r="G162" t="str">
        <f t="shared" si="6"/>
        <v>Gagné</v>
      </c>
    </row>
    <row r="163" spans="1:7" x14ac:dyDescent="0.25">
      <c r="A163" s="10" t="s">
        <v>11</v>
      </c>
      <c r="B163" s="10" t="s">
        <v>1332</v>
      </c>
      <c r="C163" s="10" t="s">
        <v>1035</v>
      </c>
      <c r="D163" s="10">
        <v>1</v>
      </c>
      <c r="E163" s="11">
        <v>42373.871770833335</v>
      </c>
      <c r="F163">
        <f t="shared" si="5"/>
        <v>1</v>
      </c>
      <c r="G163" t="str">
        <f t="shared" si="6"/>
        <v>Gagné</v>
      </c>
    </row>
    <row r="164" spans="1:7" x14ac:dyDescent="0.25">
      <c r="A164" s="10" t="s">
        <v>20</v>
      </c>
      <c r="B164" s="10" t="s">
        <v>1333</v>
      </c>
      <c r="C164" s="10" t="s">
        <v>1032</v>
      </c>
      <c r="D164" s="10">
        <v>1</v>
      </c>
      <c r="E164" s="11">
        <v>42373.87060185185</v>
      </c>
      <c r="F164">
        <f t="shared" si="5"/>
        <v>1</v>
      </c>
      <c r="G164" t="str">
        <f t="shared" si="6"/>
        <v>Gagné</v>
      </c>
    </row>
    <row r="165" spans="1:7" x14ac:dyDescent="0.25">
      <c r="A165" s="10" t="s">
        <v>11</v>
      </c>
      <c r="B165" s="10" t="s">
        <v>1334</v>
      </c>
      <c r="C165" s="10" t="s">
        <v>1034</v>
      </c>
      <c r="D165" s="10">
        <v>1</v>
      </c>
      <c r="E165" s="11">
        <v>42373.823981481481</v>
      </c>
      <c r="F165">
        <f t="shared" si="5"/>
        <v>1</v>
      </c>
      <c r="G165" t="str">
        <f t="shared" si="6"/>
        <v>Gagné</v>
      </c>
    </row>
  </sheetData>
  <autoFilter ref="A1:H165"/>
  <pageMargins left="0.7" right="0.7" top="0.75" bottom="0.75" header="0.3" footer="0.3"/>
  <pageSetup paperSize="9"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2</vt:i4>
      </vt:variant>
    </vt:vector>
  </HeadingPairs>
  <TitlesOfParts>
    <vt:vector size="11" baseType="lpstr">
      <vt:lpstr>Sheet1</vt:lpstr>
      <vt:lpstr>Sheet2</vt:lpstr>
      <vt:lpstr>stats 2015-2016</vt:lpstr>
      <vt:lpstr>Sheet3</vt:lpstr>
      <vt:lpstr>Sheet1 (2)</vt:lpstr>
      <vt:lpstr>2015</vt:lpstr>
      <vt:lpstr>Sheet2 (2)</vt:lpstr>
      <vt:lpstr>MPG 2015</vt:lpstr>
      <vt:lpstr>2016</vt:lpstr>
      <vt:lpstr>'2016'!_STATS</vt:lpstr>
      <vt:lpstr>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Hippolyte Durix</dc:creator>
  <cp:lastModifiedBy>Hippolyte Durix</cp:lastModifiedBy>
  <dcterms:created xsi:type="dcterms:W3CDTF">2014-09-25T13:53:59Z</dcterms:created>
  <dcterms:modified xsi:type="dcterms:W3CDTF">2016-01-04T21:08:32Z</dcterms:modified>
</cp:coreProperties>
</file>