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antha\Desktop\Analytics Bootcamp\Analysis Projects\Module 1 - Crowdfunding Analysis\"/>
    </mc:Choice>
  </mc:AlternateContent>
  <xr:revisionPtr revIDLastSave="0" documentId="13_ncr:1_{52362DB1-6DB4-4457-8AF8-314524202B4B}" xr6:coauthVersionLast="45" xr6:coauthVersionMax="45" xr10:uidLastSave="{00000000-0000-0000-0000-000000000000}"/>
  <bookViews>
    <workbookView xWindow="1152" yWindow="1152" windowWidth="17280" windowHeight="8964" tabRatio="855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E12" i="11" l="1"/>
  <c r="E11" i="11"/>
  <c r="H11" i="11" s="1"/>
  <c r="E8" i="11"/>
  <c r="F8" i="11" s="1"/>
  <c r="E7" i="11"/>
  <c r="G7" i="11" s="1"/>
  <c r="E4" i="11"/>
  <c r="E13" i="11"/>
  <c r="G12" i="11"/>
  <c r="H12" i="11"/>
  <c r="F12" i="11"/>
  <c r="G11" i="11"/>
  <c r="F11" i="11"/>
  <c r="E10" i="11"/>
  <c r="E9" i="11"/>
  <c r="E6" i="11"/>
  <c r="E5" i="11"/>
  <c r="G4" i="11"/>
  <c r="H4" i="11"/>
  <c r="F4" i="11"/>
  <c r="E3" i="11"/>
  <c r="E2" i="1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5" s="1"/>
  <c r="P3620" i="1"/>
  <c r="E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H8" i="11" l="1"/>
  <c r="G8" i="11"/>
  <c r="H7" i="11"/>
  <c r="F7" i="11"/>
  <c r="G13" i="11"/>
  <c r="H13" i="11"/>
  <c r="F13" i="11"/>
  <c r="H10" i="11"/>
  <c r="G10" i="11"/>
  <c r="F10" i="11"/>
  <c r="G9" i="11"/>
  <c r="H9" i="11"/>
  <c r="F9" i="11"/>
  <c r="H6" i="11"/>
  <c r="G6" i="11"/>
  <c r="F6" i="11"/>
  <c r="G5" i="11"/>
  <c r="H5" i="11"/>
  <c r="F5" i="11"/>
  <c r="G3" i="11"/>
  <c r="H3" i="11"/>
  <c r="F3" i="11"/>
  <c r="H2" i="11"/>
  <c r="G2" i="11"/>
  <c r="F2" i="1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<sst xmlns="http://schemas.openxmlformats.org/spreadsheetml/2006/main" count="33036" uniqueCount="8405">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</sst>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CD-42DF-8515-DF1F0EEC2D0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CD-42DF-8515-DF1F0EEC2D0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CD-42DF-8515-DF1F0EEC2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085008"/>
        <c:axId val="465085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CD-42DF-8515-DF1F0EEC2D0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CD-42DF-8515-DF1F0EEC2D0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CD-42DF-8515-DF1F0EEC2D0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CD-42DF-8515-DF1F0EEC2D09}"/>
                  </c:ext>
                </c:extLst>
              </c15:ser>
            </c15:filteredLineSeries>
          </c:ext>
        </c:extLst>
      </c:lineChart>
      <c:catAx>
        <c:axId val="46508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85664"/>
        <c:crosses val="autoZero"/>
        <c:auto val="1"/>
        <c:lblAlgn val="ctr"/>
        <c:lblOffset val="100"/>
        <c:noMultiLvlLbl val="0"/>
      </c:catAx>
      <c:valAx>
        <c:axId val="465085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850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811234410148803"/>
          <c:y val="0.144500145449465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D-4E06-9DFF-95396718D06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D-4E06-9DFF-95396718D06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D-4E06-9DFF-95396718D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80208"/>
        <c:axId val="505477584"/>
      </c:lineChart>
      <c:catAx>
        <c:axId val="50548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77584"/>
        <c:crosses val="autoZero"/>
        <c:auto val="1"/>
        <c:lblAlgn val="ctr"/>
        <c:lblOffset val="100"/>
        <c:noMultiLvlLbl val="0"/>
      </c:catAx>
      <c:valAx>
        <c:axId val="5054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8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837393952364214"/>
          <c:y val="0.141271628946066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5-4FD8-BEF1-E98B386778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5-4FD8-BEF1-E98B386778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E5-4FD8-BEF1-E98B386778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E5-4FD8-BEF1-E98B38677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352064"/>
        <c:axId val="336350424"/>
      </c:barChart>
      <c:catAx>
        <c:axId val="33635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50424"/>
        <c:crosses val="autoZero"/>
        <c:auto val="1"/>
        <c:lblAlgn val="ctr"/>
        <c:lblOffset val="100"/>
        <c:noMultiLvlLbl val="0"/>
      </c:catAx>
      <c:valAx>
        <c:axId val="33635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5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3-4041-820A-E84DEC5C1E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5A3-4041-820A-E84DEC5C1E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5A3-4041-820A-E84DEC5C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0949224"/>
        <c:axId val="603744560"/>
      </c:barChart>
      <c:catAx>
        <c:axId val="29094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44560"/>
        <c:crosses val="autoZero"/>
        <c:auto val="1"/>
        <c:lblAlgn val="ctr"/>
        <c:lblOffset val="100"/>
        <c:noMultiLvlLbl val="0"/>
      </c:catAx>
      <c:valAx>
        <c:axId val="6037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4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B-4C2A-8C7F-A62E0302F1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EBB-4C2A-8C7F-A62E0302F1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EBB-4C2A-8C7F-A62E0302F1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EBB-4C2A-8C7F-A62E0302F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304664"/>
        <c:axId val="486299088"/>
      </c:lineChart>
      <c:catAx>
        <c:axId val="48630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99088"/>
        <c:crosses val="autoZero"/>
        <c:auto val="1"/>
        <c:lblAlgn val="ctr"/>
        <c:lblOffset val="100"/>
        <c:noMultiLvlLbl val="0"/>
      </c:catAx>
      <c:valAx>
        <c:axId val="4862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0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60324</xdr:colOff>
      <xdr:row>14</xdr:row>
      <xdr:rowOff>63500</xdr:rowOff>
    </xdr:from>
    <xdr:to>
      <xdr:col>6</xdr:col>
      <xdr:colOff>63500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A9143-9E9B-4505-96BB-9E7E0870A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314933</xdr:colOff>
      <xdr:row>2</xdr:row>
      <xdr:rowOff>90825</xdr:rowOff>
    </xdr:from>
    <xdr:to>
      <xdr:col>13</xdr:col>
      <xdr:colOff>506716</xdr:colOff>
      <xdr:row>18</xdr:row>
      <xdr:rowOff>64141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58D21-DE46-4806-AAE5-6BE5C3CB0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405694</xdr:colOff>
      <xdr:row>1</xdr:row>
      <xdr:rowOff>148166</xdr:rowOff>
    </xdr:from>
    <xdr:to>
      <xdr:col>13</xdr:col>
      <xdr:colOff>232833</xdr:colOff>
      <xdr:row>14</xdr:row>
      <xdr:rowOff>150987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D4271-FA58-45E3-86EA-7973ED517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</xdr:row>
      <xdr:rowOff>88900</xdr:rowOff>
    </xdr:from>
    <xdr:to>
      <xdr:col>26</xdr:col>
      <xdr:colOff>323850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1CBBE-1DF5-4E6D-93CA-DFE3D554F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63500</xdr:rowOff>
    </xdr:from>
    <xdr:to>
      <xdr:col>23</xdr:col>
      <xdr:colOff>488950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7EDAE-8C4F-4FAD-9CF1-9F32BB2A4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ocke" refreshedDate="44168.559636342594" createdVersion="6" refreshedVersion="6" minRefreshableVersion="3" recordCount="4114" xr:uid="{11CCD6A3-7232-4219-B08C-69AA11DDD3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ocke" refreshedDate="44168.57309849537" createdVersion="6" refreshedVersion="6" minRefreshableVersion="3" recordCount="4114" xr:uid="{EEF6EEDC-BA7C-40F2-920E-05693B5F2B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ocke" refreshedDate="44169.437318171294" createdVersion="6" refreshedVersion="6" minRefreshableVersion="3" recordCount="4115" xr:uid="{E98A94F5-EAC6-4833-AA12-CF3D1E0D277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4F0F1-AC99-4AC5-89CA-B0BDC25611B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B2660-3071-422A-845A-B9D3416D68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4B7EB-276E-40AA-9E23-1CC15CBE543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6EDF-97EF-4EF9-8370-FE6B2FE490E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abSelected="1" zoomScale="95" zoomScaleNormal="95" workbookViewId="0">
      <pane xSplit="2" ySplit="1" topLeftCell="T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1" max="1" width="7.21875" bestFit="1" customWidth="1"/>
    <col min="2" max="2" width="59.5546875" style="9" bestFit="1" customWidth="1"/>
    <col min="3" max="3" width="79.33203125" style="3" bestFit="1" customWidth="1"/>
    <col min="4" max="4" width="16.21875" style="5" bestFit="1" customWidth="1"/>
    <col min="5" max="5" width="12.77734375" style="7" bestFit="1" customWidth="1"/>
    <col min="6" max="6" width="13.77734375" bestFit="1" customWidth="1"/>
    <col min="7" max="7" width="12" bestFit="1" customWidth="1"/>
    <col min="8" max="9" width="12.77734375" bestFit="1" customWidth="1"/>
    <col min="10" max="10" width="15.77734375" bestFit="1" customWidth="1"/>
    <col min="11" max="11" width="13.6640625" bestFit="1" customWidth="1"/>
    <col min="12" max="12" width="17.77734375" bestFit="1" customWidth="1"/>
    <col min="13" max="13" width="12.77734375" bestFit="1" customWidth="1"/>
    <col min="14" max="14" width="27.5546875" bestFit="1" customWidth="1"/>
    <col min="15" max="15" width="21.5546875" bestFit="1" customWidth="1"/>
    <col min="16" max="16" width="20.44140625" bestFit="1" customWidth="1"/>
    <col min="17" max="17" width="18.77734375" bestFit="1" customWidth="1"/>
    <col min="18" max="18" width="15.88671875" bestFit="1" customWidth="1"/>
    <col min="19" max="19" width="26" bestFit="1" customWidth="1"/>
    <col min="20" max="20" width="25" bestFit="1" customWidth="1"/>
    <col min="21" max="21" width="5.332031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28.8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28.8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28.8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28.8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28.8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28.8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28.8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28.8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28.8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28.8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28.8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28.8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28.8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28.8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28.8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28.8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28.8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28.8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28.8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28.8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28.8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28.8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28.8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28.8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28.8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28.8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28.8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28.8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28.8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28.8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28.8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28.8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28.8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28.8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28.8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28.8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28.8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28.8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28.8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28.8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28.8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28.8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28.8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A96E610D-2B49-4FB8-BE98-68B77FA07F4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R1:S1 P1 U1">
    <cfRule type="colorScale" priority="3">
      <colorScale>
        <cfvo type="min"/>
        <cfvo type="max"/>
        <color rgb="FFFF0000"/>
        <color theme="4"/>
      </colorScale>
    </cfRule>
  </conditionalFormatting>
  <conditionalFormatting sqref="T1"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8A8C-232B-41DF-B6CF-151A141B6868}">
  <sheetPr>
    <tabColor rgb="FF92D050"/>
  </sheetPr>
  <dimension ref="A1:H13"/>
  <sheetViews>
    <sheetView workbookViewId="0"/>
  </sheetViews>
  <sheetFormatPr defaultRowHeight="14.4" x14ac:dyDescent="0.3"/>
  <cols>
    <col min="1" max="1" width="17.109375" bestFit="1" customWidth="1"/>
    <col min="2" max="2" width="16.6640625" bestFit="1" customWidth="1"/>
    <col min="3" max="3" width="13.109375" bestFit="1" customWidth="1"/>
    <col min="4" max="4" width="15.77734375" bestFit="1" customWidth="1"/>
    <col min="5" max="5" width="12.33203125" bestFit="1" customWidth="1"/>
    <col min="6" max="6" width="18.44140625" bestFit="1" customWidth="1"/>
    <col min="7" max="7" width="15.6640625" bestFit="1" customWidth="1"/>
    <col min="8" max="8" width="18.33203125" bestFit="1" customWidth="1"/>
  </cols>
  <sheetData>
    <row r="1" spans="1:8" s="17" customFormat="1" x14ac:dyDescent="0.3">
      <c r="A1" s="17" t="s">
        <v>8382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t="s">
        <v>8393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8394</v>
      </c>
      <c r="B3">
        <f>COUNTIFS(Kickstarter!$F:$F,"successful",Kickstarter!$D:$D,"&gt;=1000",Kickstarter!$D:$D,"&lt;=4999",Kickstarter!R:R,"plays")</f>
        <v>388</v>
      </c>
      <c r="C3">
        <f>COUNTIFS(Kickstarter!$F:$F,"failed",Kickstarter!$D:$D,"&gt;=1000",Kickstarter!$D:$D,"&lt;=4999",Kickstarter!R:R,"plays")</f>
        <v>146</v>
      </c>
      <c r="D3">
        <f>COUNTIFS(Kickstarter!$F:$F,"canceled",Kickstarter!$D:$D,"&gt;=1000",Kickstarter!$D:$D,"&lt;=4999",Kickstarter!R:R,"plays")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8395</v>
      </c>
      <c r="B4">
        <f>COUNTIFS(Kickstarter!$F:$F,"successful",Kickstarter!$D:$D,"&gt;=5000",Kickstarter!$D:$D,"&lt;=9999",Kickstarter!R:R,"plays")</f>
        <v>93</v>
      </c>
      <c r="C4">
        <f>COUNTIFS(Kickstarter!$F:$F,"failed",Kickstarter!$D:$D,"&gt;=5000",Kickstarter!$D:$D,"&lt;=9999",Kickstarter!R:R,"plays")</f>
        <v>76</v>
      </c>
      <c r="D4">
        <f>COUNTIFS(Kickstarter!$F:$F,"canceled",Kickstarter!$D:$D,"&gt;=5000",Kickstarter!$D:$D,"&lt;=9999",Kickstarter!R:R,"plays")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8396</v>
      </c>
      <c r="B5">
        <f>COUNTIFS(Kickstarter!$F:$F,"successful",Kickstarter!$D:$D,"&gt;=10000",Kickstarter!$D:$D,"&lt;=14999",Kickstarter!R:R,"plays")</f>
        <v>39</v>
      </c>
      <c r="C5">
        <f>COUNTIFS(Kickstarter!$F:$F,"failed",Kickstarter!$D:$D,"&gt;=10000",Kickstarter!$D:$D,"&lt;=14999",Kickstarter!R:R,"plays")</f>
        <v>33</v>
      </c>
      <c r="D5">
        <f>COUNTIFS(Kickstarter!$F:$F,"canceled",Kickstarter!$D:$D,"&gt;=10000",Kickstarter!$D:$D,"&lt;=14999",Kickstarter!R:R,"plays")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8397</v>
      </c>
      <c r="B6">
        <f>COUNTIFS(Kickstarter!$F:$F,"successful",Kickstarter!$D:$D,"&gt;=15000",Kickstarter!$D:$D,"&lt;=19999",Kickstarter!R:R,"plays")</f>
        <v>12</v>
      </c>
      <c r="C6">
        <f>COUNTIFS(Kickstarter!$F:$F,"failed",Kickstarter!$D:$D,"&gt;=15000",Kickstarter!$D:$D,"&lt;=19999",Kickstarter!R:R,"plays")</f>
        <v>12</v>
      </c>
      <c r="D6">
        <f>COUNTIFS(Kickstarter!$F:$F,"canceled",Kickstarter!$D:$D,"&gt;=15000",Kickstarter!$D:$D,"&lt;=19999",Kickstarter!R:R,"plays")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8398</v>
      </c>
      <c r="B7">
        <f>COUNTIFS(Kickstarter!$F:$F,"successful",Kickstarter!$D:$D,"&gt;=20000",Kickstarter!$D:$D,"&lt;=24999",Kickstarter!R:R,"plays")</f>
        <v>9</v>
      </c>
      <c r="C7">
        <f>COUNTIFS(Kickstarter!$F:$F,"failed",Kickstarter!$D:$D,"&gt;=20000",Kickstarter!$D:$D,"&lt;=24999",Kickstarter!R:R,"plays")</f>
        <v>11</v>
      </c>
      <c r="D7">
        <f>COUNTIFS(Kickstarter!$F:$F,"canceled",Kickstarter!$D:$D,"&gt;=20000",Kickstarter!$D:$D,"&lt;=24999",Kickstarter!R:R,"plays")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8399</v>
      </c>
      <c r="B8">
        <f>COUNTIFS(Kickstarter!$F:$F,"successful",Kickstarter!$D:$D,"&gt;=25000",Kickstarter!$D:$D,"&lt;=29999",Kickstarter!R:R,"plays")</f>
        <v>1</v>
      </c>
      <c r="C8">
        <f>COUNTIFS(Kickstarter!$F:$F,"failed",Kickstarter!$D:$D,"&gt;=25000",Kickstarter!$D:$D,"&lt;=29999",Kickstarter!R:R,"plays")</f>
        <v>4</v>
      </c>
      <c r="D8">
        <f>COUNTIFS(Kickstarter!$F:$F,"canceled",Kickstarter!$D:$D,"&gt;=25000",Kickstarter!$D:$D,"&lt;=29999",Kickstarter!R:R,"plays")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8400</v>
      </c>
      <c r="B9">
        <f>COUNTIFS(Kickstarter!$F:$F,"successful",Kickstarter!$D:$D,"&gt;=30000",Kickstarter!$D:$D,"&lt;=34999",Kickstarter!R:R,"plays")</f>
        <v>3</v>
      </c>
      <c r="C9">
        <f>COUNTIFS(Kickstarter!$F:$F,"failed",Kickstarter!$D:$D,"&gt;=30000",Kickstarter!$D:$D,"&lt;=34999",Kickstarter!R:R,"plays")</f>
        <v>8</v>
      </c>
      <c r="D9">
        <f>COUNTIFS(Kickstarter!$F:$F,"canceled",Kickstarter!$D:$D,"&gt;=30000",Kickstarter!$D:$D,"&lt;=34999",Kickstarter!R:R,"plays")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8401</v>
      </c>
      <c r="B10">
        <f>COUNTIFS(Kickstarter!$F:$F,"successful",Kickstarter!$D:$D,"&gt;=35000",Kickstarter!$D:$D,"&lt;=39999",Kickstarter!R:R,"plays")</f>
        <v>4</v>
      </c>
      <c r="C10">
        <f>COUNTIFS(Kickstarter!$F:$F,"failed",Kickstarter!$D:$D,"&gt;=35000",Kickstarter!$D:$D,"&lt;=39999",Kickstarter!R:R,"plays")</f>
        <v>2</v>
      </c>
      <c r="D10">
        <f>COUNTIFS(Kickstarter!$F:$F,"canceled",Kickstarter!$D:$D,"&gt;=35000",Kickstarter!$D:$D,"&lt;=39999",Kickstarter!R:R,"plays")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8402</v>
      </c>
      <c r="B11">
        <f>COUNTIFS(Kickstarter!$F:$F,"successful",Kickstarter!$D:$D,"&gt;=40000",Kickstarter!$D:$D,"&lt;=44999",Kickstarter!R:R,"plays")</f>
        <v>2</v>
      </c>
      <c r="C11">
        <f>COUNTIFS(Kickstarter!$F:$F,"failed",Kickstarter!$D:$D,"&gt;=40000",Kickstarter!$D:$D,"&lt;=44999",Kickstarter!R:R,"plays")</f>
        <v>1</v>
      </c>
      <c r="D11">
        <f>COUNTIFS(Kickstarter!$F:$F,"canceled",Kickstarter!$D:$D,"&gt;=40000",Kickstarter!$D:$D,"&lt;=44999",Kickstarter!R:R,"plays")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8403</v>
      </c>
      <c r="B12">
        <f>COUNTIFS(Kickstarter!$F:$F,"successful",Kickstarter!$D:$D,"&gt;=45000",Kickstarter!$D:$D,"&lt;=49999",Kickstarter!R:R,"plays")</f>
        <v>0</v>
      </c>
      <c r="C12">
        <f>COUNTIFS(Kickstarter!$F:$F,"failed",Kickstarter!$D:$D,"&gt;=45000",Kickstarter!$D:$D,"&lt;=49999",Kickstarter!R:R,"plays")</f>
        <v>1</v>
      </c>
      <c r="D12">
        <f>COUNTIFS(Kickstarter!$F:$F,"canceled",Kickstarter!$D:$D,"&gt;=45000",Kickstarter!$D:$D,"&lt;=49999",Kickstarter!R:R,"plays")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8404</v>
      </c>
      <c r="B13">
        <f>COUNTIFS(Kickstarter!$F:$F,"successful",Kickstarter!$D:$D,"&gt;=50000",Kickstarter!R:R,"plays")</f>
        <v>2</v>
      </c>
      <c r="C13">
        <f>COUNTIFS(Kickstarter!$F:$F,"failed",Kickstarter!$D:$D,"&gt;=50000",Kickstarter!R:R,"plays")</f>
        <v>14</v>
      </c>
      <c r="D13">
        <f>COUNTIFS(Kickstarter!$F:$F,"canceled",Kickstarter!$D:$D,"&gt;=50000",Kickstarter!R:R,"plays")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5CF3-2AA4-48AF-92DB-A6D995AF169B}">
  <sheetPr>
    <tabColor rgb="FF92D050"/>
  </sheetPr>
  <dimension ref="A1:E18"/>
  <sheetViews>
    <sheetView zoomScaleNormal="100" zoomScaleSheetLayoutView="99" workbookViewId="0">
      <selection activeCell="E23" sqref="E23"/>
    </sheetView>
  </sheetViews>
  <sheetFormatPr defaultRowHeight="14.4" x14ac:dyDescent="0.3"/>
  <cols>
    <col min="1" max="1" width="17.21875" bestFit="1" customWidth="1"/>
    <col min="2" max="2" width="15.44140625" bestFit="1" customWidth="1"/>
    <col min="3" max="3" width="5.5546875" bestFit="1" customWidth="1"/>
    <col min="4" max="4" width="8.21875" bestFit="1" customWidth="1"/>
    <col min="5" max="7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813E-CC45-46D2-BC25-616B05C9AF1C}">
  <dimension ref="A1:F6"/>
  <sheetViews>
    <sheetView zoomScale="90" zoomScaleNormal="90" workbookViewId="0">
      <selection activeCell="J17" sqref="J17"/>
    </sheetView>
  </sheetViews>
  <sheetFormatPr defaultRowHeight="14.4" x14ac:dyDescent="0.3"/>
  <cols>
    <col min="1" max="1" width="17.21875" bestFit="1" customWidth="1"/>
    <col min="2" max="2" width="15.77734375" bestFit="1" customWidth="1"/>
    <col min="3" max="3" width="5.6640625" bestFit="1" customWidth="1"/>
    <col min="4" max="4" width="3.77734375" bestFit="1" customWidth="1"/>
    <col min="5" max="5" width="9.2187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3A11-3BB4-48F4-9F16-6635E454985B}">
  <dimension ref="A1:E7"/>
  <sheetViews>
    <sheetView workbookViewId="0">
      <selection activeCell="E14" sqref="E14"/>
    </sheetView>
  </sheetViews>
  <sheetFormatPr defaultRowHeight="14.4" x14ac:dyDescent="0.3"/>
  <cols>
    <col min="1" max="1" width="17" bestFit="1" customWidth="1"/>
    <col min="2" max="2" width="15.21875" bestFit="1" customWidth="1"/>
    <col min="3" max="3" width="3.6640625" bestFit="1" customWidth="1"/>
    <col min="4" max="4" width="9.21875" bestFit="1" customWidth="1"/>
    <col min="5" max="6" width="10.77734375" bestFit="1" customWidth="1"/>
    <col min="7" max="7" width="3.109375" bestFit="1" customWidth="1"/>
    <col min="8" max="8" width="3.21875" bestFit="1" customWidth="1"/>
    <col min="9" max="10" width="2.77734375" bestFit="1" customWidth="1"/>
    <col min="11" max="11" width="3.77734375" bestFit="1" customWidth="1"/>
    <col min="12" max="12" width="3.21875" bestFit="1" customWidth="1"/>
    <col min="13" max="14" width="2.77734375" bestFit="1" customWidth="1"/>
    <col min="15" max="15" width="2.88671875" bestFit="1" customWidth="1"/>
    <col min="16" max="16" width="3.6640625" bestFit="1" customWidth="1"/>
    <col min="17" max="17" width="2.88671875" bestFit="1" customWidth="1"/>
    <col min="18" max="18" width="3.44140625" bestFit="1" customWidth="1"/>
    <col min="19" max="19" width="3.109375" bestFit="1" customWidth="1"/>
    <col min="20" max="20" width="2.77734375" bestFit="1" customWidth="1"/>
    <col min="21" max="21" width="3" bestFit="1" customWidth="1"/>
    <col min="22" max="22" width="4.77734375" bestFit="1" customWidth="1"/>
    <col min="23" max="23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6C190-AFFB-43A3-A40D-FD522FD863D1}">
  <dimension ref="A1:F18"/>
  <sheetViews>
    <sheetView workbookViewId="0"/>
  </sheetViews>
  <sheetFormatPr defaultRowHeight="14.4" x14ac:dyDescent="0.3"/>
  <cols>
    <col min="1" max="1" width="17" bestFit="1" customWidth="1"/>
    <col min="2" max="2" width="15.21875" bestFit="1" customWidth="1"/>
    <col min="3" max="3" width="5.44140625" bestFit="1" customWidth="1"/>
    <col min="4" max="4" width="3.6640625" bestFit="1" customWidth="1"/>
    <col min="5" max="5" width="9.21875" bestFit="1" customWidth="1"/>
    <col min="6" max="6" width="10.77734375" bestFit="1" customWidth="1"/>
    <col min="7" max="7" width="3.109375" bestFit="1" customWidth="1"/>
    <col min="8" max="8" width="3.21875" bestFit="1" customWidth="1"/>
    <col min="9" max="10" width="2.77734375" bestFit="1" customWidth="1"/>
    <col min="11" max="11" width="3.77734375" bestFit="1" customWidth="1"/>
    <col min="12" max="12" width="3.21875" bestFit="1" customWidth="1"/>
    <col min="13" max="14" width="2.77734375" bestFit="1" customWidth="1"/>
    <col min="15" max="15" width="2.88671875" bestFit="1" customWidth="1"/>
    <col min="16" max="16" width="3.6640625" bestFit="1" customWidth="1"/>
    <col min="17" max="17" width="2.88671875" bestFit="1" customWidth="1"/>
    <col min="18" max="18" width="3.44140625" bestFit="1" customWidth="1"/>
    <col min="19" max="19" width="3.109375" bestFit="1" customWidth="1"/>
    <col min="20" max="20" width="2.77734375" bestFit="1" customWidth="1"/>
    <col min="21" max="21" width="3" bestFit="1" customWidth="1"/>
    <col min="22" max="22" width="4.77734375" bestFit="1" customWidth="1"/>
    <col min="23" max="23" width="10.77734375" bestFit="1" customWidth="1"/>
  </cols>
  <sheetData>
    <row r="1" spans="1:6" x14ac:dyDescent="0.3">
      <c r="A1" s="12" t="s">
        <v>8379</v>
      </c>
      <c r="B1" t="s">
        <v>8364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4D2E4-9365-4674-902D-02272DE5BF45}">
  <dimension ref="A1:F6"/>
  <sheetViews>
    <sheetView workbookViewId="0"/>
  </sheetViews>
  <sheetFormatPr defaultRowHeight="14.4" x14ac:dyDescent="0.3"/>
  <cols>
    <col min="1" max="1" width="31.109375" bestFit="1" customWidth="1"/>
    <col min="2" max="2" width="108.6640625" style="3" bestFit="1" customWidth="1"/>
    <col min="5" max="5" width="15.88671875" bestFit="1" customWidth="1"/>
    <col min="6" max="6" width="16.77734375" bestFit="1" customWidth="1"/>
  </cols>
  <sheetData>
    <row r="1" spans="1:6" x14ac:dyDescent="0.3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Locke</cp:lastModifiedBy>
  <dcterms:created xsi:type="dcterms:W3CDTF">2017-04-20T15:17:24Z</dcterms:created>
  <dcterms:modified xsi:type="dcterms:W3CDTF">2020-12-10T20:01:26Z</dcterms:modified>
</cp:coreProperties>
</file>