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shwri\Dropbox\Steve's Stuff\Word Files\Manuscripts\Time Course-Based Kinetics\"/>
    </mc:Choice>
  </mc:AlternateContent>
  <bookViews>
    <workbookView xWindow="0" yWindow="0" windowWidth="13965" windowHeight="11655"/>
  </bookViews>
  <sheets>
    <sheet name="Sim time course conc series" sheetId="1" r:id="rId1"/>
    <sheet name="Sim TC output" sheetId="5" r:id="rId2"/>
    <sheet name="Extended TC series" sheetId="2" r:id="rId3"/>
    <sheet name="Ext TC output" sheetId="6" r:id="rId4"/>
    <sheet name="simple calc TC" sheetId="3" r:id="rId5"/>
    <sheet name="simple calc TC output (ini est)" sheetId="7" r:id="rId6"/>
    <sheet name="tcMMfitter" sheetId="4" r:id="rId7"/>
    <sheet name="single TC - tcMMsolver" sheetId="8" r:id="rId8"/>
    <sheet name="tcMMsolver" sheetId="9" r:id="rId9"/>
  </sheets>
  <calcPr calcId="162913"/>
  <fileRecoveryPr repairLoad="1"/>
</workbook>
</file>

<file path=xl/calcChain.xml><?xml version="1.0" encoding="utf-8"?>
<calcChain xmlns="http://schemas.openxmlformats.org/spreadsheetml/2006/main">
  <c r="R37" i="6" l="1"/>
  <c r="R36" i="6"/>
  <c r="R35" i="6"/>
  <c r="R34" i="6"/>
  <c r="R37" i="5" l="1"/>
  <c r="R36" i="5"/>
  <c r="R35" i="5"/>
  <c r="R34" i="5"/>
</calcChain>
</file>

<file path=xl/sharedStrings.xml><?xml version="1.0" encoding="utf-8"?>
<sst xmlns="http://schemas.openxmlformats.org/spreadsheetml/2006/main" count="577" uniqueCount="410">
  <si>
    <t>Time Course Kinetics</t>
  </si>
  <si>
    <t>Simulation</t>
  </si>
  <si>
    <t>[Substrate]</t>
  </si>
  <si>
    <t>Time (sec)</t>
  </si>
  <si>
    <t>function tcMMfitter</t>
  </si>
  <si>
    <t>% fitting of kinetic parameters to experimental results</t>
  </si>
  <si>
    <t>% includes effects of unstirred layer</t>
  </si>
  <si>
    <t>% includes ability to read data from Excel spreadsheets</t>
  </si>
  <si>
    <t>% solute 1: substrate in solution</t>
  </si>
  <si>
    <t>% solute 2: inhibitor in solution</t>
  </si>
  <si>
    <t>% solute 3: substrate in cells</t>
  </si>
  <si>
    <t>% solute 4: inhibitor in cells</t>
  </si>
  <si>
    <t>% requires Statistics and Machine Learning Toolbox</t>
  </si>
  <si>
    <t>% TWS, February 2017</t>
  </si>
  <si>
    <t>% Updated January 2018: near membrane zone removed,</t>
  </si>
  <si>
    <t>% linear uptake term added, unstirred layer fixed at 0.1 cm</t>
  </si>
  <si>
    <t>%%%%%%%%%%%%%%%%%%%%%%%%%%%%%%%%%%%%%%%%%%%%%%%%%%%%%%%%%%%%%%</t>
  </si>
  <si>
    <t>global L DUS DS Jm Kt nconcs concs ntimes times meanconc predconc c0</t>
  </si>
  <si>
    <t>global funcalls LUS</t>
  </si>
  <si>
    <t>format compact;</t>
  </si>
  <si>
    <t>format short e;</t>
  </si>
  <si>
    <t>% initial estimates of parameters to be fitted</t>
  </si>
  <si>
    <t>Lcell = 12e-4; %0.01; % Thickness (height) of cell layer in cm</t>
  </si>
  <si>
    <t>Jl1 = 3.4e-7; % linear (first order) uptake rate in cm/s</t>
  </si>
  <si>
    <t>Jm1 = 5e-4; % 0.001; % substrate max uptake rate in nmol/cm2/s</t>
  </si>
  <si>
    <t>Kt1 = 5; % 1; % substrate uptake Michaelis constant (uM = nmol/cm3)</t>
  </si>
  <si>
    <t>params0 = [Lcell, Jl1, Jm1, Kt1];</t>
  </si>
  <si>
    <t>% typical values of parameters - needed for setting optimization steps</t>
  </si>
  <si>
    <t>% use multiple of initial estimates for simplicity</t>
  </si>
  <si>
    <t>% using a multiple gives more reliable numerical derivatives</t>
  </si>
  <si>
    <t xml:space="preserve">refparams = 30.*[Lcell, Jl1, Jm1, Kt1];  </t>
  </si>
  <si>
    <t>% upper and lower bounds on parameters</t>
  </si>
  <si>
    <t>ub = [1,1,1,2000];</t>
  </si>
  <si>
    <t>lb = [0,0,0,0];</t>
  </si>
  <si>
    <t>%%%%%%%%%%%%%%%%%%%%%%%%%%%%%%%%%%%%%%%%%%%%%%%%%%%%%%%%%%%%%%%</t>
  </si>
  <si>
    <t>%fixed parameters</t>
  </si>
  <si>
    <t>L = 1; % Total depth of fluid in cm</t>
  </si>
  <si>
    <t>LUS = 0.1; % Unstirred layer thickness in cm</t>
  </si>
  <si>
    <t>c01 = 0; % initial substrate concentration in solution (uM = nmol/cm3) (temp. value)</t>
  </si>
  <si>
    <t>c02 = 0; % initial inhibitor concentration in solution (uM = nmol/cm3)</t>
  </si>
  <si>
    <t>c03 = 0; % initial substrate concentration in cells (uM = nmol/cm3)</t>
  </si>
  <si>
    <t>c04 = 0; % initial inhibitor concentration in cells (uM = nmol/cm3)</t>
  </si>
  <si>
    <t>c0 = [c01 c02 c03 c04];</t>
  </si>
  <si>
    <t>DUS1 = 6e-6; % substrate diffusivity in cm^2/s</t>
  </si>
  <si>
    <t>DUS2 = 6e-6; % inhibitor diffusivity in cm^2/s</t>
  </si>
  <si>
    <t>DS1 = 0.1; % artificial high solute diffusivity in stirred layer, cm^2/s</t>
  </si>
  <si>
    <t>DS2 = 0.1; % artificial high solute diffusivity in stirred layer, cm^2/s</t>
  </si>
  <si>
    <t>DS3 = 1.; % artificial high intracellular solute diffusivity, cm^2/s</t>
  </si>
  <si>
    <t>DS4 = 1.; % artificial high intracellular solute diffusivity, cm^2/s</t>
  </si>
  <si>
    <t>DUS = [DUS1 DUS2 DS3 DS4];  %no difference in intracellular domain</t>
  </si>
  <si>
    <t>DS = [DS1 DS2 DS3 DS4];</t>
  </si>
  <si>
    <t>%Jm1 = 0; % substrate max uptake rate in nmol/cm2/s</t>
  </si>
  <si>
    <t>%Kt1 = 0; % substrate uptake Michaelis constant (uM = nmol/cm3)</t>
  </si>
  <si>
    <t>Jm2 = 0; % inhibitor max uptake rate in nmol/cm2/s</t>
  </si>
  <si>
    <t>Kt2 = 10; % inhibitor uptake Michaelis constant (uM = nmol/cm3)</t>
  </si>
  <si>
    <t>Jm3 = Jm1; %  0.0012; % substrate max efflux rate in nmol/cm2/s</t>
  </si>
  <si>
    <t>Kt3 = 5*Kt1; %10; % substrate efflux Michaelis constant (uM = nmol/cm3)</t>
  </si>
  <si>
    <t>Jm4 = 0.000; % inhibitor max efflux rate in nmol/cm2/s</t>
  </si>
  <si>
    <t>Kt4 = 250; % inhibitor efflux Michaelis constant (uM = nmol/cm3)</t>
  </si>
  <si>
    <t>Jm = [Jm1 Jm2 Jm3 Jm4];</t>
  </si>
  <si>
    <t>Kt = [Kt1 Kt2 Kt3 Kt4];</t>
  </si>
  <si>
    <t>%read spreadsheet</t>
  </si>
  <si>
    <t>%if there is a value in the substrate concentration row, data are read!</t>
  </si>
  <si>
    <t>USLdata = xlsread('Spreadsheet1.xlsx');</t>
  </si>
  <si>
    <t>size1 = size(USLdata);</t>
  </si>
  <si>
    <t>ntimes = size1(1) - 2;</t>
  </si>
  <si>
    <t>ncols = size1(2) - 1;</t>
  </si>
  <si>
    <t>times = USLdata(3:ntimes + 2,1)';</t>
  </si>
  <si>
    <t>concsall = USLdata(1,2:ncols + 1);</t>
  </si>
  <si>
    <t>%nconcs - number of concentrations</t>
  </si>
  <si>
    <t>%concs - values of concentration</t>
  </si>
  <si>
    <t>%ndata - number of many data sets for each concentration</t>
  </si>
  <si>
    <t>nconcs = 0;</t>
  </si>
  <si>
    <t>concprev = 0;</t>
  </si>
  <si>
    <t>for icol = 1:ncols</t>
  </si>
  <si>
    <t xml:space="preserve">    if concsall(icol) &gt; 0</t>
  </si>
  <si>
    <t xml:space="preserve">        if concsall(icol) ~= concprev</t>
  </si>
  <si>
    <t xml:space="preserve">            nconcs = nconcs + 1;</t>
  </si>
  <si>
    <t xml:space="preserve">            concs(nconcs) = concsall(icol);</t>
  </si>
  <si>
    <t xml:space="preserve">            ndata(nconcs) = 1;</t>
  </si>
  <si>
    <t xml:space="preserve">            startdata(nconcs) = icol;   %starting column for reading data</t>
  </si>
  <si>
    <t xml:space="preserve">            concprev = concsall(icol);</t>
  </si>
  <si>
    <t xml:space="preserve">        else</t>
  </si>
  <si>
    <t xml:space="preserve">            ndata(nconcs) = ndata(nconcs) + 1;</t>
  </si>
  <si>
    <t xml:space="preserve">        end</t>
  </si>
  <si>
    <t xml:space="preserve">    end</t>
  </si>
  <si>
    <t>end</t>
  </si>
  <si>
    <t>%mean and standard deviation of data, excluding missing values</t>
  </si>
  <si>
    <t>meanconc = zeros(ntimes,nconcs);</t>
  </si>
  <si>
    <t>predconc = zeros(ntimes,nconcs);</t>
  </si>
  <si>
    <t>sdconc = zeros(ntimes,nconcs);</t>
  </si>
  <si>
    <t>for iconc = 1:nconcs</t>
  </si>
  <si>
    <t xml:space="preserve">    for itime = 1:ntimes</t>
  </si>
  <si>
    <t xml:space="preserve">        meanconc(itime,iconc) = 0;</t>
  </si>
  <si>
    <t xml:space="preserve">        sdconc(itime,iconc) = 0;</t>
  </si>
  <si>
    <t xml:space="preserve">        n = 0;</t>
  </si>
  <si>
    <t xml:space="preserve">        for icol = 1:ndata(iconc)</t>
  </si>
  <si>
    <t xml:space="preserve">            value = USLdata(itime+2,startdata(iconc) + icol);</t>
  </si>
  <si>
    <t xml:space="preserve">            if value &gt; 0.</t>
  </si>
  <si>
    <t xml:space="preserve">                meanconc(itime,iconc) = meanconc(itime,iconc) + value;</t>
  </si>
  <si>
    <t xml:space="preserve">                sdconc(itime,iconc) = sdconc(itime,iconc) + value^2;</t>
  </si>
  <si>
    <t xml:space="preserve">                n = n + 1;</t>
  </si>
  <si>
    <t xml:space="preserve">            end</t>
  </si>
  <si>
    <t xml:space="preserve">        if n &gt; 0</t>
  </si>
  <si>
    <t xml:space="preserve">            meanconc(itime,iconc) = meanconc(itime,iconc)/n;</t>
  </si>
  <si>
    <t xml:space="preserve">            Disp('*** Error: missing data');</t>
  </si>
  <si>
    <t xml:space="preserve">        if n &gt; 1</t>
  </si>
  <si>
    <t xml:space="preserve">            sdconc(itime,iconc) = sdconc(itime,iconc)/n;</t>
  </si>
  <si>
    <t xml:space="preserve">            sdconc(itime,iconc) = sdconc(itime,iconc) - meanconc(itime,iconc)^2;</t>
  </si>
  <si>
    <t xml:space="preserve">            sdconc(itime,iconc) = sdconc(itime,iconc)*n/(n-1);</t>
  </si>
  <si>
    <t xml:space="preserve">            sdconc(itime,iconc) = 0;</t>
  </si>
  <si>
    <t>%declare handle for function</t>
  </si>
  <si>
    <t>mdl = @(params)(Unstirredsolver2017(params));</t>
  </si>
  <si>
    <t>%run parameter estimation</t>
  </si>
  <si>
    <t>funcalls = 0;</t>
  </si>
  <si>
    <t>%The following is for R2016b</t>
  </si>
  <si>
    <t xml:space="preserve"> options = optimoptions('lsqnonlin','FiniteDifferenceType','central',...</t>
  </si>
  <si>
    <t xml:space="preserve">    'FunctionTolerance',1e-4,'TypicalX',refparams); </t>
  </si>
  <si>
    <t>%The following is for R2012a</t>
  </si>
  <si>
    <t>%options = optimset('FinDiffType','central',...</t>
  </si>
  <si>
    <t>%    'TolFun',1e-4,'TypicalX',refparams);</t>
  </si>
  <si>
    <t>paramsest = lsqnonlin(mdl,params0,lb,ub,options)</t>
  </si>
  <si>
    <t>funcalls</t>
  </si>
  <si>
    <t>figure(1);</t>
  </si>
  <si>
    <t xml:space="preserve">    plot(times,meanconc(:,iconc),'-o',times,predconc(:,iconc))</t>
  </si>
  <si>
    <t xml:space="preserve">    if iconc == 1</t>
  </si>
  <si>
    <t xml:space="preserve">        hold on</t>
  </si>
  <si>
    <t>title('Measured and predicted cellular uptake');</t>
  </si>
  <si>
    <t>xlabel('Time (s)');</t>
  </si>
  <si>
    <t>ylabel('Uptake (pmol/cm2)');</t>
  </si>
  <si>
    <t>function resid = Unstirredsolver2017(params)</t>
  </si>
  <si>
    <t>%   Diffusion solver applied to unstirred layer problem</t>
  </si>
  <si>
    <t>%   2-solute version: substrate and inhibitor</t>
  </si>
  <si>
    <t>%   Simulates a range of substrate levels with and without inhibitor</t>
  </si>
  <si>
    <t>%   or a range of inhibitor levels</t>
  </si>
  <si>
    <t xml:space="preserve">%  </t>
  </si>
  <si>
    <t>%   TWS, January 2014. Updated April-May 2014, March 2015, January 2018.</t>
  </si>
  <si>
    <t>%   This version includes accumulation of substrate in the cells. May 2014.</t>
  </si>
  <si>
    <t>%   The intracellular concentrations are represented as concentrations in</t>
  </si>
  <si>
    <t>%   the extracellular domain, but with artificially high diffusion.</t>
  </si>
  <si>
    <t>%   The cell membrane with Michaelis-Menten uptake is at x = 0</t>
  </si>
  <si>
    <t>%   In the form expected by PDEPE, the PDE is</t>
  </si>
  <si>
    <t>%</t>
  </si>
  <si>
    <t>%       1*  D_ [u] = D_ [D * Du/Dx ] +      0</t>
  </si>
  <si>
    <t>%           Dt       Dx</t>
  </si>
  <si>
    <t>%    ---      ---      -------------    -------------</t>
  </si>
  <si>
    <t>%     c      Du/Dt     f(x,t,u,Du/Dx)   s(x,t,u,Du/Dx)</t>
  </si>
  <si>
    <t>%  The left bc for extracellular is:</t>
  </si>
  <si>
    <t xml:space="preserve">%  Net uptake rate + [-1] .* [ D * Du/Dx ] = [0] </t>
  </si>
  <si>
    <t>%     ---          ---    -------------     ---</t>
  </si>
  <si>
    <t>%   p(0,t,u)      q(0,t)   f(0,t,u,Du/Dx)    0</t>
  </si>
  <si>
    <t>%  The left bc for intracellular is:</t>
  </si>
  <si>
    <t xml:space="preserve">%  -Net uptake rate + [-1] .* [ D * Du/Dx ] = [0] </t>
  </si>
  <si>
    <t>%  The right bc for extracellular and intracellular is:</t>
  </si>
  <si>
    <t xml:space="preserve">%        0        +  [1] .* [ D * Du/Dx ] = [0] </t>
  </si>
  <si>
    <t>%     ---            ---   ---------------   ---</t>
  </si>
  <si>
    <t>%    p(0,t,u)      q(0,t)    f(0,t,u,Du/Dx)   0</t>
  </si>
  <si>
    <t>%%%%%%%%%%%%%%%%%%%%%%%%%%%%%%%%%%%%%%%%%%%%%%%%%%%%%%%%%%%%</t>
  </si>
  <si>
    <t>global L Jm Kt nconcs concs ntimes times meanconc predconc LUS c0</t>
  </si>
  <si>
    <t>global Cellfac funcalls Jl1</t>
  </si>
  <si>
    <t>%variable parameters</t>
  </si>
  <si>
    <t>Lcell = params(1); % Thickness of cell layer in cm</t>
  </si>
  <si>
    <t>Jl1 = params(2); % Linear substrate uptake rate</t>
  </si>
  <si>
    <t>Jm(1) = params(3); % substrate max uptake rate in nmol/cm2/s</t>
  </si>
  <si>
    <t>Kt(1) = params(4); % substrate uptake Michaelis constant (uM = nmol/cm3)</t>
  </si>
  <si>
    <t>Jm(3) = params(3); % substrate max efflux rate in nmol/cm2/s</t>
  </si>
  <si>
    <t>Kt(3) = 5*params(4); % substrate efflux Michaelis constant (uM = nmol/cm3)</t>
  </si>
  <si>
    <t>Cellfac = L/Lcell; % Factor to scale for difference in extracellular</t>
  </si>
  <si>
    <t>% and intracellular compartment sizes</t>
  </si>
  <si>
    <t>% generate x-vector with close spacing at points of discontinuity</t>
  </si>
  <si>
    <t>x = [];</t>
  </si>
  <si>
    <t>if LUS &gt; 0</t>
  </si>
  <si>
    <t xml:space="preserve">    xvec = LUS*[0 0.01 0.1 0.3 0.5 0.7 0.9 0.99];</t>
  </si>
  <si>
    <t xml:space="preserve">    x = cat(2,x,xvec);</t>
  </si>
  <si>
    <t>if L &gt; LUS</t>
  </si>
  <si>
    <t xml:space="preserve">    xvec = LUS + (L - LUS)*[0 0.01 0.1 0.3 0.5 0.7 0.9 0.99 1];</t>
  </si>
  <si>
    <t>%***** start loop over substrate concs ******</t>
  </si>
  <si>
    <t>t = cat(2,0,times); % has length ntimes + 1</t>
  </si>
  <si>
    <t>resid(ntimes*nconcs) = 0;   % prellocate memory</t>
  </si>
  <si>
    <t>rss = 0;</t>
  </si>
  <si>
    <t>for n = 1:nconcs</t>
  </si>
  <si>
    <t xml:space="preserve">    c0(1) = concs(n);</t>
  </si>
  <si>
    <t xml:space="preserve">    m = 0;</t>
  </si>
  <si>
    <t xml:space="preserve">    sol = pdepe(m,@us1pde,@us1ic,@us1bc,x,t);</t>
  </si>
  <si>
    <t xml:space="preserve">    % us = sol(:,:,1); % Extract first component as substrate</t>
  </si>
  <si>
    <t xml:space="preserve">    % ui = sol(:,:,2); % Extract second component as inhibitor</t>
  </si>
  <si>
    <t xml:space="preserve">    usc = sol(:,:,3); % Extract third component as intracellular substrate</t>
  </si>
  <si>
    <t xml:space="preserve">    % uic = sol(:,:,4); % Extract fourth component as intracellular inhibitor </t>
  </si>
  <si>
    <t xml:space="preserve">    for i = 1:ntimes</t>
  </si>
  <si>
    <t xml:space="preserve">        % ignore results at t = 0, so use i+1 here</t>
  </si>
  <si>
    <t xml:space="preserve">        predconc(i,n) = 1000*trapz(x,usc(i+1,:))/Cellfac;</t>
  </si>
  <si>
    <t xml:space="preserve">        rss = rss + (predconc(i,n) - meanconc(i,n))^2;</t>
  </si>
  <si>
    <t xml:space="preserve">        resid(i+ntimes*(n-1)) = predconc(i,n) - meanconc(i,n);</t>
  </si>
  <si>
    <t>funcalls = funcalls + 1;</t>
  </si>
  <si>
    <t>rss</t>
  </si>
  <si>
    <t>% -------------------------------------------------------------------------</t>
  </si>
  <si>
    <t>function [c,f,s] = us1pde(x,~,~,DuDx)</t>
  </si>
  <si>
    <t>global DUS LUS DS</t>
  </si>
  <si>
    <t xml:space="preserve">  c = [1 1 1 1]';</t>
  </si>
  <si>
    <t>if x &lt; LUS</t>
  </si>
  <si>
    <t xml:space="preserve">  f = DUS'.*DuDx;</t>
  </si>
  <si>
    <t>else</t>
  </si>
  <si>
    <t xml:space="preserve">  f = DS'.*DuDx;</t>
  </si>
  <si>
    <t xml:space="preserve">  s = [0 0 0 0]';</t>
  </si>
  <si>
    <t>function u0 = us1ic(~)</t>
  </si>
  <si>
    <t>% initial solute level</t>
  </si>
  <si>
    <t>global c0</t>
  </si>
  <si>
    <t xml:space="preserve">  u0 = c0';</t>
  </si>
  <si>
    <t xml:space="preserve">    </t>
  </si>
  <si>
    <t>% --------------------------------------------------------------------------</t>
  </si>
  <si>
    <t>function [pl,ql,pr,qr] = us1bc(~,ul,~,~,~)</t>
  </si>
  <si>
    <t>% Michaelis-Menten at x = 0, with inhibition for substrate</t>
  </si>
  <si>
    <t>% zero flux at x = L</t>
  </si>
  <si>
    <t>global Jl1 Jm Kt Cellfac</t>
  </si>
  <si>
    <t xml:space="preserve">% Jsol = Jm(1)*ul(1)/(Kt(1)*(1 + ul(2)/Kt(2)) + ul(1))... </t>
  </si>
  <si>
    <t>%     - Jm(3)*ul(3)/(Kt(3)*(1 + ul(4)/Kt(4)) + ul(3));</t>
  </si>
  <si>
    <t>% Jinh = Jm(2)*ul(2)/(Kt(2)*(1 + ul(1)/Kt(1)) + ul(2)) ...</t>
  </si>
  <si>
    <t>%     - Jm(4)*ul(4)/(Kt(4)*(1 + ul(3)/Kt(3)) + ul(4));</t>
  </si>
  <si>
    <t>%pl = [Jsol Jinh -Jsol*Cellfac -Jinh*Cellfac]';</t>
  </si>
  <si>
    <t>%version without inhibitor effects</t>
  </si>
  <si>
    <t>Jsol = Jm(1)*ul(1)/(Kt(1) + ul(1)) - Jm(3)*ul(3)/(Kt(3) + ul(3)) ...</t>
  </si>
  <si>
    <t xml:space="preserve">    + Jl1*ul(1);    % include linear uptake term</t>
  </si>
  <si>
    <t>pl = [Jsol 0 -Jsol*Cellfac 0]';</t>
  </si>
  <si>
    <t>ql = [-1 -1 -1 -1]';</t>
  </si>
  <si>
    <t>pr = [0 0 0 0]';</t>
  </si>
  <si>
    <t>qr = [1 1 1 1]';</t>
  </si>
  <si>
    <t>paramsest =</t>
  </si>
  <si>
    <t xml:space="preserve">   1.3748e-03   3.7500e-07   4.3284e-04   4.9528e+00</t>
  </si>
  <si>
    <t xml:space="preserve">cpf = </t>
  </si>
  <si>
    <t>(um cell ht)</t>
  </si>
  <si>
    <t>KD =</t>
  </si>
  <si>
    <t>ul/(cm2-min)</t>
  </si>
  <si>
    <t>Jmax =</t>
  </si>
  <si>
    <t>pmol/(cm2-min)</t>
  </si>
  <si>
    <t xml:space="preserve">Kt = </t>
  </si>
  <si>
    <t>uM</t>
  </si>
  <si>
    <t xml:space="preserve">   1.4189e-03   2.3689e-07   4.5303e-04   4.5963e+00</t>
  </si>
  <si>
    <t>CPF</t>
  </si>
  <si>
    <t>Jmax</t>
  </si>
  <si>
    <t>Kt</t>
  </si>
  <si>
    <t>input</t>
  </si>
  <si>
    <t>Kd</t>
  </si>
  <si>
    <t>[S] = 1 uM</t>
  </si>
  <si>
    <t>function tcMMsolver</t>
  </si>
  <si>
    <t>%   Simulates net substrate/inhibitor accumulation over time</t>
  </si>
  <si>
    <t>%   for a range of substrate levels with and without inhibitor</t>
  </si>
  <si>
    <t>%   Includes solute-free zone in initial condition</t>
  </si>
  <si>
    <t>%   and the impact of mediated efflux of accumulated substrate on net substrate accumulation</t>
  </si>
  <si>
    <t>%   Also allows ramped or smooth solute concentration within the unstirred layer</t>
  </si>
  <si>
    <t>%   TWS, January 2014. Updated April-May 2014, March 2015.</t>
  </si>
  <si>
    <t>%   Updated January 2018 to include a linear (first order) uptake term.</t>
  </si>
  <si>
    <t>global L LUS c0 DUS DS Jl1 Jm Kt L00 ramp Cellfac</t>
  </si>
  <si>
    <t>varyinhib = 1;</t>
  </si>
  <si>
    <t>% varyinhib = 0 runs a range of substrate concentrations,</t>
  </si>
  <si>
    <t>% with a fixed inhibitor concentration</t>
  </si>
  <si>
    <t>% varyinhib = 1 runs a fixed substrate concentration,</t>
  </si>
  <si>
    <t>% with a range of inhibitor concentrations</t>
  </si>
  <si>
    <t>conc_fac = [1];</t>
  </si>
  <si>
    <t>%conc_fac = [0.001 0.003 0.01 0.03 0.1 0.3 1 3 10 30 100 300];</t>
  </si>
  <si>
    <t>% Runs are done for each of the above factors multiplying the substrate</t>
  </si>
  <si>
    <t>% or inhibitor initial concentration (c01 or c02)</t>
  </si>
  <si>
    <t>% *** Do not set conc_fac to zero ***</t>
  </si>
  <si>
    <t>nconcs = length(conc_fac); % Length of conc_fac defines number of runs</t>
  </si>
  <si>
    <t>L = 1.0; % Total depth of fluid over cell layer in cm</t>
  </si>
  <si>
    <t>Lcell = 0.0012; % Thickness (height) of cell layer in cm</t>
  </si>
  <si>
    <t>L00 = 0.0;  % Thickness of initial solute-free/depleted NMZ (near membrane zone)</t>
  </si>
  <si>
    <t>ramp = 0; % ramp = 0 for zero conc., ramp = 1 for ramped conc. in  NMZ</t>
  </si>
  <si>
    <t>% ramp = 2, 3 etc. for smooth (power-law) initial profile in NMZ</t>
  </si>
  <si>
    <t>LUS = 0.100; % Unstirred layer thickness in cm</t>
  </si>
  <si>
    <t>c01 = 1.0; % initial substrate concentration in solution (uM = nmol/cm3)</t>
  </si>
  <si>
    <t>Jl1 = 0; % linear uptake rate in cm/s - added January 2018</t>
  </si>
  <si>
    <t>Jm1 = 5e-4; % substrate max uptake rate in nmol/cm2/s</t>
  </si>
  <si>
    <t>Kt1 = 5; % substrate uptake Michaelis constant (uM = nmol/cm3)</t>
  </si>
  <si>
    <t>Jm3 = Jm1; % substrate max efflux rate in nmol/cm2/s</t>
  </si>
  <si>
    <t>Kt3 = 5*Kt1; % substrate efflux Michaelis constant (uM = nmol/cm3)</t>
  </si>
  <si>
    <t>Jm4 = 0.0; % inhibitor max efflux rate in nmol/cm2/s</t>
  </si>
  <si>
    <t>Kt4 = 50; % inhibitor efflux Michaelis constant (uM = nmol/cm3)</t>
  </si>
  <si>
    <t>Tmax = 180 ; % simulation time in s</t>
  </si>
  <si>
    <t>Lint1 = min(L00,LUS);</t>
  </si>
  <si>
    <t>Lint2 = max(L00,LUS);</t>
  </si>
  <si>
    <t>if Lint1 &gt; 0</t>
  </si>
  <si>
    <t xml:space="preserve">    xvec = Lint1*[0 0.01 0.1 0.3 0.5 0.7 0.9 0.99];</t>
  </si>
  <si>
    <t>if Lint2 &gt; Lint1</t>
  </si>
  <si>
    <t xml:space="preserve">    xvec = Lint1 + (Lint2 - Lint1)...</t>
  </si>
  <si>
    <t xml:space="preserve">        *[0 0.01 0.03 0.05 0.07 0.1 0.15 0.2 0.25 0.3 0.5 0.7 0.9 0.99];</t>
  </si>
  <si>
    <t>if L &gt; Lint2</t>
  </si>
  <si>
    <t xml:space="preserve">    xvec = Lint2 + (L - Lint2)*[0 0.01 0.1 0.3 0.5 0.7 0.9 0.99 1];</t>
  </si>
  <si>
    <t>t = Tmax*[0 0.001 0.002 0.005 0.01 0.02 0.03 0.04 0.05 0.06 0.07 0.08 0.09 0.1...</t>
  </si>
  <si>
    <t xml:space="preserve">    0.12 0.14 0.16 0.18 0.2 0.3 0.4 0.5 0.6 0.7 0.8 0.9 1];</t>
  </si>
  <si>
    <t>ttt = length(t);</t>
  </si>
  <si>
    <t>% prellocate memory</t>
  </si>
  <si>
    <t xml:space="preserve">sub_conc(nconcs) = 0; </t>
  </si>
  <si>
    <t>inh_conc(nconcs) = 0;</t>
  </si>
  <si>
    <t>sub_uptake_rate(nconcs) = 0;</t>
  </si>
  <si>
    <t>inh_uptake_rate(nconcs) = 0;</t>
  </si>
  <si>
    <t>cell_sub_content(ttt) = 0;</t>
  </si>
  <si>
    <t>cell_inh_content(ttt) = 0;</t>
  </si>
  <si>
    <t>%***** start loop over substrate or inhibitor concentrations ******</t>
  </si>
  <si>
    <t xml:space="preserve">    if varyinhib==0</t>
  </si>
  <si>
    <t xml:space="preserve">        c0(1) = c01*conc_fac(n);</t>
  </si>
  <si>
    <t xml:space="preserve">        sub_conc(n) = log10(c0(1));</t>
  </si>
  <si>
    <t xml:space="preserve">        c0(2) = c02;</t>
  </si>
  <si>
    <t xml:space="preserve">    else</t>
  </si>
  <si>
    <t xml:space="preserve">        c0(1) = c01;</t>
  </si>
  <si>
    <t xml:space="preserve">        c0(2) = c02*conc_fac(n);</t>
  </si>
  <si>
    <t xml:space="preserve">        inh_conc(n) = log10(c0(2));</t>
  </si>
  <si>
    <t xml:space="preserve">    us = sol(:,:,1); % Extract first component as substrate</t>
  </si>
  <si>
    <t xml:space="preserve">    ui = sol(:,:,2); % Extract second component as inhibitor</t>
  </si>
  <si>
    <t xml:space="preserve">    uic = sol(:,:,4); % Extract fourth component as intracellular inhibitor</t>
  </si>
  <si>
    <t xml:space="preserve">    for i = 1:ttt</t>
  </si>
  <si>
    <t xml:space="preserve">        cell_sub_content(i) = trapz(x,usc(i,:))/Cellfac;</t>
  </si>
  <si>
    <t xml:space="preserve">        cell_inh_content(i) = trapz(x,uic(i,:))/Cellfac;</t>
  </si>
  <si>
    <t xml:space="preserve">    % check conservation of substrate by initial and final amounts</t>
  </si>
  <si>
    <t xml:space="preserve">    sub_init = trapz(x,us(1,:)) + trapz(x,usc(1,:))/Cellfac;</t>
  </si>
  <si>
    <t xml:space="preserve">    sub_final = trapz(x,us(ttt,:)) + trapz(x,usc(ttt,:))/Cellfac;</t>
  </si>
  <si>
    <t xml:space="preserve">    inh_init = trapz(x,ui(1,:)) + trapz(x,uic(1,:))/Cellfac;</t>
  </si>
  <si>
    <t xml:space="preserve">    inh_final = trapz(x,ui(ttt,:)) + trapz(x,uic(ttt,:))/Cellfac;</t>
  </si>
  <si>
    <t xml:space="preserve">    if sub_init &gt; 0</t>
  </si>
  <si>
    <t xml:space="preserve">        sub_error = (sub_final - sub_init)/sub_init;</t>
  </si>
  <si>
    <t xml:space="preserve">        if abs(sub_error) &gt; 0.001</t>
  </si>
  <si>
    <t xml:space="preserve">            disp('*** Warning: conservation error of substrate');</t>
  </si>
  <si>
    <t xml:space="preserve">    if inh_init &gt; 0</t>
  </si>
  <si>
    <t xml:space="preserve">        inh_error = (inh_final - inh_init)/inh_init;</t>
  </si>
  <si>
    <t xml:space="preserve">        if abs(inh_error) &gt; 0.001</t>
  </si>
  <si>
    <t xml:space="preserve">    sub_uptake_rate(n) = 60*(cell_sub_content(ttt)-cell_sub_content(1))/t(ttt);</t>
  </si>
  <si>
    <t xml:space="preserve">    inh_uptake_rate(n) = 60*(cell_inh_content(ttt)-cell_inh_content(1))/t(ttt);</t>
  </si>
  <si>
    <t>end;</t>
  </si>
  <si>
    <t>%***** end loop over substrate or inhibitor concentrations ******</t>
  </si>
  <si>
    <t>title('Average rate of uptake: substrate and inhibitor');</t>
  </si>
  <si>
    <t>if varyinhib==0</t>
  </si>
  <si>
    <t xml:space="preserve">    plot(sub_conc,sub_uptake_rate,'-o',sub_conc,inh_uptake_rate,'-x')</t>
  </si>
  <si>
    <t xml:space="preserve">    xlabel('log[Substrate conc. in microM]');</t>
  </si>
  <si>
    <t xml:space="preserve">    plot(inh_conc,sub_uptake_rate,'-o',inh_conc,inh_uptake_rate,'-x')</t>
  </si>
  <si>
    <t xml:space="preserve">    xlabel('log[Inhibitor conc. in microM]');</t>
  </si>
  <si>
    <t>ylabel('Average uptake rate (nmol/cm2/min)');</t>
  </si>
  <si>
    <t>fid = fopen('Uptake_vs_conc.txt','w');</t>
  </si>
  <si>
    <t>fprintf(fid, 'Time = %f s\n', Tmax);</t>
  </si>
  <si>
    <t>fprintf(fid, 'Initial concentration (uM) Average uptake nmol/cm2/min\n');</t>
  </si>
  <si>
    <t>fprintf(fid, ' substrate   inhibitor    substrate   inhibitor\n');</t>
  </si>
  <si>
    <t xml:space="preserve">    fprintf(fid, '%12.8f %12.8f %12.8e %12.8e\n', c0(1),c0(2),...</t>
  </si>
  <si>
    <t xml:space="preserve">        sub_uptake_rate,inh_uptake_rate);</t>
  </si>
  <si>
    <t>% **** plots and data files only for last set of parameters! ****</t>
  </si>
  <si>
    <t>% concentrations at cell membrane (x=0) and in reservoir (x=L)</t>
  </si>
  <si>
    <t>figure(2);</t>
  </si>
  <si>
    <t>plot(t,us(:,1),'-o',t,us(:,length(x)),'-o',t,ui(:,1),'-x',t,ui(:,length(x)),'-x')</t>
  </si>
  <si>
    <t>title('Substrate and inhibitor concentration at membrane, in reservoir');</t>
  </si>
  <si>
    <t>ylabel('Concentration (microM)');</t>
  </si>
  <si>
    <t>fid = fopen('Concentrations-time.txt','w');</t>
  </si>
  <si>
    <t>fprintf(fid, '           Substrate (uM)                         Inhibitor (uM)\n');</t>
  </si>
  <si>
    <t>fprintf(fid,...</t>
  </si>
  <si>
    <t>'Time (s)   Membrane    Reservoir     Cells        Membrane    Reservoir   Cells\n');</t>
  </si>
  <si>
    <t>for n = 1:length(t)</t>
  </si>
  <si>
    <t xml:space="preserve">    fprintf(fid, '%f %12.8f %12.8f %12.8f %12.8f %12.8f %12.8f\n',...</t>
  </si>
  <si>
    <t xml:space="preserve">    t(n),us(n,1),us(n,length(x)),usc(n,1),ui(n,1),ui(n,length(x)),uic(n,1));</t>
  </si>
  <si>
    <t>% intracellular accumulations of substrate and inhibitor</t>
  </si>
  <si>
    <t>figure(3);</t>
  </si>
  <si>
    <t>plot(t,cell_sub_content,'-o',t,cell_inh_content,'-x')</t>
  </si>
  <si>
    <t>title('Cell content: substrate and inhibitor');</t>
  </si>
  <si>
    <t>ylabel('Amount (nmol/cm2)');</t>
  </si>
  <si>
    <t>fid = fopen('Uptake-time.txt','w');</t>
  </si>
  <si>
    <t>fprintf(fid, 'Time (s) Substrate Inhibitor nmol/cm2\n');</t>
  </si>
  <si>
    <t xml:space="preserve">    fprintf(fid, '%f %12.8f %12.8f\n',...</t>
  </si>
  <si>
    <t xml:space="preserve">        t(n),cell_sub_content(n),cell_inh_content(n));</t>
  </si>
  <si>
    <t>% % surface plot of substrate</t>
  </si>
  <si>
    <t>% figure(4);</t>
  </si>
  <si>
    <t xml:space="preserve">% surf(x,t,us);    </t>
  </si>
  <si>
    <t>% title('Substrate concentration');</t>
  </si>
  <si>
    <t>% xlabel('Distance (cm)');</t>
  </si>
  <si>
    <t>% ylabel('Time (s)');</t>
  </si>
  <si>
    <t xml:space="preserve">% </t>
  </si>
  <si>
    <t>% % surface plot of inhibitor</t>
  </si>
  <si>
    <t>% figure(5);</t>
  </si>
  <si>
    <t xml:space="preserve">% surf(x,t,ui);    </t>
  </si>
  <si>
    <t>% title('Inhibitor concentration');</t>
  </si>
  <si>
    <t>% figure(6);</t>
  </si>
  <si>
    <t xml:space="preserve">% surf(x,t,usc);    </t>
  </si>
  <si>
    <t>% figure(7);</t>
  </si>
  <si>
    <t xml:space="preserve">% surf(x,t,uic);    </t>
  </si>
  <si>
    <t>% % concentration profiles at various time points</t>
  </si>
  <si>
    <t>% figure(8);</t>
  </si>
  <si>
    <t>% plot(x,usc(1,:),x,usc(9,:),x,usc(14,:),x,usc(19,:),x,usc(22,:),...</t>
  </si>
  <si>
    <t>%     x,usc(ttt,:))</t>
  </si>
  <si>
    <t>% % axis([0 0.2 0 .02]);</t>
  </si>
  <si>
    <t>% title('Inhibitor concentration profiles (t=0,3,6,12,30,60 s)');</t>
  </si>
  <si>
    <t>% xlabel('Position (cm)');</t>
  </si>
  <si>
    <t>% ylabel('Inhibitor concentration (microM)');</t>
  </si>
  <si>
    <t>% % solution profile</t>
  </si>
  <si>
    <t>% figure;</t>
  </si>
  <si>
    <t>% hold all;</t>
  </si>
  <si>
    <t>% for it = 1:length(t)</t>
  </si>
  <si>
    <t>%     plot(x,u(it,:))</t>
  </si>
  <si>
    <t>% end</t>
  </si>
  <si>
    <t>% hold off;</t>
  </si>
  <si>
    <t>% title('Concentration profiles');</t>
  </si>
  <si>
    <t>% ylabel('Concentration');</t>
  </si>
  <si>
    <t>fclose('all');</t>
  </si>
  <si>
    <t>function u0 = us1ic(x)</t>
  </si>
  <si>
    <t>% initial solute level, solute level outside layer</t>
  </si>
  <si>
    <t xml:space="preserve">% includes initial solute-free, ramped or smooth initial concentration </t>
  </si>
  <si>
    <t>global c0 L00 ramp</t>
  </si>
  <si>
    <t>if x &gt;= L00</t>
  </si>
  <si>
    <t xml:space="preserve">    if ramp == 0</t>
  </si>
  <si>
    <t xml:space="preserve">        u0 = [0 0 0 0]';</t>
  </si>
  <si>
    <t xml:space="preserve">        u0 = (1 - (1 - x/L00)^ramp)*c0';</t>
  </si>
  <si>
    <t>global Jm Kt Cellfac Jl1</t>
  </si>
  <si>
    <t xml:space="preserve">Jsol = Jm(1)*ul(1)/(Kt(1)*(1 + ul(2)/Kt(2)) + ul(1))... </t>
  </si>
  <si>
    <t xml:space="preserve">    - Jm(3)*ul(3)/(Kt(3)*(1 + ul(4)/Kt(4)) + ul(3))...</t>
  </si>
  <si>
    <t>Jinh = Jm(2)*ul(2)/(Kt(2)*(1 + ul(1)/Kt(1)) + ul(2)) ...</t>
  </si>
  <si>
    <t xml:space="preserve">    - Jm(4)*ul(4)/(Kt(4)*(1 + ul(3)/Kt(3)) + ul(4));</t>
  </si>
  <si>
    <t>pl = [Jsol Jinh -Jsol*Cellfac -Jinh*Cellfac]';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</si>
</sst>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000"/>
  </numFmts>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6"/>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 fillId="0" borderId="0"/>
    <xf numFmtId="0" fontId="1" fillId="8" borderId="8" applyNumberFormat="0" applyFont="0" applyAlignment="0" applyProtection="0"/>
    <xf numFmtId="0" fontId="1" fillId="8" borderId="8" applyNumberFormat="0" applyFont="0" applyAlignment="0" applyProtection="0"/>
  </cellStyleXfs>
  <cellXfs count="13">
    <xf numFmtId="0" fontId="0" fillId="0" borderId="0" xfId="0"/>
    <xf numFmtId="0" fontId="0" fillId="0" borderId="0" xfId="0" applyFont="1" applyFill="1"/>
    <xf numFmtId="0" fontId="0" fillId="0" borderId="0" xfId="0" applyFont="1"/>
    <xf numFmtId="0" fontId="0" fillId="0" borderId="0" xfId="0"/>
    <xf numFmtId="11" fontId="0" fillId="0" borderId="0" xfId="0" applyNumberFormat="1"/>
    <xf numFmtId="2" fontId="0" fillId="0" borderId="0" xfId="0" applyNumberFormat="1"/>
    <xf numFmtId="164" fontId="0" fillId="0" borderId="0" xfId="0" applyNumberFormat="1"/>
    <xf numFmtId="0" fontId="16" fillId="0" borderId="0" xfId="0" applyFont="1"/>
    <xf numFmtId="11" fontId="16" fillId="0" borderId="0" xfId="0" applyNumberFormat="1" applyFont="1" applyAlignment="1">
      <alignment horizontal="center"/>
    </xf>
    <xf numFmtId="0" fontId="16" fillId="0" borderId="0" xfId="0" applyFont="1" applyAlignment="1">
      <alignment horizontal="center"/>
    </xf>
    <xf numFmtId="2" fontId="16" fillId="0" borderId="0" xfId="0" applyNumberFormat="1" applyFont="1" applyAlignment="1">
      <alignment horizontal="center"/>
    </xf>
    <xf numFmtId="165" fontId="16" fillId="0" borderId="0" xfId="0" applyNumberFormat="1" applyFont="1" applyAlignment="1">
      <alignment horizontal="center"/>
    </xf>
    <xf numFmtId="0" fontId="19" fillId="0" borderId="0" xfId="0" applyFont="1"/>
  </cellXfs>
  <cellStyles count="45">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cellStyle name="Normal 3" xfId="41"/>
    <cellStyle name="Note" xfId="44" builtinId="10" customBuiltin="1"/>
    <cellStyle name="Note 2" xfId="43"/>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12.png"/><Relationship Id="rId5" Type="http://schemas.openxmlformats.org/officeDocument/2006/relationships/image" Target="../media/image11.png"/><Relationship Id="rId4" Type="http://schemas.openxmlformats.org/officeDocument/2006/relationships/image" Target="../media/image10.png"/></Relationships>
</file>

<file path=xl/drawings/_rels/drawing4.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5" Type="http://schemas.openxmlformats.org/officeDocument/2006/relationships/image" Target="../media/image17.png"/><Relationship Id="rId4"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editAs="oneCell">
    <xdr:from>
      <xdr:col>0</xdr:col>
      <xdr:colOff>257175</xdr:colOff>
      <xdr:row>0</xdr:row>
      <xdr:rowOff>66675</xdr:rowOff>
    </xdr:from>
    <xdr:to>
      <xdr:col>12</xdr:col>
      <xdr:colOff>608642</xdr:colOff>
      <xdr:row>57</xdr:row>
      <xdr:rowOff>141508</xdr:rowOff>
    </xdr:to>
    <xdr:pic>
      <xdr:nvPicPr>
        <xdr:cNvPr id="3" name="Picture 2"/>
        <xdr:cNvPicPr>
          <a:picLocks noChangeAspect="1"/>
        </xdr:cNvPicPr>
      </xdr:nvPicPr>
      <xdr:blipFill>
        <a:blip xmlns:r="http://schemas.openxmlformats.org/officeDocument/2006/relationships" r:embed="rId1"/>
        <a:stretch>
          <a:fillRect/>
        </a:stretch>
      </xdr:blipFill>
      <xdr:spPr>
        <a:xfrm>
          <a:off x="257175" y="66675"/>
          <a:ext cx="7666667" cy="10933333"/>
        </a:xfrm>
        <a:prstGeom prst="rect">
          <a:avLst/>
        </a:prstGeom>
      </xdr:spPr>
    </xdr:pic>
    <xdr:clientData/>
  </xdr:twoCellAnchor>
  <xdr:twoCellAnchor editAs="oneCell">
    <xdr:from>
      <xdr:col>13</xdr:col>
      <xdr:colOff>47625</xdr:colOff>
      <xdr:row>0</xdr:row>
      <xdr:rowOff>76200</xdr:rowOff>
    </xdr:from>
    <xdr:to>
      <xdr:col>22</xdr:col>
      <xdr:colOff>275511</xdr:colOff>
      <xdr:row>23</xdr:row>
      <xdr:rowOff>66129</xdr:rowOff>
    </xdr:to>
    <xdr:pic>
      <xdr:nvPicPr>
        <xdr:cNvPr id="4" name="Picture 3"/>
        <xdr:cNvPicPr>
          <a:picLocks noChangeAspect="1"/>
        </xdr:cNvPicPr>
      </xdr:nvPicPr>
      <xdr:blipFill>
        <a:blip xmlns:r="http://schemas.openxmlformats.org/officeDocument/2006/relationships" r:embed="rId2"/>
        <a:stretch>
          <a:fillRect/>
        </a:stretch>
      </xdr:blipFill>
      <xdr:spPr>
        <a:xfrm>
          <a:off x="7972425" y="76200"/>
          <a:ext cx="5714286" cy="4371429"/>
        </a:xfrm>
        <a:prstGeom prst="rect">
          <a:avLst/>
        </a:prstGeom>
      </xdr:spPr>
    </xdr:pic>
    <xdr:clientData/>
  </xdr:twoCellAnchor>
  <xdr:twoCellAnchor editAs="oneCell">
    <xdr:from>
      <xdr:col>22</xdr:col>
      <xdr:colOff>352425</xdr:colOff>
      <xdr:row>0</xdr:row>
      <xdr:rowOff>66675</xdr:rowOff>
    </xdr:from>
    <xdr:to>
      <xdr:col>31</xdr:col>
      <xdr:colOff>285073</xdr:colOff>
      <xdr:row>26</xdr:row>
      <xdr:rowOff>18437</xdr:rowOff>
    </xdr:to>
    <xdr:pic>
      <xdr:nvPicPr>
        <xdr:cNvPr id="5" name="Picture 4"/>
        <xdr:cNvPicPr>
          <a:picLocks noChangeAspect="1"/>
        </xdr:cNvPicPr>
      </xdr:nvPicPr>
      <xdr:blipFill>
        <a:blip xmlns:r="http://schemas.openxmlformats.org/officeDocument/2006/relationships" r:embed="rId3"/>
        <a:stretch>
          <a:fillRect/>
        </a:stretch>
      </xdr:blipFill>
      <xdr:spPr>
        <a:xfrm>
          <a:off x="13763625" y="66675"/>
          <a:ext cx="5419048" cy="49047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161925</xdr:colOff>
      <xdr:row>0</xdr:row>
      <xdr:rowOff>104775</xdr:rowOff>
    </xdr:from>
    <xdr:to>
      <xdr:col>12</xdr:col>
      <xdr:colOff>46725</xdr:colOff>
      <xdr:row>56</xdr:row>
      <xdr:rowOff>160584</xdr:rowOff>
    </xdr:to>
    <xdr:pic>
      <xdr:nvPicPr>
        <xdr:cNvPr id="2" name="Picture 1"/>
        <xdr:cNvPicPr>
          <a:picLocks noChangeAspect="1"/>
        </xdr:cNvPicPr>
      </xdr:nvPicPr>
      <xdr:blipFill>
        <a:blip xmlns:r="http://schemas.openxmlformats.org/officeDocument/2006/relationships" r:embed="rId1"/>
        <a:stretch>
          <a:fillRect/>
        </a:stretch>
      </xdr:blipFill>
      <xdr:spPr>
        <a:xfrm>
          <a:off x="161925" y="104775"/>
          <a:ext cx="7200000" cy="10723809"/>
        </a:xfrm>
        <a:prstGeom prst="rect">
          <a:avLst/>
        </a:prstGeom>
      </xdr:spPr>
    </xdr:pic>
    <xdr:clientData/>
  </xdr:twoCellAnchor>
  <xdr:twoCellAnchor editAs="oneCell">
    <xdr:from>
      <xdr:col>12</xdr:col>
      <xdr:colOff>104775</xdr:colOff>
      <xdr:row>0</xdr:row>
      <xdr:rowOff>95250</xdr:rowOff>
    </xdr:from>
    <xdr:to>
      <xdr:col>21</xdr:col>
      <xdr:colOff>85042</xdr:colOff>
      <xdr:row>26</xdr:row>
      <xdr:rowOff>27964</xdr:rowOff>
    </xdr:to>
    <xdr:pic>
      <xdr:nvPicPr>
        <xdr:cNvPr id="3" name="Picture 2"/>
        <xdr:cNvPicPr>
          <a:picLocks noChangeAspect="1"/>
        </xdr:cNvPicPr>
      </xdr:nvPicPr>
      <xdr:blipFill>
        <a:blip xmlns:r="http://schemas.openxmlformats.org/officeDocument/2006/relationships" r:embed="rId2"/>
        <a:stretch>
          <a:fillRect/>
        </a:stretch>
      </xdr:blipFill>
      <xdr:spPr>
        <a:xfrm>
          <a:off x="7419975" y="95250"/>
          <a:ext cx="5466667" cy="4885714"/>
        </a:xfrm>
        <a:prstGeom prst="rect">
          <a:avLst/>
        </a:prstGeom>
      </xdr:spPr>
    </xdr:pic>
    <xdr:clientData/>
  </xdr:twoCellAnchor>
  <xdr:twoCellAnchor editAs="oneCell">
    <xdr:from>
      <xdr:col>21</xdr:col>
      <xdr:colOff>161925</xdr:colOff>
      <xdr:row>0</xdr:row>
      <xdr:rowOff>76200</xdr:rowOff>
    </xdr:from>
    <xdr:to>
      <xdr:col>30</xdr:col>
      <xdr:colOff>85049</xdr:colOff>
      <xdr:row>26</xdr:row>
      <xdr:rowOff>18438</xdr:rowOff>
    </xdr:to>
    <xdr:pic>
      <xdr:nvPicPr>
        <xdr:cNvPr id="5" name="Picture 4"/>
        <xdr:cNvPicPr>
          <a:picLocks noChangeAspect="1"/>
        </xdr:cNvPicPr>
      </xdr:nvPicPr>
      <xdr:blipFill>
        <a:blip xmlns:r="http://schemas.openxmlformats.org/officeDocument/2006/relationships" r:embed="rId3"/>
        <a:stretch>
          <a:fillRect/>
        </a:stretch>
      </xdr:blipFill>
      <xdr:spPr>
        <a:xfrm>
          <a:off x="12963525" y="76200"/>
          <a:ext cx="5409524" cy="48952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15</xdr:col>
      <xdr:colOff>0</xdr:colOff>
      <xdr:row>2</xdr:row>
      <xdr:rowOff>0</xdr:rowOff>
    </xdr:from>
    <xdr:to>
      <xdr:col>24</xdr:col>
      <xdr:colOff>361219</xdr:colOff>
      <xdr:row>7</xdr:row>
      <xdr:rowOff>76071</xdr:rowOff>
    </xdr:to>
    <xdr:pic>
      <xdr:nvPicPr>
        <xdr:cNvPr id="2" name="Picture 1"/>
        <xdr:cNvPicPr>
          <a:picLocks noChangeAspect="1"/>
        </xdr:cNvPicPr>
      </xdr:nvPicPr>
      <xdr:blipFill>
        <a:blip xmlns:r="http://schemas.openxmlformats.org/officeDocument/2006/relationships" r:embed="rId1"/>
        <a:stretch>
          <a:fillRect/>
        </a:stretch>
      </xdr:blipFill>
      <xdr:spPr>
        <a:xfrm>
          <a:off x="9258300" y="381000"/>
          <a:ext cx="5847619" cy="1028571"/>
        </a:xfrm>
        <a:prstGeom prst="rect">
          <a:avLst/>
        </a:prstGeom>
      </xdr:spPr>
    </xdr:pic>
    <xdr:clientData/>
  </xdr:twoCellAnchor>
  <xdr:twoCellAnchor editAs="oneCell">
    <xdr:from>
      <xdr:col>15</xdr:col>
      <xdr:colOff>0</xdr:colOff>
      <xdr:row>9</xdr:row>
      <xdr:rowOff>0</xdr:rowOff>
    </xdr:from>
    <xdr:to>
      <xdr:col>24</xdr:col>
      <xdr:colOff>123124</xdr:colOff>
      <xdr:row>24</xdr:row>
      <xdr:rowOff>132976</xdr:rowOff>
    </xdr:to>
    <xdr:pic>
      <xdr:nvPicPr>
        <xdr:cNvPr id="3" name="Picture 2"/>
        <xdr:cNvPicPr>
          <a:picLocks noChangeAspect="1"/>
        </xdr:cNvPicPr>
      </xdr:nvPicPr>
      <xdr:blipFill>
        <a:blip xmlns:r="http://schemas.openxmlformats.org/officeDocument/2006/relationships" r:embed="rId2"/>
        <a:stretch>
          <a:fillRect/>
        </a:stretch>
      </xdr:blipFill>
      <xdr:spPr>
        <a:xfrm>
          <a:off x="9258300" y="1714500"/>
          <a:ext cx="5609524" cy="2990476"/>
        </a:xfrm>
        <a:prstGeom prst="rect">
          <a:avLst/>
        </a:prstGeom>
      </xdr:spPr>
    </xdr:pic>
    <xdr:clientData/>
  </xdr:twoCellAnchor>
  <xdr:twoCellAnchor editAs="oneCell">
    <xdr:from>
      <xdr:col>24</xdr:col>
      <xdr:colOff>542925</xdr:colOff>
      <xdr:row>1</xdr:row>
      <xdr:rowOff>57150</xdr:rowOff>
    </xdr:from>
    <xdr:to>
      <xdr:col>33</xdr:col>
      <xdr:colOff>532715</xdr:colOff>
      <xdr:row>27</xdr:row>
      <xdr:rowOff>27959</xdr:rowOff>
    </xdr:to>
    <xdr:pic>
      <xdr:nvPicPr>
        <xdr:cNvPr id="4" name="Picture 3"/>
        <xdr:cNvPicPr>
          <a:picLocks noChangeAspect="1"/>
        </xdr:cNvPicPr>
      </xdr:nvPicPr>
      <xdr:blipFill>
        <a:blip xmlns:r="http://schemas.openxmlformats.org/officeDocument/2006/relationships" r:embed="rId3"/>
        <a:stretch>
          <a:fillRect/>
        </a:stretch>
      </xdr:blipFill>
      <xdr:spPr>
        <a:xfrm>
          <a:off x="15287625" y="247650"/>
          <a:ext cx="5476190" cy="4923809"/>
        </a:xfrm>
        <a:prstGeom prst="rect">
          <a:avLst/>
        </a:prstGeom>
      </xdr:spPr>
    </xdr:pic>
    <xdr:clientData/>
  </xdr:twoCellAnchor>
  <xdr:twoCellAnchor editAs="oneCell">
    <xdr:from>
      <xdr:col>14</xdr:col>
      <xdr:colOff>561975</xdr:colOff>
      <xdr:row>29</xdr:row>
      <xdr:rowOff>0</xdr:rowOff>
    </xdr:from>
    <xdr:to>
      <xdr:col>24</xdr:col>
      <xdr:colOff>237404</xdr:colOff>
      <xdr:row>34</xdr:row>
      <xdr:rowOff>114167</xdr:rowOff>
    </xdr:to>
    <xdr:pic>
      <xdr:nvPicPr>
        <xdr:cNvPr id="5" name="Picture 4"/>
        <xdr:cNvPicPr>
          <a:picLocks noChangeAspect="1"/>
        </xdr:cNvPicPr>
      </xdr:nvPicPr>
      <xdr:blipFill>
        <a:blip xmlns:r="http://schemas.openxmlformats.org/officeDocument/2006/relationships" r:embed="rId4"/>
        <a:stretch>
          <a:fillRect/>
        </a:stretch>
      </xdr:blipFill>
      <xdr:spPr>
        <a:xfrm>
          <a:off x="9210675" y="5524500"/>
          <a:ext cx="5771429" cy="1066667"/>
        </a:xfrm>
        <a:prstGeom prst="rect">
          <a:avLst/>
        </a:prstGeom>
      </xdr:spPr>
    </xdr:pic>
    <xdr:clientData/>
  </xdr:twoCellAnchor>
  <xdr:twoCellAnchor editAs="oneCell">
    <xdr:from>
      <xdr:col>14</xdr:col>
      <xdr:colOff>590550</xdr:colOff>
      <xdr:row>34</xdr:row>
      <xdr:rowOff>161925</xdr:rowOff>
    </xdr:from>
    <xdr:to>
      <xdr:col>23</xdr:col>
      <xdr:colOff>589864</xdr:colOff>
      <xdr:row>50</xdr:row>
      <xdr:rowOff>113925</xdr:rowOff>
    </xdr:to>
    <xdr:pic>
      <xdr:nvPicPr>
        <xdr:cNvPr id="6" name="Picture 5"/>
        <xdr:cNvPicPr>
          <a:picLocks noChangeAspect="1"/>
        </xdr:cNvPicPr>
      </xdr:nvPicPr>
      <xdr:blipFill>
        <a:blip xmlns:r="http://schemas.openxmlformats.org/officeDocument/2006/relationships" r:embed="rId5"/>
        <a:stretch>
          <a:fillRect/>
        </a:stretch>
      </xdr:blipFill>
      <xdr:spPr>
        <a:xfrm>
          <a:off x="9239250" y="6638925"/>
          <a:ext cx="5485714" cy="3000000"/>
        </a:xfrm>
        <a:prstGeom prst="rect">
          <a:avLst/>
        </a:prstGeom>
      </xdr:spPr>
    </xdr:pic>
    <xdr:clientData/>
  </xdr:twoCellAnchor>
  <xdr:twoCellAnchor editAs="oneCell">
    <xdr:from>
      <xdr:col>24</xdr:col>
      <xdr:colOff>581025</xdr:colOff>
      <xdr:row>28</xdr:row>
      <xdr:rowOff>0</xdr:rowOff>
    </xdr:from>
    <xdr:to>
      <xdr:col>33</xdr:col>
      <xdr:colOff>494625</xdr:colOff>
      <xdr:row>53</xdr:row>
      <xdr:rowOff>142262</xdr:rowOff>
    </xdr:to>
    <xdr:pic>
      <xdr:nvPicPr>
        <xdr:cNvPr id="7" name="Picture 6"/>
        <xdr:cNvPicPr>
          <a:picLocks noChangeAspect="1"/>
        </xdr:cNvPicPr>
      </xdr:nvPicPr>
      <xdr:blipFill>
        <a:blip xmlns:r="http://schemas.openxmlformats.org/officeDocument/2006/relationships" r:embed="rId6"/>
        <a:stretch>
          <a:fillRect/>
        </a:stretch>
      </xdr:blipFill>
      <xdr:spPr>
        <a:xfrm>
          <a:off x="15325725" y="5334000"/>
          <a:ext cx="5400000" cy="4904762"/>
        </a:xfrm>
        <a:prstGeom prst="rect">
          <a:avLst/>
        </a:prstGeom>
      </xdr:spPr>
    </xdr:pic>
    <xdr:clientData/>
  </xdr:twoCellAnchor>
  <xdr:twoCellAnchor>
    <xdr:from>
      <xdr:col>14</xdr:col>
      <xdr:colOff>581025</xdr:colOff>
      <xdr:row>3</xdr:row>
      <xdr:rowOff>152400</xdr:rowOff>
    </xdr:from>
    <xdr:to>
      <xdr:col>23</xdr:col>
      <xdr:colOff>552450</xdr:colOff>
      <xdr:row>4</xdr:row>
      <xdr:rowOff>142875</xdr:rowOff>
    </xdr:to>
    <xdr:sp macro="" textlink="">
      <xdr:nvSpPr>
        <xdr:cNvPr id="8" name="Rectangle 7"/>
        <xdr:cNvSpPr/>
      </xdr:nvSpPr>
      <xdr:spPr>
        <a:xfrm>
          <a:off x="9229725" y="723900"/>
          <a:ext cx="5457825" cy="1809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495300</xdr:colOff>
      <xdr:row>30</xdr:row>
      <xdr:rowOff>152400</xdr:rowOff>
    </xdr:from>
    <xdr:to>
      <xdr:col>23</xdr:col>
      <xdr:colOff>466725</xdr:colOff>
      <xdr:row>31</xdr:row>
      <xdr:rowOff>142875</xdr:rowOff>
    </xdr:to>
    <xdr:sp macro="" textlink="">
      <xdr:nvSpPr>
        <xdr:cNvPr id="9" name="Rectangle 8"/>
        <xdr:cNvSpPr/>
      </xdr:nvSpPr>
      <xdr:spPr>
        <a:xfrm>
          <a:off x="9144000" y="5867400"/>
          <a:ext cx="5457825" cy="1809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561976</xdr:colOff>
      <xdr:row>0</xdr:row>
      <xdr:rowOff>152400</xdr:rowOff>
    </xdr:from>
    <xdr:to>
      <xdr:col>9</xdr:col>
      <xdr:colOff>581026</xdr:colOff>
      <xdr:row>3</xdr:row>
      <xdr:rowOff>38100</xdr:rowOff>
    </xdr:to>
    <xdr:sp macro="" textlink="">
      <xdr:nvSpPr>
        <xdr:cNvPr id="10" name="Rectangle 9"/>
        <xdr:cNvSpPr/>
      </xdr:nvSpPr>
      <xdr:spPr>
        <a:xfrm>
          <a:off x="3114676" y="152400"/>
          <a:ext cx="3067050" cy="4572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28575</xdr:colOff>
      <xdr:row>0</xdr:row>
      <xdr:rowOff>47625</xdr:rowOff>
    </xdr:from>
    <xdr:to>
      <xdr:col>7</xdr:col>
      <xdr:colOff>542925</xdr:colOff>
      <xdr:row>4</xdr:row>
      <xdr:rowOff>0</xdr:rowOff>
    </xdr:to>
    <xdr:sp macro="" textlink="">
      <xdr:nvSpPr>
        <xdr:cNvPr id="11" name="Oval 10"/>
        <xdr:cNvSpPr/>
      </xdr:nvSpPr>
      <xdr:spPr>
        <a:xfrm>
          <a:off x="4410075" y="47625"/>
          <a:ext cx="514350" cy="714375"/>
        </a:xfrm>
        <a:prstGeom prst="ellipse">
          <a:avLst/>
        </a:prstGeom>
        <a:no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28575</xdr:colOff>
      <xdr:row>38</xdr:row>
      <xdr:rowOff>57150</xdr:rowOff>
    </xdr:from>
    <xdr:to>
      <xdr:col>10</xdr:col>
      <xdr:colOff>333375</xdr:colOff>
      <xdr:row>48</xdr:row>
      <xdr:rowOff>9525</xdr:rowOff>
    </xdr:to>
    <xdr:sp macro="" textlink="">
      <xdr:nvSpPr>
        <xdr:cNvPr id="12" name="TextBox 11"/>
        <xdr:cNvSpPr txBox="1"/>
      </xdr:nvSpPr>
      <xdr:spPr>
        <a:xfrm>
          <a:off x="1971675" y="7296150"/>
          <a:ext cx="4572000" cy="1857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The values used for initial estimates often result in different output values.  Usually the differences are modest.  Here we show the influence of the initial values for Jl1 (Kd).  The simple time course here</a:t>
          </a:r>
          <a:r>
            <a:rPr lang="en-US" sz="1100" b="0" i="0" u="none" strike="noStrike" baseline="0">
              <a:solidFill>
                <a:schemeClr val="dk1"/>
              </a:solidFill>
              <a:effectLst/>
              <a:latin typeface="+mn-lt"/>
              <a:ea typeface="+mn-ea"/>
              <a:cs typeface="+mn-cs"/>
            </a:rPr>
            <a:t> was generated using tcMMsolver and the input values shown in the red box.  Note that a Kd value of 0 was used, i.e., no first order component.  tcMMfitter will not accept an initial estimate of 0, but a value of 3.4e-11 is sufficiently close to zero to permit solver to return parameter estimates effectively equal to those used to generate the time course.  However, if the normal input value for Jl1 is used (3.4e-7, or 0.02 ul cm</a:t>
          </a:r>
          <a:r>
            <a:rPr lang="en-US" sz="1100" b="0" i="0" u="none" strike="noStrike" baseline="30000">
              <a:solidFill>
                <a:schemeClr val="dk1"/>
              </a:solidFill>
              <a:effectLst/>
              <a:latin typeface="+mn-lt"/>
              <a:ea typeface="+mn-ea"/>
              <a:cs typeface="+mn-cs"/>
            </a:rPr>
            <a:t>-2</a:t>
          </a:r>
          <a:r>
            <a:rPr lang="en-US" sz="1100" b="0" i="0" u="none" strike="noStrike" baseline="0">
              <a:solidFill>
                <a:schemeClr val="dk1"/>
              </a:solidFill>
              <a:effectLst/>
              <a:latin typeface="+mn-lt"/>
              <a:ea typeface="+mn-ea"/>
              <a:cs typeface="+mn-cs"/>
            </a:rPr>
            <a:t> min</a:t>
          </a:r>
          <a:r>
            <a:rPr lang="en-US" sz="1100" b="0" i="0" u="none" strike="noStrike" baseline="30000">
              <a:solidFill>
                <a:schemeClr val="dk1"/>
              </a:solidFill>
              <a:effectLst/>
              <a:latin typeface="+mn-lt"/>
              <a:ea typeface="+mn-ea"/>
              <a:cs typeface="+mn-cs"/>
            </a:rPr>
            <a:t>-1</a:t>
          </a:r>
          <a:r>
            <a:rPr lang="en-US" sz="1100" b="0" i="0" u="none" strike="noStrike" baseline="0">
              <a:solidFill>
                <a:schemeClr val="dk1"/>
              </a:solidFill>
              <a:effectLst/>
              <a:latin typeface="+mn-lt"/>
              <a:ea typeface="+mn-ea"/>
              <a:cs typeface="+mn-cs"/>
            </a:rPr>
            <a:t>), the calculated parameters differ slightly from the input values.</a:t>
          </a:r>
          <a:endParaRPr lang="en-US" sz="1100"/>
        </a:p>
      </xdr:txBody>
    </xdr:sp>
    <xdr:clientData/>
  </xdr:twoCellAnchor>
  <xdr:twoCellAnchor>
    <xdr:from>
      <xdr:col>2</xdr:col>
      <xdr:colOff>447675</xdr:colOff>
      <xdr:row>37</xdr:row>
      <xdr:rowOff>47625</xdr:rowOff>
    </xdr:from>
    <xdr:to>
      <xdr:col>10</xdr:col>
      <xdr:colOff>523875</xdr:colOff>
      <xdr:row>49</xdr:row>
      <xdr:rowOff>76200</xdr:rowOff>
    </xdr:to>
    <xdr:sp macro="" textlink="">
      <xdr:nvSpPr>
        <xdr:cNvPr id="13" name="Rectangle 12"/>
        <xdr:cNvSpPr/>
      </xdr:nvSpPr>
      <xdr:spPr>
        <a:xfrm>
          <a:off x="1781175" y="7096125"/>
          <a:ext cx="4953000" cy="2314575"/>
        </a:xfrm>
        <a:prstGeom prst="rect">
          <a:avLst/>
        </a:prstGeom>
        <a:noFill/>
        <a:ln w="762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14</xdr:col>
      <xdr:colOff>8533</xdr:colOff>
      <xdr:row>58</xdr:row>
      <xdr:rowOff>122443</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3619500"/>
          <a:ext cx="7933333" cy="11057143"/>
        </a:xfrm>
        <a:prstGeom prst="rect">
          <a:avLst/>
        </a:prstGeom>
      </xdr:spPr>
    </xdr:pic>
    <xdr:clientData/>
  </xdr:twoCellAnchor>
  <xdr:twoCellAnchor editAs="oneCell">
    <xdr:from>
      <xdr:col>1</xdr:col>
      <xdr:colOff>0</xdr:colOff>
      <xdr:row>59</xdr:row>
      <xdr:rowOff>9525</xdr:rowOff>
    </xdr:from>
    <xdr:to>
      <xdr:col>13</xdr:col>
      <xdr:colOff>275276</xdr:colOff>
      <xdr:row>77</xdr:row>
      <xdr:rowOff>37668</xdr:rowOff>
    </xdr:to>
    <xdr:pic>
      <xdr:nvPicPr>
        <xdr:cNvPr id="3" name="Picture 2"/>
        <xdr:cNvPicPr>
          <a:picLocks noChangeAspect="1"/>
        </xdr:cNvPicPr>
      </xdr:nvPicPr>
      <xdr:blipFill>
        <a:blip xmlns:r="http://schemas.openxmlformats.org/officeDocument/2006/relationships" r:embed="rId2"/>
        <a:stretch>
          <a:fillRect/>
        </a:stretch>
      </xdr:blipFill>
      <xdr:spPr>
        <a:xfrm>
          <a:off x="609600" y="14678025"/>
          <a:ext cx="7590476" cy="3457143"/>
        </a:xfrm>
        <a:prstGeom prst="rect">
          <a:avLst/>
        </a:prstGeom>
      </xdr:spPr>
    </xdr:pic>
    <xdr:clientData/>
  </xdr:twoCellAnchor>
  <xdr:twoCellAnchor editAs="oneCell">
    <xdr:from>
      <xdr:col>15</xdr:col>
      <xdr:colOff>0</xdr:colOff>
      <xdr:row>1</xdr:row>
      <xdr:rowOff>0</xdr:rowOff>
    </xdr:from>
    <xdr:to>
      <xdr:col>23</xdr:col>
      <xdr:colOff>485105</xdr:colOff>
      <xdr:row>26</xdr:row>
      <xdr:rowOff>37490</xdr:rowOff>
    </xdr:to>
    <xdr:pic>
      <xdr:nvPicPr>
        <xdr:cNvPr id="4" name="Picture 3"/>
        <xdr:cNvPicPr>
          <a:picLocks noChangeAspect="1"/>
        </xdr:cNvPicPr>
      </xdr:nvPicPr>
      <xdr:blipFill>
        <a:blip xmlns:r="http://schemas.openxmlformats.org/officeDocument/2006/relationships" r:embed="rId3"/>
        <a:stretch>
          <a:fillRect/>
        </a:stretch>
      </xdr:blipFill>
      <xdr:spPr>
        <a:xfrm>
          <a:off x="9144000" y="190500"/>
          <a:ext cx="5361905" cy="4876190"/>
        </a:xfrm>
        <a:prstGeom prst="rect">
          <a:avLst/>
        </a:prstGeom>
      </xdr:spPr>
    </xdr:pic>
    <xdr:clientData/>
  </xdr:twoCellAnchor>
  <xdr:twoCellAnchor editAs="oneCell">
    <xdr:from>
      <xdr:col>15</xdr:col>
      <xdr:colOff>0</xdr:colOff>
      <xdr:row>26</xdr:row>
      <xdr:rowOff>142875</xdr:rowOff>
    </xdr:from>
    <xdr:to>
      <xdr:col>23</xdr:col>
      <xdr:colOff>532724</xdr:colOff>
      <xdr:row>52</xdr:row>
      <xdr:rowOff>94637</xdr:rowOff>
    </xdr:to>
    <xdr:pic>
      <xdr:nvPicPr>
        <xdr:cNvPr id="5" name="Picture 4"/>
        <xdr:cNvPicPr>
          <a:picLocks noChangeAspect="1"/>
        </xdr:cNvPicPr>
      </xdr:nvPicPr>
      <xdr:blipFill>
        <a:blip xmlns:r="http://schemas.openxmlformats.org/officeDocument/2006/relationships" r:embed="rId4"/>
        <a:stretch>
          <a:fillRect/>
        </a:stretch>
      </xdr:blipFill>
      <xdr:spPr>
        <a:xfrm>
          <a:off x="9144000" y="5095875"/>
          <a:ext cx="5409524" cy="4904762"/>
        </a:xfrm>
        <a:prstGeom prst="rect">
          <a:avLst/>
        </a:prstGeom>
      </xdr:spPr>
    </xdr:pic>
    <xdr:clientData/>
  </xdr:twoCellAnchor>
  <xdr:twoCellAnchor editAs="oneCell">
    <xdr:from>
      <xdr:col>24</xdr:col>
      <xdr:colOff>0</xdr:colOff>
      <xdr:row>27</xdr:row>
      <xdr:rowOff>0</xdr:rowOff>
    </xdr:from>
    <xdr:to>
      <xdr:col>34</xdr:col>
      <xdr:colOff>46857</xdr:colOff>
      <xdr:row>55</xdr:row>
      <xdr:rowOff>85048</xdr:rowOff>
    </xdr:to>
    <xdr:pic>
      <xdr:nvPicPr>
        <xdr:cNvPr id="6" name="Picture 5"/>
        <xdr:cNvPicPr>
          <a:picLocks noChangeAspect="1"/>
        </xdr:cNvPicPr>
      </xdr:nvPicPr>
      <xdr:blipFill>
        <a:blip xmlns:r="http://schemas.openxmlformats.org/officeDocument/2006/relationships" r:embed="rId5"/>
        <a:stretch>
          <a:fillRect/>
        </a:stretch>
      </xdr:blipFill>
      <xdr:spPr>
        <a:xfrm>
          <a:off x="14630400" y="5143500"/>
          <a:ext cx="6142857" cy="5419048"/>
        </a:xfrm>
        <a:prstGeom prst="rect">
          <a:avLst/>
        </a:prstGeom>
      </xdr:spPr>
    </xdr:pic>
    <xdr:clientData/>
  </xdr:twoCellAnchor>
  <xdr:twoCellAnchor>
    <xdr:from>
      <xdr:col>1</xdr:col>
      <xdr:colOff>523875</xdr:colOff>
      <xdr:row>36</xdr:row>
      <xdr:rowOff>123825</xdr:rowOff>
    </xdr:from>
    <xdr:to>
      <xdr:col>3</xdr:col>
      <xdr:colOff>590550</xdr:colOff>
      <xdr:row>38</xdr:row>
      <xdr:rowOff>0</xdr:rowOff>
    </xdr:to>
    <xdr:sp macro="" textlink="">
      <xdr:nvSpPr>
        <xdr:cNvPr id="7" name="Rectangle 6"/>
        <xdr:cNvSpPr/>
      </xdr:nvSpPr>
      <xdr:spPr>
        <a:xfrm>
          <a:off x="1133475" y="7058025"/>
          <a:ext cx="1285875" cy="2571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600075</xdr:colOff>
      <xdr:row>54</xdr:row>
      <xdr:rowOff>161925</xdr:rowOff>
    </xdr:from>
    <xdr:to>
      <xdr:col>11</xdr:col>
      <xdr:colOff>114300</xdr:colOff>
      <xdr:row>55</xdr:row>
      <xdr:rowOff>161925</xdr:rowOff>
    </xdr:to>
    <xdr:sp macro="" textlink="">
      <xdr:nvSpPr>
        <xdr:cNvPr id="8" name="Rectangle 7"/>
        <xdr:cNvSpPr/>
      </xdr:nvSpPr>
      <xdr:spPr>
        <a:xfrm>
          <a:off x="1209675" y="10525125"/>
          <a:ext cx="5610225" cy="1905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552450</xdr:colOff>
      <xdr:row>66</xdr:row>
      <xdr:rowOff>19050</xdr:rowOff>
    </xdr:from>
    <xdr:to>
      <xdr:col>10</xdr:col>
      <xdr:colOff>314325</xdr:colOff>
      <xdr:row>76</xdr:row>
      <xdr:rowOff>57150</xdr:rowOff>
    </xdr:to>
    <xdr:sp macro="" textlink="">
      <xdr:nvSpPr>
        <xdr:cNvPr id="10" name="Rectangle 9"/>
        <xdr:cNvSpPr/>
      </xdr:nvSpPr>
      <xdr:spPr>
        <a:xfrm>
          <a:off x="1162050" y="12668250"/>
          <a:ext cx="5248275" cy="19431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571500</xdr:colOff>
      <xdr:row>47</xdr:row>
      <xdr:rowOff>114300</xdr:rowOff>
    </xdr:from>
    <xdr:to>
      <xdr:col>12</xdr:col>
      <xdr:colOff>190500</xdr:colOff>
      <xdr:row>54</xdr:row>
      <xdr:rowOff>142875</xdr:rowOff>
    </xdr:to>
    <xdr:sp macro="" textlink="">
      <xdr:nvSpPr>
        <xdr:cNvPr id="11" name="Rectangle 10"/>
        <xdr:cNvSpPr/>
      </xdr:nvSpPr>
      <xdr:spPr>
        <a:xfrm>
          <a:off x="1181100" y="9144000"/>
          <a:ext cx="6324600" cy="13620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K32"/>
  <sheetViews>
    <sheetView tabSelected="1" workbookViewId="0">
      <selection activeCell="C46" sqref="C46"/>
    </sheetView>
  </sheetViews>
  <sheetFormatPr defaultRowHeight="15" x14ac:dyDescent="0.25"/>
  <cols>
    <col min="1" max="1" width="9.140625" style="1"/>
    <col min="2" max="2" width="10.5703125" style="1" customWidth="1"/>
    <col min="3" max="16384" width="9.140625" style="1"/>
  </cols>
  <sheetData>
    <row r="1" spans="2:37" x14ac:dyDescent="0.25">
      <c r="B1" s="1" t="s">
        <v>0</v>
      </c>
    </row>
    <row r="2" spans="2:37" x14ac:dyDescent="0.25">
      <c r="B2" s="1" t="s">
        <v>1</v>
      </c>
    </row>
    <row r="4" spans="2:37" x14ac:dyDescent="0.25">
      <c r="B4" s="3" t="s">
        <v>2</v>
      </c>
      <c r="C4" s="3"/>
      <c r="D4" s="3"/>
      <c r="E4" s="3"/>
      <c r="F4" s="3"/>
      <c r="G4" s="3"/>
      <c r="H4" s="3"/>
      <c r="I4" s="3"/>
      <c r="J4" s="3"/>
      <c r="K4" s="3"/>
      <c r="L4" s="3"/>
      <c r="M4" s="3"/>
    </row>
    <row r="5" spans="2:37" x14ac:dyDescent="0.25">
      <c r="B5" s="3" t="s">
        <v>3</v>
      </c>
      <c r="C5" s="3">
        <v>0.3</v>
      </c>
      <c r="D5" s="3">
        <v>0.3</v>
      </c>
      <c r="E5" s="3">
        <v>0.3</v>
      </c>
      <c r="F5" s="3">
        <v>0.3</v>
      </c>
      <c r="G5" s="3">
        <v>0.3</v>
      </c>
      <c r="H5" s="3"/>
      <c r="I5" s="3">
        <v>1</v>
      </c>
      <c r="J5" s="3">
        <v>1</v>
      </c>
      <c r="K5" s="3">
        <v>1</v>
      </c>
      <c r="L5" s="3">
        <v>1</v>
      </c>
      <c r="M5" s="3">
        <v>1</v>
      </c>
      <c r="N5"/>
      <c r="O5">
        <v>3</v>
      </c>
      <c r="P5">
        <v>3</v>
      </c>
      <c r="Q5">
        <v>3</v>
      </c>
      <c r="R5">
        <v>3</v>
      </c>
      <c r="S5">
        <v>3</v>
      </c>
      <c r="T5"/>
      <c r="U5">
        <v>10</v>
      </c>
      <c r="V5">
        <v>10</v>
      </c>
      <c r="W5">
        <v>10</v>
      </c>
      <c r="X5">
        <v>10</v>
      </c>
      <c r="Y5">
        <v>10</v>
      </c>
      <c r="AA5" s="1">
        <v>30</v>
      </c>
      <c r="AB5" s="1">
        <v>30</v>
      </c>
      <c r="AC5" s="1">
        <v>30</v>
      </c>
      <c r="AD5" s="1">
        <v>30</v>
      </c>
      <c r="AE5" s="1">
        <v>30</v>
      </c>
      <c r="AG5" s="1">
        <v>100</v>
      </c>
      <c r="AH5" s="1">
        <v>100</v>
      </c>
      <c r="AI5" s="1">
        <v>100</v>
      </c>
      <c r="AJ5" s="1">
        <v>100</v>
      </c>
      <c r="AK5" s="1">
        <v>100</v>
      </c>
    </row>
    <row r="6" spans="2:37" x14ac:dyDescent="0.25">
      <c r="B6" s="3"/>
      <c r="C6" s="3"/>
      <c r="D6" s="3"/>
      <c r="E6" s="3"/>
      <c r="F6" s="3"/>
      <c r="G6" s="3"/>
      <c r="H6" s="3"/>
      <c r="I6" s="3"/>
      <c r="J6" s="3"/>
      <c r="K6" s="3"/>
      <c r="L6" s="3"/>
      <c r="M6" s="3"/>
      <c r="N6" s="2"/>
      <c r="O6" s="2"/>
      <c r="P6" s="2"/>
      <c r="Q6" s="2"/>
      <c r="R6" s="2"/>
      <c r="S6" s="2"/>
      <c r="T6" s="2"/>
      <c r="U6" s="2"/>
      <c r="V6" s="2"/>
      <c r="W6" s="2"/>
      <c r="X6" s="2"/>
      <c r="Y6" s="2"/>
    </row>
    <row r="7" spans="2:37" x14ac:dyDescent="0.25">
      <c r="B7" s="3">
        <v>14.4</v>
      </c>
      <c r="C7" s="3">
        <v>0.33422389533689933</v>
      </c>
      <c r="D7" s="3">
        <v>0.34237627580587826</v>
      </c>
      <c r="E7" s="3">
        <v>0.32045397888730465</v>
      </c>
      <c r="F7" s="3">
        <v>0.3689964329010143</v>
      </c>
      <c r="G7" s="3">
        <v>0.25019443650907491</v>
      </c>
      <c r="H7" s="3"/>
      <c r="I7" s="3">
        <v>1.0380140964607136</v>
      </c>
      <c r="J7" s="3">
        <v>0.91726633306928518</v>
      </c>
      <c r="K7" s="3">
        <v>1.1637208671600097</v>
      </c>
      <c r="L7" s="3">
        <v>0.85737166325444436</v>
      </c>
      <c r="M7" s="3">
        <v>0.90536095253431004</v>
      </c>
      <c r="N7" s="2"/>
      <c r="O7" s="2">
        <v>2.3181667933089458</v>
      </c>
      <c r="P7" s="2">
        <v>2.5786770089200788</v>
      </c>
      <c r="Q7" s="2">
        <v>2.0989685961043527</v>
      </c>
      <c r="R7" s="2">
        <v>2.3083215477271994</v>
      </c>
      <c r="S7" s="2">
        <v>2.0164316840362666</v>
      </c>
      <c r="T7" s="2"/>
      <c r="U7" s="2">
        <v>3.1113781858709206</v>
      </c>
      <c r="V7" s="2">
        <v>4.1040800588089281</v>
      </c>
      <c r="W7" s="2">
        <v>3.8031256129112618</v>
      </c>
      <c r="X7" s="2">
        <v>4.0859656765569108</v>
      </c>
      <c r="Y7" s="2">
        <v>4.4836496533278156</v>
      </c>
      <c r="AA7" s="1">
        <v>4.2910027162799897</v>
      </c>
      <c r="AB7" s="1">
        <v>6.0201038529346471</v>
      </c>
      <c r="AC7" s="1">
        <v>5.637325755933956</v>
      </c>
      <c r="AD7" s="1">
        <v>4.846922479025495</v>
      </c>
      <c r="AE7" s="1">
        <v>5.4456179103636373</v>
      </c>
      <c r="AG7" s="1">
        <v>6.2798193566363967</v>
      </c>
      <c r="AH7" s="1">
        <v>6.1902332408522573</v>
      </c>
      <c r="AI7" s="1">
        <v>7.4877408589776877</v>
      </c>
      <c r="AJ7" s="1">
        <v>6.6355053171368272</v>
      </c>
      <c r="AK7" s="1">
        <v>4.6581788595999498</v>
      </c>
    </row>
    <row r="8" spans="2:37" x14ac:dyDescent="0.25">
      <c r="B8" s="3">
        <v>28.8</v>
      </c>
      <c r="C8" s="3">
        <v>0.47744703287972562</v>
      </c>
      <c r="D8" s="3">
        <v>0.57626357708138665</v>
      </c>
      <c r="E8" s="3">
        <v>0.56317081800441626</v>
      </c>
      <c r="F8" s="3">
        <v>0.49343531053184964</v>
      </c>
      <c r="G8" s="3">
        <v>0.53334794923695483</v>
      </c>
      <c r="H8" s="3"/>
      <c r="I8" s="3">
        <v>1.5933347535943037</v>
      </c>
      <c r="J8" s="3">
        <v>1.5551551493861651</v>
      </c>
      <c r="K8" s="3">
        <v>1.8007019865108127</v>
      </c>
      <c r="L8" s="3">
        <v>1.8308746149701249</v>
      </c>
      <c r="M8" s="3">
        <v>1.911868360298933</v>
      </c>
      <c r="N8" s="2"/>
      <c r="O8" s="2">
        <v>4.5021092141971053</v>
      </c>
      <c r="P8" s="2">
        <v>5.1358157334246677</v>
      </c>
      <c r="Q8" s="2">
        <v>4.834693720873652</v>
      </c>
      <c r="R8" s="2">
        <v>4.2003449882153543</v>
      </c>
      <c r="S8" s="2">
        <v>3.9464556749163568</v>
      </c>
      <c r="T8" s="2"/>
      <c r="U8" s="2">
        <v>8.8862958037148765</v>
      </c>
      <c r="V8" s="2">
        <v>7.0563736684737783</v>
      </c>
      <c r="W8" s="2">
        <v>7.5622162968493329</v>
      </c>
      <c r="X8" s="2">
        <v>7.7901529544472679</v>
      </c>
      <c r="Y8" s="2">
        <v>7.4960452803651014</v>
      </c>
      <c r="AA8" s="1">
        <v>10.074108697460124</v>
      </c>
      <c r="AB8" s="1">
        <v>9.5366201972141909</v>
      </c>
      <c r="AC8" s="1">
        <v>11.265653164886727</v>
      </c>
      <c r="AD8" s="1">
        <v>6.5140560614598986</v>
      </c>
      <c r="AE8" s="1">
        <v>9.8076332026739763</v>
      </c>
      <c r="AG8" s="1">
        <v>9.9631528806164482</v>
      </c>
      <c r="AH8" s="1">
        <v>11.747283976215824</v>
      </c>
      <c r="AI8" s="1">
        <v>14.256662130519642</v>
      </c>
      <c r="AJ8" s="1">
        <v>9.6943478876649696</v>
      </c>
      <c r="AK8" s="1">
        <v>10.642301628686768</v>
      </c>
    </row>
    <row r="9" spans="2:37" x14ac:dyDescent="0.25">
      <c r="B9" s="3">
        <v>36</v>
      </c>
      <c r="C9" s="3">
        <v>0.48759262809687498</v>
      </c>
      <c r="D9" s="3">
        <v>0.63244259486392784</v>
      </c>
      <c r="E9" s="3">
        <v>0.55414114854640661</v>
      </c>
      <c r="F9" s="3">
        <v>0.83993364687718475</v>
      </c>
      <c r="G9" s="3">
        <v>0.88307264135656727</v>
      </c>
      <c r="H9" s="3"/>
      <c r="I9" s="3">
        <v>2.1731107737539803</v>
      </c>
      <c r="J9" s="3">
        <v>2.3787720154553869</v>
      </c>
      <c r="K9" s="3">
        <v>1.9875354798750999</v>
      </c>
      <c r="L9" s="3">
        <v>1.8296128872381232</v>
      </c>
      <c r="M9" s="3">
        <v>1.8806237281564322</v>
      </c>
      <c r="N9" s="2"/>
      <c r="O9" s="2">
        <v>4.7452156298825514</v>
      </c>
      <c r="P9" s="2">
        <v>5.0123374376556908</v>
      </c>
      <c r="Q9" s="2">
        <v>4.432788761577803</v>
      </c>
      <c r="R9" s="2">
        <v>4.1051148505745907</v>
      </c>
      <c r="S9" s="2">
        <v>4.8114025045832811</v>
      </c>
      <c r="T9" s="2"/>
      <c r="U9" s="2">
        <v>11.309179132970414</v>
      </c>
      <c r="V9" s="2">
        <v>9.5595434189312503</v>
      </c>
      <c r="W9" s="2">
        <v>8.3855948585212818</v>
      </c>
      <c r="X9" s="2">
        <v>10.50620394138266</v>
      </c>
      <c r="Y9" s="2">
        <v>11.021549833665931</v>
      </c>
      <c r="AA9" s="1">
        <v>15.916570398696756</v>
      </c>
      <c r="AB9" s="1">
        <v>12.467947741484121</v>
      </c>
      <c r="AC9" s="1">
        <v>14.977812943536705</v>
      </c>
      <c r="AD9" s="1">
        <v>11.662450404160776</v>
      </c>
      <c r="AE9" s="1">
        <v>12.993242684848276</v>
      </c>
      <c r="AG9" s="1">
        <v>13.880671605249169</v>
      </c>
      <c r="AH9" s="1">
        <v>16.138883016586036</v>
      </c>
      <c r="AI9" s="1">
        <v>12.040160866583436</v>
      </c>
      <c r="AJ9" s="1">
        <v>13.547621440323017</v>
      </c>
      <c r="AK9" s="1">
        <v>15.029863586472736</v>
      </c>
    </row>
    <row r="10" spans="2:37" x14ac:dyDescent="0.25">
      <c r="B10" s="3">
        <v>54</v>
      </c>
      <c r="C10" s="3">
        <v>0.80369219050994922</v>
      </c>
      <c r="D10" s="3">
        <v>1.0630412654118755</v>
      </c>
      <c r="E10" s="3">
        <v>0.7563847837847868</v>
      </c>
      <c r="F10" s="3">
        <v>0.82756657060187933</v>
      </c>
      <c r="G10" s="3">
        <v>0.92240938256562099</v>
      </c>
      <c r="H10" s="3"/>
      <c r="I10" s="3">
        <v>3.0580957189243811</v>
      </c>
      <c r="J10" s="3">
        <v>2.9528182745646609</v>
      </c>
      <c r="K10" s="3">
        <v>2.8577635216539181</v>
      </c>
      <c r="L10" s="3">
        <v>2.8848128006141462</v>
      </c>
      <c r="M10" s="3">
        <v>2.6437952272251555</v>
      </c>
      <c r="N10" s="2"/>
      <c r="O10" s="2">
        <v>5.4337174353528344</v>
      </c>
      <c r="P10" s="2">
        <v>5.4695913170256789</v>
      </c>
      <c r="Q10" s="2">
        <v>5.3631771714742902</v>
      </c>
      <c r="R10" s="2">
        <v>4.8053926466459798</v>
      </c>
      <c r="S10" s="2">
        <v>8.0975609082186857</v>
      </c>
      <c r="T10" s="2"/>
      <c r="U10" s="2">
        <v>13.459670898064225</v>
      </c>
      <c r="V10" s="2">
        <v>9.9577031491459032</v>
      </c>
      <c r="W10" s="2">
        <v>11.907815205334092</v>
      </c>
      <c r="X10" s="2">
        <v>11.608774766782869</v>
      </c>
      <c r="Y10" s="2">
        <v>12.113168522661258</v>
      </c>
      <c r="AA10" s="1">
        <v>18.637787214390791</v>
      </c>
      <c r="AB10" s="1">
        <v>11.410944045838246</v>
      </c>
      <c r="AC10" s="1">
        <v>11.50916120105375</v>
      </c>
      <c r="AD10" s="1">
        <v>14.172833999556007</v>
      </c>
      <c r="AE10" s="1">
        <v>10.527318799679138</v>
      </c>
      <c r="AG10" s="1">
        <v>25.892242320703339</v>
      </c>
      <c r="AH10" s="1">
        <v>21.945617211234765</v>
      </c>
      <c r="AI10" s="1">
        <v>18.652647336935768</v>
      </c>
      <c r="AJ10" s="1">
        <v>17.516022096297647</v>
      </c>
      <c r="AK10" s="1">
        <v>14.09402078198147</v>
      </c>
    </row>
    <row r="11" spans="2:37" x14ac:dyDescent="0.25">
      <c r="B11" s="3">
        <v>72</v>
      </c>
      <c r="C11" s="3">
        <v>1.0155995451966002</v>
      </c>
      <c r="D11" s="3">
        <v>1.3969290263972047</v>
      </c>
      <c r="E11" s="3">
        <v>0.9930285103153853</v>
      </c>
      <c r="F11" s="3">
        <v>1.0417475065237343</v>
      </c>
      <c r="G11" s="3">
        <v>1.1660882138238748</v>
      </c>
      <c r="H11" s="3"/>
      <c r="I11" s="3">
        <v>2.8583095289899845</v>
      </c>
      <c r="J11" s="3">
        <v>3.3912306835066763</v>
      </c>
      <c r="K11" s="3">
        <v>2.9242818768136569</v>
      </c>
      <c r="L11" s="3">
        <v>3.2594579353979287</v>
      </c>
      <c r="M11" s="3">
        <v>3.4760274519587897</v>
      </c>
      <c r="N11" s="2"/>
      <c r="O11" s="2">
        <v>8.5968667521984745</v>
      </c>
      <c r="P11" s="2">
        <v>9.9716200469901928</v>
      </c>
      <c r="Q11" s="2">
        <v>8.5008349266436731</v>
      </c>
      <c r="R11" s="2">
        <v>7.537783110725651</v>
      </c>
      <c r="S11" s="2">
        <v>8.0041586826750208</v>
      </c>
      <c r="T11" s="2"/>
      <c r="U11" s="2">
        <v>14.603324164132372</v>
      </c>
      <c r="V11" s="2">
        <v>13.824005189240996</v>
      </c>
      <c r="W11" s="2">
        <v>17.272931827356931</v>
      </c>
      <c r="X11" s="2">
        <v>12.67924836707915</v>
      </c>
      <c r="Y11" s="2">
        <v>14.865301099626437</v>
      </c>
      <c r="AA11" s="1">
        <v>17.376237646683336</v>
      </c>
      <c r="AB11" s="1">
        <v>20.222599057844253</v>
      </c>
      <c r="AC11" s="1">
        <v>24.028759251382287</v>
      </c>
      <c r="AD11" s="1">
        <v>21.115805747600195</v>
      </c>
      <c r="AE11" s="1">
        <v>20.50006757614057</v>
      </c>
      <c r="AG11" s="1">
        <v>24.140389373255893</v>
      </c>
      <c r="AH11" s="1">
        <v>24.864485261247548</v>
      </c>
      <c r="AI11" s="1">
        <v>29.46440553282315</v>
      </c>
      <c r="AJ11" s="1">
        <v>24.616660392650438</v>
      </c>
      <c r="AK11" s="1">
        <v>25.840207213351558</v>
      </c>
    </row>
    <row r="12" spans="2:37" x14ac:dyDescent="0.25">
      <c r="B12" s="3">
        <v>90</v>
      </c>
      <c r="C12" s="3">
        <v>0.87061997301826255</v>
      </c>
      <c r="D12" s="3">
        <v>1.180173095944109</v>
      </c>
      <c r="E12" s="3">
        <v>1.2238677164087222</v>
      </c>
      <c r="F12" s="3">
        <v>1.0763006998590212</v>
      </c>
      <c r="G12" s="3">
        <v>1.299296722289059</v>
      </c>
      <c r="H12" s="3"/>
      <c r="I12" s="3">
        <v>3.3316077192752891</v>
      </c>
      <c r="J12" s="3">
        <v>3.9486210540430928</v>
      </c>
      <c r="K12" s="3">
        <v>2.8743894420295408</v>
      </c>
      <c r="L12" s="3">
        <v>3.6457253821418965</v>
      </c>
      <c r="M12" s="3">
        <v>3.339591554208619</v>
      </c>
      <c r="N12" s="2"/>
      <c r="O12" s="2">
        <v>8.8075583520998837</v>
      </c>
      <c r="P12" s="2">
        <v>8.3371187935079547</v>
      </c>
      <c r="Q12" s="2">
        <v>7.295919457818667</v>
      </c>
      <c r="R12" s="2">
        <v>8.2967411243083653</v>
      </c>
      <c r="S12" s="2">
        <v>7.7601400256512152</v>
      </c>
      <c r="T12" s="2"/>
      <c r="U12" s="2">
        <v>21.500121458301081</v>
      </c>
      <c r="V12" s="2">
        <v>23.529353513792852</v>
      </c>
      <c r="W12" s="2">
        <v>15.003394277895552</v>
      </c>
      <c r="X12" s="2">
        <v>18.784864722214831</v>
      </c>
      <c r="Y12" s="2">
        <v>17.204015788808324</v>
      </c>
      <c r="AA12" s="1">
        <v>26.525533517686192</v>
      </c>
      <c r="AB12" s="1">
        <v>20.207613264565232</v>
      </c>
      <c r="AC12" s="1">
        <v>29.586480497341171</v>
      </c>
      <c r="AD12" s="1">
        <v>18.805367901993538</v>
      </c>
      <c r="AE12" s="1">
        <v>21.286564871706226</v>
      </c>
      <c r="AG12" s="1">
        <v>31.887548381486685</v>
      </c>
      <c r="AH12" s="1">
        <v>24.434804622213012</v>
      </c>
      <c r="AI12" s="1">
        <v>28.781220684149599</v>
      </c>
      <c r="AJ12" s="1">
        <v>23.04799723826136</v>
      </c>
      <c r="AK12" s="1">
        <v>20.465617640878612</v>
      </c>
    </row>
    <row r="13" spans="2:37" x14ac:dyDescent="0.25">
      <c r="B13" s="3">
        <v>108</v>
      </c>
      <c r="C13" s="3">
        <v>1.3094129272714838</v>
      </c>
      <c r="D13" s="3">
        <v>1.4150639879217448</v>
      </c>
      <c r="E13" s="3">
        <v>1.5055794103211575</v>
      </c>
      <c r="F13" s="3">
        <v>1.5608756315475905</v>
      </c>
      <c r="G13" s="3">
        <v>1.3093193368590315</v>
      </c>
      <c r="H13" s="3"/>
      <c r="I13" s="3">
        <v>4.0731176837351208</v>
      </c>
      <c r="J13" s="3">
        <v>4.3487577439237688</v>
      </c>
      <c r="K13" s="3">
        <v>4.1466106109536218</v>
      </c>
      <c r="L13" s="3">
        <v>4.3314569099050226</v>
      </c>
      <c r="M13" s="3">
        <v>3.4533063439711937</v>
      </c>
      <c r="N13" s="2"/>
      <c r="O13" s="2">
        <v>9.7096917286927393</v>
      </c>
      <c r="P13" s="2">
        <v>8.8934279512745551</v>
      </c>
      <c r="Q13" s="2">
        <v>9.819526179243212</v>
      </c>
      <c r="R13" s="2">
        <v>12.355668161213952</v>
      </c>
      <c r="S13" s="2">
        <v>9.6000397610073556</v>
      </c>
      <c r="T13" s="2"/>
      <c r="U13" s="2">
        <v>23.899195428240812</v>
      </c>
      <c r="V13" s="2">
        <v>24.218254075523433</v>
      </c>
      <c r="W13" s="2">
        <v>18.512076833457318</v>
      </c>
      <c r="X13" s="2">
        <v>26.693072980950706</v>
      </c>
      <c r="Y13" s="2">
        <v>20.813732969062027</v>
      </c>
      <c r="AA13" s="1">
        <v>34.139497155577153</v>
      </c>
      <c r="AB13" s="1">
        <v>29.771033345582964</v>
      </c>
      <c r="AC13" s="1">
        <v>31.225959219855419</v>
      </c>
      <c r="AD13" s="1">
        <v>29.019536197850162</v>
      </c>
      <c r="AE13" s="1">
        <v>29.662713105285242</v>
      </c>
      <c r="AG13" s="1">
        <v>37.890033302182907</v>
      </c>
      <c r="AH13" s="1">
        <v>35.869927184473298</v>
      </c>
      <c r="AI13" s="1">
        <v>26.468616565824856</v>
      </c>
      <c r="AJ13" s="1">
        <v>33.924403677674029</v>
      </c>
      <c r="AK13" s="1">
        <v>34.195047491022933</v>
      </c>
    </row>
    <row r="14" spans="2:37" x14ac:dyDescent="0.25">
      <c r="B14" s="3">
        <v>126</v>
      </c>
      <c r="C14" s="3">
        <v>1.3835581784736417</v>
      </c>
      <c r="D14" s="3">
        <v>1.1609198410578347</v>
      </c>
      <c r="E14" s="3">
        <v>1.1822363169146795</v>
      </c>
      <c r="F14" s="3">
        <v>1.2804279587934591</v>
      </c>
      <c r="G14" s="3">
        <v>1.1071974701156433</v>
      </c>
      <c r="H14" s="3"/>
      <c r="I14" s="3">
        <v>4.9768148410341304</v>
      </c>
      <c r="J14" s="3">
        <v>3.981991842703315</v>
      </c>
      <c r="K14" s="3">
        <v>2.9804071584722389</v>
      </c>
      <c r="L14" s="3">
        <v>4.4487634254668098</v>
      </c>
      <c r="M14" s="3">
        <v>4.0096958627548593</v>
      </c>
      <c r="N14" s="2"/>
      <c r="O14" s="2">
        <v>10.117423804717935</v>
      </c>
      <c r="P14" s="2">
        <v>10.611045232840064</v>
      </c>
      <c r="Q14" s="2">
        <v>8.5885108588553862</v>
      </c>
      <c r="R14" s="2">
        <v>11.670128391635783</v>
      </c>
      <c r="S14" s="2">
        <v>11.86904339600428</v>
      </c>
      <c r="T14" s="2"/>
      <c r="U14" s="2">
        <v>21.342357365882251</v>
      </c>
      <c r="V14" s="2">
        <v>25.003098429876847</v>
      </c>
      <c r="W14" s="2">
        <v>19.366733316534873</v>
      </c>
      <c r="X14" s="2">
        <v>25.146336248873727</v>
      </c>
      <c r="Y14" s="2">
        <v>22.787758140745037</v>
      </c>
      <c r="AA14" s="1">
        <v>34.162025213292175</v>
      </c>
      <c r="AB14" s="1">
        <v>35.815355353397273</v>
      </c>
      <c r="AC14" s="1">
        <v>23.060607984870845</v>
      </c>
      <c r="AD14" s="1">
        <v>35.847778836263423</v>
      </c>
      <c r="AE14" s="1">
        <v>37.989085393438621</v>
      </c>
      <c r="AG14" s="1">
        <v>23.242023601653027</v>
      </c>
      <c r="AH14" s="1">
        <v>24.702733803732798</v>
      </c>
      <c r="AI14" s="1">
        <v>40.531304925932595</v>
      </c>
      <c r="AJ14" s="1">
        <v>40.060158067416296</v>
      </c>
      <c r="AK14" s="1">
        <v>27.326793834969365</v>
      </c>
    </row>
    <row r="15" spans="2:37" x14ac:dyDescent="0.25">
      <c r="B15" s="3">
        <v>144</v>
      </c>
      <c r="C15" s="3">
        <v>1.3235752009400668</v>
      </c>
      <c r="D15" s="3">
        <v>1.2562606365329034</v>
      </c>
      <c r="E15" s="3">
        <v>1.4200097265402269</v>
      </c>
      <c r="F15" s="3">
        <v>1.9557862036762919</v>
      </c>
      <c r="G15" s="3">
        <v>1.4075572389646522</v>
      </c>
      <c r="H15" s="3"/>
      <c r="I15" s="3">
        <v>3.622921740335038</v>
      </c>
      <c r="J15" s="3">
        <v>4.4134803804191884</v>
      </c>
      <c r="K15" s="3">
        <v>5.2568373186013213</v>
      </c>
      <c r="L15" s="3">
        <v>4.5835246209461564</v>
      </c>
      <c r="M15" s="3">
        <v>4.4860794499015642</v>
      </c>
      <c r="N15" s="2"/>
      <c r="O15" s="2">
        <v>10.351100630491503</v>
      </c>
      <c r="P15" s="2">
        <v>11.006169088699604</v>
      </c>
      <c r="Q15" s="2">
        <v>10.585149363745726</v>
      </c>
      <c r="R15" s="2">
        <v>12.593375589138502</v>
      </c>
      <c r="S15" s="2">
        <v>11.45633422706293</v>
      </c>
      <c r="T15" s="2"/>
      <c r="U15" s="2">
        <v>23.339190043485356</v>
      </c>
      <c r="V15" s="2">
        <v>24.044446580044497</v>
      </c>
      <c r="W15" s="2">
        <v>29.184179208457689</v>
      </c>
      <c r="X15" s="2">
        <v>28.92461179321224</v>
      </c>
      <c r="Y15" s="2">
        <v>21.200467785851352</v>
      </c>
      <c r="AA15" s="1">
        <v>24.863508280025357</v>
      </c>
      <c r="AB15" s="1">
        <v>34.043380083759544</v>
      </c>
      <c r="AC15" s="1">
        <v>36.095948966097637</v>
      </c>
      <c r="AD15" s="1">
        <v>34.965446865416446</v>
      </c>
      <c r="AE15" s="1">
        <v>35.879959663935075</v>
      </c>
      <c r="AG15" s="1">
        <v>49.965206425419325</v>
      </c>
      <c r="AH15" s="1">
        <v>44.443575789175291</v>
      </c>
      <c r="AI15" s="1">
        <v>44.491659076717539</v>
      </c>
      <c r="AJ15" s="1">
        <v>36.671310861639157</v>
      </c>
      <c r="AK15" s="1">
        <v>36.923791989955106</v>
      </c>
    </row>
    <row r="16" spans="2:37" x14ac:dyDescent="0.25">
      <c r="B16" s="3">
        <v>162</v>
      </c>
      <c r="C16" s="3">
        <v>1.4797117747581827</v>
      </c>
      <c r="D16" s="3">
        <v>1.1375910025480303</v>
      </c>
      <c r="E16" s="3">
        <v>1.1913735965578154</v>
      </c>
      <c r="F16" s="3">
        <v>1.5446899019929383</v>
      </c>
      <c r="G16" s="3">
        <v>1.367345227151384</v>
      </c>
      <c r="H16" s="3"/>
      <c r="I16" s="3">
        <v>5.50276474292186</v>
      </c>
      <c r="J16" s="3">
        <v>4.3503548832711347</v>
      </c>
      <c r="K16" s="3">
        <v>5.2070458975628018</v>
      </c>
      <c r="L16" s="3">
        <v>5.2364267277340995</v>
      </c>
      <c r="M16" s="3">
        <v>4.4480266514538682</v>
      </c>
      <c r="N16" s="2"/>
      <c r="O16" s="2">
        <v>13.033800803928186</v>
      </c>
      <c r="P16" s="2">
        <v>14.480285937336761</v>
      </c>
      <c r="Q16" s="2">
        <v>9.487469714450997</v>
      </c>
      <c r="R16" s="2">
        <v>11.04890221939881</v>
      </c>
      <c r="S16" s="2">
        <v>12.814214653393934</v>
      </c>
      <c r="T16" s="2"/>
      <c r="U16" s="2">
        <v>26.8912028208238</v>
      </c>
      <c r="V16" s="2">
        <v>24.728845506052416</v>
      </c>
      <c r="W16" s="2">
        <v>25.61760631176049</v>
      </c>
      <c r="X16" s="2">
        <v>26.578710810284161</v>
      </c>
      <c r="Y16" s="2">
        <v>27.860307750758516</v>
      </c>
      <c r="AA16" s="1">
        <v>47.14133543839958</v>
      </c>
      <c r="AB16" s="1">
        <v>28.799504204904139</v>
      </c>
      <c r="AC16" s="1">
        <v>40.553192565644927</v>
      </c>
      <c r="AD16" s="1">
        <v>41.611314713067664</v>
      </c>
      <c r="AE16" s="1">
        <v>42.284562972325077</v>
      </c>
      <c r="AG16" s="1">
        <v>45.770777956874227</v>
      </c>
      <c r="AH16" s="1">
        <v>48.45962581445454</v>
      </c>
      <c r="AI16" s="1">
        <v>33.904594391455454</v>
      </c>
      <c r="AJ16" s="1">
        <v>39.006425721507753</v>
      </c>
      <c r="AK16" s="1">
        <v>47.315323804491662</v>
      </c>
    </row>
    <row r="17" spans="2:37" x14ac:dyDescent="0.25">
      <c r="B17" s="3">
        <v>180</v>
      </c>
      <c r="C17" s="3">
        <v>1.6132918257437174</v>
      </c>
      <c r="D17" s="3">
        <v>1.5961992128178455</v>
      </c>
      <c r="E17" s="3">
        <v>1.7700010028337374</v>
      </c>
      <c r="F17" s="3">
        <v>1.5995580433714232</v>
      </c>
      <c r="G17" s="3">
        <v>1.3159071596003704</v>
      </c>
      <c r="H17" s="3"/>
      <c r="I17" s="3">
        <v>5.207467632422059</v>
      </c>
      <c r="J17" s="3">
        <v>4.8450647891634455</v>
      </c>
      <c r="K17" s="3">
        <v>3.5037176498121863</v>
      </c>
      <c r="L17" s="3">
        <v>4.6843657931723923</v>
      </c>
      <c r="M17" s="3">
        <v>4.4356200694884613</v>
      </c>
      <c r="N17" s="2"/>
      <c r="O17" s="2">
        <v>7.9096214319113693</v>
      </c>
      <c r="P17" s="2">
        <v>16.726294052437311</v>
      </c>
      <c r="Q17" s="2">
        <v>12.640356670406389</v>
      </c>
      <c r="R17" s="2">
        <v>10.034781790180705</v>
      </c>
      <c r="S17" s="2">
        <v>11.976650204055199</v>
      </c>
      <c r="T17" s="2"/>
      <c r="U17" s="2">
        <v>34.045082890571464</v>
      </c>
      <c r="V17" s="2">
        <v>22.578178472485199</v>
      </c>
      <c r="W17" s="2">
        <v>23.000255303828975</v>
      </c>
      <c r="X17" s="2">
        <v>22.082686102536226</v>
      </c>
      <c r="Y17" s="2">
        <v>25.373337793994271</v>
      </c>
      <c r="AA17" s="1">
        <v>49.227551788848345</v>
      </c>
      <c r="AB17" s="1">
        <v>40.341085071812294</v>
      </c>
      <c r="AC17" s="1">
        <v>50.897395713571797</v>
      </c>
      <c r="AD17" s="1">
        <v>34.925134355740703</v>
      </c>
      <c r="AE17" s="1">
        <v>41.461498220827103</v>
      </c>
      <c r="AG17" s="1">
        <v>49.163413277299369</v>
      </c>
      <c r="AH17" s="1">
        <v>47.314563238831163</v>
      </c>
      <c r="AI17" s="1">
        <v>28.04645352136351</v>
      </c>
      <c r="AJ17" s="1">
        <v>49.315898290650843</v>
      </c>
      <c r="AK17" s="1">
        <v>62.894400655816874</v>
      </c>
    </row>
    <row r="18" spans="2:37" x14ac:dyDescent="0.25">
      <c r="B18" s="3"/>
      <c r="C18" s="3"/>
      <c r="D18" s="3"/>
      <c r="E18" s="3"/>
      <c r="F18" s="3"/>
      <c r="G18" s="3"/>
      <c r="H18" s="3"/>
      <c r="I18" s="3"/>
      <c r="J18" s="3"/>
      <c r="K18" s="3"/>
      <c r="L18" s="3"/>
      <c r="M18" s="3"/>
      <c r="N18" s="2"/>
      <c r="O18" s="2"/>
      <c r="P18" s="2"/>
      <c r="Q18" s="2"/>
      <c r="R18" s="2"/>
      <c r="S18" s="2"/>
      <c r="T18" s="2"/>
      <c r="U18" s="2"/>
      <c r="V18" s="2"/>
      <c r="W18" s="2"/>
      <c r="X18" s="2"/>
      <c r="Y18" s="2"/>
    </row>
    <row r="19" spans="2:37" x14ac:dyDescent="0.25">
      <c r="B19" s="3"/>
      <c r="C19" s="3"/>
      <c r="D19" s="3"/>
      <c r="E19" s="3"/>
      <c r="F19" s="3"/>
      <c r="G19" s="3"/>
      <c r="H19" s="3"/>
      <c r="I19" s="3"/>
      <c r="J19" s="3"/>
      <c r="K19" s="3"/>
      <c r="L19" s="3"/>
      <c r="M19" s="3"/>
    </row>
    <row r="20" spans="2:37" x14ac:dyDescent="0.25">
      <c r="B20" s="3"/>
      <c r="C20" s="3"/>
      <c r="D20" s="3"/>
      <c r="E20" s="3"/>
      <c r="F20" s="3"/>
      <c r="G20" s="3"/>
      <c r="H20" s="3"/>
      <c r="I20" s="3"/>
      <c r="J20" s="3"/>
      <c r="K20" s="3"/>
      <c r="L20" s="3"/>
      <c r="M20" s="3"/>
    </row>
    <row r="21" spans="2:37" x14ac:dyDescent="0.25">
      <c r="B21" s="3"/>
      <c r="C21" s="3"/>
      <c r="D21" s="3"/>
      <c r="E21" s="3"/>
      <c r="F21" s="3"/>
      <c r="G21" s="3"/>
      <c r="H21" s="3"/>
      <c r="I21" s="3"/>
      <c r="J21" s="3"/>
      <c r="K21" s="3"/>
      <c r="L21" s="3"/>
      <c r="M21" s="3"/>
    </row>
    <row r="22" spans="2:37" x14ac:dyDescent="0.25">
      <c r="B22" s="3"/>
      <c r="C22" s="3"/>
      <c r="D22" s="3"/>
      <c r="E22" s="3"/>
      <c r="F22" s="3"/>
      <c r="G22" s="3"/>
      <c r="H22" s="3"/>
      <c r="I22" s="3"/>
      <c r="J22" s="3"/>
      <c r="K22" s="3"/>
      <c r="L22" s="3"/>
      <c r="M22" s="3"/>
    </row>
    <row r="23" spans="2:37" x14ac:dyDescent="0.25">
      <c r="B23" s="3"/>
      <c r="C23" s="3"/>
      <c r="D23" s="3"/>
      <c r="E23" s="3"/>
      <c r="F23" s="3"/>
      <c r="G23" s="3"/>
      <c r="H23" s="3"/>
      <c r="I23" s="3"/>
      <c r="J23" s="3"/>
      <c r="K23" s="3"/>
      <c r="L23" s="3"/>
      <c r="M23" s="3"/>
    </row>
    <row r="24" spans="2:37" x14ac:dyDescent="0.25">
      <c r="B24" s="3"/>
      <c r="C24" s="3"/>
      <c r="D24" s="3"/>
      <c r="E24" s="3"/>
      <c r="F24" s="3"/>
      <c r="G24" s="3"/>
      <c r="H24" s="3"/>
      <c r="I24" s="3"/>
      <c r="J24" s="3"/>
      <c r="K24" s="3"/>
      <c r="L24" s="3"/>
      <c r="M24" s="3"/>
    </row>
    <row r="25" spans="2:37" x14ac:dyDescent="0.25">
      <c r="B25" s="3"/>
      <c r="C25" s="3"/>
      <c r="D25" s="3"/>
      <c r="E25" s="3"/>
      <c r="F25" s="3"/>
      <c r="G25" s="3"/>
      <c r="H25" s="3"/>
      <c r="I25" s="3"/>
      <c r="J25" s="3"/>
      <c r="K25" s="3"/>
      <c r="L25" s="3"/>
      <c r="M25" s="3"/>
    </row>
    <row r="26" spans="2:37" x14ac:dyDescent="0.25">
      <c r="B26" s="3"/>
      <c r="C26" s="3"/>
      <c r="D26" s="3"/>
      <c r="E26" s="3"/>
      <c r="F26" s="3"/>
      <c r="G26" s="3"/>
      <c r="H26" s="3"/>
      <c r="I26" s="3"/>
      <c r="J26" s="3"/>
      <c r="K26" s="3"/>
      <c r="L26" s="3"/>
      <c r="M26" s="3"/>
    </row>
    <row r="27" spans="2:37" x14ac:dyDescent="0.25">
      <c r="B27" s="3"/>
      <c r="C27" s="3"/>
      <c r="D27" s="3"/>
      <c r="E27" s="3"/>
      <c r="F27" s="3"/>
      <c r="G27" s="3"/>
      <c r="H27" s="3"/>
      <c r="I27" s="3"/>
      <c r="J27" s="3"/>
      <c r="K27" s="3"/>
      <c r="L27" s="3"/>
      <c r="M27" s="3"/>
    </row>
    <row r="28" spans="2:37" x14ac:dyDescent="0.25">
      <c r="B28" s="3"/>
      <c r="C28" s="3"/>
      <c r="D28" s="3"/>
      <c r="E28" s="3"/>
      <c r="F28" s="3"/>
      <c r="G28" s="3"/>
      <c r="H28" s="3"/>
      <c r="I28" s="3"/>
      <c r="J28" s="3"/>
      <c r="K28" s="3"/>
      <c r="L28" s="3"/>
      <c r="M28" s="3"/>
    </row>
    <row r="29" spans="2:37" x14ac:dyDescent="0.25">
      <c r="B29" s="3"/>
      <c r="C29" s="3"/>
      <c r="D29" s="3"/>
      <c r="E29" s="3"/>
      <c r="F29" s="3"/>
      <c r="G29" s="3"/>
      <c r="H29" s="3"/>
      <c r="I29" s="3"/>
      <c r="J29" s="3"/>
      <c r="K29" s="3"/>
      <c r="L29" s="3"/>
      <c r="M29" s="3"/>
    </row>
    <row r="30" spans="2:37" x14ac:dyDescent="0.25">
      <c r="B30" s="3"/>
      <c r="C30" s="3"/>
      <c r="D30" s="3"/>
      <c r="E30" s="3"/>
      <c r="F30" s="3"/>
      <c r="G30" s="3"/>
      <c r="H30" s="3"/>
      <c r="I30" s="3"/>
      <c r="J30" s="3"/>
      <c r="K30" s="3"/>
      <c r="L30" s="3"/>
      <c r="M30" s="3"/>
    </row>
    <row r="31" spans="2:37" x14ac:dyDescent="0.25">
      <c r="B31" s="3"/>
      <c r="C31" s="3"/>
      <c r="D31" s="3"/>
      <c r="E31" s="3"/>
      <c r="F31" s="3"/>
      <c r="G31" s="3"/>
      <c r="H31" s="3"/>
      <c r="I31" s="3"/>
      <c r="J31" s="3"/>
      <c r="K31" s="3"/>
      <c r="L31" s="3"/>
      <c r="M31" s="3"/>
    </row>
    <row r="32" spans="2:37" x14ac:dyDescent="0.25">
      <c r="B32" s="3"/>
      <c r="C32" s="3"/>
      <c r="D32" s="3"/>
      <c r="E32" s="3"/>
      <c r="F32" s="3"/>
      <c r="G32" s="3"/>
      <c r="H32" s="3"/>
      <c r="I32" s="3"/>
      <c r="J32" s="3"/>
      <c r="K32" s="3"/>
      <c r="L32" s="3"/>
      <c r="M32" s="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P31:T37"/>
  <sheetViews>
    <sheetView workbookViewId="0">
      <selection activeCell="Y41" sqref="Y41"/>
    </sheetView>
  </sheetViews>
  <sheetFormatPr defaultRowHeight="15" x14ac:dyDescent="0.25"/>
  <sheetData>
    <row r="31" spans="16:16" x14ac:dyDescent="0.25">
      <c r="P31" t="s">
        <v>226</v>
      </c>
    </row>
    <row r="32" spans="16:16" x14ac:dyDescent="0.25">
      <c r="P32" t="s">
        <v>227</v>
      </c>
    </row>
    <row r="34" spans="16:20" x14ac:dyDescent="0.25">
      <c r="P34" s="3" t="s">
        <v>228</v>
      </c>
      <c r="Q34" s="4">
        <v>1.3748E-3</v>
      </c>
      <c r="R34" s="5">
        <f>Q34*10000</f>
        <v>13.748000000000001</v>
      </c>
      <c r="S34" s="3" t="s">
        <v>229</v>
      </c>
      <c r="T34" s="3"/>
    </row>
    <row r="35" spans="16:20" x14ac:dyDescent="0.25">
      <c r="P35" s="3" t="s">
        <v>230</v>
      </c>
      <c r="Q35" s="4">
        <v>3.7500000000000001E-7</v>
      </c>
      <c r="R35" s="6">
        <f>(Q35*60)/0.001</f>
        <v>2.2500000000000003E-2</v>
      </c>
      <c r="S35" s="3" t="s">
        <v>231</v>
      </c>
      <c r="T35" s="3"/>
    </row>
    <row r="36" spans="16:20" x14ac:dyDescent="0.25">
      <c r="P36" s="3" t="s">
        <v>232</v>
      </c>
      <c r="Q36" s="4">
        <v>4.3283999999999998E-4</v>
      </c>
      <c r="R36" s="5">
        <f>Q36*60000</f>
        <v>25.970399999999998</v>
      </c>
      <c r="S36" s="3" t="s">
        <v>233</v>
      </c>
      <c r="T36" s="3"/>
    </row>
    <row r="37" spans="16:20" x14ac:dyDescent="0.25">
      <c r="P37" s="3" t="s">
        <v>234</v>
      </c>
      <c r="Q37" s="4">
        <v>4.9527999999999999</v>
      </c>
      <c r="R37" s="5">
        <f>Q37</f>
        <v>4.9527999999999999</v>
      </c>
      <c r="S37" s="3" t="s">
        <v>235</v>
      </c>
      <c r="T37" s="3"/>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K32"/>
  <sheetViews>
    <sheetView workbookViewId="0">
      <selection activeCell="E44" sqref="E44"/>
    </sheetView>
  </sheetViews>
  <sheetFormatPr defaultRowHeight="15" x14ac:dyDescent="0.25"/>
  <cols>
    <col min="1" max="16384" width="9.140625" style="1"/>
  </cols>
  <sheetData>
    <row r="1" spans="2:37" x14ac:dyDescent="0.25">
      <c r="B1" s="1" t="s">
        <v>0</v>
      </c>
    </row>
    <row r="2" spans="2:37" x14ac:dyDescent="0.25">
      <c r="B2" s="1" t="s">
        <v>1</v>
      </c>
    </row>
    <row r="4" spans="2:37" x14ac:dyDescent="0.25">
      <c r="B4" s="3" t="s">
        <v>2</v>
      </c>
      <c r="C4" s="3"/>
      <c r="D4" s="3"/>
      <c r="E4" s="3"/>
      <c r="F4" s="3"/>
      <c r="G4" s="3"/>
      <c r="H4" s="3"/>
      <c r="I4" s="3"/>
      <c r="J4" s="3"/>
      <c r="K4" s="3"/>
      <c r="L4" s="3"/>
      <c r="M4" s="3"/>
    </row>
    <row r="5" spans="2:37" x14ac:dyDescent="0.25">
      <c r="B5" s="3" t="s">
        <v>3</v>
      </c>
      <c r="C5" s="3">
        <v>0.3</v>
      </c>
      <c r="D5" s="3">
        <v>0.3</v>
      </c>
      <c r="E5" s="3">
        <v>0.3</v>
      </c>
      <c r="F5" s="3">
        <v>0.3</v>
      </c>
      <c r="G5" s="3">
        <v>0.3</v>
      </c>
      <c r="H5" s="3"/>
      <c r="I5" s="3">
        <v>1</v>
      </c>
      <c r="J5" s="3">
        <v>1</v>
      </c>
      <c r="K5" s="3">
        <v>1</v>
      </c>
      <c r="L5" s="3">
        <v>1</v>
      </c>
      <c r="M5" s="3">
        <v>1</v>
      </c>
      <c r="N5" s="3"/>
      <c r="O5" s="3">
        <v>3</v>
      </c>
      <c r="P5" s="3">
        <v>3</v>
      </c>
      <c r="Q5" s="3">
        <v>3</v>
      </c>
      <c r="R5" s="3">
        <v>3</v>
      </c>
      <c r="S5" s="3">
        <v>3</v>
      </c>
      <c r="T5" s="3"/>
      <c r="U5" s="3">
        <v>10</v>
      </c>
      <c r="V5" s="3">
        <v>10</v>
      </c>
      <c r="W5" s="3">
        <v>10</v>
      </c>
      <c r="X5" s="3">
        <v>10</v>
      </c>
      <c r="Y5" s="3">
        <v>10</v>
      </c>
      <c r="AA5" s="1">
        <v>30</v>
      </c>
      <c r="AB5" s="1">
        <v>30</v>
      </c>
      <c r="AC5" s="1">
        <v>30</v>
      </c>
      <c r="AD5" s="1">
        <v>30</v>
      </c>
      <c r="AE5" s="1">
        <v>30</v>
      </c>
      <c r="AG5" s="1">
        <v>100</v>
      </c>
      <c r="AH5" s="1">
        <v>100</v>
      </c>
      <c r="AI5" s="1">
        <v>100</v>
      </c>
      <c r="AJ5" s="1">
        <v>100</v>
      </c>
      <c r="AK5" s="1">
        <v>100</v>
      </c>
    </row>
    <row r="6" spans="2:37" x14ac:dyDescent="0.25">
      <c r="B6" s="3"/>
      <c r="C6" s="3"/>
      <c r="D6" s="3"/>
      <c r="E6" s="3"/>
      <c r="F6" s="3"/>
      <c r="G6" s="3"/>
      <c r="H6" s="3"/>
      <c r="I6" s="3"/>
      <c r="J6" s="3"/>
      <c r="K6" s="3"/>
      <c r="L6" s="3"/>
      <c r="M6" s="3"/>
      <c r="N6" s="2"/>
      <c r="O6" s="2"/>
      <c r="P6" s="2"/>
      <c r="Q6" s="2"/>
      <c r="R6" s="2"/>
      <c r="S6" s="2"/>
      <c r="T6" s="2"/>
      <c r="U6" s="2"/>
      <c r="V6" s="2"/>
      <c r="W6" s="2"/>
      <c r="X6" s="2"/>
      <c r="Y6" s="2"/>
    </row>
    <row r="7" spans="2:37" x14ac:dyDescent="0.25">
      <c r="B7" s="3">
        <v>0.18</v>
      </c>
      <c r="C7" s="3">
        <v>5.27126643959221E-3</v>
      </c>
      <c r="D7" s="3">
        <v>4.0130441052945304E-3</v>
      </c>
      <c r="E7" s="3">
        <v>5.0683236575122187E-3</v>
      </c>
      <c r="F7" s="3">
        <v>5.6718827449247578E-3</v>
      </c>
      <c r="G7" s="3">
        <v>4.3752949003487036E-3</v>
      </c>
      <c r="H7" s="3"/>
      <c r="I7" s="3">
        <v>1.5791349705586558E-2</v>
      </c>
      <c r="J7" s="3">
        <v>1.5861868525246153E-2</v>
      </c>
      <c r="K7" s="3">
        <v>1.4949798514643479E-2</v>
      </c>
      <c r="L7" s="3">
        <v>1.284985094837854E-2</v>
      </c>
      <c r="M7" s="3">
        <v>1.6078219815088769E-2</v>
      </c>
      <c r="N7" s="2"/>
      <c r="O7" s="2">
        <v>3.6469052528372091E-2</v>
      </c>
      <c r="P7" s="2">
        <v>3.406561895677012E-2</v>
      </c>
      <c r="Q7" s="2">
        <v>2.9292244997355915E-2</v>
      </c>
      <c r="R7" s="2">
        <v>3.6729651952340805E-2</v>
      </c>
      <c r="S7" s="2">
        <v>2.6564408500661118E-2</v>
      </c>
      <c r="T7" s="2"/>
      <c r="U7" s="2">
        <v>5.6513484611808489E-2</v>
      </c>
      <c r="V7" s="2">
        <v>4.4960114958652916E-2</v>
      </c>
      <c r="W7" s="2">
        <v>6.2085184220278644E-2</v>
      </c>
      <c r="X7" s="2">
        <v>5.1460870523908936E-2</v>
      </c>
      <c r="Y7" s="2">
        <v>6.851096811698526E-2</v>
      </c>
      <c r="AA7" s="1">
        <v>6.4979908550808207E-2</v>
      </c>
      <c r="AB7" s="1">
        <v>7.1070162624321462E-2</v>
      </c>
      <c r="AC7" s="1">
        <v>5.5841740991152272E-2</v>
      </c>
      <c r="AD7" s="1">
        <v>9.5708357946560463E-2</v>
      </c>
      <c r="AE7" s="1">
        <v>6.4503408173185284E-2</v>
      </c>
      <c r="AG7" s="1">
        <v>7.9028616866801682E-2</v>
      </c>
      <c r="AH7" s="1">
        <v>0.11862384402978367</v>
      </c>
      <c r="AI7" s="1">
        <v>9.7787491968886142E-2</v>
      </c>
      <c r="AJ7" s="1">
        <v>8.3777734314184935E-2</v>
      </c>
      <c r="AK7" s="1">
        <v>9.8550714972755013E-2</v>
      </c>
    </row>
    <row r="8" spans="2:37" x14ac:dyDescent="0.25">
      <c r="B8" s="3">
        <v>0.36</v>
      </c>
      <c r="C8" s="3">
        <v>1.1985794996719252E-2</v>
      </c>
      <c r="D8" s="3">
        <v>1.1659142293760291E-2</v>
      </c>
      <c r="E8" s="3">
        <v>8.1228745342122426E-3</v>
      </c>
      <c r="F8" s="3">
        <v>9.0226877152607115E-3</v>
      </c>
      <c r="G8" s="3">
        <v>1.0095679882686892E-2</v>
      </c>
      <c r="H8" s="3"/>
      <c r="I8" s="3">
        <v>3.5050354498371697E-2</v>
      </c>
      <c r="J8" s="3">
        <v>3.6917475985866713E-2</v>
      </c>
      <c r="K8" s="3">
        <v>2.9044210452257451E-2</v>
      </c>
      <c r="L8" s="3">
        <v>2.633096253745168E-2</v>
      </c>
      <c r="M8" s="3">
        <v>3.3946525524578282E-2</v>
      </c>
      <c r="N8" s="2"/>
      <c r="O8" s="2">
        <v>8.0151765728253374E-2</v>
      </c>
      <c r="P8" s="2">
        <v>6.7072095430785877E-2</v>
      </c>
      <c r="Q8" s="2">
        <v>5.9464228092190256E-2</v>
      </c>
      <c r="R8" s="2">
        <v>5.5840612886447469E-2</v>
      </c>
      <c r="S8" s="2">
        <v>5.8337831952569648E-2</v>
      </c>
      <c r="T8" s="2"/>
      <c r="U8" s="2">
        <v>9.7373656749459525E-2</v>
      </c>
      <c r="V8" s="2">
        <v>0.13272289577269364</v>
      </c>
      <c r="W8" s="2">
        <v>0.13361710178978031</v>
      </c>
      <c r="X8" s="2">
        <v>9.5625015658278412E-2</v>
      </c>
      <c r="Y8" s="2">
        <v>8.6926841699116464E-2</v>
      </c>
      <c r="AA8" s="1">
        <v>0.15254248992938085</v>
      </c>
      <c r="AB8" s="1">
        <v>0.11756220599623288</v>
      </c>
      <c r="AC8" s="1">
        <v>0.13022864988549757</v>
      </c>
      <c r="AD8" s="1">
        <v>0.1280803812076789</v>
      </c>
      <c r="AE8" s="1">
        <v>0.15607389578047501</v>
      </c>
      <c r="AG8" s="1">
        <v>0.17683161115142318</v>
      </c>
      <c r="AH8" s="1">
        <v>0.19590020494084381</v>
      </c>
      <c r="AI8" s="1">
        <v>0.11715227952791868</v>
      </c>
      <c r="AJ8" s="1">
        <v>0.12523563124465498</v>
      </c>
      <c r="AK8" s="1">
        <v>0.14827950190003375</v>
      </c>
    </row>
    <row r="9" spans="2:37" x14ac:dyDescent="0.25">
      <c r="B9" s="3">
        <v>0.9</v>
      </c>
      <c r="C9" s="3">
        <v>2.0674656861649574E-2</v>
      </c>
      <c r="D9" s="3">
        <v>2.1775128833652888E-2</v>
      </c>
      <c r="E9" s="3">
        <v>2.4605310411423099E-2</v>
      </c>
      <c r="F9" s="3">
        <v>1.9172636020149084E-2</v>
      </c>
      <c r="G9" s="3">
        <v>3.2508617685947296E-2</v>
      </c>
      <c r="H9" s="3"/>
      <c r="I9" s="3">
        <v>7.8479824737599208E-2</v>
      </c>
      <c r="J9" s="3">
        <v>7.1977761976399157E-2</v>
      </c>
      <c r="K9" s="3">
        <v>7.9085365312868972E-2</v>
      </c>
      <c r="L9" s="3">
        <v>6.3415684867397473E-2</v>
      </c>
      <c r="M9" s="3">
        <v>8.7657739206545973E-2</v>
      </c>
      <c r="N9" s="2"/>
      <c r="O9" s="2">
        <v>0.1827075365400318</v>
      </c>
      <c r="P9" s="2">
        <v>0.17740038756349463</v>
      </c>
      <c r="Q9" s="2">
        <v>0.12096470130681691</v>
      </c>
      <c r="R9" s="2">
        <v>0.15857554460672418</v>
      </c>
      <c r="S9" s="2">
        <v>0.13759283983874215</v>
      </c>
      <c r="T9" s="2"/>
      <c r="U9" s="2">
        <v>0.30239268660946261</v>
      </c>
      <c r="V9" s="2">
        <v>0.27854005925300629</v>
      </c>
      <c r="W9" s="2">
        <v>0.33387567406807017</v>
      </c>
      <c r="X9" s="2">
        <v>0.23373261233893994</v>
      </c>
      <c r="Y9" s="2">
        <v>0.35558991707253917</v>
      </c>
      <c r="AA9" s="1">
        <v>0.32032042087193618</v>
      </c>
      <c r="AB9" s="1">
        <v>0.3809481962178371</v>
      </c>
      <c r="AC9" s="1">
        <v>0.39961293009815896</v>
      </c>
      <c r="AD9" s="1">
        <v>0.31393215310795869</v>
      </c>
      <c r="AE9" s="1">
        <v>0.39400127792968764</v>
      </c>
      <c r="AG9" s="1">
        <v>0.45863020380959485</v>
      </c>
      <c r="AH9" s="1">
        <v>0.32415670229799781</v>
      </c>
      <c r="AI9" s="1">
        <v>0.44345385778722024</v>
      </c>
      <c r="AJ9" s="1">
        <v>0.36550223769491347</v>
      </c>
      <c r="AK9" s="1">
        <v>0.39885460244273646</v>
      </c>
    </row>
    <row r="10" spans="2:37" x14ac:dyDescent="0.25">
      <c r="B10" s="3">
        <v>1.8</v>
      </c>
      <c r="C10" s="3">
        <v>4.2774812777284683E-2</v>
      </c>
      <c r="D10" s="3">
        <v>4.9419156184196664E-2</v>
      </c>
      <c r="E10" s="3">
        <v>6.1521802728844451E-2</v>
      </c>
      <c r="F10" s="3">
        <v>4.2092863708231273E-2</v>
      </c>
      <c r="G10" s="3">
        <v>4.5922016868538793E-2</v>
      </c>
      <c r="H10" s="3"/>
      <c r="I10" s="3">
        <v>0.12519644026001969</v>
      </c>
      <c r="J10" s="3">
        <v>0.16153470897591321</v>
      </c>
      <c r="K10" s="3">
        <v>0.18072581181092484</v>
      </c>
      <c r="L10" s="3">
        <v>0.10651870312182406</v>
      </c>
      <c r="M10" s="3">
        <v>0.14006892931526121</v>
      </c>
      <c r="N10" s="2"/>
      <c r="O10" s="2">
        <v>0.26912263830741562</v>
      </c>
      <c r="P10" s="2">
        <v>0.30427667615181619</v>
      </c>
      <c r="Q10" s="2">
        <v>0.26657050554377676</v>
      </c>
      <c r="R10" s="2">
        <v>0.26703837543235975</v>
      </c>
      <c r="S10" s="2">
        <v>0.31308525072661436</v>
      </c>
      <c r="T10" s="2"/>
      <c r="U10" s="2">
        <v>0.62323952007712768</v>
      </c>
      <c r="V10" s="2">
        <v>0.7267771989658024</v>
      </c>
      <c r="W10" s="2">
        <v>0.54366248286352492</v>
      </c>
      <c r="X10" s="2">
        <v>0.47368967106401261</v>
      </c>
      <c r="Y10" s="2">
        <v>0.6440754068679827</v>
      </c>
      <c r="AA10" s="1">
        <v>0.72173669766767723</v>
      </c>
      <c r="AB10" s="1">
        <v>0.76242668729059671</v>
      </c>
      <c r="AC10" s="1">
        <v>1.0033118665892793</v>
      </c>
      <c r="AD10" s="1">
        <v>0.67350743413165692</v>
      </c>
      <c r="AE10" s="1">
        <v>0.76242722778314365</v>
      </c>
      <c r="AG10" s="1">
        <v>0.71076904142157149</v>
      </c>
      <c r="AH10" s="1">
        <v>0.78886437706299084</v>
      </c>
      <c r="AI10" s="1">
        <v>0.80423732454080721</v>
      </c>
      <c r="AJ10" s="1">
        <v>0.80642381399284346</v>
      </c>
      <c r="AK10" s="1">
        <v>0.89398392762739365</v>
      </c>
    </row>
    <row r="11" spans="2:37" x14ac:dyDescent="0.25">
      <c r="B11" s="3">
        <v>3.6</v>
      </c>
      <c r="C11" s="3">
        <v>9.8953324470941462E-2</v>
      </c>
      <c r="D11" s="3">
        <v>6.8831760713628606E-2</v>
      </c>
      <c r="E11" s="3">
        <v>9.7086346197370874E-2</v>
      </c>
      <c r="F11" s="3">
        <v>0.10746856684983852</v>
      </c>
      <c r="G11" s="3">
        <v>9.9438911619407599E-2</v>
      </c>
      <c r="H11" s="3"/>
      <c r="I11" s="3">
        <v>0.27920059479396653</v>
      </c>
      <c r="J11" s="3">
        <v>0.26781727288850182</v>
      </c>
      <c r="K11" s="3">
        <v>0.3023057691178222</v>
      </c>
      <c r="L11" s="3">
        <v>0.27062125620851041</v>
      </c>
      <c r="M11" s="3">
        <v>0.28382999128744241</v>
      </c>
      <c r="N11" s="2"/>
      <c r="O11" s="2">
        <v>0.61106155113023841</v>
      </c>
      <c r="P11" s="2">
        <v>0.83595830969394869</v>
      </c>
      <c r="Q11" s="2">
        <v>0.38702231045379792</v>
      </c>
      <c r="R11" s="2">
        <v>0.62352078506650177</v>
      </c>
      <c r="S11" s="2">
        <v>0.55968664024226233</v>
      </c>
      <c r="T11" s="2"/>
      <c r="U11" s="2">
        <v>1.1660770411258132</v>
      </c>
      <c r="V11" s="2">
        <v>1.165632371793943</v>
      </c>
      <c r="W11" s="2">
        <v>0.82110791326589538</v>
      </c>
      <c r="X11" s="2">
        <v>1.3005117963775374</v>
      </c>
      <c r="Y11" s="2">
        <v>0.9460876074029384</v>
      </c>
      <c r="AA11" s="1">
        <v>1.3362569537572848</v>
      </c>
      <c r="AB11" s="1">
        <v>1.6557489324021564</v>
      </c>
      <c r="AC11" s="1">
        <v>1.6760335653390301</v>
      </c>
      <c r="AD11" s="1">
        <v>1.5566509217187618</v>
      </c>
      <c r="AE11" s="1">
        <v>1.10965616807627</v>
      </c>
      <c r="AG11" s="1">
        <v>1.5125480578575095</v>
      </c>
      <c r="AH11" s="1">
        <v>1.7124550196273916</v>
      </c>
      <c r="AI11" s="1">
        <v>1.4984733141608122</v>
      </c>
      <c r="AJ11" s="1">
        <v>1.5849359663448186</v>
      </c>
      <c r="AK11" s="1">
        <v>2.319902243298035</v>
      </c>
    </row>
    <row r="12" spans="2:37" x14ac:dyDescent="0.25">
      <c r="B12" s="3">
        <v>5.4</v>
      </c>
      <c r="C12" s="3">
        <v>0.14790588838836821</v>
      </c>
      <c r="D12" s="3">
        <v>0.13548804557409516</v>
      </c>
      <c r="E12" s="3">
        <v>0.13366439729863999</v>
      </c>
      <c r="F12" s="3">
        <v>0.14702187089448279</v>
      </c>
      <c r="G12" s="3">
        <v>0.12130792181228825</v>
      </c>
      <c r="H12" s="3"/>
      <c r="I12" s="3">
        <v>0.5241575749117442</v>
      </c>
      <c r="J12" s="3">
        <v>0.3979623379029617</v>
      </c>
      <c r="K12" s="3">
        <v>0.37291451951657051</v>
      </c>
      <c r="L12" s="3">
        <v>0.41259504675325198</v>
      </c>
      <c r="M12" s="3">
        <v>0.27157770557581579</v>
      </c>
      <c r="N12" s="2"/>
      <c r="O12" s="2">
        <v>0.99631351869753249</v>
      </c>
      <c r="P12" s="2">
        <v>0.96872922651079918</v>
      </c>
      <c r="Q12" s="2">
        <v>1.0211849299173066</v>
      </c>
      <c r="R12" s="2">
        <v>0.89847104691140078</v>
      </c>
      <c r="S12" s="2">
        <v>0.89901805589710237</v>
      </c>
      <c r="T12" s="2"/>
      <c r="U12" s="2">
        <v>1.7122385291618114</v>
      </c>
      <c r="V12" s="2">
        <v>1.2995726055423846</v>
      </c>
      <c r="W12" s="2">
        <v>1.7595334873649267</v>
      </c>
      <c r="X12" s="2">
        <v>1.8077957355107031</v>
      </c>
      <c r="Y12" s="2">
        <v>1.5417703430150242</v>
      </c>
      <c r="AA12" s="1">
        <v>1.2622462486259942</v>
      </c>
      <c r="AB12" s="1">
        <v>1.5655546454210567</v>
      </c>
      <c r="AC12" s="1">
        <v>1.888194051370466</v>
      </c>
      <c r="AD12" s="1">
        <v>2.2592211165999427</v>
      </c>
      <c r="AE12" s="1">
        <v>1.8841747222991121</v>
      </c>
      <c r="AG12" s="1">
        <v>2.9578034769517365</v>
      </c>
      <c r="AH12" s="1">
        <v>2.6706266163550731</v>
      </c>
      <c r="AI12" s="1">
        <v>1.789278783529018</v>
      </c>
      <c r="AJ12" s="1">
        <v>2.2273693679418196</v>
      </c>
      <c r="AK12" s="1">
        <v>2.2459440886240243</v>
      </c>
    </row>
    <row r="13" spans="2:37" x14ac:dyDescent="0.25">
      <c r="B13" s="3">
        <v>7.2</v>
      </c>
      <c r="C13" s="3">
        <v>0.11065912334493251</v>
      </c>
      <c r="D13" s="3">
        <v>0.18805286569615509</v>
      </c>
      <c r="E13" s="3">
        <v>0.17083542833372478</v>
      </c>
      <c r="F13" s="3">
        <v>0.2083600579653066</v>
      </c>
      <c r="G13" s="3">
        <v>0.16998544702731178</v>
      </c>
      <c r="H13" s="3"/>
      <c r="I13" s="3">
        <v>0.4940517181354645</v>
      </c>
      <c r="J13" s="3">
        <v>0.46969610715218657</v>
      </c>
      <c r="K13" s="3">
        <v>0.50709737255475318</v>
      </c>
      <c r="L13" s="3">
        <v>0.57868634192732038</v>
      </c>
      <c r="M13" s="3">
        <v>0.61760219398276739</v>
      </c>
      <c r="N13" s="2"/>
      <c r="O13" s="2">
        <v>0.92119027357607641</v>
      </c>
      <c r="P13" s="2">
        <v>1.2119255043537225</v>
      </c>
      <c r="Q13" s="2">
        <v>1.2971321504365851</v>
      </c>
      <c r="R13" s="2">
        <v>1.6279313702612774</v>
      </c>
      <c r="S13" s="2">
        <v>1.089011926610213</v>
      </c>
      <c r="T13" s="2"/>
      <c r="U13" s="2">
        <v>2.0566014697797268</v>
      </c>
      <c r="V13" s="2">
        <v>2.9420895917688727</v>
      </c>
      <c r="W13" s="2">
        <v>2.3293838496679795</v>
      </c>
      <c r="X13" s="2">
        <v>1.9468964313307311</v>
      </c>
      <c r="Y13" s="2">
        <v>2.0463799335467487</v>
      </c>
      <c r="AA13" s="1">
        <v>1.8591128238114185</v>
      </c>
      <c r="AB13" s="1">
        <v>3.3116122557987655</v>
      </c>
      <c r="AC13" s="1">
        <v>2.8414902461101539</v>
      </c>
      <c r="AD13" s="1">
        <v>2.3241170015252806</v>
      </c>
      <c r="AE13" s="1">
        <v>3.0038301461552841</v>
      </c>
      <c r="AG13" s="1">
        <v>2.9275134951354693</v>
      </c>
      <c r="AH13" s="1">
        <v>3.1991998836974105</v>
      </c>
      <c r="AI13" s="1">
        <v>3.1323505695281826</v>
      </c>
      <c r="AJ13" s="1">
        <v>3.2377693780391361</v>
      </c>
      <c r="AK13" s="1">
        <v>3.1505242615920466</v>
      </c>
    </row>
    <row r="14" spans="2:37" x14ac:dyDescent="0.25">
      <c r="B14" s="3">
        <v>9</v>
      </c>
      <c r="C14" s="3">
        <v>0.18366002457686442</v>
      </c>
      <c r="D14" s="3">
        <v>0.2160822949751319</v>
      </c>
      <c r="E14" s="3">
        <v>0.20378598238065401</v>
      </c>
      <c r="F14" s="3">
        <v>0.1823748738677885</v>
      </c>
      <c r="G14" s="3">
        <v>0.27570273871276807</v>
      </c>
      <c r="H14" s="3"/>
      <c r="I14" s="3">
        <v>0.64240836199341877</v>
      </c>
      <c r="J14" s="3">
        <v>0.73610510849671229</v>
      </c>
      <c r="K14" s="3">
        <v>0.7282865098647906</v>
      </c>
      <c r="L14" s="3">
        <v>0.73528874780451636</v>
      </c>
      <c r="M14" s="3">
        <v>0.59784963437647531</v>
      </c>
      <c r="N14" s="2"/>
      <c r="O14" s="2">
        <v>1.2082643430606885</v>
      </c>
      <c r="P14" s="2">
        <v>1.9048729122987933</v>
      </c>
      <c r="Q14" s="2">
        <v>1.6287127403265789</v>
      </c>
      <c r="R14" s="2">
        <v>1.5627754516873191</v>
      </c>
      <c r="S14" s="2">
        <v>1.3964409721796178</v>
      </c>
      <c r="T14" s="2"/>
      <c r="U14" s="2">
        <v>2.9075405518825477</v>
      </c>
      <c r="V14" s="2">
        <v>2.5734338849112195</v>
      </c>
      <c r="W14" s="2">
        <v>2.6230834692371223</v>
      </c>
      <c r="X14" s="2">
        <v>3.2067120930934649</v>
      </c>
      <c r="Y14" s="2">
        <v>2.7031589713845925</v>
      </c>
      <c r="AA14" s="1">
        <v>4.4768102896965294</v>
      </c>
      <c r="AB14" s="1">
        <v>3.664247319787993</v>
      </c>
      <c r="AC14" s="1">
        <v>3.3506870659891659</v>
      </c>
      <c r="AD14" s="1">
        <v>3.1688054844622293</v>
      </c>
      <c r="AE14" s="1">
        <v>3.294479860768841</v>
      </c>
      <c r="AG14" s="1">
        <v>3.2029730410597148</v>
      </c>
      <c r="AH14" s="1">
        <v>4.7439046449261815</v>
      </c>
      <c r="AI14" s="1">
        <v>4.324814991499224</v>
      </c>
      <c r="AJ14" s="1">
        <v>3.2038444429057162</v>
      </c>
      <c r="AK14" s="1">
        <v>3.6251335827879947</v>
      </c>
    </row>
    <row r="15" spans="2:37" x14ac:dyDescent="0.25">
      <c r="B15" s="3">
        <v>10.8</v>
      </c>
      <c r="C15" s="3">
        <v>0.29664315416916476</v>
      </c>
      <c r="D15" s="3">
        <v>0.25120508620414433</v>
      </c>
      <c r="E15" s="3">
        <v>0.2997390546123313</v>
      </c>
      <c r="F15" s="3">
        <v>0.20186770400213597</v>
      </c>
      <c r="G15" s="3">
        <v>0.24123768669511458</v>
      </c>
      <c r="H15" s="3"/>
      <c r="I15" s="3">
        <v>0.63666425621138689</v>
      </c>
      <c r="J15" s="3">
        <v>0.77137447409513504</v>
      </c>
      <c r="K15" s="3">
        <v>0.72562318283166194</v>
      </c>
      <c r="L15" s="3">
        <v>0.6153690732674062</v>
      </c>
      <c r="M15" s="3">
        <v>0.84463395578980438</v>
      </c>
      <c r="N15" s="2"/>
      <c r="O15" s="2">
        <v>1.8785260007128188</v>
      </c>
      <c r="P15" s="2">
        <v>1.8428158644238797</v>
      </c>
      <c r="Q15" s="2">
        <v>1.795476034955563</v>
      </c>
      <c r="R15" s="2">
        <v>1.7375334186284284</v>
      </c>
      <c r="S15" s="2">
        <v>1.516000757420485</v>
      </c>
      <c r="T15" s="2"/>
      <c r="U15" s="2">
        <v>4.24461342026183</v>
      </c>
      <c r="V15" s="2">
        <v>3.0380977662985824</v>
      </c>
      <c r="W15" s="2">
        <v>2.5783466780786282</v>
      </c>
      <c r="X15" s="2">
        <v>3.944998382764898</v>
      </c>
      <c r="Y15" s="2">
        <v>3.5311030582944061</v>
      </c>
      <c r="AA15" s="1">
        <v>4.0382239112418743</v>
      </c>
      <c r="AB15" s="1">
        <v>4.1704889028091348</v>
      </c>
      <c r="AC15" s="1">
        <v>3.6983945744951487</v>
      </c>
      <c r="AD15" s="1">
        <v>4.8388542309053397</v>
      </c>
      <c r="AE15" s="1">
        <v>3.9542446829417006</v>
      </c>
      <c r="AG15" s="1">
        <v>5.0981732293885145</v>
      </c>
      <c r="AH15" s="1">
        <v>4.881137157155627</v>
      </c>
      <c r="AI15" s="1">
        <v>3.4814184968866142</v>
      </c>
      <c r="AJ15" s="1">
        <v>4.9563153098306465</v>
      </c>
      <c r="AK15" s="1">
        <v>4.8684474929009074</v>
      </c>
    </row>
    <row r="16" spans="2:37" x14ac:dyDescent="0.25">
      <c r="B16" s="3">
        <v>12.6</v>
      </c>
      <c r="C16" s="3">
        <v>0.31284374748815091</v>
      </c>
      <c r="D16" s="3">
        <v>0.36153024185980037</v>
      </c>
      <c r="E16" s="3">
        <v>0.33221626093762679</v>
      </c>
      <c r="F16" s="3">
        <v>0.28861789270395799</v>
      </c>
      <c r="G16" s="3">
        <v>0.3523869588725288</v>
      </c>
      <c r="H16" s="3"/>
      <c r="I16" s="3">
        <v>0.77333253004871572</v>
      </c>
      <c r="J16" s="3">
        <v>0.93272595050420493</v>
      </c>
      <c r="K16" s="3">
        <v>0.84516616965251945</v>
      </c>
      <c r="L16" s="3">
        <v>0.96511176259457299</v>
      </c>
      <c r="M16" s="3">
        <v>0.80362390464575417</v>
      </c>
      <c r="N16" s="2"/>
      <c r="O16" s="2">
        <v>2.1318086120214743</v>
      </c>
      <c r="P16" s="2">
        <v>2.4976332462996704</v>
      </c>
      <c r="Q16" s="2">
        <v>2.6516757283761723</v>
      </c>
      <c r="R16" s="2">
        <v>2.3662495911067252</v>
      </c>
      <c r="S16" s="2">
        <v>2.4004501797490061</v>
      </c>
      <c r="T16" s="2"/>
      <c r="U16" s="2">
        <v>2.8994740268457537</v>
      </c>
      <c r="V16" s="2">
        <v>3.1679119826930129</v>
      </c>
      <c r="W16" s="2">
        <v>3.3674488067356334</v>
      </c>
      <c r="X16" s="2">
        <v>3.111295145995411</v>
      </c>
      <c r="Y16" s="2">
        <v>3.5554817859623311</v>
      </c>
      <c r="AA16" s="1">
        <v>3.9891563400186683</v>
      </c>
      <c r="AB16" s="1">
        <v>3.7136997694932132</v>
      </c>
      <c r="AC16" s="1">
        <v>3.3745876089224582</v>
      </c>
      <c r="AD16" s="1">
        <v>6.3406083276384129</v>
      </c>
      <c r="AE16" s="1">
        <v>4.1339773174741206</v>
      </c>
      <c r="AG16" s="1">
        <v>4.0967442303936217</v>
      </c>
      <c r="AH16" s="1">
        <v>4.648030824182098</v>
      </c>
      <c r="AI16" s="1">
        <v>6.3516315151889087</v>
      </c>
      <c r="AJ16" s="1">
        <v>5.9402047333224273</v>
      </c>
      <c r="AK16" s="1">
        <v>4.5264569636864715</v>
      </c>
    </row>
    <row r="17" spans="2:37" x14ac:dyDescent="0.25">
      <c r="B17" s="3">
        <v>14.4</v>
      </c>
      <c r="C17" s="3">
        <v>0.33422389533689933</v>
      </c>
      <c r="D17" s="3">
        <v>0.34237627580587826</v>
      </c>
      <c r="E17" s="3">
        <v>0.32045397888730465</v>
      </c>
      <c r="F17" s="3">
        <v>0.3689964329010143</v>
      </c>
      <c r="G17" s="3">
        <v>0.25019443650907491</v>
      </c>
      <c r="H17" s="3"/>
      <c r="I17" s="3">
        <v>1.0380140964607136</v>
      </c>
      <c r="J17" s="3">
        <v>0.91726633306928518</v>
      </c>
      <c r="K17" s="3">
        <v>1.1637208671600097</v>
      </c>
      <c r="L17" s="3">
        <v>0.85737166325444436</v>
      </c>
      <c r="M17" s="3">
        <v>0.90536095253431004</v>
      </c>
      <c r="N17" s="2"/>
      <c r="O17" s="2">
        <v>2.3181667933089458</v>
      </c>
      <c r="P17" s="2">
        <v>2.5786770089200788</v>
      </c>
      <c r="Q17" s="2">
        <v>2.0989685961043527</v>
      </c>
      <c r="R17" s="2">
        <v>2.3083215477271994</v>
      </c>
      <c r="S17" s="2">
        <v>2.0164316840362666</v>
      </c>
      <c r="T17" s="2"/>
      <c r="U17" s="2">
        <v>3.1113781858709206</v>
      </c>
      <c r="V17" s="2">
        <v>4.1040800588089281</v>
      </c>
      <c r="W17" s="2">
        <v>3.8031256129112618</v>
      </c>
      <c r="X17" s="2">
        <v>4.0859656765569108</v>
      </c>
      <c r="Y17" s="2">
        <v>4.4836496533278156</v>
      </c>
      <c r="AA17" s="1">
        <v>4.2910027162799897</v>
      </c>
      <c r="AB17" s="1">
        <v>6.0201038529346471</v>
      </c>
      <c r="AC17" s="1">
        <v>5.637325755933956</v>
      </c>
      <c r="AD17" s="1">
        <v>4.846922479025495</v>
      </c>
      <c r="AE17" s="1">
        <v>5.4456179103636373</v>
      </c>
      <c r="AG17" s="1">
        <v>6.2798193566363967</v>
      </c>
      <c r="AH17" s="1">
        <v>6.1902332408522573</v>
      </c>
      <c r="AI17" s="1">
        <v>7.4877408589776877</v>
      </c>
      <c r="AJ17" s="1">
        <v>6.6355053171368272</v>
      </c>
      <c r="AK17" s="1">
        <v>4.6581788595999498</v>
      </c>
    </row>
    <row r="18" spans="2:37" x14ac:dyDescent="0.25">
      <c r="B18" s="3">
        <v>16.2</v>
      </c>
      <c r="C18" s="3">
        <v>0.36834255644136121</v>
      </c>
      <c r="D18" s="3">
        <v>0.25586297151232207</v>
      </c>
      <c r="E18" s="3">
        <v>0.40648823662150413</v>
      </c>
      <c r="F18" s="3">
        <v>0.39545159920919104</v>
      </c>
      <c r="G18" s="3">
        <v>0.33347986340549657</v>
      </c>
      <c r="H18" s="3"/>
      <c r="I18" s="3">
        <v>1.0566303737580984</v>
      </c>
      <c r="J18" s="3">
        <v>1.3820659930751764</v>
      </c>
      <c r="K18" s="3">
        <v>0.78765836448259519</v>
      </c>
      <c r="L18" s="3">
        <v>1.1292920042867924</v>
      </c>
      <c r="M18" s="3">
        <v>1.3778502298762541</v>
      </c>
      <c r="N18" s="2"/>
      <c r="O18" s="2">
        <v>2.4118542765722601</v>
      </c>
      <c r="P18" s="2">
        <v>2.6463209851662781</v>
      </c>
      <c r="Q18" s="2">
        <v>2.3291107807135245</v>
      </c>
      <c r="R18" s="2">
        <v>3.4223651522255167</v>
      </c>
      <c r="S18" s="2">
        <v>2.9222244216938464</v>
      </c>
      <c r="T18" s="2"/>
      <c r="U18" s="2">
        <v>5.245920321047592</v>
      </c>
      <c r="V18" s="2">
        <v>5.6203546289402206</v>
      </c>
      <c r="W18" s="2">
        <v>5.0256887329700834</v>
      </c>
      <c r="X18" s="2">
        <v>5.9861161159492067</v>
      </c>
      <c r="Y18" s="2">
        <v>4.9799120442382412</v>
      </c>
      <c r="AA18" s="1">
        <v>5.4819191656275716</v>
      </c>
      <c r="AB18" s="1">
        <v>6.9894005151132816</v>
      </c>
      <c r="AC18" s="1">
        <v>4.2338794309352252</v>
      </c>
      <c r="AD18" s="1">
        <v>7.781233730847001</v>
      </c>
      <c r="AE18" s="1">
        <v>6.3987285763828625</v>
      </c>
      <c r="AG18" s="1">
        <v>6.3096255895134572</v>
      </c>
      <c r="AH18" s="1">
        <v>8.423003359605671</v>
      </c>
      <c r="AI18" s="1">
        <v>6.611967599745725</v>
      </c>
      <c r="AJ18" s="1">
        <v>7.8001516808118687</v>
      </c>
      <c r="AK18" s="1">
        <v>4.4156108328469248</v>
      </c>
    </row>
    <row r="19" spans="2:37" x14ac:dyDescent="0.25">
      <c r="B19" s="3">
        <v>18</v>
      </c>
      <c r="C19" s="3">
        <v>0.41483409918165137</v>
      </c>
      <c r="D19" s="3">
        <v>0.42803489968066871</v>
      </c>
      <c r="E19" s="3">
        <v>0.3937737833617585</v>
      </c>
      <c r="F19" s="3">
        <v>0.55552293376480599</v>
      </c>
      <c r="G19" s="3">
        <v>0.34949216017419765</v>
      </c>
      <c r="H19" s="3"/>
      <c r="I19" s="3">
        <v>0.80573332621188931</v>
      </c>
      <c r="J19" s="3">
        <v>1.3034459518242762</v>
      </c>
      <c r="K19" s="3">
        <v>1.2014323108696492</v>
      </c>
      <c r="L19" s="3">
        <v>1.0122046648898719</v>
      </c>
      <c r="M19" s="3">
        <v>1.2517291912323691</v>
      </c>
      <c r="O19" s="1">
        <v>3.5469295440333566</v>
      </c>
      <c r="P19" s="1">
        <v>3.4233127303587079</v>
      </c>
      <c r="Q19" s="1">
        <v>2.3899948070048187</v>
      </c>
      <c r="R19" s="1">
        <v>2.0964506558040288</v>
      </c>
      <c r="S19" s="1">
        <v>2.980918689611892</v>
      </c>
      <c r="U19" s="1">
        <v>4.4928348266004718</v>
      </c>
      <c r="V19" s="1">
        <v>4.083226836082293</v>
      </c>
      <c r="W19" s="1">
        <v>5.3053161219170315</v>
      </c>
      <c r="X19" s="1">
        <v>5.1362336093795191</v>
      </c>
      <c r="Y19" s="1">
        <v>7.0454258465712423</v>
      </c>
      <c r="AA19" s="1">
        <v>6.7080359511553045</v>
      </c>
      <c r="AB19" s="1">
        <v>7.6242064660540247</v>
      </c>
      <c r="AC19" s="1">
        <v>7.0445843620681714</v>
      </c>
      <c r="AD19" s="1">
        <v>5.7838384608901441</v>
      </c>
      <c r="AE19" s="1">
        <v>6.9074663378234176</v>
      </c>
      <c r="AG19" s="1">
        <v>8.1743229131581039</v>
      </c>
      <c r="AH19" s="1">
        <v>6.3372722084464055</v>
      </c>
      <c r="AI19" s="1">
        <v>7.9688766787305658</v>
      </c>
      <c r="AJ19" s="1">
        <v>7.7503370363391673</v>
      </c>
      <c r="AK19" s="1">
        <v>7.0162791306313208</v>
      </c>
    </row>
    <row r="20" spans="2:37" x14ac:dyDescent="0.25">
      <c r="B20" s="3">
        <v>21.6</v>
      </c>
      <c r="C20" s="3">
        <v>0.5599978261867764</v>
      </c>
      <c r="D20" s="3">
        <v>0.52235434488667154</v>
      </c>
      <c r="E20" s="3">
        <v>0.5533681868683813</v>
      </c>
      <c r="F20" s="3">
        <v>0.44160300271648284</v>
      </c>
      <c r="G20" s="3">
        <v>0.40494537743206571</v>
      </c>
      <c r="H20" s="3"/>
      <c r="I20" s="3">
        <v>1.1387192400110693</v>
      </c>
      <c r="J20" s="3">
        <v>1.4531681296744647</v>
      </c>
      <c r="K20" s="3">
        <v>1.2222409354839723</v>
      </c>
      <c r="L20" s="3">
        <v>1.3909707449823951</v>
      </c>
      <c r="M20" s="3">
        <v>1.1418152079971959</v>
      </c>
      <c r="O20" s="1">
        <v>2.3338504292291673</v>
      </c>
      <c r="P20" s="1">
        <v>2.7792783077233096</v>
      </c>
      <c r="Q20" s="1">
        <v>3.0165782838742934</v>
      </c>
      <c r="R20" s="1">
        <v>2.9381114609426602</v>
      </c>
      <c r="S20" s="1">
        <v>3.1328248996572339</v>
      </c>
      <c r="U20" s="1">
        <v>6.8930958340982249</v>
      </c>
      <c r="V20" s="1">
        <v>6.5561027762216337</v>
      </c>
      <c r="W20" s="1">
        <v>6.5185283456373391</v>
      </c>
      <c r="X20" s="1">
        <v>6.933133058824386</v>
      </c>
      <c r="Y20" s="1">
        <v>7.0006523700628884</v>
      </c>
      <c r="AA20" s="1">
        <v>8.8274733855123539</v>
      </c>
      <c r="AB20" s="1">
        <v>7.9334369048455606</v>
      </c>
      <c r="AC20" s="1">
        <v>8.2843106445117609</v>
      </c>
      <c r="AD20" s="1">
        <v>7.7295961163534574</v>
      </c>
      <c r="AE20" s="1">
        <v>6.5832338813990194</v>
      </c>
      <c r="AG20" s="1">
        <v>7.5921973577247144</v>
      </c>
      <c r="AH20" s="1">
        <v>8.8779625030036264</v>
      </c>
      <c r="AI20" s="1">
        <v>8.400736806955905</v>
      </c>
      <c r="AJ20" s="1">
        <v>10.189995133821844</v>
      </c>
      <c r="AK20" s="1">
        <v>7.3096249668153002</v>
      </c>
    </row>
    <row r="21" spans="2:37" x14ac:dyDescent="0.25">
      <c r="B21" s="3">
        <v>25.2</v>
      </c>
      <c r="C21" s="3">
        <v>0.49432889012009273</v>
      </c>
      <c r="D21" s="3">
        <v>0.62014544408338645</v>
      </c>
      <c r="E21" s="3">
        <v>0.5011607525332078</v>
      </c>
      <c r="F21" s="3">
        <v>0.52483898484474223</v>
      </c>
      <c r="G21" s="3">
        <v>0.52400584903994241</v>
      </c>
      <c r="H21" s="3"/>
      <c r="I21" s="3">
        <v>1.3599003322555296</v>
      </c>
      <c r="J21" s="3">
        <v>0.9749545612808489</v>
      </c>
      <c r="K21" s="3">
        <v>1.2387684276394753</v>
      </c>
      <c r="L21" s="3">
        <v>1.5629911970272199</v>
      </c>
      <c r="M21" s="3">
        <v>1.5760099821777362</v>
      </c>
      <c r="O21" s="1">
        <v>3.8478940160022539</v>
      </c>
      <c r="P21" s="1">
        <v>3.4105260068127192</v>
      </c>
      <c r="Q21" s="1">
        <v>4.125391303391333</v>
      </c>
      <c r="R21" s="1">
        <v>4.2267911896160335</v>
      </c>
      <c r="S21" s="1">
        <v>3.877742989886328</v>
      </c>
      <c r="U21" s="1">
        <v>7.1876701603595521</v>
      </c>
      <c r="V21" s="1">
        <v>6.7658007545139345</v>
      </c>
      <c r="W21" s="1">
        <v>6.1614346259815571</v>
      </c>
      <c r="X21" s="1">
        <v>6.3731803252299546</v>
      </c>
      <c r="Y21" s="1">
        <v>7.5714188064597874</v>
      </c>
      <c r="AA21" s="1">
        <v>8.7251205769581794</v>
      </c>
      <c r="AB21" s="1">
        <v>6.4986916597467026</v>
      </c>
      <c r="AC21" s="1">
        <v>6.2286562054208154</v>
      </c>
      <c r="AD21" s="1">
        <v>9.4180954252092093</v>
      </c>
      <c r="AE21" s="1">
        <v>9.2170971027250488</v>
      </c>
      <c r="AG21" s="1">
        <v>9.5829821373093171</v>
      </c>
      <c r="AH21" s="1">
        <v>7.989316891911586</v>
      </c>
      <c r="AI21" s="1">
        <v>12.803478860453204</v>
      </c>
      <c r="AJ21" s="1">
        <v>8.3507703681234382</v>
      </c>
      <c r="AK21" s="1">
        <v>14.285666777930231</v>
      </c>
    </row>
    <row r="22" spans="2:37" x14ac:dyDescent="0.25">
      <c r="B22" s="3">
        <v>28.8</v>
      </c>
      <c r="C22" s="3">
        <v>0.47744703287972562</v>
      </c>
      <c r="D22" s="3">
        <v>0.57626357708138665</v>
      </c>
      <c r="E22" s="3">
        <v>0.56317081800441626</v>
      </c>
      <c r="F22" s="3">
        <v>0.49343531053184964</v>
      </c>
      <c r="G22" s="3">
        <v>0.53334794923695483</v>
      </c>
      <c r="H22" s="3"/>
      <c r="I22" s="3">
        <v>1.5933347535943037</v>
      </c>
      <c r="J22" s="3">
        <v>1.5551551493861651</v>
      </c>
      <c r="K22" s="3">
        <v>1.8007019865108127</v>
      </c>
      <c r="L22" s="3">
        <v>1.8308746149701249</v>
      </c>
      <c r="M22" s="3">
        <v>1.911868360298933</v>
      </c>
      <c r="O22" s="1">
        <v>4.5021092141971053</v>
      </c>
      <c r="P22" s="1">
        <v>5.1358157334246677</v>
      </c>
      <c r="Q22" s="1">
        <v>4.834693720873652</v>
      </c>
      <c r="R22" s="1">
        <v>4.2003449882153543</v>
      </c>
      <c r="S22" s="1">
        <v>3.9464556749163568</v>
      </c>
      <c r="U22" s="1">
        <v>8.8862958037148765</v>
      </c>
      <c r="V22" s="1">
        <v>7.0563736684737783</v>
      </c>
      <c r="W22" s="1">
        <v>7.5622162968493329</v>
      </c>
      <c r="X22" s="1">
        <v>7.7901529544472679</v>
      </c>
      <c r="Y22" s="1">
        <v>7.4960452803651014</v>
      </c>
      <c r="AA22" s="1">
        <v>10.074108697460124</v>
      </c>
      <c r="AB22" s="1">
        <v>9.5366201972141909</v>
      </c>
      <c r="AC22" s="1">
        <v>11.265653164886727</v>
      </c>
      <c r="AD22" s="1">
        <v>6.5140560614598986</v>
      </c>
      <c r="AE22" s="1">
        <v>9.8076332026739763</v>
      </c>
      <c r="AG22" s="1">
        <v>9.9631528806164482</v>
      </c>
      <c r="AH22" s="1">
        <v>11.747283976215824</v>
      </c>
      <c r="AI22" s="1">
        <v>14.256662130519642</v>
      </c>
      <c r="AJ22" s="1">
        <v>9.6943478876649696</v>
      </c>
      <c r="AK22" s="1">
        <v>10.642301628686768</v>
      </c>
    </row>
    <row r="23" spans="2:37" x14ac:dyDescent="0.25">
      <c r="B23" s="3">
        <v>32.4</v>
      </c>
      <c r="C23" s="3">
        <v>0.50387756593604083</v>
      </c>
      <c r="D23" s="3">
        <v>0.67365468703722065</v>
      </c>
      <c r="E23" s="3">
        <v>0.70643635280220163</v>
      </c>
      <c r="F23" s="3">
        <v>0.64457579368800955</v>
      </c>
      <c r="G23" s="3">
        <v>0.6230796326512823</v>
      </c>
      <c r="H23" s="3"/>
      <c r="I23" s="3">
        <v>2.190480614736404</v>
      </c>
      <c r="J23" s="3">
        <v>1.6515189984417513</v>
      </c>
      <c r="K23" s="3">
        <v>1.9415096080351504</v>
      </c>
      <c r="L23" s="3">
        <v>2.0213450080345119</v>
      </c>
      <c r="M23" s="3">
        <v>1.9018303602448177</v>
      </c>
      <c r="O23" s="1">
        <v>4.5417432651508607</v>
      </c>
      <c r="P23" s="1">
        <v>3.3867473320861681</v>
      </c>
      <c r="Q23" s="1">
        <v>4.706553385432187</v>
      </c>
      <c r="R23" s="1">
        <v>3.3102755920303322</v>
      </c>
      <c r="S23" s="1">
        <v>4.4966052692048466</v>
      </c>
      <c r="U23" s="1">
        <v>9.0169028046201642</v>
      </c>
      <c r="V23" s="1">
        <v>7.5930276324503261</v>
      </c>
      <c r="W23" s="1">
        <v>6.1932651931872709</v>
      </c>
      <c r="X23" s="1">
        <v>8.4848741390129874</v>
      </c>
      <c r="Y23" s="1">
        <v>11.811673171833673</v>
      </c>
      <c r="AA23" s="1">
        <v>8.8729452097072397</v>
      </c>
      <c r="AB23" s="1">
        <v>10.898253814899478</v>
      </c>
      <c r="AC23" s="1">
        <v>11.04476847886632</v>
      </c>
      <c r="AD23" s="1">
        <v>10.238557085522725</v>
      </c>
      <c r="AE23" s="1">
        <v>14.289747446036973</v>
      </c>
      <c r="AG23" s="1">
        <v>11.282559108755095</v>
      </c>
      <c r="AH23" s="1">
        <v>14.18394573690663</v>
      </c>
      <c r="AI23" s="1">
        <v>12.091173844062585</v>
      </c>
      <c r="AJ23" s="1">
        <v>13.135330437616057</v>
      </c>
      <c r="AK23" s="1">
        <v>13.245831013601197</v>
      </c>
    </row>
    <row r="24" spans="2:37" x14ac:dyDescent="0.25">
      <c r="B24" s="3">
        <v>36</v>
      </c>
      <c r="C24" s="3">
        <v>0.48759262809687498</v>
      </c>
      <c r="D24" s="3">
        <v>0.63244259486392784</v>
      </c>
      <c r="E24" s="3">
        <v>0.55414114854640661</v>
      </c>
      <c r="F24" s="3">
        <v>0.83993364687718475</v>
      </c>
      <c r="G24" s="3">
        <v>0.88307264135656727</v>
      </c>
      <c r="H24" s="3"/>
      <c r="I24" s="3">
        <v>2.1731107737539803</v>
      </c>
      <c r="J24" s="3">
        <v>2.3787720154553869</v>
      </c>
      <c r="K24" s="3">
        <v>1.9875354798750999</v>
      </c>
      <c r="L24" s="3">
        <v>1.8296128872381232</v>
      </c>
      <c r="M24" s="3">
        <v>1.8806237281564322</v>
      </c>
      <c r="O24" s="1">
        <v>4.7452156298825514</v>
      </c>
      <c r="P24" s="1">
        <v>5.0123374376556908</v>
      </c>
      <c r="Q24" s="1">
        <v>4.432788761577803</v>
      </c>
      <c r="R24" s="1">
        <v>4.1051148505745907</v>
      </c>
      <c r="S24" s="1">
        <v>4.8114025045832811</v>
      </c>
      <c r="U24" s="1">
        <v>11.309179132970414</v>
      </c>
      <c r="V24" s="1">
        <v>9.5595434189312503</v>
      </c>
      <c r="W24" s="1">
        <v>8.3855948585212818</v>
      </c>
      <c r="X24" s="1">
        <v>10.50620394138266</v>
      </c>
      <c r="Y24" s="1">
        <v>11.021549833665931</v>
      </c>
      <c r="AA24" s="1">
        <v>15.916570398696756</v>
      </c>
      <c r="AB24" s="1">
        <v>12.467947741484121</v>
      </c>
      <c r="AC24" s="1">
        <v>14.977812943536705</v>
      </c>
      <c r="AD24" s="1">
        <v>11.662450404160776</v>
      </c>
      <c r="AE24" s="1">
        <v>12.993242684848276</v>
      </c>
      <c r="AG24" s="1">
        <v>13.880671605249169</v>
      </c>
      <c r="AH24" s="1">
        <v>16.138883016586036</v>
      </c>
      <c r="AI24" s="1">
        <v>12.040160866583436</v>
      </c>
      <c r="AJ24" s="1">
        <v>13.547621440323017</v>
      </c>
      <c r="AK24" s="1">
        <v>15.029863586472736</v>
      </c>
    </row>
    <row r="25" spans="2:37" x14ac:dyDescent="0.25">
      <c r="B25" s="3">
        <v>54</v>
      </c>
      <c r="C25" s="3">
        <v>0.80369219050994922</v>
      </c>
      <c r="D25" s="3">
        <v>1.0630412654118755</v>
      </c>
      <c r="E25" s="3">
        <v>0.7563847837847868</v>
      </c>
      <c r="F25" s="3">
        <v>0.82756657060187933</v>
      </c>
      <c r="G25" s="3">
        <v>0.92240938256562099</v>
      </c>
      <c r="H25" s="3"/>
      <c r="I25" s="3">
        <v>3.0580957189243811</v>
      </c>
      <c r="J25" s="3">
        <v>2.9528182745646609</v>
      </c>
      <c r="K25" s="3">
        <v>2.8577635216539181</v>
      </c>
      <c r="L25" s="3">
        <v>2.8848128006141462</v>
      </c>
      <c r="M25" s="3">
        <v>2.6437952272251555</v>
      </c>
      <c r="O25" s="1">
        <v>5.4337174353528344</v>
      </c>
      <c r="P25" s="1">
        <v>5.4695913170256789</v>
      </c>
      <c r="Q25" s="1">
        <v>5.3631771714742902</v>
      </c>
      <c r="R25" s="1">
        <v>4.8053926466459798</v>
      </c>
      <c r="S25" s="1">
        <v>8.0975609082186857</v>
      </c>
      <c r="U25" s="1">
        <v>13.459670898064225</v>
      </c>
      <c r="V25" s="1">
        <v>9.9577031491459032</v>
      </c>
      <c r="W25" s="1">
        <v>11.907815205334092</v>
      </c>
      <c r="X25" s="1">
        <v>11.608774766782869</v>
      </c>
      <c r="Y25" s="1">
        <v>12.113168522661258</v>
      </c>
      <c r="AA25" s="1">
        <v>18.637787214390791</v>
      </c>
      <c r="AB25" s="1">
        <v>11.410944045838246</v>
      </c>
      <c r="AC25" s="1">
        <v>11.50916120105375</v>
      </c>
      <c r="AD25" s="1">
        <v>14.172833999556007</v>
      </c>
      <c r="AE25" s="1">
        <v>10.527318799679138</v>
      </c>
      <c r="AG25" s="1">
        <v>25.892242320703339</v>
      </c>
      <c r="AH25" s="1">
        <v>21.945617211234765</v>
      </c>
      <c r="AI25" s="1">
        <v>18.652647336935768</v>
      </c>
      <c r="AJ25" s="1">
        <v>17.516022096297647</v>
      </c>
      <c r="AK25" s="1">
        <v>14.09402078198147</v>
      </c>
    </row>
    <row r="26" spans="2:37" x14ac:dyDescent="0.25">
      <c r="B26" s="3">
        <v>72</v>
      </c>
      <c r="C26" s="3">
        <v>1.0155995451966002</v>
      </c>
      <c r="D26" s="3">
        <v>1.3969290263972047</v>
      </c>
      <c r="E26" s="3">
        <v>0.9930285103153853</v>
      </c>
      <c r="F26" s="3">
        <v>1.0417475065237343</v>
      </c>
      <c r="G26" s="3">
        <v>1.1660882138238748</v>
      </c>
      <c r="H26" s="3"/>
      <c r="I26" s="3">
        <v>2.8583095289899845</v>
      </c>
      <c r="J26" s="3">
        <v>3.3912306835066763</v>
      </c>
      <c r="K26" s="3">
        <v>2.9242818768136569</v>
      </c>
      <c r="L26" s="3">
        <v>3.2594579353979287</v>
      </c>
      <c r="M26" s="3">
        <v>3.4760274519587897</v>
      </c>
      <c r="O26" s="1">
        <v>8.5968667521984745</v>
      </c>
      <c r="P26" s="1">
        <v>9.9716200469901928</v>
      </c>
      <c r="Q26" s="1">
        <v>8.5008349266436731</v>
      </c>
      <c r="R26" s="1">
        <v>7.537783110725651</v>
      </c>
      <c r="S26" s="1">
        <v>8.0041586826750208</v>
      </c>
      <c r="U26" s="1">
        <v>14.603324164132372</v>
      </c>
      <c r="V26" s="1">
        <v>13.824005189240996</v>
      </c>
      <c r="W26" s="1">
        <v>17.272931827356931</v>
      </c>
      <c r="X26" s="1">
        <v>12.67924836707915</v>
      </c>
      <c r="Y26" s="1">
        <v>14.865301099626437</v>
      </c>
      <c r="AA26" s="1">
        <v>17.376237646683336</v>
      </c>
      <c r="AB26" s="1">
        <v>20.222599057844253</v>
      </c>
      <c r="AC26" s="1">
        <v>24.028759251382287</v>
      </c>
      <c r="AD26" s="1">
        <v>21.115805747600195</v>
      </c>
      <c r="AE26" s="1">
        <v>20.50006757614057</v>
      </c>
      <c r="AG26" s="1">
        <v>24.140389373255893</v>
      </c>
      <c r="AH26" s="1">
        <v>24.864485261247548</v>
      </c>
      <c r="AI26" s="1">
        <v>29.46440553282315</v>
      </c>
      <c r="AJ26" s="1">
        <v>24.616660392650438</v>
      </c>
      <c r="AK26" s="1">
        <v>25.840207213351558</v>
      </c>
    </row>
    <row r="27" spans="2:37" x14ac:dyDescent="0.25">
      <c r="B27" s="3">
        <v>90</v>
      </c>
      <c r="C27" s="3">
        <v>0.87061997301826255</v>
      </c>
      <c r="D27" s="3">
        <v>1.180173095944109</v>
      </c>
      <c r="E27" s="3">
        <v>1.2238677164087222</v>
      </c>
      <c r="F27" s="3">
        <v>1.0763006998590212</v>
      </c>
      <c r="G27" s="3">
        <v>1.299296722289059</v>
      </c>
      <c r="H27" s="3"/>
      <c r="I27" s="3">
        <v>3.3316077192752891</v>
      </c>
      <c r="J27" s="3">
        <v>3.9486210540430928</v>
      </c>
      <c r="K27" s="3">
        <v>2.8743894420295408</v>
      </c>
      <c r="L27" s="3">
        <v>3.6457253821418965</v>
      </c>
      <c r="M27" s="3">
        <v>3.339591554208619</v>
      </c>
      <c r="O27" s="1">
        <v>8.8075583520998837</v>
      </c>
      <c r="P27" s="1">
        <v>8.3371187935079547</v>
      </c>
      <c r="Q27" s="1">
        <v>7.295919457818667</v>
      </c>
      <c r="R27" s="1">
        <v>8.2967411243083653</v>
      </c>
      <c r="S27" s="1">
        <v>7.7601400256512152</v>
      </c>
      <c r="U27" s="1">
        <v>21.500121458301081</v>
      </c>
      <c r="V27" s="1">
        <v>23.529353513792852</v>
      </c>
      <c r="W27" s="1">
        <v>15.003394277895552</v>
      </c>
      <c r="X27" s="1">
        <v>18.784864722214831</v>
      </c>
      <c r="Y27" s="1">
        <v>17.204015788808324</v>
      </c>
      <c r="AA27" s="1">
        <v>26.525533517686192</v>
      </c>
      <c r="AB27" s="1">
        <v>20.207613264565232</v>
      </c>
      <c r="AC27" s="1">
        <v>29.586480497341171</v>
      </c>
      <c r="AD27" s="1">
        <v>18.805367901993538</v>
      </c>
      <c r="AE27" s="1">
        <v>21.286564871706226</v>
      </c>
      <c r="AG27" s="1">
        <v>31.887548381486685</v>
      </c>
      <c r="AH27" s="1">
        <v>24.434804622213012</v>
      </c>
      <c r="AI27" s="1">
        <v>28.781220684149599</v>
      </c>
      <c r="AJ27" s="1">
        <v>23.04799723826136</v>
      </c>
      <c r="AK27" s="1">
        <v>20.465617640878612</v>
      </c>
    </row>
    <row r="28" spans="2:37" x14ac:dyDescent="0.25">
      <c r="B28" s="3">
        <v>108</v>
      </c>
      <c r="C28" s="3">
        <v>1.3094129272714838</v>
      </c>
      <c r="D28" s="3">
        <v>1.4150639879217448</v>
      </c>
      <c r="E28" s="3">
        <v>1.5055794103211575</v>
      </c>
      <c r="F28" s="3">
        <v>1.5608756315475905</v>
      </c>
      <c r="G28" s="3">
        <v>1.3093193368590315</v>
      </c>
      <c r="H28" s="3"/>
      <c r="I28" s="3">
        <v>4.0731176837351208</v>
      </c>
      <c r="J28" s="3">
        <v>4.3487577439237688</v>
      </c>
      <c r="K28" s="3">
        <v>4.1466106109536218</v>
      </c>
      <c r="L28" s="3">
        <v>4.3314569099050226</v>
      </c>
      <c r="M28" s="3">
        <v>3.4533063439711937</v>
      </c>
      <c r="O28" s="1">
        <v>9.7096917286927393</v>
      </c>
      <c r="P28" s="1">
        <v>8.8934279512745551</v>
      </c>
      <c r="Q28" s="1">
        <v>9.819526179243212</v>
      </c>
      <c r="R28" s="1">
        <v>12.355668161213952</v>
      </c>
      <c r="S28" s="1">
        <v>9.6000397610073556</v>
      </c>
      <c r="U28" s="1">
        <v>23.899195428240812</v>
      </c>
      <c r="V28" s="1">
        <v>24.218254075523433</v>
      </c>
      <c r="W28" s="1">
        <v>18.512076833457318</v>
      </c>
      <c r="X28" s="1">
        <v>26.693072980950706</v>
      </c>
      <c r="Y28" s="1">
        <v>20.813732969062027</v>
      </c>
      <c r="AA28" s="1">
        <v>34.139497155577153</v>
      </c>
      <c r="AB28" s="1">
        <v>29.771033345582964</v>
      </c>
      <c r="AC28" s="1">
        <v>31.225959219855419</v>
      </c>
      <c r="AD28" s="1">
        <v>29.019536197850162</v>
      </c>
      <c r="AE28" s="1">
        <v>29.662713105285242</v>
      </c>
      <c r="AG28" s="1">
        <v>37.890033302182907</v>
      </c>
      <c r="AH28" s="1">
        <v>35.869927184473298</v>
      </c>
      <c r="AI28" s="1">
        <v>26.468616565824856</v>
      </c>
      <c r="AJ28" s="1">
        <v>33.924403677674029</v>
      </c>
      <c r="AK28" s="1">
        <v>34.195047491022933</v>
      </c>
    </row>
    <row r="29" spans="2:37" x14ac:dyDescent="0.25">
      <c r="B29" s="3">
        <v>126</v>
      </c>
      <c r="C29" s="3">
        <v>1.3835581784736417</v>
      </c>
      <c r="D29" s="3">
        <v>1.1609198410578347</v>
      </c>
      <c r="E29" s="3">
        <v>1.1822363169146795</v>
      </c>
      <c r="F29" s="3">
        <v>1.2804279587934591</v>
      </c>
      <c r="G29" s="3">
        <v>1.1071974701156433</v>
      </c>
      <c r="H29" s="3"/>
      <c r="I29" s="3">
        <v>4.9768148410341304</v>
      </c>
      <c r="J29" s="3">
        <v>3.981991842703315</v>
      </c>
      <c r="K29" s="3">
        <v>2.9804071584722389</v>
      </c>
      <c r="L29" s="3">
        <v>4.4487634254668098</v>
      </c>
      <c r="M29" s="3">
        <v>4.0096958627548593</v>
      </c>
      <c r="O29" s="1">
        <v>10.117423804717935</v>
      </c>
      <c r="P29" s="1">
        <v>10.611045232840064</v>
      </c>
      <c r="Q29" s="1">
        <v>8.5885108588553862</v>
      </c>
      <c r="R29" s="1">
        <v>11.670128391635783</v>
      </c>
      <c r="S29" s="1">
        <v>11.86904339600428</v>
      </c>
      <c r="U29" s="1">
        <v>21.342357365882251</v>
      </c>
      <c r="V29" s="1">
        <v>25.003098429876847</v>
      </c>
      <c r="W29" s="1">
        <v>19.366733316534873</v>
      </c>
      <c r="X29" s="1">
        <v>25.146336248873727</v>
      </c>
      <c r="Y29" s="1">
        <v>22.787758140745037</v>
      </c>
      <c r="AA29" s="1">
        <v>34.162025213292175</v>
      </c>
      <c r="AB29" s="1">
        <v>35.815355353397273</v>
      </c>
      <c r="AC29" s="1">
        <v>23.060607984870845</v>
      </c>
      <c r="AD29" s="1">
        <v>35.847778836263423</v>
      </c>
      <c r="AE29" s="1">
        <v>37.989085393438621</v>
      </c>
      <c r="AG29" s="1">
        <v>23.242023601653027</v>
      </c>
      <c r="AH29" s="1">
        <v>24.702733803732798</v>
      </c>
      <c r="AI29" s="1">
        <v>40.531304925932595</v>
      </c>
      <c r="AJ29" s="1">
        <v>40.060158067416296</v>
      </c>
      <c r="AK29" s="1">
        <v>27.326793834969365</v>
      </c>
    </row>
    <row r="30" spans="2:37" x14ac:dyDescent="0.25">
      <c r="B30" s="3">
        <v>144</v>
      </c>
      <c r="C30" s="3">
        <v>1.3235752009400668</v>
      </c>
      <c r="D30" s="3">
        <v>1.2562606365329034</v>
      </c>
      <c r="E30" s="3">
        <v>1.4200097265402269</v>
      </c>
      <c r="F30" s="3">
        <v>1.9557862036762919</v>
      </c>
      <c r="G30" s="3">
        <v>1.4075572389646522</v>
      </c>
      <c r="H30" s="3"/>
      <c r="I30" s="3">
        <v>3.622921740335038</v>
      </c>
      <c r="J30" s="3">
        <v>4.4134803804191884</v>
      </c>
      <c r="K30" s="3">
        <v>5.2568373186013213</v>
      </c>
      <c r="L30" s="3">
        <v>4.5835246209461564</v>
      </c>
      <c r="M30" s="3">
        <v>4.4860794499015642</v>
      </c>
      <c r="O30" s="1">
        <v>10.351100630491503</v>
      </c>
      <c r="P30" s="1">
        <v>11.006169088699604</v>
      </c>
      <c r="Q30" s="1">
        <v>10.585149363745726</v>
      </c>
      <c r="R30" s="1">
        <v>12.593375589138502</v>
      </c>
      <c r="S30" s="1">
        <v>11.45633422706293</v>
      </c>
      <c r="U30" s="1">
        <v>23.339190043485356</v>
      </c>
      <c r="V30" s="1">
        <v>24.044446580044497</v>
      </c>
      <c r="W30" s="1">
        <v>29.184179208457689</v>
      </c>
      <c r="X30" s="1">
        <v>28.92461179321224</v>
      </c>
      <c r="Y30" s="1">
        <v>21.200467785851352</v>
      </c>
      <c r="AA30" s="1">
        <v>24.863508280025357</v>
      </c>
      <c r="AB30" s="1">
        <v>34.043380083759544</v>
      </c>
      <c r="AC30" s="1">
        <v>36.095948966097637</v>
      </c>
      <c r="AD30" s="1">
        <v>34.965446865416446</v>
      </c>
      <c r="AE30" s="1">
        <v>35.879959663935075</v>
      </c>
      <c r="AG30" s="1">
        <v>49.965206425419325</v>
      </c>
      <c r="AH30" s="1">
        <v>44.443575789175291</v>
      </c>
      <c r="AI30" s="1">
        <v>44.491659076717539</v>
      </c>
      <c r="AJ30" s="1">
        <v>36.671310861639157</v>
      </c>
      <c r="AK30" s="1">
        <v>36.923791989955106</v>
      </c>
    </row>
    <row r="31" spans="2:37" x14ac:dyDescent="0.25">
      <c r="B31" s="3">
        <v>162</v>
      </c>
      <c r="C31" s="3">
        <v>1.4797117747581827</v>
      </c>
      <c r="D31" s="3">
        <v>1.1375910025480303</v>
      </c>
      <c r="E31" s="3">
        <v>1.1913735965578154</v>
      </c>
      <c r="F31" s="3">
        <v>1.5446899019929383</v>
      </c>
      <c r="G31" s="3">
        <v>1.367345227151384</v>
      </c>
      <c r="H31" s="3"/>
      <c r="I31" s="3">
        <v>5.50276474292186</v>
      </c>
      <c r="J31" s="3">
        <v>4.3503548832711347</v>
      </c>
      <c r="K31" s="3">
        <v>5.2070458975628018</v>
      </c>
      <c r="L31" s="3">
        <v>5.2364267277340995</v>
      </c>
      <c r="M31" s="3">
        <v>4.4480266514538682</v>
      </c>
      <c r="O31" s="1">
        <v>13.033800803928186</v>
      </c>
      <c r="P31" s="1">
        <v>14.480285937336761</v>
      </c>
      <c r="Q31" s="1">
        <v>9.487469714450997</v>
      </c>
      <c r="R31" s="1">
        <v>11.04890221939881</v>
      </c>
      <c r="S31" s="1">
        <v>12.814214653393934</v>
      </c>
      <c r="U31" s="1">
        <v>26.8912028208238</v>
      </c>
      <c r="V31" s="1">
        <v>24.728845506052416</v>
      </c>
      <c r="W31" s="1">
        <v>25.61760631176049</v>
      </c>
      <c r="X31" s="1">
        <v>26.578710810284161</v>
      </c>
      <c r="Y31" s="1">
        <v>27.860307750758516</v>
      </c>
      <c r="AA31" s="1">
        <v>47.14133543839958</v>
      </c>
      <c r="AB31" s="1">
        <v>28.799504204904139</v>
      </c>
      <c r="AC31" s="1">
        <v>40.553192565644927</v>
      </c>
      <c r="AD31" s="1">
        <v>41.611314713067664</v>
      </c>
      <c r="AE31" s="1">
        <v>42.284562972325077</v>
      </c>
      <c r="AG31" s="1">
        <v>45.770777956874227</v>
      </c>
      <c r="AH31" s="1">
        <v>48.45962581445454</v>
      </c>
      <c r="AI31" s="1">
        <v>33.904594391455454</v>
      </c>
      <c r="AJ31" s="1">
        <v>39.006425721507753</v>
      </c>
      <c r="AK31" s="1">
        <v>47.315323804491662</v>
      </c>
    </row>
    <row r="32" spans="2:37" x14ac:dyDescent="0.25">
      <c r="B32" s="3">
        <v>180</v>
      </c>
      <c r="C32" s="3">
        <v>1.6132918257437174</v>
      </c>
      <c r="D32" s="3">
        <v>1.5961992128178455</v>
      </c>
      <c r="E32" s="3">
        <v>1.7700010028337374</v>
      </c>
      <c r="F32" s="3">
        <v>1.5995580433714232</v>
      </c>
      <c r="G32" s="3">
        <v>1.3159071596003704</v>
      </c>
      <c r="H32" s="3"/>
      <c r="I32" s="3">
        <v>5.207467632422059</v>
      </c>
      <c r="J32" s="3">
        <v>4.8450647891634455</v>
      </c>
      <c r="K32" s="3">
        <v>3.5037176498121863</v>
      </c>
      <c r="L32" s="3">
        <v>4.6843657931723923</v>
      </c>
      <c r="M32" s="3">
        <v>4.4356200694884613</v>
      </c>
      <c r="O32" s="1">
        <v>7.9096214319113693</v>
      </c>
      <c r="P32" s="1">
        <v>16.726294052437311</v>
      </c>
      <c r="Q32" s="1">
        <v>12.640356670406389</v>
      </c>
      <c r="R32" s="1">
        <v>10.034781790180705</v>
      </c>
      <c r="S32" s="1">
        <v>11.976650204055199</v>
      </c>
      <c r="U32" s="1">
        <v>34.045082890571464</v>
      </c>
      <c r="V32" s="1">
        <v>22.578178472485199</v>
      </c>
      <c r="W32" s="1">
        <v>23.000255303828975</v>
      </c>
      <c r="X32" s="1">
        <v>22.082686102536226</v>
      </c>
      <c r="Y32" s="1">
        <v>25.373337793994271</v>
      </c>
      <c r="AA32" s="1">
        <v>49.227551788848345</v>
      </c>
      <c r="AB32" s="1">
        <v>40.341085071812294</v>
      </c>
      <c r="AC32" s="1">
        <v>50.897395713571797</v>
      </c>
      <c r="AD32" s="1">
        <v>34.925134355740703</v>
      </c>
      <c r="AE32" s="1">
        <v>41.461498220827103</v>
      </c>
      <c r="AG32" s="1">
        <v>49.163413277299369</v>
      </c>
      <c r="AH32" s="1">
        <v>47.314563238831163</v>
      </c>
      <c r="AI32" s="1">
        <v>28.04645352136351</v>
      </c>
      <c r="AJ32" s="1">
        <v>49.315898290650843</v>
      </c>
      <c r="AK32" s="1">
        <v>62.894400655816874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P31:S37"/>
  <sheetViews>
    <sheetView workbookViewId="0">
      <selection activeCell="R46" sqref="R46"/>
    </sheetView>
  </sheetViews>
  <sheetFormatPr defaultRowHeight="15" x14ac:dyDescent="0.25"/>
  <sheetData>
    <row r="31" spans="16:16" x14ac:dyDescent="0.25">
      <c r="P31" t="s">
        <v>226</v>
      </c>
    </row>
    <row r="32" spans="16:16" x14ac:dyDescent="0.25">
      <c r="P32" t="s">
        <v>236</v>
      </c>
    </row>
    <row r="34" spans="16:19" x14ac:dyDescent="0.25">
      <c r="P34" s="3" t="s">
        <v>228</v>
      </c>
      <c r="Q34" s="4">
        <v>1.4189000000000001E-3</v>
      </c>
      <c r="R34" s="5">
        <f>Q34*10000</f>
        <v>14.189</v>
      </c>
      <c r="S34" s="3" t="s">
        <v>229</v>
      </c>
    </row>
    <row r="35" spans="16:19" x14ac:dyDescent="0.25">
      <c r="P35" s="3" t="s">
        <v>230</v>
      </c>
      <c r="Q35" s="4">
        <v>2.3689E-7</v>
      </c>
      <c r="R35" s="6">
        <f>(Q35*60)/0.001</f>
        <v>1.4213399999999999E-2</v>
      </c>
      <c r="S35" s="3" t="s">
        <v>231</v>
      </c>
    </row>
    <row r="36" spans="16:19" x14ac:dyDescent="0.25">
      <c r="P36" s="3" t="s">
        <v>232</v>
      </c>
      <c r="Q36" s="4">
        <v>4.5302999999999999E-4</v>
      </c>
      <c r="R36" s="5">
        <f>Q36*60000</f>
        <v>27.181799999999999</v>
      </c>
      <c r="S36" s="3" t="s">
        <v>233</v>
      </c>
    </row>
    <row r="37" spans="16:19" x14ac:dyDescent="0.25">
      <c r="P37" s="3" t="s">
        <v>234</v>
      </c>
      <c r="Q37" s="4">
        <v>4.5963000000000003</v>
      </c>
      <c r="R37" s="5">
        <f>Q37</f>
        <v>4.5963000000000003</v>
      </c>
      <c r="S37" s="3" t="s">
        <v>235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32"/>
  <sheetViews>
    <sheetView workbookViewId="0">
      <selection activeCell="P31" sqref="P31"/>
    </sheetView>
  </sheetViews>
  <sheetFormatPr defaultRowHeight="15" x14ac:dyDescent="0.25"/>
  <cols>
    <col min="1" max="1" width="9.140625" style="1"/>
    <col min="2" max="2" width="10.85546875" style="1" customWidth="1"/>
    <col min="3" max="16384" width="9.140625" style="1"/>
  </cols>
  <sheetData>
    <row r="1" spans="2:25" x14ac:dyDescent="0.25">
      <c r="B1" s="1" t="s">
        <v>0</v>
      </c>
    </row>
    <row r="2" spans="2:25" x14ac:dyDescent="0.25">
      <c r="B2" s="1" t="s">
        <v>1</v>
      </c>
      <c r="F2" s="7"/>
      <c r="G2" s="8"/>
      <c r="H2" s="8"/>
      <c r="I2" s="8"/>
      <c r="J2" s="8"/>
    </row>
    <row r="3" spans="2:25" x14ac:dyDescent="0.25">
      <c r="F3" s="7"/>
      <c r="G3" s="9"/>
      <c r="H3" s="10"/>
      <c r="I3" s="11"/>
      <c r="J3" s="11"/>
    </row>
    <row r="4" spans="2:25" x14ac:dyDescent="0.25">
      <c r="B4" s="3" t="s">
        <v>2</v>
      </c>
      <c r="C4" s="3"/>
      <c r="D4" s="3"/>
      <c r="E4" s="3"/>
      <c r="F4" s="3"/>
      <c r="G4" s="3"/>
      <c r="H4" s="3"/>
      <c r="I4" s="3"/>
      <c r="J4" s="3"/>
      <c r="K4" s="3"/>
      <c r="L4" s="3"/>
      <c r="M4" s="3"/>
    </row>
    <row r="5" spans="2:25" x14ac:dyDescent="0.25">
      <c r="B5" s="3" t="s">
        <v>3</v>
      </c>
      <c r="C5" s="3">
        <v>0.3</v>
      </c>
      <c r="D5" s="3"/>
      <c r="E5" s="3">
        <v>1</v>
      </c>
      <c r="F5" s="3"/>
      <c r="G5" s="3">
        <v>3</v>
      </c>
      <c r="H5" s="3"/>
      <c r="I5" s="3">
        <v>10</v>
      </c>
      <c r="J5" s="3"/>
      <c r="K5" s="3">
        <v>30</v>
      </c>
      <c r="L5" s="3"/>
      <c r="M5" s="3">
        <v>100</v>
      </c>
      <c r="N5" s="3"/>
      <c r="O5" s="3"/>
      <c r="P5" s="3"/>
      <c r="Q5" s="3"/>
      <c r="R5" s="3"/>
      <c r="S5" s="3"/>
      <c r="T5" s="3"/>
      <c r="U5" s="3"/>
      <c r="V5" s="3"/>
      <c r="W5" s="3"/>
      <c r="X5" s="3"/>
      <c r="Y5" s="3"/>
    </row>
    <row r="6" spans="2:25" x14ac:dyDescent="0.25">
      <c r="B6" s="3"/>
      <c r="C6" s="3"/>
      <c r="D6" s="3"/>
      <c r="E6" s="3"/>
      <c r="F6" s="3"/>
      <c r="G6" s="3"/>
      <c r="H6" s="3"/>
      <c r="I6" s="3"/>
      <c r="J6" s="3"/>
      <c r="K6" s="3"/>
      <c r="L6" s="3"/>
      <c r="M6" s="3"/>
      <c r="N6" s="2"/>
      <c r="O6" s="2"/>
      <c r="P6" s="2"/>
      <c r="Q6" s="2"/>
      <c r="R6" s="2"/>
      <c r="S6" s="2"/>
      <c r="T6" s="2"/>
      <c r="U6" s="2"/>
      <c r="V6" s="2"/>
      <c r="W6" s="2"/>
      <c r="X6" s="2"/>
      <c r="Y6" s="2"/>
    </row>
    <row r="7" spans="2:25" x14ac:dyDescent="0.25">
      <c r="B7" s="3">
        <v>0.18</v>
      </c>
      <c r="C7" s="3">
        <v>5.0299999999999997E-3</v>
      </c>
      <c r="D7" s="3"/>
      <c r="E7" s="3">
        <v>1.4830000000000001E-2</v>
      </c>
      <c r="F7" s="3"/>
      <c r="G7" s="3">
        <v>3.3450000000000001E-2</v>
      </c>
      <c r="H7" s="3"/>
      <c r="I7" s="3">
        <v>5.9630000000000002E-2</v>
      </c>
      <c r="J7" s="3"/>
      <c r="K7" s="3">
        <v>7.6730000000000007E-2</v>
      </c>
      <c r="L7" s="3"/>
      <c r="M7" s="3">
        <v>8.5269999999999999E-2</v>
      </c>
      <c r="N7" s="2"/>
      <c r="O7" s="2"/>
      <c r="P7" s="2"/>
      <c r="Q7" s="2"/>
      <c r="R7" s="2"/>
      <c r="S7" s="2"/>
      <c r="T7" s="2"/>
      <c r="U7" s="2"/>
      <c r="V7" s="2"/>
      <c r="W7" s="2"/>
      <c r="X7" s="2"/>
      <c r="Y7" s="2"/>
    </row>
    <row r="8" spans="2:25" x14ac:dyDescent="0.25">
      <c r="B8" s="3">
        <v>0.36</v>
      </c>
      <c r="C8" s="3">
        <v>9.9799999999999993E-3</v>
      </c>
      <c r="D8" s="3"/>
      <c r="E8" s="3">
        <v>2.947E-2</v>
      </c>
      <c r="F8" s="3"/>
      <c r="G8" s="3">
        <v>6.6610000000000003E-2</v>
      </c>
      <c r="H8" s="3"/>
      <c r="I8" s="3">
        <v>0.11891</v>
      </c>
      <c r="J8" s="3"/>
      <c r="K8" s="3">
        <v>0.15310000000000001</v>
      </c>
      <c r="L8" s="3"/>
      <c r="M8" s="3">
        <v>0.17016000000000001</v>
      </c>
      <c r="N8" s="2"/>
      <c r="O8" s="2"/>
      <c r="P8" s="2"/>
      <c r="Q8" s="2"/>
      <c r="R8" s="2"/>
      <c r="S8" s="2"/>
      <c r="T8" s="2"/>
      <c r="U8" s="2"/>
      <c r="V8" s="2"/>
      <c r="W8" s="2"/>
      <c r="X8" s="2"/>
      <c r="Y8" s="2"/>
    </row>
    <row r="9" spans="2:25" x14ac:dyDescent="0.25">
      <c r="B9" s="3">
        <v>0.9</v>
      </c>
      <c r="C9" s="3">
        <v>2.4590000000000001E-2</v>
      </c>
      <c r="D9" s="3"/>
      <c r="E9" s="3">
        <v>7.2760000000000005E-2</v>
      </c>
      <c r="F9" s="3"/>
      <c r="G9" s="3">
        <v>0.16499</v>
      </c>
      <c r="H9" s="3"/>
      <c r="I9" s="3">
        <v>0.29543999999999998</v>
      </c>
      <c r="J9" s="3"/>
      <c r="K9" s="3">
        <v>0.38075999999999999</v>
      </c>
      <c r="L9" s="3"/>
      <c r="M9" s="3">
        <v>0.42326999999999998</v>
      </c>
      <c r="N9" s="2"/>
      <c r="O9" s="2"/>
      <c r="P9" s="2"/>
      <c r="Q9" s="2"/>
      <c r="R9" s="2"/>
      <c r="S9" s="2"/>
      <c r="T9" s="2"/>
      <c r="U9" s="2"/>
      <c r="V9" s="2"/>
      <c r="W9" s="2"/>
      <c r="X9" s="2"/>
      <c r="Y9" s="2"/>
    </row>
    <row r="10" spans="2:25" x14ac:dyDescent="0.25">
      <c r="B10" s="3">
        <v>1.8</v>
      </c>
      <c r="C10" s="3">
        <v>4.8310000000000006E-2</v>
      </c>
      <c r="D10" s="3"/>
      <c r="E10" s="3">
        <v>0.14325000000000002</v>
      </c>
      <c r="F10" s="3"/>
      <c r="G10" s="3">
        <v>0.32600000000000001</v>
      </c>
      <c r="H10" s="3"/>
      <c r="I10" s="3">
        <v>0.58573999999999993</v>
      </c>
      <c r="J10" s="3"/>
      <c r="K10" s="3">
        <v>0.75575000000000003</v>
      </c>
      <c r="L10" s="3"/>
      <c r="M10" s="3">
        <v>0.84031</v>
      </c>
      <c r="N10" s="2"/>
      <c r="O10" s="2"/>
      <c r="P10" s="2"/>
      <c r="Q10" s="2"/>
      <c r="R10" s="2"/>
      <c r="S10" s="2"/>
      <c r="T10" s="2"/>
      <c r="U10" s="2"/>
      <c r="V10" s="2"/>
      <c r="W10" s="2"/>
      <c r="X10" s="2"/>
      <c r="Y10" s="2"/>
    </row>
    <row r="11" spans="2:25" x14ac:dyDescent="0.25">
      <c r="B11" s="3">
        <v>3.6</v>
      </c>
      <c r="C11" s="3">
        <v>9.3820000000000001E-2</v>
      </c>
      <c r="D11" s="3"/>
      <c r="E11" s="3">
        <v>0.27911000000000002</v>
      </c>
      <c r="F11" s="3"/>
      <c r="G11" s="3">
        <v>0.63836999999999999</v>
      </c>
      <c r="H11" s="3"/>
      <c r="I11" s="3">
        <v>1.15273</v>
      </c>
      <c r="J11" s="3"/>
      <c r="K11" s="3">
        <v>1.4900099999999998</v>
      </c>
      <c r="L11" s="3"/>
      <c r="M11" s="3">
        <v>1.6572</v>
      </c>
      <c r="N11" s="2"/>
      <c r="O11" s="2"/>
      <c r="P11" s="2"/>
      <c r="Q11" s="2"/>
      <c r="R11" s="2"/>
      <c r="S11" s="2"/>
      <c r="T11" s="2"/>
      <c r="U11" s="2"/>
      <c r="V11" s="2"/>
      <c r="W11" s="2"/>
      <c r="X11" s="2"/>
      <c r="Y11" s="2"/>
    </row>
    <row r="12" spans="2:25" x14ac:dyDescent="0.25">
      <c r="B12" s="3">
        <v>5.4</v>
      </c>
      <c r="C12" s="3">
        <v>0.13721</v>
      </c>
      <c r="D12" s="3"/>
      <c r="E12" s="3">
        <v>0.40912000000000004</v>
      </c>
      <c r="F12" s="3"/>
      <c r="G12" s="3">
        <v>0.93944000000000005</v>
      </c>
      <c r="H12" s="3"/>
      <c r="I12" s="3">
        <v>1.7031399999999999</v>
      </c>
      <c r="J12" s="3"/>
      <c r="K12" s="3">
        <v>2.2044299999999999</v>
      </c>
      <c r="L12" s="3"/>
      <c r="M12" s="3">
        <v>2.4526300000000001</v>
      </c>
      <c r="N12" s="2"/>
      <c r="O12" s="2"/>
      <c r="P12" s="2"/>
      <c r="Q12" s="2"/>
      <c r="R12" s="2"/>
      <c r="S12" s="2"/>
      <c r="T12" s="2"/>
      <c r="U12" s="2"/>
      <c r="V12" s="2"/>
      <c r="W12" s="2"/>
      <c r="X12" s="2"/>
      <c r="Y12" s="2"/>
    </row>
    <row r="13" spans="2:25" x14ac:dyDescent="0.25">
      <c r="B13" s="3">
        <v>7.2</v>
      </c>
      <c r="C13" s="3">
        <v>0.17875000000000002</v>
      </c>
      <c r="D13" s="3"/>
      <c r="E13" s="3">
        <v>0.53403</v>
      </c>
      <c r="F13" s="3"/>
      <c r="G13" s="3">
        <v>1.23024</v>
      </c>
      <c r="H13" s="3"/>
      <c r="I13" s="3">
        <v>2.23807</v>
      </c>
      <c r="J13" s="3"/>
      <c r="K13" s="3">
        <v>2.9004799999999999</v>
      </c>
      <c r="L13" s="3"/>
      <c r="M13" s="3">
        <v>3.22803</v>
      </c>
      <c r="N13" s="2"/>
      <c r="O13" s="2"/>
      <c r="P13" s="2"/>
      <c r="Q13" s="2"/>
      <c r="R13" s="2"/>
      <c r="S13" s="2"/>
      <c r="T13" s="2"/>
      <c r="U13" s="2"/>
      <c r="V13" s="2"/>
      <c r="W13" s="2"/>
      <c r="X13" s="2"/>
      <c r="Y13" s="2"/>
    </row>
    <row r="14" spans="2:25" x14ac:dyDescent="0.25">
      <c r="B14" s="3">
        <v>9</v>
      </c>
      <c r="C14" s="3">
        <v>0.21859999999999999</v>
      </c>
      <c r="D14" s="3"/>
      <c r="E14" s="3">
        <v>0.65427000000000002</v>
      </c>
      <c r="F14" s="3"/>
      <c r="G14" s="3">
        <v>1.51162</v>
      </c>
      <c r="H14" s="3"/>
      <c r="I14" s="3">
        <v>2.75854</v>
      </c>
      <c r="J14" s="3"/>
      <c r="K14" s="3">
        <v>3.5802199999999997</v>
      </c>
      <c r="L14" s="3"/>
      <c r="M14" s="3">
        <v>3.98482</v>
      </c>
      <c r="N14" s="2"/>
      <c r="O14" s="2"/>
      <c r="P14" s="2"/>
      <c r="Q14" s="2"/>
      <c r="R14" s="2"/>
      <c r="S14" s="2"/>
      <c r="T14" s="2"/>
      <c r="U14" s="2"/>
      <c r="V14" s="2"/>
      <c r="W14" s="2"/>
      <c r="X14" s="2"/>
      <c r="Y14" s="2"/>
    </row>
    <row r="15" spans="2:25" x14ac:dyDescent="0.25">
      <c r="B15" s="3">
        <v>10.8</v>
      </c>
      <c r="C15" s="3">
        <v>0.25694</v>
      </c>
      <c r="D15" s="3"/>
      <c r="E15" s="3">
        <v>0.77017999999999998</v>
      </c>
      <c r="F15" s="3"/>
      <c r="G15" s="3">
        <v>1.7842899999999999</v>
      </c>
      <c r="H15" s="3"/>
      <c r="I15" s="3">
        <v>3.2654700000000001</v>
      </c>
      <c r="J15" s="3"/>
      <c r="K15" s="3">
        <v>4.2432700000000008</v>
      </c>
      <c r="L15" s="3"/>
      <c r="M15" s="3">
        <v>4.72438</v>
      </c>
      <c r="N15" s="2"/>
      <c r="O15" s="2"/>
      <c r="P15" s="2"/>
      <c r="Q15" s="2"/>
      <c r="R15" s="2"/>
      <c r="S15" s="2"/>
      <c r="T15" s="2"/>
      <c r="U15" s="2"/>
      <c r="V15" s="2"/>
      <c r="W15" s="2"/>
      <c r="X15" s="2"/>
      <c r="Y15" s="2"/>
    </row>
    <row r="16" spans="2:25" x14ac:dyDescent="0.25">
      <c r="B16" s="3">
        <v>12.6</v>
      </c>
      <c r="C16" s="3">
        <v>0.29388999999999998</v>
      </c>
      <c r="D16" s="3"/>
      <c r="E16" s="3">
        <v>0.88206000000000007</v>
      </c>
      <c r="F16" s="3"/>
      <c r="G16" s="3">
        <v>2.0489299999999999</v>
      </c>
      <c r="H16" s="3"/>
      <c r="I16" s="3">
        <v>3.7603499999999999</v>
      </c>
      <c r="J16" s="3"/>
      <c r="K16" s="3">
        <v>4.8917900000000003</v>
      </c>
      <c r="L16" s="3"/>
      <c r="M16" s="3">
        <v>5.4474800000000005</v>
      </c>
      <c r="N16" s="2"/>
      <c r="O16" s="2"/>
      <c r="P16" s="2"/>
      <c r="Q16" s="2"/>
      <c r="R16" s="2"/>
      <c r="S16" s="2"/>
      <c r="T16" s="2"/>
      <c r="U16" s="2"/>
      <c r="V16" s="2"/>
      <c r="W16" s="2"/>
      <c r="X16" s="2"/>
      <c r="Y16" s="2"/>
    </row>
    <row r="17" spans="2:25" x14ac:dyDescent="0.25">
      <c r="B17" s="3">
        <v>14.4</v>
      </c>
      <c r="C17" s="3">
        <v>0.32946999999999999</v>
      </c>
      <c r="D17" s="3"/>
      <c r="E17" s="3">
        <v>0.99017000000000011</v>
      </c>
      <c r="F17" s="3"/>
      <c r="G17" s="3">
        <v>2.3056000000000001</v>
      </c>
      <c r="H17" s="3"/>
      <c r="I17" s="3">
        <v>4.2430399999999997</v>
      </c>
      <c r="J17" s="3"/>
      <c r="K17" s="3">
        <v>5.5254299999999992</v>
      </c>
      <c r="L17" s="3"/>
      <c r="M17" s="3">
        <v>6.1555600000000004</v>
      </c>
      <c r="N17" s="2"/>
      <c r="O17" s="2"/>
      <c r="P17" s="2"/>
      <c r="Q17" s="2"/>
      <c r="R17" s="2"/>
      <c r="S17" s="2"/>
      <c r="T17" s="2"/>
      <c r="U17" s="2"/>
      <c r="V17" s="2"/>
      <c r="W17" s="2"/>
      <c r="X17" s="2"/>
      <c r="Y17" s="2"/>
    </row>
    <row r="18" spans="2:25" x14ac:dyDescent="0.25">
      <c r="B18" s="3">
        <v>16.2</v>
      </c>
      <c r="C18" s="3">
        <v>0.36381000000000002</v>
      </c>
      <c r="D18" s="3"/>
      <c r="E18" s="3">
        <v>1.0949</v>
      </c>
      <c r="F18" s="3"/>
      <c r="G18" s="3">
        <v>2.5550199999999998</v>
      </c>
      <c r="H18" s="3"/>
      <c r="I18" s="3">
        <v>4.7141999999999999</v>
      </c>
      <c r="J18" s="3"/>
      <c r="K18" s="3">
        <v>6.1461199999999998</v>
      </c>
      <c r="L18" s="3"/>
      <c r="M18" s="3">
        <v>6.8492699999999997</v>
      </c>
      <c r="N18" s="2"/>
      <c r="O18" s="2"/>
      <c r="P18" s="2"/>
      <c r="Q18" s="2"/>
      <c r="R18" s="2"/>
      <c r="S18" s="2"/>
      <c r="T18" s="2"/>
      <c r="U18" s="2"/>
      <c r="V18" s="2"/>
      <c r="W18" s="2"/>
      <c r="X18" s="2"/>
      <c r="Y18" s="2"/>
    </row>
    <row r="19" spans="2:25" x14ac:dyDescent="0.25">
      <c r="B19" s="3">
        <v>18</v>
      </c>
      <c r="C19" s="3">
        <v>0.39696000000000004</v>
      </c>
      <c r="D19" s="3"/>
      <c r="E19" s="3">
        <v>1.19618</v>
      </c>
      <c r="F19" s="3"/>
      <c r="G19" s="3">
        <v>2.79731</v>
      </c>
      <c r="H19" s="3"/>
      <c r="I19" s="3">
        <v>5.1748500000000002</v>
      </c>
      <c r="J19" s="3"/>
      <c r="K19" s="3">
        <v>6.7536199999999997</v>
      </c>
      <c r="L19" s="3"/>
      <c r="M19" s="3">
        <v>7.5294300000000005</v>
      </c>
    </row>
    <row r="20" spans="2:25" x14ac:dyDescent="0.25">
      <c r="B20" s="3">
        <v>21.6</v>
      </c>
      <c r="C20" s="3">
        <v>0.45993000000000001</v>
      </c>
      <c r="D20" s="3"/>
      <c r="E20" s="3">
        <v>1.3893200000000001</v>
      </c>
      <c r="F20" s="3"/>
      <c r="G20" s="3">
        <v>3.2623499999999996</v>
      </c>
      <c r="H20" s="3"/>
      <c r="I20" s="3">
        <v>6.0652400000000002</v>
      </c>
      <c r="J20" s="3"/>
      <c r="K20" s="3">
        <v>7.9332199999999995</v>
      </c>
      <c r="L20" s="3"/>
      <c r="M20" s="3">
        <v>8.8523200000000006</v>
      </c>
    </row>
    <row r="21" spans="2:25" x14ac:dyDescent="0.25">
      <c r="B21" s="3">
        <v>25.2</v>
      </c>
      <c r="C21" s="3">
        <v>0.51893</v>
      </c>
      <c r="D21" s="3"/>
      <c r="E21" s="3">
        <v>1.5707599999999999</v>
      </c>
      <c r="F21" s="3"/>
      <c r="G21" s="3">
        <v>3.70302</v>
      </c>
      <c r="H21" s="3"/>
      <c r="I21" s="3">
        <v>6.9181499999999998</v>
      </c>
      <c r="J21" s="3"/>
      <c r="K21" s="3">
        <v>9.0685599999999997</v>
      </c>
      <c r="L21" s="3"/>
      <c r="M21" s="3">
        <v>10.129199999999999</v>
      </c>
    </row>
    <row r="22" spans="2:25" x14ac:dyDescent="0.25">
      <c r="B22" s="3">
        <v>28.8</v>
      </c>
      <c r="C22" s="3">
        <v>0.57417000000000007</v>
      </c>
      <c r="D22" s="3"/>
      <c r="E22" s="3">
        <v>1.74156</v>
      </c>
      <c r="F22" s="3"/>
      <c r="G22" s="3">
        <v>4.1214900000000005</v>
      </c>
      <c r="H22" s="3"/>
      <c r="I22" s="3">
        <v>7.7366400000000004</v>
      </c>
      <c r="J22" s="3"/>
      <c r="K22" s="3">
        <v>10.1647</v>
      </c>
      <c r="L22" s="3"/>
      <c r="M22" s="3">
        <v>11.3642</v>
      </c>
    </row>
    <row r="23" spans="2:25" x14ac:dyDescent="0.25">
      <c r="B23" s="3">
        <v>32.4</v>
      </c>
      <c r="C23" s="3">
        <v>0.62609000000000004</v>
      </c>
      <c r="D23" s="3"/>
      <c r="E23" s="3">
        <v>1.9025400000000001</v>
      </c>
      <c r="F23" s="3"/>
      <c r="G23" s="3">
        <v>4.5196399999999999</v>
      </c>
      <c r="H23" s="3"/>
      <c r="I23" s="3">
        <v>8.5235099999999999</v>
      </c>
      <c r="J23" s="3"/>
      <c r="K23" s="3">
        <v>11.224160000000001</v>
      </c>
      <c r="L23" s="3"/>
      <c r="M23" s="3">
        <v>12.55983</v>
      </c>
    </row>
    <row r="24" spans="2:25" x14ac:dyDescent="0.25">
      <c r="B24" s="3">
        <v>36</v>
      </c>
      <c r="C24" s="3">
        <v>0.67482999999999993</v>
      </c>
      <c r="D24" s="3"/>
      <c r="E24" s="3">
        <v>2.0545400000000003</v>
      </c>
      <c r="F24" s="3"/>
      <c r="G24" s="3">
        <v>4.8991400000000001</v>
      </c>
      <c r="H24" s="3"/>
      <c r="I24" s="3">
        <v>9.28186</v>
      </c>
      <c r="J24" s="3"/>
      <c r="K24" s="3">
        <v>12.251289999999999</v>
      </c>
      <c r="L24" s="3"/>
      <c r="M24" s="3">
        <v>13.72086</v>
      </c>
    </row>
    <row r="25" spans="2:25" x14ac:dyDescent="0.25">
      <c r="B25" s="3">
        <v>54</v>
      </c>
      <c r="C25" s="3">
        <v>0.87923000000000007</v>
      </c>
      <c r="D25" s="3"/>
      <c r="E25" s="3">
        <v>2.7020999999999997</v>
      </c>
      <c r="F25" s="3"/>
      <c r="G25" s="3">
        <v>6.5594800000000006</v>
      </c>
      <c r="H25" s="3"/>
      <c r="I25" s="3">
        <v>12.708080000000001</v>
      </c>
      <c r="J25" s="3"/>
      <c r="K25" s="3">
        <v>16.969470000000001</v>
      </c>
      <c r="L25" s="3"/>
      <c r="M25" s="3">
        <v>19.09019</v>
      </c>
    </row>
    <row r="26" spans="2:25" x14ac:dyDescent="0.25">
      <c r="B26" s="3">
        <v>72</v>
      </c>
      <c r="C26" s="3">
        <v>1.03349</v>
      </c>
      <c r="D26" s="3"/>
      <c r="E26" s="3">
        <v>3.2040100000000002</v>
      </c>
      <c r="F26" s="3"/>
      <c r="G26" s="3">
        <v>7.9063099999999995</v>
      </c>
      <c r="H26" s="3"/>
      <c r="I26" s="3">
        <v>15.653210000000001</v>
      </c>
      <c r="J26" s="3"/>
      <c r="K26" s="3">
        <v>21.136700000000001</v>
      </c>
      <c r="L26" s="3"/>
      <c r="M26" s="3">
        <v>23.89246</v>
      </c>
    </row>
    <row r="27" spans="2:25" x14ac:dyDescent="0.25">
      <c r="B27" s="3">
        <v>90</v>
      </c>
      <c r="C27" s="3">
        <v>1.1522999999999999</v>
      </c>
      <c r="D27" s="3"/>
      <c r="E27" s="3">
        <v>3.5997999999999997</v>
      </c>
      <c r="F27" s="3"/>
      <c r="G27" s="3">
        <v>9.0222899999999999</v>
      </c>
      <c r="H27" s="3"/>
      <c r="I27" s="3">
        <v>18.23244</v>
      </c>
      <c r="J27" s="3"/>
      <c r="K27" s="3">
        <v>24.89245</v>
      </c>
      <c r="L27" s="3"/>
      <c r="M27" s="3">
        <v>28.263489999999997</v>
      </c>
    </row>
    <row r="28" spans="2:25" x14ac:dyDescent="0.25">
      <c r="B28" s="3">
        <v>108</v>
      </c>
      <c r="C28" s="3">
        <v>1.24488</v>
      </c>
      <c r="D28" s="3"/>
      <c r="E28" s="3">
        <v>3.9175399999999998</v>
      </c>
      <c r="F28" s="3"/>
      <c r="G28" s="3">
        <v>9.9618500000000001</v>
      </c>
      <c r="H28" s="3"/>
      <c r="I28" s="3">
        <v>20.5275</v>
      </c>
      <c r="J28" s="3"/>
      <c r="K28" s="3">
        <v>28.32743</v>
      </c>
      <c r="L28" s="3"/>
      <c r="M28" s="3">
        <v>32.299080000000004</v>
      </c>
    </row>
    <row r="29" spans="2:25" x14ac:dyDescent="0.25">
      <c r="B29" s="3">
        <v>126</v>
      </c>
      <c r="C29" s="3">
        <v>1.3181200000000002</v>
      </c>
      <c r="D29" s="3"/>
      <c r="E29" s="3">
        <v>4.1758100000000002</v>
      </c>
      <c r="F29" s="3"/>
      <c r="G29" s="3">
        <v>10.761619999999999</v>
      </c>
      <c r="H29" s="3"/>
      <c r="I29" s="3">
        <v>22.593340000000001</v>
      </c>
      <c r="J29" s="3"/>
      <c r="K29" s="3">
        <v>31.502740000000003</v>
      </c>
      <c r="L29" s="3"/>
      <c r="M29" s="3">
        <v>36.066420000000001</v>
      </c>
    </row>
    <row r="30" spans="2:25" x14ac:dyDescent="0.25">
      <c r="B30" s="3">
        <v>144</v>
      </c>
      <c r="C30" s="3">
        <v>1.37687</v>
      </c>
      <c r="D30" s="3"/>
      <c r="E30" s="3">
        <v>4.3875000000000002</v>
      </c>
      <c r="F30" s="3"/>
      <c r="G30" s="3">
        <v>11.4468</v>
      </c>
      <c r="H30" s="3"/>
      <c r="I30" s="3">
        <v>24.469069999999999</v>
      </c>
      <c r="J30" s="3"/>
      <c r="K30" s="3">
        <v>34.458799999999997</v>
      </c>
      <c r="L30" s="3"/>
      <c r="M30" s="3">
        <v>39.61112</v>
      </c>
    </row>
    <row r="31" spans="2:25" x14ac:dyDescent="0.25">
      <c r="B31" s="3">
        <v>162</v>
      </c>
      <c r="C31" s="3">
        <v>1.4244399999999999</v>
      </c>
      <c r="D31" s="3"/>
      <c r="E31" s="3">
        <v>4.5622199999999999</v>
      </c>
      <c r="F31" s="3"/>
      <c r="G31" s="3">
        <v>12.039070000000001</v>
      </c>
      <c r="H31" s="3"/>
      <c r="I31" s="3">
        <v>26.182210000000001</v>
      </c>
      <c r="J31" s="3"/>
      <c r="K31" s="3">
        <v>37.226979999999998</v>
      </c>
      <c r="L31" s="3"/>
      <c r="M31" s="3">
        <v>42.964190000000002</v>
      </c>
    </row>
    <row r="32" spans="2:25" x14ac:dyDescent="0.25">
      <c r="B32" s="3">
        <v>180</v>
      </c>
      <c r="C32" s="3">
        <v>1.4633</v>
      </c>
      <c r="D32" s="3"/>
      <c r="E32" s="3">
        <v>4.7078199999999999</v>
      </c>
      <c r="F32" s="3"/>
      <c r="G32" s="3">
        <v>12.55437</v>
      </c>
      <c r="H32" s="3"/>
      <c r="I32" s="3">
        <v>27.75478</v>
      </c>
      <c r="J32" s="3"/>
      <c r="K32" s="3">
        <v>39.834699999999998</v>
      </c>
      <c r="L32" s="3"/>
      <c r="M32" s="3">
        <v>46.150230000000001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32"/>
  <sheetViews>
    <sheetView workbookViewId="0">
      <selection activeCell="N45" sqref="N45"/>
    </sheetView>
  </sheetViews>
  <sheetFormatPr defaultRowHeight="15" x14ac:dyDescent="0.25"/>
  <cols>
    <col min="1" max="1" width="9.140625" style="1"/>
    <col min="2" max="2" width="10.85546875" style="1" customWidth="1"/>
    <col min="3" max="16384" width="9.140625" style="1"/>
  </cols>
  <sheetData>
    <row r="1" spans="2:25" x14ac:dyDescent="0.25">
      <c r="B1" s="1" t="s">
        <v>0</v>
      </c>
    </row>
    <row r="2" spans="2:25" x14ac:dyDescent="0.25">
      <c r="B2" s="1" t="s">
        <v>1</v>
      </c>
      <c r="F2" s="7"/>
      <c r="G2" s="8" t="s">
        <v>237</v>
      </c>
      <c r="H2" s="8" t="s">
        <v>241</v>
      </c>
      <c r="I2" s="8" t="s">
        <v>238</v>
      </c>
      <c r="J2" s="8" t="s">
        <v>239</v>
      </c>
    </row>
    <row r="3" spans="2:25" x14ac:dyDescent="0.25">
      <c r="F3" s="7" t="s">
        <v>240</v>
      </c>
      <c r="G3" s="9">
        <v>12</v>
      </c>
      <c r="H3" s="10">
        <v>0</v>
      </c>
      <c r="I3" s="11">
        <v>30</v>
      </c>
      <c r="J3" s="11">
        <v>5</v>
      </c>
    </row>
    <row r="4" spans="2:25" x14ac:dyDescent="0.25">
      <c r="B4" s="3" t="s">
        <v>2</v>
      </c>
      <c r="C4" s="3"/>
      <c r="D4" s="3"/>
      <c r="E4" s="3"/>
      <c r="F4" s="3"/>
      <c r="G4" s="3"/>
      <c r="H4" s="3"/>
      <c r="I4" s="3"/>
      <c r="J4" s="3"/>
      <c r="K4" s="3"/>
      <c r="L4" s="3"/>
      <c r="M4" s="3"/>
    </row>
    <row r="5" spans="2:25" x14ac:dyDescent="0.25">
      <c r="B5" s="3" t="s">
        <v>3</v>
      </c>
      <c r="C5" s="3">
        <v>0.3</v>
      </c>
      <c r="D5" s="3"/>
      <c r="E5" s="3">
        <v>1</v>
      </c>
      <c r="F5" s="3"/>
      <c r="G5" s="3">
        <v>3</v>
      </c>
      <c r="H5" s="3"/>
      <c r="I5" s="3">
        <v>10</v>
      </c>
      <c r="J5" s="3"/>
      <c r="K5" s="3">
        <v>30</v>
      </c>
      <c r="L5" s="3"/>
      <c r="M5" s="3">
        <v>100</v>
      </c>
      <c r="N5" s="3"/>
      <c r="O5" s="3"/>
      <c r="P5" s="3"/>
      <c r="Q5" s="3"/>
      <c r="R5" s="3"/>
      <c r="S5" s="3"/>
      <c r="T5" s="3"/>
      <c r="U5" s="3"/>
      <c r="V5" s="3"/>
      <c r="W5" s="3"/>
      <c r="X5" s="3"/>
      <c r="Y5" s="3"/>
    </row>
    <row r="6" spans="2:25" x14ac:dyDescent="0.25">
      <c r="B6" s="3"/>
      <c r="C6" s="3"/>
      <c r="D6" s="3"/>
      <c r="E6" s="3"/>
      <c r="F6" s="3"/>
      <c r="G6" s="3"/>
      <c r="H6" s="3"/>
      <c r="I6" s="3"/>
      <c r="J6" s="3"/>
      <c r="K6" s="3"/>
      <c r="L6" s="3"/>
      <c r="M6" s="3"/>
      <c r="N6" s="2"/>
      <c r="O6" s="2"/>
      <c r="P6" s="2"/>
      <c r="Q6" s="2"/>
      <c r="R6" s="2"/>
      <c r="S6" s="2"/>
      <c r="T6" s="2"/>
      <c r="U6" s="2"/>
      <c r="V6" s="2"/>
      <c r="W6" s="2"/>
      <c r="X6" s="2"/>
      <c r="Y6" s="2"/>
    </row>
    <row r="7" spans="2:25" x14ac:dyDescent="0.25">
      <c r="B7" s="3">
        <v>0.18</v>
      </c>
      <c r="C7" s="3">
        <v>5.0299999999999997E-3</v>
      </c>
      <c r="D7" s="3"/>
      <c r="E7" s="3">
        <v>1.4830000000000001E-2</v>
      </c>
      <c r="F7" s="3"/>
      <c r="G7" s="3">
        <v>3.3450000000000001E-2</v>
      </c>
      <c r="H7" s="3"/>
      <c r="I7" s="3">
        <v>5.9630000000000002E-2</v>
      </c>
      <c r="J7" s="3"/>
      <c r="K7" s="3">
        <v>7.6730000000000007E-2</v>
      </c>
      <c r="L7" s="3"/>
      <c r="M7" s="3">
        <v>8.5269999999999999E-2</v>
      </c>
      <c r="N7" s="2"/>
      <c r="O7" s="2"/>
      <c r="P7" s="2"/>
      <c r="Q7" s="2"/>
      <c r="R7" s="2"/>
      <c r="S7" s="2"/>
      <c r="T7" s="2"/>
      <c r="U7" s="2"/>
      <c r="V7" s="2"/>
      <c r="W7" s="2"/>
      <c r="X7" s="2"/>
      <c r="Y7" s="2"/>
    </row>
    <row r="8" spans="2:25" x14ac:dyDescent="0.25">
      <c r="B8" s="3">
        <v>0.36</v>
      </c>
      <c r="C8" s="3">
        <v>9.9799999999999993E-3</v>
      </c>
      <c r="D8" s="3"/>
      <c r="E8" s="3">
        <v>2.947E-2</v>
      </c>
      <c r="F8" s="3"/>
      <c r="G8" s="3">
        <v>6.6610000000000003E-2</v>
      </c>
      <c r="H8" s="3"/>
      <c r="I8" s="3">
        <v>0.11891</v>
      </c>
      <c r="J8" s="3"/>
      <c r="K8" s="3">
        <v>0.15310000000000001</v>
      </c>
      <c r="L8" s="3"/>
      <c r="M8" s="3">
        <v>0.17016000000000001</v>
      </c>
      <c r="N8" s="2"/>
      <c r="O8" s="2"/>
      <c r="P8" s="2"/>
      <c r="Q8" s="2"/>
      <c r="R8" s="2"/>
      <c r="S8" s="2"/>
      <c r="T8" s="2"/>
      <c r="U8" s="2"/>
      <c r="V8" s="2"/>
      <c r="W8" s="2"/>
      <c r="X8" s="2"/>
      <c r="Y8" s="2"/>
    </row>
    <row r="9" spans="2:25" x14ac:dyDescent="0.25">
      <c r="B9" s="3">
        <v>0.9</v>
      </c>
      <c r="C9" s="3">
        <v>2.4590000000000001E-2</v>
      </c>
      <c r="D9" s="3"/>
      <c r="E9" s="3">
        <v>7.2760000000000005E-2</v>
      </c>
      <c r="F9" s="3"/>
      <c r="G9" s="3">
        <v>0.16499</v>
      </c>
      <c r="H9" s="3"/>
      <c r="I9" s="3">
        <v>0.29543999999999998</v>
      </c>
      <c r="J9" s="3"/>
      <c r="K9" s="3">
        <v>0.38075999999999999</v>
      </c>
      <c r="L9" s="3"/>
      <c r="M9" s="3">
        <v>0.42326999999999998</v>
      </c>
      <c r="N9" s="2"/>
      <c r="O9" s="2"/>
      <c r="P9" s="2"/>
      <c r="Q9" s="2"/>
      <c r="R9" s="2"/>
      <c r="S9" s="2"/>
      <c r="T9" s="2"/>
      <c r="U9" s="2"/>
      <c r="V9" s="2"/>
      <c r="W9" s="2"/>
      <c r="X9" s="2"/>
      <c r="Y9" s="2"/>
    </row>
    <row r="10" spans="2:25" x14ac:dyDescent="0.25">
      <c r="B10" s="3">
        <v>1.8</v>
      </c>
      <c r="C10" s="3">
        <v>4.8310000000000006E-2</v>
      </c>
      <c r="D10" s="3"/>
      <c r="E10" s="3">
        <v>0.14325000000000002</v>
      </c>
      <c r="F10" s="3"/>
      <c r="G10" s="3">
        <v>0.32600000000000001</v>
      </c>
      <c r="H10" s="3"/>
      <c r="I10" s="3">
        <v>0.58573999999999993</v>
      </c>
      <c r="J10" s="3"/>
      <c r="K10" s="3">
        <v>0.75575000000000003</v>
      </c>
      <c r="L10" s="3"/>
      <c r="M10" s="3">
        <v>0.84031</v>
      </c>
      <c r="N10" s="2"/>
      <c r="O10" s="2"/>
      <c r="P10" s="2"/>
      <c r="Q10" s="2"/>
      <c r="R10" s="2"/>
      <c r="S10" s="2"/>
      <c r="T10" s="2"/>
      <c r="U10" s="2"/>
      <c r="V10" s="2"/>
      <c r="W10" s="2"/>
      <c r="X10" s="2"/>
      <c r="Y10" s="2"/>
    </row>
    <row r="11" spans="2:25" x14ac:dyDescent="0.25">
      <c r="B11" s="3">
        <v>3.6</v>
      </c>
      <c r="C11" s="3">
        <v>9.3820000000000001E-2</v>
      </c>
      <c r="D11" s="3"/>
      <c r="E11" s="3">
        <v>0.27911000000000002</v>
      </c>
      <c r="F11" s="3"/>
      <c r="G11" s="3">
        <v>0.63836999999999999</v>
      </c>
      <c r="H11" s="3"/>
      <c r="I11" s="3">
        <v>1.15273</v>
      </c>
      <c r="J11" s="3"/>
      <c r="K11" s="3">
        <v>1.4900099999999998</v>
      </c>
      <c r="L11" s="3"/>
      <c r="M11" s="3">
        <v>1.6572</v>
      </c>
      <c r="N11" s="2"/>
      <c r="O11" s="2"/>
      <c r="P11" s="2"/>
      <c r="Q11" s="2"/>
      <c r="R11" s="2"/>
      <c r="S11" s="2"/>
      <c r="T11" s="2"/>
      <c r="U11" s="2"/>
      <c r="V11" s="2"/>
      <c r="W11" s="2"/>
      <c r="X11" s="2"/>
      <c r="Y11" s="2"/>
    </row>
    <row r="12" spans="2:25" x14ac:dyDescent="0.25">
      <c r="B12" s="3">
        <v>5.4</v>
      </c>
      <c r="C12" s="3">
        <v>0.13721</v>
      </c>
      <c r="D12" s="3"/>
      <c r="E12" s="3">
        <v>0.40912000000000004</v>
      </c>
      <c r="F12" s="3"/>
      <c r="G12" s="3">
        <v>0.93944000000000005</v>
      </c>
      <c r="H12" s="3"/>
      <c r="I12" s="3">
        <v>1.7031399999999999</v>
      </c>
      <c r="J12" s="3"/>
      <c r="K12" s="3">
        <v>2.2044299999999999</v>
      </c>
      <c r="L12" s="3"/>
      <c r="M12" s="3">
        <v>2.4526300000000001</v>
      </c>
      <c r="N12" s="2"/>
      <c r="O12" s="2"/>
      <c r="P12" s="2"/>
      <c r="Q12" s="2"/>
      <c r="R12" s="2"/>
      <c r="S12" s="2"/>
      <c r="T12" s="2"/>
      <c r="U12" s="2"/>
      <c r="V12" s="2"/>
      <c r="W12" s="2"/>
      <c r="X12" s="2"/>
      <c r="Y12" s="2"/>
    </row>
    <row r="13" spans="2:25" x14ac:dyDescent="0.25">
      <c r="B13" s="3">
        <v>7.2</v>
      </c>
      <c r="C13" s="3">
        <v>0.17875000000000002</v>
      </c>
      <c r="D13" s="3"/>
      <c r="E13" s="3">
        <v>0.53403</v>
      </c>
      <c r="F13" s="3"/>
      <c r="G13" s="3">
        <v>1.23024</v>
      </c>
      <c r="H13" s="3"/>
      <c r="I13" s="3">
        <v>2.23807</v>
      </c>
      <c r="J13" s="3"/>
      <c r="K13" s="3">
        <v>2.9004799999999999</v>
      </c>
      <c r="L13" s="3"/>
      <c r="M13" s="3">
        <v>3.22803</v>
      </c>
      <c r="N13" s="2"/>
      <c r="O13" s="2"/>
      <c r="P13" s="2"/>
      <c r="Q13" s="2"/>
      <c r="R13" s="2"/>
      <c r="S13" s="2"/>
      <c r="T13" s="2"/>
      <c r="U13" s="2"/>
      <c r="V13" s="2"/>
      <c r="W13" s="2"/>
      <c r="X13" s="2"/>
      <c r="Y13" s="2"/>
    </row>
    <row r="14" spans="2:25" x14ac:dyDescent="0.25">
      <c r="B14" s="3">
        <v>9</v>
      </c>
      <c r="C14" s="3">
        <v>0.21859999999999999</v>
      </c>
      <c r="D14" s="3"/>
      <c r="E14" s="3">
        <v>0.65427000000000002</v>
      </c>
      <c r="F14" s="3"/>
      <c r="G14" s="3">
        <v>1.51162</v>
      </c>
      <c r="H14" s="3"/>
      <c r="I14" s="3">
        <v>2.75854</v>
      </c>
      <c r="J14" s="3"/>
      <c r="K14" s="3">
        <v>3.5802199999999997</v>
      </c>
      <c r="L14" s="3"/>
      <c r="M14" s="3">
        <v>3.98482</v>
      </c>
      <c r="N14" s="2"/>
      <c r="O14" s="2"/>
      <c r="P14" s="2"/>
      <c r="Q14" s="2"/>
      <c r="R14" s="2"/>
      <c r="S14" s="2"/>
      <c r="T14" s="2"/>
      <c r="U14" s="2"/>
      <c r="V14" s="2"/>
      <c r="W14" s="2"/>
      <c r="X14" s="2"/>
      <c r="Y14" s="2"/>
    </row>
    <row r="15" spans="2:25" x14ac:dyDescent="0.25">
      <c r="B15" s="3">
        <v>10.8</v>
      </c>
      <c r="C15" s="3">
        <v>0.25694</v>
      </c>
      <c r="D15" s="3"/>
      <c r="E15" s="3">
        <v>0.77017999999999998</v>
      </c>
      <c r="F15" s="3"/>
      <c r="G15" s="3">
        <v>1.7842899999999999</v>
      </c>
      <c r="H15" s="3"/>
      <c r="I15" s="3">
        <v>3.2654700000000001</v>
      </c>
      <c r="J15" s="3"/>
      <c r="K15" s="3">
        <v>4.2432700000000008</v>
      </c>
      <c r="L15" s="3"/>
      <c r="M15" s="3">
        <v>4.72438</v>
      </c>
      <c r="N15" s="2"/>
      <c r="O15" s="2"/>
      <c r="P15" s="2"/>
      <c r="Q15" s="2"/>
      <c r="R15" s="2"/>
      <c r="S15" s="2"/>
      <c r="T15" s="2"/>
      <c r="U15" s="2"/>
      <c r="V15" s="2"/>
      <c r="W15" s="2"/>
      <c r="X15" s="2"/>
      <c r="Y15" s="2"/>
    </row>
    <row r="16" spans="2:25" x14ac:dyDescent="0.25">
      <c r="B16" s="3">
        <v>12.6</v>
      </c>
      <c r="C16" s="3">
        <v>0.29388999999999998</v>
      </c>
      <c r="D16" s="3"/>
      <c r="E16" s="3">
        <v>0.88206000000000007</v>
      </c>
      <c r="F16" s="3"/>
      <c r="G16" s="3">
        <v>2.0489299999999999</v>
      </c>
      <c r="H16" s="3"/>
      <c r="I16" s="3">
        <v>3.7603499999999999</v>
      </c>
      <c r="J16" s="3"/>
      <c r="K16" s="3">
        <v>4.8917900000000003</v>
      </c>
      <c r="L16" s="3"/>
      <c r="M16" s="3">
        <v>5.4474800000000005</v>
      </c>
      <c r="N16" s="2"/>
      <c r="O16" s="2"/>
      <c r="P16" s="2"/>
      <c r="Q16" s="2"/>
      <c r="R16" s="2"/>
      <c r="S16" s="2"/>
      <c r="T16" s="2"/>
      <c r="U16" s="2"/>
      <c r="V16" s="2"/>
      <c r="W16" s="2"/>
      <c r="X16" s="2"/>
      <c r="Y16" s="2"/>
    </row>
    <row r="17" spans="2:25" x14ac:dyDescent="0.25">
      <c r="B17" s="3">
        <v>14.4</v>
      </c>
      <c r="C17" s="3">
        <v>0.32946999999999999</v>
      </c>
      <c r="D17" s="3"/>
      <c r="E17" s="3">
        <v>0.99017000000000011</v>
      </c>
      <c r="F17" s="3"/>
      <c r="G17" s="3">
        <v>2.3056000000000001</v>
      </c>
      <c r="H17" s="3"/>
      <c r="I17" s="3">
        <v>4.2430399999999997</v>
      </c>
      <c r="J17" s="3"/>
      <c r="K17" s="3">
        <v>5.5254299999999992</v>
      </c>
      <c r="L17" s="3"/>
      <c r="M17" s="3">
        <v>6.1555600000000004</v>
      </c>
      <c r="N17" s="2"/>
      <c r="O17" s="2"/>
      <c r="P17" s="2"/>
      <c r="Q17" s="2"/>
      <c r="R17" s="2"/>
      <c r="S17" s="2"/>
      <c r="T17" s="2"/>
      <c r="U17" s="2"/>
      <c r="V17" s="2"/>
      <c r="W17" s="2"/>
      <c r="X17" s="2"/>
      <c r="Y17" s="2"/>
    </row>
    <row r="18" spans="2:25" x14ac:dyDescent="0.25">
      <c r="B18" s="3">
        <v>16.2</v>
      </c>
      <c r="C18" s="3">
        <v>0.36381000000000002</v>
      </c>
      <c r="D18" s="3"/>
      <c r="E18" s="3">
        <v>1.0949</v>
      </c>
      <c r="F18" s="3"/>
      <c r="G18" s="3">
        <v>2.5550199999999998</v>
      </c>
      <c r="H18" s="3"/>
      <c r="I18" s="3">
        <v>4.7141999999999999</v>
      </c>
      <c r="J18" s="3"/>
      <c r="K18" s="3">
        <v>6.1461199999999998</v>
      </c>
      <c r="L18" s="3"/>
      <c r="M18" s="3">
        <v>6.8492699999999997</v>
      </c>
      <c r="N18" s="2"/>
      <c r="O18" s="2"/>
      <c r="P18" s="2"/>
      <c r="Q18" s="2"/>
      <c r="R18" s="2"/>
      <c r="S18" s="2"/>
      <c r="T18" s="2"/>
      <c r="U18" s="2"/>
      <c r="V18" s="2"/>
      <c r="W18" s="2"/>
      <c r="X18" s="2"/>
      <c r="Y18" s="2"/>
    </row>
    <row r="19" spans="2:25" x14ac:dyDescent="0.25">
      <c r="B19" s="3">
        <v>18</v>
      </c>
      <c r="C19" s="3">
        <v>0.39696000000000004</v>
      </c>
      <c r="D19" s="3"/>
      <c r="E19" s="3">
        <v>1.19618</v>
      </c>
      <c r="F19" s="3"/>
      <c r="G19" s="3">
        <v>2.79731</v>
      </c>
      <c r="H19" s="3"/>
      <c r="I19" s="3">
        <v>5.1748500000000002</v>
      </c>
      <c r="J19" s="3"/>
      <c r="K19" s="3">
        <v>6.7536199999999997</v>
      </c>
      <c r="L19" s="3"/>
      <c r="M19" s="3">
        <v>7.5294300000000005</v>
      </c>
    </row>
    <row r="20" spans="2:25" x14ac:dyDescent="0.25">
      <c r="B20" s="3">
        <v>21.6</v>
      </c>
      <c r="C20" s="3">
        <v>0.45993000000000001</v>
      </c>
      <c r="D20" s="3"/>
      <c r="E20" s="3">
        <v>1.3893200000000001</v>
      </c>
      <c r="F20" s="3"/>
      <c r="G20" s="3">
        <v>3.2623499999999996</v>
      </c>
      <c r="H20" s="3"/>
      <c r="I20" s="3">
        <v>6.0652400000000002</v>
      </c>
      <c r="J20" s="3"/>
      <c r="K20" s="3">
        <v>7.9332199999999995</v>
      </c>
      <c r="L20" s="3"/>
      <c r="M20" s="3">
        <v>8.8523200000000006</v>
      </c>
    </row>
    <row r="21" spans="2:25" x14ac:dyDescent="0.25">
      <c r="B21" s="3">
        <v>25.2</v>
      </c>
      <c r="C21" s="3">
        <v>0.51893</v>
      </c>
      <c r="D21" s="3"/>
      <c r="E21" s="3">
        <v>1.5707599999999999</v>
      </c>
      <c r="F21" s="3"/>
      <c r="G21" s="3">
        <v>3.70302</v>
      </c>
      <c r="H21" s="3"/>
      <c r="I21" s="3">
        <v>6.9181499999999998</v>
      </c>
      <c r="J21" s="3"/>
      <c r="K21" s="3">
        <v>9.0685599999999997</v>
      </c>
      <c r="L21" s="3"/>
      <c r="M21" s="3">
        <v>10.129199999999999</v>
      </c>
    </row>
    <row r="22" spans="2:25" x14ac:dyDescent="0.25">
      <c r="B22" s="3">
        <v>28.8</v>
      </c>
      <c r="C22" s="3">
        <v>0.57417000000000007</v>
      </c>
      <c r="D22" s="3"/>
      <c r="E22" s="3">
        <v>1.74156</v>
      </c>
      <c r="F22" s="3"/>
      <c r="G22" s="3">
        <v>4.1214900000000005</v>
      </c>
      <c r="H22" s="3"/>
      <c r="I22" s="3">
        <v>7.7366400000000004</v>
      </c>
      <c r="J22" s="3"/>
      <c r="K22" s="3">
        <v>10.1647</v>
      </c>
      <c r="L22" s="3"/>
      <c r="M22" s="3">
        <v>11.3642</v>
      </c>
    </row>
    <row r="23" spans="2:25" x14ac:dyDescent="0.25">
      <c r="B23" s="3">
        <v>32.4</v>
      </c>
      <c r="C23" s="3">
        <v>0.62609000000000004</v>
      </c>
      <c r="D23" s="3"/>
      <c r="E23" s="3">
        <v>1.9025400000000001</v>
      </c>
      <c r="F23" s="3"/>
      <c r="G23" s="3">
        <v>4.5196399999999999</v>
      </c>
      <c r="H23" s="3"/>
      <c r="I23" s="3">
        <v>8.5235099999999999</v>
      </c>
      <c r="J23" s="3"/>
      <c r="K23" s="3">
        <v>11.224160000000001</v>
      </c>
      <c r="L23" s="3"/>
      <c r="M23" s="3">
        <v>12.55983</v>
      </c>
    </row>
    <row r="24" spans="2:25" x14ac:dyDescent="0.25">
      <c r="B24" s="3">
        <v>36</v>
      </c>
      <c r="C24" s="3">
        <v>0.67482999999999993</v>
      </c>
      <c r="D24" s="3"/>
      <c r="E24" s="3">
        <v>2.0545400000000003</v>
      </c>
      <c r="F24" s="3"/>
      <c r="G24" s="3">
        <v>4.8991400000000001</v>
      </c>
      <c r="H24" s="3"/>
      <c r="I24" s="3">
        <v>9.28186</v>
      </c>
      <c r="J24" s="3"/>
      <c r="K24" s="3">
        <v>12.251289999999999</v>
      </c>
      <c r="L24" s="3"/>
      <c r="M24" s="3">
        <v>13.72086</v>
      </c>
    </row>
    <row r="25" spans="2:25" x14ac:dyDescent="0.25">
      <c r="B25" s="3">
        <v>54</v>
      </c>
      <c r="C25" s="3">
        <v>0.87923000000000007</v>
      </c>
      <c r="D25" s="3"/>
      <c r="E25" s="3">
        <v>2.7020999999999997</v>
      </c>
      <c r="F25" s="3"/>
      <c r="G25" s="3">
        <v>6.5594800000000006</v>
      </c>
      <c r="H25" s="3"/>
      <c r="I25" s="3">
        <v>12.708080000000001</v>
      </c>
      <c r="J25" s="3"/>
      <c r="K25" s="3">
        <v>16.969470000000001</v>
      </c>
      <c r="L25" s="3"/>
      <c r="M25" s="3">
        <v>19.09019</v>
      </c>
    </row>
    <row r="26" spans="2:25" x14ac:dyDescent="0.25">
      <c r="B26" s="3">
        <v>72</v>
      </c>
      <c r="C26" s="3">
        <v>1.03349</v>
      </c>
      <c r="D26" s="3"/>
      <c r="E26" s="3">
        <v>3.2040100000000002</v>
      </c>
      <c r="F26" s="3"/>
      <c r="G26" s="3">
        <v>7.9063099999999995</v>
      </c>
      <c r="H26" s="3"/>
      <c r="I26" s="3">
        <v>15.653210000000001</v>
      </c>
      <c r="J26" s="3"/>
      <c r="K26" s="3">
        <v>21.136700000000001</v>
      </c>
      <c r="L26" s="3"/>
      <c r="M26" s="3">
        <v>23.89246</v>
      </c>
    </row>
    <row r="27" spans="2:25" x14ac:dyDescent="0.25">
      <c r="B27" s="3">
        <v>90</v>
      </c>
      <c r="C27" s="3">
        <v>1.1522999999999999</v>
      </c>
      <c r="D27" s="3"/>
      <c r="E27" s="3">
        <v>3.5997999999999997</v>
      </c>
      <c r="F27" s="3"/>
      <c r="G27" s="3">
        <v>9.0222899999999999</v>
      </c>
      <c r="H27" s="3"/>
      <c r="I27" s="3">
        <v>18.23244</v>
      </c>
      <c r="J27" s="3"/>
      <c r="K27" s="3">
        <v>24.89245</v>
      </c>
      <c r="L27" s="3"/>
      <c r="M27" s="3">
        <v>28.263489999999997</v>
      </c>
    </row>
    <row r="28" spans="2:25" x14ac:dyDescent="0.25">
      <c r="B28" s="3">
        <v>108</v>
      </c>
      <c r="C28" s="3">
        <v>1.24488</v>
      </c>
      <c r="D28" s="3"/>
      <c r="E28" s="3">
        <v>3.9175399999999998</v>
      </c>
      <c r="F28" s="3"/>
      <c r="G28" s="3">
        <v>9.9618500000000001</v>
      </c>
      <c r="H28" s="3"/>
      <c r="I28" s="3">
        <v>20.5275</v>
      </c>
      <c r="J28" s="3"/>
      <c r="K28" s="3">
        <v>28.32743</v>
      </c>
      <c r="L28" s="3"/>
      <c r="M28" s="3">
        <v>32.299080000000004</v>
      </c>
    </row>
    <row r="29" spans="2:25" x14ac:dyDescent="0.25">
      <c r="B29" s="3">
        <v>126</v>
      </c>
      <c r="C29" s="3">
        <v>1.3181200000000002</v>
      </c>
      <c r="D29" s="3"/>
      <c r="E29" s="3">
        <v>4.1758100000000002</v>
      </c>
      <c r="F29" s="3"/>
      <c r="G29" s="3">
        <v>10.761619999999999</v>
      </c>
      <c r="H29" s="3"/>
      <c r="I29" s="3">
        <v>22.593340000000001</v>
      </c>
      <c r="J29" s="3"/>
      <c r="K29" s="3">
        <v>31.502740000000003</v>
      </c>
      <c r="L29" s="3"/>
      <c r="M29" s="3">
        <v>36.066420000000001</v>
      </c>
    </row>
    <row r="30" spans="2:25" x14ac:dyDescent="0.25">
      <c r="B30" s="3">
        <v>144</v>
      </c>
      <c r="C30" s="3">
        <v>1.37687</v>
      </c>
      <c r="D30" s="3"/>
      <c r="E30" s="3">
        <v>4.3875000000000002</v>
      </c>
      <c r="F30" s="3"/>
      <c r="G30" s="3">
        <v>11.4468</v>
      </c>
      <c r="H30" s="3"/>
      <c r="I30" s="3">
        <v>24.469069999999999</v>
      </c>
      <c r="J30" s="3"/>
      <c r="K30" s="3">
        <v>34.458799999999997</v>
      </c>
      <c r="L30" s="3"/>
      <c r="M30" s="3">
        <v>39.61112</v>
      </c>
    </row>
    <row r="31" spans="2:25" x14ac:dyDescent="0.25">
      <c r="B31" s="3">
        <v>162</v>
      </c>
      <c r="C31" s="3">
        <v>1.4244399999999999</v>
      </c>
      <c r="D31" s="3"/>
      <c r="E31" s="3">
        <v>4.5622199999999999</v>
      </c>
      <c r="F31" s="3"/>
      <c r="G31" s="3">
        <v>12.039070000000001</v>
      </c>
      <c r="H31" s="3"/>
      <c r="I31" s="3">
        <v>26.182210000000001</v>
      </c>
      <c r="J31" s="3"/>
      <c r="K31" s="3">
        <v>37.226979999999998</v>
      </c>
      <c r="L31" s="3"/>
      <c r="M31" s="3">
        <v>42.964190000000002</v>
      </c>
    </row>
    <row r="32" spans="2:25" x14ac:dyDescent="0.25">
      <c r="B32" s="3">
        <v>180</v>
      </c>
      <c r="C32" s="3">
        <v>1.4633</v>
      </c>
      <c r="D32" s="3"/>
      <c r="E32" s="3">
        <v>4.7078199999999999</v>
      </c>
      <c r="F32" s="3"/>
      <c r="G32" s="3">
        <v>12.55437</v>
      </c>
      <c r="H32" s="3"/>
      <c r="I32" s="3">
        <v>27.75478</v>
      </c>
      <c r="J32" s="3"/>
      <c r="K32" s="3">
        <v>39.834699999999998</v>
      </c>
      <c r="L32" s="3"/>
      <c r="M32" s="3">
        <v>46.150230000000001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59"/>
  <sheetViews>
    <sheetView workbookViewId="0">
      <selection activeCell="S36" sqref="S36"/>
    </sheetView>
  </sheetViews>
  <sheetFormatPr defaultRowHeight="15" x14ac:dyDescent="0.25"/>
  <sheetData>
    <row r="1" spans="1:1" x14ac:dyDescent="0.25">
      <c r="A1" t="s">
        <v>4</v>
      </c>
    </row>
    <row r="2" spans="1:1" x14ac:dyDescent="0.25">
      <c r="A2" t="s">
        <v>5</v>
      </c>
    </row>
    <row r="3" spans="1:1" x14ac:dyDescent="0.25">
      <c r="A3" t="s">
        <v>6</v>
      </c>
    </row>
    <row r="4" spans="1:1" x14ac:dyDescent="0.25">
      <c r="A4" t="s">
        <v>7</v>
      </c>
    </row>
    <row r="5" spans="1:1" x14ac:dyDescent="0.25">
      <c r="A5" t="s">
        <v>8</v>
      </c>
    </row>
    <row r="6" spans="1:1" x14ac:dyDescent="0.25">
      <c r="A6" t="s">
        <v>9</v>
      </c>
    </row>
    <row r="7" spans="1:1" x14ac:dyDescent="0.25">
      <c r="A7" t="s">
        <v>10</v>
      </c>
    </row>
    <row r="8" spans="1:1" x14ac:dyDescent="0.25">
      <c r="A8" t="s">
        <v>11</v>
      </c>
    </row>
    <row r="9" spans="1:1" x14ac:dyDescent="0.25">
      <c r="A9" t="s">
        <v>12</v>
      </c>
    </row>
    <row r="10" spans="1:1" x14ac:dyDescent="0.25">
      <c r="A10" t="s">
        <v>13</v>
      </c>
    </row>
    <row r="11" spans="1:1" x14ac:dyDescent="0.25">
      <c r="A11" t="s">
        <v>14</v>
      </c>
    </row>
    <row r="12" spans="1:1" x14ac:dyDescent="0.25">
      <c r="A12" t="s">
        <v>15</v>
      </c>
    </row>
    <row r="13" spans="1:1" x14ac:dyDescent="0.25">
      <c r="A13" t="s">
        <v>16</v>
      </c>
    </row>
    <row r="14" spans="1:1" x14ac:dyDescent="0.25">
      <c r="A14" t="s">
        <v>17</v>
      </c>
    </row>
    <row r="15" spans="1:1" x14ac:dyDescent="0.25">
      <c r="A15" t="s">
        <v>18</v>
      </c>
    </row>
    <row r="16" spans="1:1" x14ac:dyDescent="0.25">
      <c r="A16" t="s">
        <v>19</v>
      </c>
    </row>
    <row r="17" spans="1:1" x14ac:dyDescent="0.25">
      <c r="A17" t="s">
        <v>20</v>
      </c>
    </row>
    <row r="18" spans="1:1" x14ac:dyDescent="0.25">
      <c r="A18" t="s">
        <v>21</v>
      </c>
    </row>
    <row r="19" spans="1:1" x14ac:dyDescent="0.25">
      <c r="A19" t="s">
        <v>22</v>
      </c>
    </row>
    <row r="20" spans="1:1" x14ac:dyDescent="0.25">
      <c r="A20" t="s">
        <v>23</v>
      </c>
    </row>
    <row r="21" spans="1:1" x14ac:dyDescent="0.25">
      <c r="A21" t="s">
        <v>24</v>
      </c>
    </row>
    <row r="22" spans="1:1" x14ac:dyDescent="0.25">
      <c r="A22" t="s">
        <v>25</v>
      </c>
    </row>
    <row r="24" spans="1:1" x14ac:dyDescent="0.25">
      <c r="A24" t="s">
        <v>26</v>
      </c>
    </row>
    <row r="25" spans="1:1" x14ac:dyDescent="0.25">
      <c r="A25" t="s">
        <v>27</v>
      </c>
    </row>
    <row r="26" spans="1:1" x14ac:dyDescent="0.25">
      <c r="A26" t="s">
        <v>28</v>
      </c>
    </row>
    <row r="27" spans="1:1" x14ac:dyDescent="0.25">
      <c r="A27" t="s">
        <v>29</v>
      </c>
    </row>
    <row r="28" spans="1:1" x14ac:dyDescent="0.25">
      <c r="A28" t="s">
        <v>30</v>
      </c>
    </row>
    <row r="29" spans="1:1" x14ac:dyDescent="0.25">
      <c r="A29" t="s">
        <v>31</v>
      </c>
    </row>
    <row r="30" spans="1:1" x14ac:dyDescent="0.25">
      <c r="A30" t="s">
        <v>32</v>
      </c>
    </row>
    <row r="31" spans="1:1" x14ac:dyDescent="0.25">
      <c r="A31" t="s">
        <v>33</v>
      </c>
    </row>
    <row r="32" spans="1:1" x14ac:dyDescent="0.25">
      <c r="A32" t="s">
        <v>34</v>
      </c>
    </row>
    <row r="33" spans="1:1" x14ac:dyDescent="0.25">
      <c r="A33" t="s">
        <v>35</v>
      </c>
    </row>
    <row r="34" spans="1:1" x14ac:dyDescent="0.25">
      <c r="A34" t="s">
        <v>36</v>
      </c>
    </row>
    <row r="35" spans="1:1" x14ac:dyDescent="0.25">
      <c r="A35" t="s">
        <v>37</v>
      </c>
    </row>
    <row r="36" spans="1:1" x14ac:dyDescent="0.25">
      <c r="A36" t="s">
        <v>38</v>
      </c>
    </row>
    <row r="37" spans="1:1" x14ac:dyDescent="0.25">
      <c r="A37" t="s">
        <v>39</v>
      </c>
    </row>
    <row r="38" spans="1:1" x14ac:dyDescent="0.25">
      <c r="A38" t="s">
        <v>40</v>
      </c>
    </row>
    <row r="39" spans="1:1" x14ac:dyDescent="0.25">
      <c r="A39" t="s">
        <v>41</v>
      </c>
    </row>
    <row r="40" spans="1:1" x14ac:dyDescent="0.25">
      <c r="A40" t="s">
        <v>42</v>
      </c>
    </row>
    <row r="42" spans="1:1" x14ac:dyDescent="0.25">
      <c r="A42" t="s">
        <v>43</v>
      </c>
    </row>
    <row r="43" spans="1:1" x14ac:dyDescent="0.25">
      <c r="A43" t="s">
        <v>44</v>
      </c>
    </row>
    <row r="44" spans="1:1" x14ac:dyDescent="0.25">
      <c r="A44" t="s">
        <v>45</v>
      </c>
    </row>
    <row r="45" spans="1:1" x14ac:dyDescent="0.25">
      <c r="A45" t="s">
        <v>46</v>
      </c>
    </row>
    <row r="46" spans="1:1" x14ac:dyDescent="0.25">
      <c r="A46" t="s">
        <v>47</v>
      </c>
    </row>
    <row r="47" spans="1:1" x14ac:dyDescent="0.25">
      <c r="A47" t="s">
        <v>48</v>
      </c>
    </row>
    <row r="48" spans="1:1" x14ac:dyDescent="0.25">
      <c r="A48" t="s">
        <v>49</v>
      </c>
    </row>
    <row r="49" spans="1:1" x14ac:dyDescent="0.25">
      <c r="A49" t="s">
        <v>50</v>
      </c>
    </row>
    <row r="51" spans="1:1" x14ac:dyDescent="0.25">
      <c r="A51" t="s">
        <v>51</v>
      </c>
    </row>
    <row r="52" spans="1:1" x14ac:dyDescent="0.25">
      <c r="A52" t="s">
        <v>52</v>
      </c>
    </row>
    <row r="53" spans="1:1" x14ac:dyDescent="0.25">
      <c r="A53" t="s">
        <v>53</v>
      </c>
    </row>
    <row r="54" spans="1:1" x14ac:dyDescent="0.25">
      <c r="A54" t="s">
        <v>54</v>
      </c>
    </row>
    <row r="55" spans="1:1" x14ac:dyDescent="0.25">
      <c r="A55" t="s">
        <v>55</v>
      </c>
    </row>
    <row r="56" spans="1:1" x14ac:dyDescent="0.25">
      <c r="A56" t="s">
        <v>56</v>
      </c>
    </row>
    <row r="57" spans="1:1" x14ac:dyDescent="0.25">
      <c r="A57" t="s">
        <v>57</v>
      </c>
    </row>
    <row r="58" spans="1:1" x14ac:dyDescent="0.25">
      <c r="A58" t="s">
        <v>58</v>
      </c>
    </row>
    <row r="59" spans="1:1" x14ac:dyDescent="0.25">
      <c r="A59" t="s">
        <v>59</v>
      </c>
    </row>
    <row r="60" spans="1:1" x14ac:dyDescent="0.25">
      <c r="A60" t="s">
        <v>60</v>
      </c>
    </row>
    <row r="62" spans="1:1" x14ac:dyDescent="0.25">
      <c r="A62" t="s">
        <v>61</v>
      </c>
    </row>
    <row r="63" spans="1:1" x14ac:dyDescent="0.25">
      <c r="A63" t="s">
        <v>62</v>
      </c>
    </row>
    <row r="64" spans="1:1" x14ac:dyDescent="0.25">
      <c r="A64" t="s">
        <v>63</v>
      </c>
    </row>
    <row r="65" spans="1:1" x14ac:dyDescent="0.25">
      <c r="A65" t="s">
        <v>64</v>
      </c>
    </row>
    <row r="66" spans="1:1" x14ac:dyDescent="0.25">
      <c r="A66" t="s">
        <v>65</v>
      </c>
    </row>
    <row r="67" spans="1:1" x14ac:dyDescent="0.25">
      <c r="A67" t="s">
        <v>66</v>
      </c>
    </row>
    <row r="68" spans="1:1" x14ac:dyDescent="0.25">
      <c r="A68" t="s">
        <v>67</v>
      </c>
    </row>
    <row r="69" spans="1:1" x14ac:dyDescent="0.25">
      <c r="A69" t="s">
        <v>68</v>
      </c>
    </row>
    <row r="70" spans="1:1" x14ac:dyDescent="0.25">
      <c r="A70" t="s">
        <v>69</v>
      </c>
    </row>
    <row r="71" spans="1:1" x14ac:dyDescent="0.25">
      <c r="A71" t="s">
        <v>70</v>
      </c>
    </row>
    <row r="72" spans="1:1" x14ac:dyDescent="0.25">
      <c r="A72" t="s">
        <v>71</v>
      </c>
    </row>
    <row r="73" spans="1:1" x14ac:dyDescent="0.25">
      <c r="A73" t="s">
        <v>72</v>
      </c>
    </row>
    <row r="74" spans="1:1" x14ac:dyDescent="0.25">
      <c r="A74" t="s">
        <v>73</v>
      </c>
    </row>
    <row r="75" spans="1:1" x14ac:dyDescent="0.25">
      <c r="A75" t="s">
        <v>74</v>
      </c>
    </row>
    <row r="76" spans="1:1" x14ac:dyDescent="0.25">
      <c r="A76" t="s">
        <v>75</v>
      </c>
    </row>
    <row r="77" spans="1:1" x14ac:dyDescent="0.25">
      <c r="A77" t="s">
        <v>76</v>
      </c>
    </row>
    <row r="78" spans="1:1" x14ac:dyDescent="0.25">
      <c r="A78" t="s">
        <v>77</v>
      </c>
    </row>
    <row r="79" spans="1:1" x14ac:dyDescent="0.25">
      <c r="A79" t="s">
        <v>78</v>
      </c>
    </row>
    <row r="80" spans="1:1" x14ac:dyDescent="0.25">
      <c r="A80" t="s">
        <v>79</v>
      </c>
    </row>
    <row r="81" spans="1:1" x14ac:dyDescent="0.25">
      <c r="A81" t="s">
        <v>80</v>
      </c>
    </row>
    <row r="82" spans="1:1" x14ac:dyDescent="0.25">
      <c r="A82" t="s">
        <v>81</v>
      </c>
    </row>
    <row r="83" spans="1:1" x14ac:dyDescent="0.25">
      <c r="A83" t="s">
        <v>82</v>
      </c>
    </row>
    <row r="84" spans="1:1" x14ac:dyDescent="0.25">
      <c r="A84" t="s">
        <v>83</v>
      </c>
    </row>
    <row r="85" spans="1:1" x14ac:dyDescent="0.25">
      <c r="A85" t="s">
        <v>84</v>
      </c>
    </row>
    <row r="86" spans="1:1" x14ac:dyDescent="0.25">
      <c r="A86" t="s">
        <v>85</v>
      </c>
    </row>
    <row r="87" spans="1:1" x14ac:dyDescent="0.25">
      <c r="A87" t="s">
        <v>86</v>
      </c>
    </row>
    <row r="88" spans="1:1" x14ac:dyDescent="0.25">
      <c r="A88" t="s">
        <v>87</v>
      </c>
    </row>
    <row r="89" spans="1:1" x14ac:dyDescent="0.25">
      <c r="A89" t="s">
        <v>88</v>
      </c>
    </row>
    <row r="90" spans="1:1" x14ac:dyDescent="0.25">
      <c r="A90" t="s">
        <v>89</v>
      </c>
    </row>
    <row r="91" spans="1:1" x14ac:dyDescent="0.25">
      <c r="A91" t="s">
        <v>90</v>
      </c>
    </row>
    <row r="92" spans="1:1" x14ac:dyDescent="0.25">
      <c r="A92" t="s">
        <v>91</v>
      </c>
    </row>
    <row r="93" spans="1:1" x14ac:dyDescent="0.25">
      <c r="A93" t="s">
        <v>92</v>
      </c>
    </row>
    <row r="94" spans="1:1" x14ac:dyDescent="0.25">
      <c r="A94" t="s">
        <v>93</v>
      </c>
    </row>
    <row r="95" spans="1:1" x14ac:dyDescent="0.25">
      <c r="A95" t="s">
        <v>94</v>
      </c>
    </row>
    <row r="96" spans="1:1" x14ac:dyDescent="0.25">
      <c r="A96" t="s">
        <v>95</v>
      </c>
    </row>
    <row r="97" spans="1:1" x14ac:dyDescent="0.25">
      <c r="A97" t="s">
        <v>96</v>
      </c>
    </row>
    <row r="98" spans="1:1" x14ac:dyDescent="0.25">
      <c r="A98" t="s">
        <v>97</v>
      </c>
    </row>
    <row r="99" spans="1:1" x14ac:dyDescent="0.25">
      <c r="A99" t="s">
        <v>98</v>
      </c>
    </row>
    <row r="100" spans="1:1" x14ac:dyDescent="0.25">
      <c r="A100" t="s">
        <v>99</v>
      </c>
    </row>
    <row r="101" spans="1:1" x14ac:dyDescent="0.25">
      <c r="A101" t="s">
        <v>100</v>
      </c>
    </row>
    <row r="102" spans="1:1" x14ac:dyDescent="0.25">
      <c r="A102" t="s">
        <v>101</v>
      </c>
    </row>
    <row r="103" spans="1:1" x14ac:dyDescent="0.25">
      <c r="A103" t="s">
        <v>102</v>
      </c>
    </row>
    <row r="104" spans="1:1" x14ac:dyDescent="0.25">
      <c r="A104" t="s">
        <v>84</v>
      </c>
    </row>
    <row r="105" spans="1:1" x14ac:dyDescent="0.25">
      <c r="A105" t="s">
        <v>103</v>
      </c>
    </row>
    <row r="106" spans="1:1" x14ac:dyDescent="0.25">
      <c r="A106" t="s">
        <v>104</v>
      </c>
    </row>
    <row r="107" spans="1:1" x14ac:dyDescent="0.25">
      <c r="A107" t="s">
        <v>82</v>
      </c>
    </row>
    <row r="108" spans="1:1" x14ac:dyDescent="0.25">
      <c r="A108" t="s">
        <v>105</v>
      </c>
    </row>
    <row r="109" spans="1:1" x14ac:dyDescent="0.25">
      <c r="A109" t="s">
        <v>84</v>
      </c>
    </row>
    <row r="110" spans="1:1" x14ac:dyDescent="0.25">
      <c r="A110" t="s">
        <v>106</v>
      </c>
    </row>
    <row r="111" spans="1:1" x14ac:dyDescent="0.25">
      <c r="A111" t="s">
        <v>107</v>
      </c>
    </row>
    <row r="112" spans="1:1" x14ac:dyDescent="0.25">
      <c r="A112" t="s">
        <v>108</v>
      </c>
    </row>
    <row r="113" spans="1:1" x14ac:dyDescent="0.25">
      <c r="A113" t="s">
        <v>109</v>
      </c>
    </row>
    <row r="114" spans="1:1" x14ac:dyDescent="0.25">
      <c r="A114" t="s">
        <v>82</v>
      </c>
    </row>
    <row r="115" spans="1:1" x14ac:dyDescent="0.25">
      <c r="A115" t="s">
        <v>110</v>
      </c>
    </row>
    <row r="116" spans="1:1" x14ac:dyDescent="0.25">
      <c r="A116" t="s">
        <v>84</v>
      </c>
    </row>
    <row r="117" spans="1:1" x14ac:dyDescent="0.25">
      <c r="A117" t="s">
        <v>85</v>
      </c>
    </row>
    <row r="118" spans="1:1" x14ac:dyDescent="0.25">
      <c r="A118" t="s">
        <v>86</v>
      </c>
    </row>
    <row r="120" spans="1:1" x14ac:dyDescent="0.25">
      <c r="A120" t="s">
        <v>111</v>
      </c>
    </row>
    <row r="121" spans="1:1" x14ac:dyDescent="0.25">
      <c r="A121" t="s">
        <v>112</v>
      </c>
    </row>
    <row r="122" spans="1:1" x14ac:dyDescent="0.25">
      <c r="A122" t="s">
        <v>113</v>
      </c>
    </row>
    <row r="123" spans="1:1" x14ac:dyDescent="0.25">
      <c r="A123" t="s">
        <v>114</v>
      </c>
    </row>
    <row r="124" spans="1:1" x14ac:dyDescent="0.25">
      <c r="A124" t="s">
        <v>115</v>
      </c>
    </row>
    <row r="125" spans="1:1" x14ac:dyDescent="0.25">
      <c r="A125" t="s">
        <v>116</v>
      </c>
    </row>
    <row r="126" spans="1:1" x14ac:dyDescent="0.25">
      <c r="A126" t="s">
        <v>117</v>
      </c>
    </row>
    <row r="127" spans="1:1" x14ac:dyDescent="0.25">
      <c r="A127" t="s">
        <v>118</v>
      </c>
    </row>
    <row r="128" spans="1:1" x14ac:dyDescent="0.25">
      <c r="A128" t="s">
        <v>119</v>
      </c>
    </row>
    <row r="129" spans="1:1" x14ac:dyDescent="0.25">
      <c r="A129" t="s">
        <v>120</v>
      </c>
    </row>
    <row r="130" spans="1:1" x14ac:dyDescent="0.25">
      <c r="A130" t="s">
        <v>121</v>
      </c>
    </row>
    <row r="131" spans="1:1" x14ac:dyDescent="0.25">
      <c r="A131" t="s">
        <v>122</v>
      </c>
    </row>
    <row r="132" spans="1:1" x14ac:dyDescent="0.25">
      <c r="A132" t="s">
        <v>123</v>
      </c>
    </row>
    <row r="133" spans="1:1" x14ac:dyDescent="0.25">
      <c r="A133" t="s">
        <v>91</v>
      </c>
    </row>
    <row r="134" spans="1:1" x14ac:dyDescent="0.25">
      <c r="A134" t="s">
        <v>124</v>
      </c>
    </row>
    <row r="135" spans="1:1" x14ac:dyDescent="0.25">
      <c r="A135" t="s">
        <v>125</v>
      </c>
    </row>
    <row r="136" spans="1:1" x14ac:dyDescent="0.25">
      <c r="A136" t="s">
        <v>126</v>
      </c>
    </row>
    <row r="137" spans="1:1" x14ac:dyDescent="0.25">
      <c r="A137" t="s">
        <v>85</v>
      </c>
    </row>
    <row r="138" spans="1:1" x14ac:dyDescent="0.25">
      <c r="A138" t="s">
        <v>86</v>
      </c>
    </row>
    <row r="139" spans="1:1" x14ac:dyDescent="0.25">
      <c r="A139" t="s">
        <v>127</v>
      </c>
    </row>
    <row r="140" spans="1:1" x14ac:dyDescent="0.25">
      <c r="A140" t="s">
        <v>128</v>
      </c>
    </row>
    <row r="141" spans="1:1" x14ac:dyDescent="0.25">
      <c r="A141" t="s">
        <v>129</v>
      </c>
    </row>
    <row r="142" spans="1:1" x14ac:dyDescent="0.25">
      <c r="A142" t="s">
        <v>86</v>
      </c>
    </row>
    <row r="144" spans="1:1" x14ac:dyDescent="0.25">
      <c r="A144" t="s">
        <v>130</v>
      </c>
    </row>
    <row r="145" spans="1:1" x14ac:dyDescent="0.25">
      <c r="A145" t="s">
        <v>131</v>
      </c>
    </row>
    <row r="146" spans="1:1" x14ac:dyDescent="0.25">
      <c r="A146" t="s">
        <v>132</v>
      </c>
    </row>
    <row r="147" spans="1:1" x14ac:dyDescent="0.25">
      <c r="A147" t="s">
        <v>133</v>
      </c>
    </row>
    <row r="148" spans="1:1" x14ac:dyDescent="0.25">
      <c r="A148" t="s">
        <v>134</v>
      </c>
    </row>
    <row r="149" spans="1:1" x14ac:dyDescent="0.25">
      <c r="A149" t="s">
        <v>135</v>
      </c>
    </row>
    <row r="150" spans="1:1" x14ac:dyDescent="0.25">
      <c r="A150" t="s">
        <v>136</v>
      </c>
    </row>
    <row r="151" spans="1:1" x14ac:dyDescent="0.25">
      <c r="A151" t="s">
        <v>137</v>
      </c>
    </row>
    <row r="152" spans="1:1" x14ac:dyDescent="0.25">
      <c r="A152" t="s">
        <v>138</v>
      </c>
    </row>
    <row r="153" spans="1:1" x14ac:dyDescent="0.25">
      <c r="A153" t="s">
        <v>139</v>
      </c>
    </row>
    <row r="154" spans="1:1" x14ac:dyDescent="0.25">
      <c r="A154" t="s">
        <v>140</v>
      </c>
    </row>
    <row r="155" spans="1:1" x14ac:dyDescent="0.25">
      <c r="A155" t="s">
        <v>141</v>
      </c>
    </row>
    <row r="156" spans="1:1" x14ac:dyDescent="0.25">
      <c r="A156" t="s">
        <v>142</v>
      </c>
    </row>
    <row r="157" spans="1:1" x14ac:dyDescent="0.25">
      <c r="A157" t="s">
        <v>143</v>
      </c>
    </row>
    <row r="158" spans="1:1" x14ac:dyDescent="0.25">
      <c r="A158" t="s">
        <v>144</v>
      </c>
    </row>
    <row r="159" spans="1:1" x14ac:dyDescent="0.25">
      <c r="A159" t="s">
        <v>145</v>
      </c>
    </row>
    <row r="160" spans="1:1" x14ac:dyDescent="0.25">
      <c r="A160" t="s">
        <v>146</v>
      </c>
    </row>
    <row r="161" spans="1:1" x14ac:dyDescent="0.25">
      <c r="A161" t="s">
        <v>142</v>
      </c>
    </row>
    <row r="162" spans="1:1" x14ac:dyDescent="0.25">
      <c r="A162" t="s">
        <v>147</v>
      </c>
    </row>
    <row r="163" spans="1:1" x14ac:dyDescent="0.25">
      <c r="A163" t="s">
        <v>148</v>
      </c>
    </row>
    <row r="164" spans="1:1" x14ac:dyDescent="0.25">
      <c r="A164" t="s">
        <v>149</v>
      </c>
    </row>
    <row r="165" spans="1:1" x14ac:dyDescent="0.25">
      <c r="A165" t="s">
        <v>150</v>
      </c>
    </row>
    <row r="166" spans="1:1" x14ac:dyDescent="0.25">
      <c r="A166" t="s">
        <v>142</v>
      </c>
    </row>
    <row r="167" spans="1:1" x14ac:dyDescent="0.25">
      <c r="A167" t="s">
        <v>151</v>
      </c>
    </row>
    <row r="168" spans="1:1" x14ac:dyDescent="0.25">
      <c r="A168" t="s">
        <v>152</v>
      </c>
    </row>
    <row r="169" spans="1:1" x14ac:dyDescent="0.25">
      <c r="A169" t="s">
        <v>149</v>
      </c>
    </row>
    <row r="170" spans="1:1" x14ac:dyDescent="0.25">
      <c r="A170" t="s">
        <v>150</v>
      </c>
    </row>
    <row r="171" spans="1:1" x14ac:dyDescent="0.25">
      <c r="A171" t="s">
        <v>142</v>
      </c>
    </row>
    <row r="172" spans="1:1" x14ac:dyDescent="0.25">
      <c r="A172" t="s">
        <v>153</v>
      </c>
    </row>
    <row r="173" spans="1:1" x14ac:dyDescent="0.25">
      <c r="A173" t="s">
        <v>154</v>
      </c>
    </row>
    <row r="174" spans="1:1" x14ac:dyDescent="0.25">
      <c r="A174" t="s">
        <v>155</v>
      </c>
    </row>
    <row r="175" spans="1:1" x14ac:dyDescent="0.25">
      <c r="A175" t="s">
        <v>156</v>
      </c>
    </row>
    <row r="176" spans="1:1" x14ac:dyDescent="0.25">
      <c r="A176" t="s">
        <v>157</v>
      </c>
    </row>
    <row r="177" spans="1:1" x14ac:dyDescent="0.25">
      <c r="A177" t="s">
        <v>158</v>
      </c>
    </row>
    <row r="178" spans="1:1" x14ac:dyDescent="0.25">
      <c r="A178" t="s">
        <v>159</v>
      </c>
    </row>
    <row r="179" spans="1:1" x14ac:dyDescent="0.25">
      <c r="A179" t="s">
        <v>160</v>
      </c>
    </row>
    <row r="180" spans="1:1" x14ac:dyDescent="0.25">
      <c r="A180" t="s">
        <v>161</v>
      </c>
    </row>
    <row r="181" spans="1:1" x14ac:dyDescent="0.25">
      <c r="A181" t="s">
        <v>162</v>
      </c>
    </row>
    <row r="182" spans="1:1" x14ac:dyDescent="0.25">
      <c r="A182" t="s">
        <v>163</v>
      </c>
    </row>
    <row r="183" spans="1:1" x14ac:dyDescent="0.25">
      <c r="A183" t="s">
        <v>164</v>
      </c>
    </row>
    <row r="184" spans="1:1" x14ac:dyDescent="0.25">
      <c r="A184" t="s">
        <v>165</v>
      </c>
    </row>
    <row r="185" spans="1:1" x14ac:dyDescent="0.25">
      <c r="A185" t="s">
        <v>166</v>
      </c>
    </row>
    <row r="186" spans="1:1" x14ac:dyDescent="0.25">
      <c r="A186" t="s">
        <v>167</v>
      </c>
    </row>
    <row r="187" spans="1:1" x14ac:dyDescent="0.25">
      <c r="A187" t="s">
        <v>168</v>
      </c>
    </row>
    <row r="188" spans="1:1" x14ac:dyDescent="0.25">
      <c r="A188" t="s">
        <v>169</v>
      </c>
    </row>
    <row r="189" spans="1:1" x14ac:dyDescent="0.25">
      <c r="A189" t="s">
        <v>170</v>
      </c>
    </row>
    <row r="190" spans="1:1" x14ac:dyDescent="0.25">
      <c r="A190" t="s">
        <v>171</v>
      </c>
    </row>
    <row r="191" spans="1:1" x14ac:dyDescent="0.25">
      <c r="A191" t="s">
        <v>172</v>
      </c>
    </row>
    <row r="192" spans="1:1" x14ac:dyDescent="0.25">
      <c r="A192" t="s">
        <v>173</v>
      </c>
    </row>
    <row r="193" spans="1:1" x14ac:dyDescent="0.25">
      <c r="A193" t="s">
        <v>86</v>
      </c>
    </row>
    <row r="194" spans="1:1" x14ac:dyDescent="0.25">
      <c r="A194" t="s">
        <v>174</v>
      </c>
    </row>
    <row r="195" spans="1:1" x14ac:dyDescent="0.25">
      <c r="A195" t="s">
        <v>175</v>
      </c>
    </row>
    <row r="196" spans="1:1" x14ac:dyDescent="0.25">
      <c r="A196" t="s">
        <v>173</v>
      </c>
    </row>
    <row r="197" spans="1:1" x14ac:dyDescent="0.25">
      <c r="A197" t="s">
        <v>86</v>
      </c>
    </row>
    <row r="198" spans="1:1" x14ac:dyDescent="0.25">
      <c r="A198" t="s">
        <v>176</v>
      </c>
    </row>
    <row r="199" spans="1:1" x14ac:dyDescent="0.25">
      <c r="A199" t="s">
        <v>177</v>
      </c>
    </row>
    <row r="200" spans="1:1" x14ac:dyDescent="0.25">
      <c r="A200" t="s">
        <v>178</v>
      </c>
    </row>
    <row r="201" spans="1:1" x14ac:dyDescent="0.25">
      <c r="A201" t="s">
        <v>179</v>
      </c>
    </row>
    <row r="202" spans="1:1" x14ac:dyDescent="0.25">
      <c r="A202" t="s">
        <v>180</v>
      </c>
    </row>
    <row r="203" spans="1:1" x14ac:dyDescent="0.25">
      <c r="A203" t="s">
        <v>181</v>
      </c>
    </row>
    <row r="204" spans="1:1" x14ac:dyDescent="0.25">
      <c r="A204" t="s">
        <v>182</v>
      </c>
    </row>
    <row r="205" spans="1:1" x14ac:dyDescent="0.25">
      <c r="A205" t="s">
        <v>183</v>
      </c>
    </row>
    <row r="206" spans="1:1" x14ac:dyDescent="0.25">
      <c r="A206" t="s">
        <v>184</v>
      </c>
    </row>
    <row r="207" spans="1:1" x14ac:dyDescent="0.25">
      <c r="A207" t="s">
        <v>185</v>
      </c>
    </row>
    <row r="208" spans="1:1" x14ac:dyDescent="0.25">
      <c r="A208" t="s">
        <v>186</v>
      </c>
    </row>
    <row r="209" spans="1:1" x14ac:dyDescent="0.25">
      <c r="A209" t="s">
        <v>187</v>
      </c>
    </row>
    <row r="210" spans="1:1" x14ac:dyDescent="0.25">
      <c r="A210" t="s">
        <v>188</v>
      </c>
    </row>
    <row r="211" spans="1:1" x14ac:dyDescent="0.25">
      <c r="A211" t="s">
        <v>189</v>
      </c>
    </row>
    <row r="212" spans="1:1" x14ac:dyDescent="0.25">
      <c r="A212" t="s">
        <v>190</v>
      </c>
    </row>
    <row r="213" spans="1:1" x14ac:dyDescent="0.25">
      <c r="A213" t="s">
        <v>191</v>
      </c>
    </row>
    <row r="214" spans="1:1" x14ac:dyDescent="0.25">
      <c r="A214" t="s">
        <v>192</v>
      </c>
    </row>
    <row r="215" spans="1:1" x14ac:dyDescent="0.25">
      <c r="A215" t="s">
        <v>85</v>
      </c>
    </row>
    <row r="216" spans="1:1" x14ac:dyDescent="0.25">
      <c r="A216" t="s">
        <v>86</v>
      </c>
    </row>
    <row r="217" spans="1:1" x14ac:dyDescent="0.25">
      <c r="A217" t="s">
        <v>193</v>
      </c>
    </row>
    <row r="218" spans="1:1" x14ac:dyDescent="0.25">
      <c r="A218" t="s">
        <v>194</v>
      </c>
    </row>
    <row r="219" spans="1:1" x14ac:dyDescent="0.25">
      <c r="A219" t="s">
        <v>86</v>
      </c>
    </row>
    <row r="220" spans="1:1" x14ac:dyDescent="0.25">
      <c r="A220" t="s">
        <v>195</v>
      </c>
    </row>
    <row r="222" spans="1:1" x14ac:dyDescent="0.25">
      <c r="A222" t="s">
        <v>196</v>
      </c>
    </row>
    <row r="223" spans="1:1" x14ac:dyDescent="0.25">
      <c r="A223" t="s">
        <v>197</v>
      </c>
    </row>
    <row r="224" spans="1:1" x14ac:dyDescent="0.25">
      <c r="A224" t="s">
        <v>198</v>
      </c>
    </row>
    <row r="225" spans="1:1" x14ac:dyDescent="0.25">
      <c r="A225" t="s">
        <v>199</v>
      </c>
    </row>
    <row r="226" spans="1:1" x14ac:dyDescent="0.25">
      <c r="A226" t="s">
        <v>200</v>
      </c>
    </row>
    <row r="227" spans="1:1" x14ac:dyDescent="0.25">
      <c r="A227" t="s">
        <v>201</v>
      </c>
    </row>
    <row r="228" spans="1:1" x14ac:dyDescent="0.25">
      <c r="A228" t="s">
        <v>202</v>
      </c>
    </row>
    <row r="229" spans="1:1" x14ac:dyDescent="0.25">
      <c r="A229" t="s">
        <v>86</v>
      </c>
    </row>
    <row r="230" spans="1:1" x14ac:dyDescent="0.25">
      <c r="A230" t="s">
        <v>203</v>
      </c>
    </row>
    <row r="231" spans="1:1" x14ac:dyDescent="0.25">
      <c r="A231" t="s">
        <v>86</v>
      </c>
    </row>
    <row r="233" spans="1:1" x14ac:dyDescent="0.25">
      <c r="A233" t="s">
        <v>195</v>
      </c>
    </row>
    <row r="235" spans="1:1" x14ac:dyDescent="0.25">
      <c r="A235" t="s">
        <v>204</v>
      </c>
    </row>
    <row r="236" spans="1:1" x14ac:dyDescent="0.25">
      <c r="A236" t="s">
        <v>205</v>
      </c>
    </row>
    <row r="237" spans="1:1" x14ac:dyDescent="0.25">
      <c r="A237" t="s">
        <v>206</v>
      </c>
    </row>
    <row r="238" spans="1:1" x14ac:dyDescent="0.25">
      <c r="A238" t="s">
        <v>207</v>
      </c>
    </row>
    <row r="239" spans="1:1" x14ac:dyDescent="0.25">
      <c r="A239" t="s">
        <v>86</v>
      </c>
    </row>
    <row r="240" spans="1:1" x14ac:dyDescent="0.25">
      <c r="A240" t="s">
        <v>208</v>
      </c>
    </row>
    <row r="241" spans="1:1" x14ac:dyDescent="0.25">
      <c r="A241" t="s">
        <v>209</v>
      </c>
    </row>
    <row r="243" spans="1:1" x14ac:dyDescent="0.25">
      <c r="A243" t="s">
        <v>210</v>
      </c>
    </row>
    <row r="244" spans="1:1" x14ac:dyDescent="0.25">
      <c r="A244" t="s">
        <v>211</v>
      </c>
    </row>
    <row r="245" spans="1:1" x14ac:dyDescent="0.25">
      <c r="A245" t="s">
        <v>212</v>
      </c>
    </row>
    <row r="246" spans="1:1" x14ac:dyDescent="0.25">
      <c r="A246" t="s">
        <v>213</v>
      </c>
    </row>
    <row r="247" spans="1:1" x14ac:dyDescent="0.25">
      <c r="A247" t="s">
        <v>214</v>
      </c>
    </row>
    <row r="248" spans="1:1" x14ac:dyDescent="0.25">
      <c r="A248" t="s">
        <v>215</v>
      </c>
    </row>
    <row r="249" spans="1:1" x14ac:dyDescent="0.25">
      <c r="A249" t="s">
        <v>216</v>
      </c>
    </row>
    <row r="250" spans="1:1" x14ac:dyDescent="0.25">
      <c r="A250" t="s">
        <v>217</v>
      </c>
    </row>
    <row r="251" spans="1:1" x14ac:dyDescent="0.25">
      <c r="A251" t="s">
        <v>218</v>
      </c>
    </row>
    <row r="252" spans="1:1" x14ac:dyDescent="0.25">
      <c r="A252" t="s">
        <v>219</v>
      </c>
    </row>
    <row r="253" spans="1:1" x14ac:dyDescent="0.25">
      <c r="A253" t="s">
        <v>220</v>
      </c>
    </row>
    <row r="254" spans="1:1" x14ac:dyDescent="0.25">
      <c r="A254" t="s">
        <v>221</v>
      </c>
    </row>
    <row r="255" spans="1:1" x14ac:dyDescent="0.25">
      <c r="A255" t="s">
        <v>222</v>
      </c>
    </row>
    <row r="256" spans="1:1" x14ac:dyDescent="0.25">
      <c r="A256" t="s">
        <v>223</v>
      </c>
    </row>
    <row r="257" spans="1:1" x14ac:dyDescent="0.25">
      <c r="A257" t="s">
        <v>224</v>
      </c>
    </row>
    <row r="258" spans="1:1" x14ac:dyDescent="0.25">
      <c r="A258" t="s">
        <v>225</v>
      </c>
    </row>
    <row r="259" spans="1:1" x14ac:dyDescent="0.25">
      <c r="A259" t="s">
        <v>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Z26"/>
  <sheetViews>
    <sheetView workbookViewId="0">
      <selection activeCell="T64" sqref="T64"/>
    </sheetView>
  </sheetViews>
  <sheetFormatPr defaultRowHeight="15" x14ac:dyDescent="0.25"/>
  <sheetData>
    <row r="26" spans="26:26" ht="21" x14ac:dyDescent="0.35">
      <c r="Z26" s="12" t="s">
        <v>242</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0"/>
  <sheetViews>
    <sheetView workbookViewId="0">
      <selection activeCell="S32" sqref="S32"/>
    </sheetView>
  </sheetViews>
  <sheetFormatPr defaultRowHeight="15" x14ac:dyDescent="0.25"/>
  <sheetData>
    <row r="1" spans="1:1" x14ac:dyDescent="0.25">
      <c r="A1" t="s">
        <v>243</v>
      </c>
    </row>
    <row r="2" spans="1:1" x14ac:dyDescent="0.25">
      <c r="A2" t="s">
        <v>131</v>
      </c>
    </row>
    <row r="3" spans="1:1" x14ac:dyDescent="0.25">
      <c r="A3" t="s">
        <v>132</v>
      </c>
    </row>
    <row r="4" spans="1:1" x14ac:dyDescent="0.25">
      <c r="A4" t="s">
        <v>244</v>
      </c>
    </row>
    <row r="5" spans="1:1" x14ac:dyDescent="0.25">
      <c r="A5" t="s">
        <v>245</v>
      </c>
    </row>
    <row r="6" spans="1:1" x14ac:dyDescent="0.25">
      <c r="A6" t="s">
        <v>134</v>
      </c>
    </row>
    <row r="7" spans="1:1" x14ac:dyDescent="0.25">
      <c r="A7" t="s">
        <v>246</v>
      </c>
    </row>
    <row r="8" spans="1:1" x14ac:dyDescent="0.25">
      <c r="A8" t="s">
        <v>247</v>
      </c>
    </row>
    <row r="9" spans="1:1" x14ac:dyDescent="0.25">
      <c r="A9" t="s">
        <v>248</v>
      </c>
    </row>
    <row r="10" spans="1:1" x14ac:dyDescent="0.25">
      <c r="A10" t="s">
        <v>249</v>
      </c>
    </row>
    <row r="11" spans="1:1" x14ac:dyDescent="0.25">
      <c r="A11" t="s">
        <v>250</v>
      </c>
    </row>
    <row r="12" spans="1:1" x14ac:dyDescent="0.25">
      <c r="A12" t="s">
        <v>138</v>
      </c>
    </row>
    <row r="13" spans="1:1" x14ac:dyDescent="0.25">
      <c r="A13" t="s">
        <v>139</v>
      </c>
    </row>
    <row r="14" spans="1:1" x14ac:dyDescent="0.25">
      <c r="A14" t="s">
        <v>140</v>
      </c>
    </row>
    <row r="15" spans="1:1" x14ac:dyDescent="0.25">
      <c r="A15" t="s">
        <v>141</v>
      </c>
    </row>
    <row r="16" spans="1:1" x14ac:dyDescent="0.25">
      <c r="A16" t="s">
        <v>142</v>
      </c>
    </row>
    <row r="17" spans="1:1" x14ac:dyDescent="0.25">
      <c r="A17" t="s">
        <v>143</v>
      </c>
    </row>
    <row r="18" spans="1:1" x14ac:dyDescent="0.25">
      <c r="A18" t="s">
        <v>144</v>
      </c>
    </row>
    <row r="19" spans="1:1" x14ac:dyDescent="0.25">
      <c r="A19" t="s">
        <v>145</v>
      </c>
    </row>
    <row r="20" spans="1:1" x14ac:dyDescent="0.25">
      <c r="A20" t="s">
        <v>146</v>
      </c>
    </row>
    <row r="21" spans="1:1" x14ac:dyDescent="0.25">
      <c r="A21" t="s">
        <v>142</v>
      </c>
    </row>
    <row r="22" spans="1:1" x14ac:dyDescent="0.25">
      <c r="A22" t="s">
        <v>147</v>
      </c>
    </row>
    <row r="23" spans="1:1" x14ac:dyDescent="0.25">
      <c r="A23" t="s">
        <v>148</v>
      </c>
    </row>
    <row r="24" spans="1:1" x14ac:dyDescent="0.25">
      <c r="A24" t="s">
        <v>149</v>
      </c>
    </row>
    <row r="25" spans="1:1" x14ac:dyDescent="0.25">
      <c r="A25" t="s">
        <v>150</v>
      </c>
    </row>
    <row r="26" spans="1:1" x14ac:dyDescent="0.25">
      <c r="A26" t="s">
        <v>142</v>
      </c>
    </row>
    <row r="27" spans="1:1" x14ac:dyDescent="0.25">
      <c r="A27" t="s">
        <v>151</v>
      </c>
    </row>
    <row r="28" spans="1:1" x14ac:dyDescent="0.25">
      <c r="A28" t="s">
        <v>152</v>
      </c>
    </row>
    <row r="29" spans="1:1" x14ac:dyDescent="0.25">
      <c r="A29" t="s">
        <v>149</v>
      </c>
    </row>
    <row r="30" spans="1:1" x14ac:dyDescent="0.25">
      <c r="A30" t="s">
        <v>150</v>
      </c>
    </row>
    <row r="31" spans="1:1" x14ac:dyDescent="0.25">
      <c r="A31" t="s">
        <v>142</v>
      </c>
    </row>
    <row r="32" spans="1:1" x14ac:dyDescent="0.25">
      <c r="A32" t="s">
        <v>153</v>
      </c>
    </row>
    <row r="33" spans="1:1" x14ac:dyDescent="0.25">
      <c r="A33" t="s">
        <v>154</v>
      </c>
    </row>
    <row r="34" spans="1:1" x14ac:dyDescent="0.25">
      <c r="A34" t="s">
        <v>155</v>
      </c>
    </row>
    <row r="35" spans="1:1" x14ac:dyDescent="0.25">
      <c r="A35" t="s">
        <v>156</v>
      </c>
    </row>
    <row r="37" spans="1:1" x14ac:dyDescent="0.25">
      <c r="A37" t="s">
        <v>251</v>
      </c>
    </row>
    <row r="38" spans="1:1" x14ac:dyDescent="0.25">
      <c r="A38" t="s">
        <v>157</v>
      </c>
    </row>
    <row r="39" spans="1:1" x14ac:dyDescent="0.25">
      <c r="A39" t="s">
        <v>252</v>
      </c>
    </row>
    <row r="40" spans="1:1" x14ac:dyDescent="0.25">
      <c r="A40" t="s">
        <v>253</v>
      </c>
    </row>
    <row r="41" spans="1:1" x14ac:dyDescent="0.25">
      <c r="A41" t="s">
        <v>254</v>
      </c>
    </row>
    <row r="42" spans="1:1" x14ac:dyDescent="0.25">
      <c r="A42" t="s">
        <v>255</v>
      </c>
    </row>
    <row r="43" spans="1:1" x14ac:dyDescent="0.25">
      <c r="A43" t="s">
        <v>256</v>
      </c>
    </row>
    <row r="44" spans="1:1" x14ac:dyDescent="0.25">
      <c r="A44" t="s">
        <v>257</v>
      </c>
    </row>
    <row r="45" spans="1:1" x14ac:dyDescent="0.25">
      <c r="A45" t="s">
        <v>258</v>
      </c>
    </row>
    <row r="46" spans="1:1" x14ac:dyDescent="0.25">
      <c r="A46" t="s">
        <v>259</v>
      </c>
    </row>
    <row r="47" spans="1:1" x14ac:dyDescent="0.25">
      <c r="A47" t="s">
        <v>260</v>
      </c>
    </row>
    <row r="48" spans="1:1" x14ac:dyDescent="0.25">
      <c r="A48" t="s">
        <v>261</v>
      </c>
    </row>
    <row r="49" spans="1:1" x14ac:dyDescent="0.25">
      <c r="A49" t="s">
        <v>262</v>
      </c>
    </row>
    <row r="50" spans="1:1" x14ac:dyDescent="0.25">
      <c r="A50" t="s">
        <v>157</v>
      </c>
    </row>
    <row r="51" spans="1:1" x14ac:dyDescent="0.25">
      <c r="A51" t="s">
        <v>263</v>
      </c>
    </row>
    <row r="52" spans="1:1" x14ac:dyDescent="0.25">
      <c r="A52" t="s">
        <v>264</v>
      </c>
    </row>
    <row r="53" spans="1:1" x14ac:dyDescent="0.25">
      <c r="A53" t="s">
        <v>167</v>
      </c>
    </row>
    <row r="54" spans="1:1" x14ac:dyDescent="0.25">
      <c r="A54" t="s">
        <v>168</v>
      </c>
    </row>
    <row r="55" spans="1:1" x14ac:dyDescent="0.25">
      <c r="A55" t="s">
        <v>265</v>
      </c>
    </row>
    <row r="56" spans="1:1" x14ac:dyDescent="0.25">
      <c r="A56" t="s">
        <v>266</v>
      </c>
    </row>
    <row r="57" spans="1:1" x14ac:dyDescent="0.25">
      <c r="A57" t="s">
        <v>267</v>
      </c>
    </row>
    <row r="58" spans="1:1" x14ac:dyDescent="0.25">
      <c r="A58" t="s">
        <v>268</v>
      </c>
    </row>
    <row r="59" spans="1:1" x14ac:dyDescent="0.25">
      <c r="A59" t="s">
        <v>269</v>
      </c>
    </row>
    <row r="60" spans="1:1" x14ac:dyDescent="0.25">
      <c r="A60" t="s">
        <v>39</v>
      </c>
    </row>
    <row r="61" spans="1:1" x14ac:dyDescent="0.25">
      <c r="A61" t="s">
        <v>40</v>
      </c>
    </row>
    <row r="62" spans="1:1" x14ac:dyDescent="0.25">
      <c r="A62" t="s">
        <v>41</v>
      </c>
    </row>
    <row r="64" spans="1:1" x14ac:dyDescent="0.25">
      <c r="A64" t="s">
        <v>43</v>
      </c>
    </row>
    <row r="65" spans="1:1" x14ac:dyDescent="0.25">
      <c r="A65" t="s">
        <v>44</v>
      </c>
    </row>
    <row r="66" spans="1:1" x14ac:dyDescent="0.25">
      <c r="A66" t="s">
        <v>45</v>
      </c>
    </row>
    <row r="67" spans="1:1" x14ac:dyDescent="0.25">
      <c r="A67" t="s">
        <v>46</v>
      </c>
    </row>
    <row r="68" spans="1:1" x14ac:dyDescent="0.25">
      <c r="A68" t="s">
        <v>47</v>
      </c>
    </row>
    <row r="69" spans="1:1" x14ac:dyDescent="0.25">
      <c r="A69" t="s">
        <v>48</v>
      </c>
    </row>
    <row r="71" spans="1:1" x14ac:dyDescent="0.25">
      <c r="A71" t="s">
        <v>270</v>
      </c>
    </row>
    <row r="72" spans="1:1" x14ac:dyDescent="0.25">
      <c r="A72" t="s">
        <v>271</v>
      </c>
    </row>
    <row r="73" spans="1:1" x14ac:dyDescent="0.25">
      <c r="A73" t="s">
        <v>272</v>
      </c>
    </row>
    <row r="74" spans="1:1" x14ac:dyDescent="0.25">
      <c r="A74" t="s">
        <v>53</v>
      </c>
    </row>
    <row r="75" spans="1:1" x14ac:dyDescent="0.25">
      <c r="A75" t="s">
        <v>54</v>
      </c>
    </row>
    <row r="76" spans="1:1" x14ac:dyDescent="0.25">
      <c r="A76" t="s">
        <v>273</v>
      </c>
    </row>
    <row r="77" spans="1:1" x14ac:dyDescent="0.25">
      <c r="A77" t="s">
        <v>274</v>
      </c>
    </row>
    <row r="78" spans="1:1" x14ac:dyDescent="0.25">
      <c r="A78" t="s">
        <v>275</v>
      </c>
    </row>
    <row r="79" spans="1:1" x14ac:dyDescent="0.25">
      <c r="A79" t="s">
        <v>276</v>
      </c>
    </row>
    <row r="81" spans="1:1" x14ac:dyDescent="0.25">
      <c r="A81" t="s">
        <v>277</v>
      </c>
    </row>
    <row r="83" spans="1:1" x14ac:dyDescent="0.25">
      <c r="A83" t="s">
        <v>49</v>
      </c>
    </row>
    <row r="84" spans="1:1" x14ac:dyDescent="0.25">
      <c r="A84" t="s">
        <v>50</v>
      </c>
    </row>
    <row r="85" spans="1:1" x14ac:dyDescent="0.25">
      <c r="A85" t="s">
        <v>59</v>
      </c>
    </row>
    <row r="86" spans="1:1" x14ac:dyDescent="0.25">
      <c r="A86" t="s">
        <v>60</v>
      </c>
    </row>
    <row r="87" spans="1:1" x14ac:dyDescent="0.25">
      <c r="A87" t="s">
        <v>42</v>
      </c>
    </row>
    <row r="89" spans="1:1" x14ac:dyDescent="0.25">
      <c r="A89" t="s">
        <v>169</v>
      </c>
    </row>
    <row r="90" spans="1:1" x14ac:dyDescent="0.25">
      <c r="A90" t="s">
        <v>278</v>
      </c>
    </row>
    <row r="91" spans="1:1" x14ac:dyDescent="0.25">
      <c r="A91" t="s">
        <v>279</v>
      </c>
    </row>
    <row r="92" spans="1:1" x14ac:dyDescent="0.25">
      <c r="A92" t="s">
        <v>170</v>
      </c>
    </row>
    <row r="93" spans="1:1" x14ac:dyDescent="0.25">
      <c r="A93" t="s">
        <v>280</v>
      </c>
    </row>
    <row r="94" spans="1:1" x14ac:dyDescent="0.25">
      <c r="A94" t="s">
        <v>281</v>
      </c>
    </row>
    <row r="95" spans="1:1" x14ac:dyDescent="0.25">
      <c r="A95" t="s">
        <v>173</v>
      </c>
    </row>
    <row r="96" spans="1:1" x14ac:dyDescent="0.25">
      <c r="A96" t="s">
        <v>86</v>
      </c>
    </row>
    <row r="97" spans="1:1" x14ac:dyDescent="0.25">
      <c r="A97" t="s">
        <v>282</v>
      </c>
    </row>
    <row r="98" spans="1:1" x14ac:dyDescent="0.25">
      <c r="A98" t="s">
        <v>283</v>
      </c>
    </row>
    <row r="99" spans="1:1" x14ac:dyDescent="0.25">
      <c r="A99" t="s">
        <v>284</v>
      </c>
    </row>
    <row r="100" spans="1:1" x14ac:dyDescent="0.25">
      <c r="A100" t="s">
        <v>173</v>
      </c>
    </row>
    <row r="101" spans="1:1" x14ac:dyDescent="0.25">
      <c r="A101" t="s">
        <v>86</v>
      </c>
    </row>
    <row r="102" spans="1:1" x14ac:dyDescent="0.25">
      <c r="A102" t="s">
        <v>285</v>
      </c>
    </row>
    <row r="103" spans="1:1" x14ac:dyDescent="0.25">
      <c r="A103" t="s">
        <v>286</v>
      </c>
    </row>
    <row r="104" spans="1:1" x14ac:dyDescent="0.25">
      <c r="A104" t="s">
        <v>173</v>
      </c>
    </row>
    <row r="105" spans="1:1" x14ac:dyDescent="0.25">
      <c r="A105" t="s">
        <v>86</v>
      </c>
    </row>
    <row r="107" spans="1:1" x14ac:dyDescent="0.25">
      <c r="A107" t="s">
        <v>287</v>
      </c>
    </row>
    <row r="108" spans="1:1" x14ac:dyDescent="0.25">
      <c r="A108" t="s">
        <v>288</v>
      </c>
    </row>
    <row r="109" spans="1:1" x14ac:dyDescent="0.25">
      <c r="A109" t="s">
        <v>289</v>
      </c>
    </row>
    <row r="111" spans="1:1" x14ac:dyDescent="0.25">
      <c r="A111" t="s">
        <v>19</v>
      </c>
    </row>
    <row r="113" spans="1:1" x14ac:dyDescent="0.25">
      <c r="A113" t="s">
        <v>290</v>
      </c>
    </row>
    <row r="114" spans="1:1" x14ac:dyDescent="0.25">
      <c r="A114" t="s">
        <v>291</v>
      </c>
    </row>
    <row r="115" spans="1:1" x14ac:dyDescent="0.25">
      <c r="A115" t="s">
        <v>292</v>
      </c>
    </row>
    <row r="116" spans="1:1" x14ac:dyDescent="0.25">
      <c r="A116" t="s">
        <v>293</v>
      </c>
    </row>
    <row r="117" spans="1:1" x14ac:dyDescent="0.25">
      <c r="A117" t="s">
        <v>294</v>
      </c>
    </row>
    <row r="118" spans="1:1" x14ac:dyDescent="0.25">
      <c r="A118" t="s">
        <v>295</v>
      </c>
    </row>
    <row r="119" spans="1:1" x14ac:dyDescent="0.25">
      <c r="A119" t="s">
        <v>296</v>
      </c>
    </row>
    <row r="121" spans="1:1" x14ac:dyDescent="0.25">
      <c r="A121" t="s">
        <v>297</v>
      </c>
    </row>
    <row r="122" spans="1:1" x14ac:dyDescent="0.25">
      <c r="A122" t="s">
        <v>180</v>
      </c>
    </row>
    <row r="123" spans="1:1" x14ac:dyDescent="0.25">
      <c r="A123" t="s">
        <v>298</v>
      </c>
    </row>
    <row r="124" spans="1:1" x14ac:dyDescent="0.25">
      <c r="A124" t="s">
        <v>299</v>
      </c>
    </row>
    <row r="125" spans="1:1" x14ac:dyDescent="0.25">
      <c r="A125" t="s">
        <v>300</v>
      </c>
    </row>
    <row r="126" spans="1:1" x14ac:dyDescent="0.25">
      <c r="A126" t="s">
        <v>301</v>
      </c>
    </row>
    <row r="127" spans="1:1" x14ac:dyDescent="0.25">
      <c r="A127" t="s">
        <v>302</v>
      </c>
    </row>
    <row r="128" spans="1:1" x14ac:dyDescent="0.25">
      <c r="A128" t="s">
        <v>303</v>
      </c>
    </row>
    <row r="129" spans="1:1" x14ac:dyDescent="0.25">
      <c r="A129" t="s">
        <v>304</v>
      </c>
    </row>
    <row r="130" spans="1:1" x14ac:dyDescent="0.25">
      <c r="A130" t="s">
        <v>305</v>
      </c>
    </row>
    <row r="131" spans="1:1" x14ac:dyDescent="0.25">
      <c r="A131" t="s">
        <v>85</v>
      </c>
    </row>
    <row r="132" spans="1:1" x14ac:dyDescent="0.25">
      <c r="A132" t="s">
        <v>182</v>
      </c>
    </row>
    <row r="133" spans="1:1" x14ac:dyDescent="0.25">
      <c r="A133" t="s">
        <v>183</v>
      </c>
    </row>
    <row r="134" spans="1:1" x14ac:dyDescent="0.25">
      <c r="A134" t="s">
        <v>306</v>
      </c>
    </row>
    <row r="135" spans="1:1" x14ac:dyDescent="0.25">
      <c r="A135" t="s">
        <v>307</v>
      </c>
    </row>
    <row r="136" spans="1:1" x14ac:dyDescent="0.25">
      <c r="A136" t="s">
        <v>186</v>
      </c>
    </row>
    <row r="137" spans="1:1" x14ac:dyDescent="0.25">
      <c r="A137" t="s">
        <v>308</v>
      </c>
    </row>
    <row r="138" spans="1:1" x14ac:dyDescent="0.25">
      <c r="A138" t="s">
        <v>309</v>
      </c>
    </row>
    <row r="139" spans="1:1" x14ac:dyDescent="0.25">
      <c r="A139" t="s">
        <v>310</v>
      </c>
    </row>
    <row r="140" spans="1:1" x14ac:dyDescent="0.25">
      <c r="A140" t="s">
        <v>311</v>
      </c>
    </row>
    <row r="141" spans="1:1" x14ac:dyDescent="0.25">
      <c r="A141" t="s">
        <v>85</v>
      </c>
    </row>
    <row r="142" spans="1:1" x14ac:dyDescent="0.25">
      <c r="A142" t="s">
        <v>312</v>
      </c>
    </row>
    <row r="143" spans="1:1" x14ac:dyDescent="0.25">
      <c r="A143" t="s">
        <v>313</v>
      </c>
    </row>
    <row r="144" spans="1:1" x14ac:dyDescent="0.25">
      <c r="A144" t="s">
        <v>314</v>
      </c>
    </row>
    <row r="145" spans="1:1" x14ac:dyDescent="0.25">
      <c r="A145" t="s">
        <v>315</v>
      </c>
    </row>
    <row r="146" spans="1:1" x14ac:dyDescent="0.25">
      <c r="A146" t="s">
        <v>316</v>
      </c>
    </row>
    <row r="147" spans="1:1" x14ac:dyDescent="0.25">
      <c r="A147" t="s">
        <v>317</v>
      </c>
    </row>
    <row r="148" spans="1:1" x14ac:dyDescent="0.25">
      <c r="A148" t="s">
        <v>318</v>
      </c>
    </row>
    <row r="149" spans="1:1" x14ac:dyDescent="0.25">
      <c r="A149" t="s">
        <v>319</v>
      </c>
    </row>
    <row r="150" spans="1:1" x14ac:dyDescent="0.25">
      <c r="A150" t="s">
        <v>320</v>
      </c>
    </row>
    <row r="151" spans="1:1" x14ac:dyDescent="0.25">
      <c r="A151" t="s">
        <v>84</v>
      </c>
    </row>
    <row r="152" spans="1:1" x14ac:dyDescent="0.25">
      <c r="A152" t="s">
        <v>85</v>
      </c>
    </row>
    <row r="153" spans="1:1" x14ac:dyDescent="0.25">
      <c r="A153" t="s">
        <v>321</v>
      </c>
    </row>
    <row r="154" spans="1:1" x14ac:dyDescent="0.25">
      <c r="A154" t="s">
        <v>322</v>
      </c>
    </row>
    <row r="155" spans="1:1" x14ac:dyDescent="0.25">
      <c r="A155" t="s">
        <v>323</v>
      </c>
    </row>
    <row r="156" spans="1:1" x14ac:dyDescent="0.25">
      <c r="A156" t="s">
        <v>320</v>
      </c>
    </row>
    <row r="157" spans="1:1" x14ac:dyDescent="0.25">
      <c r="A157" t="s">
        <v>84</v>
      </c>
    </row>
    <row r="158" spans="1:1" x14ac:dyDescent="0.25">
      <c r="A158" t="s">
        <v>85</v>
      </c>
    </row>
    <row r="159" spans="1:1" x14ac:dyDescent="0.25">
      <c r="A159" t="s">
        <v>324</v>
      </c>
    </row>
    <row r="160" spans="1:1" x14ac:dyDescent="0.25">
      <c r="A160" t="s">
        <v>325</v>
      </c>
    </row>
    <row r="161" spans="1:1" x14ac:dyDescent="0.25">
      <c r="A161" t="s">
        <v>326</v>
      </c>
    </row>
    <row r="162" spans="1:1" x14ac:dyDescent="0.25">
      <c r="A162" t="s">
        <v>327</v>
      </c>
    </row>
    <row r="164" spans="1:1" x14ac:dyDescent="0.25">
      <c r="A164" t="s">
        <v>123</v>
      </c>
    </row>
    <row r="165" spans="1:1" x14ac:dyDescent="0.25">
      <c r="A165" t="s">
        <v>328</v>
      </c>
    </row>
    <row r="166" spans="1:1" x14ac:dyDescent="0.25">
      <c r="A166" t="s">
        <v>329</v>
      </c>
    </row>
    <row r="167" spans="1:1" x14ac:dyDescent="0.25">
      <c r="A167" t="s">
        <v>330</v>
      </c>
    </row>
    <row r="168" spans="1:1" x14ac:dyDescent="0.25">
      <c r="A168" t="s">
        <v>331</v>
      </c>
    </row>
    <row r="169" spans="1:1" x14ac:dyDescent="0.25">
      <c r="A169" t="s">
        <v>201</v>
      </c>
    </row>
    <row r="170" spans="1:1" x14ac:dyDescent="0.25">
      <c r="A170" t="s">
        <v>332</v>
      </c>
    </row>
    <row r="171" spans="1:1" x14ac:dyDescent="0.25">
      <c r="A171" t="s">
        <v>333</v>
      </c>
    </row>
    <row r="172" spans="1:1" x14ac:dyDescent="0.25">
      <c r="A172" t="s">
        <v>86</v>
      </c>
    </row>
    <row r="173" spans="1:1" x14ac:dyDescent="0.25">
      <c r="A173" t="s">
        <v>334</v>
      </c>
    </row>
    <row r="175" spans="1:1" x14ac:dyDescent="0.25">
      <c r="A175" t="s">
        <v>335</v>
      </c>
    </row>
    <row r="176" spans="1:1" x14ac:dyDescent="0.25">
      <c r="A176" t="s">
        <v>336</v>
      </c>
    </row>
    <row r="177" spans="1:1" x14ac:dyDescent="0.25">
      <c r="A177" t="s">
        <v>337</v>
      </c>
    </row>
    <row r="178" spans="1:1" x14ac:dyDescent="0.25">
      <c r="A178" t="s">
        <v>338</v>
      </c>
    </row>
    <row r="179" spans="1:1" x14ac:dyDescent="0.25">
      <c r="A179" t="s">
        <v>180</v>
      </c>
    </row>
    <row r="180" spans="1:1" x14ac:dyDescent="0.25">
      <c r="A180" t="s">
        <v>339</v>
      </c>
    </row>
    <row r="181" spans="1:1" x14ac:dyDescent="0.25">
      <c r="A181" t="s">
        <v>340</v>
      </c>
    </row>
    <row r="182" spans="1:1" x14ac:dyDescent="0.25">
      <c r="A182" t="s">
        <v>326</v>
      </c>
    </row>
    <row r="184" spans="1:1" x14ac:dyDescent="0.25">
      <c r="A184" t="s">
        <v>341</v>
      </c>
    </row>
    <row r="186" spans="1:1" x14ac:dyDescent="0.25">
      <c r="A186" t="s">
        <v>342</v>
      </c>
    </row>
    <row r="187" spans="1:1" x14ac:dyDescent="0.25">
      <c r="A187" t="s">
        <v>343</v>
      </c>
    </row>
    <row r="188" spans="1:1" x14ac:dyDescent="0.25">
      <c r="A188" t="s">
        <v>344</v>
      </c>
    </row>
    <row r="189" spans="1:1" x14ac:dyDescent="0.25">
      <c r="A189" t="s">
        <v>345</v>
      </c>
    </row>
    <row r="190" spans="1:1" x14ac:dyDescent="0.25">
      <c r="A190" t="s">
        <v>128</v>
      </c>
    </row>
    <row r="191" spans="1:1" x14ac:dyDescent="0.25">
      <c r="A191" t="s">
        <v>346</v>
      </c>
    </row>
    <row r="192" spans="1:1" x14ac:dyDescent="0.25">
      <c r="A192" t="s">
        <v>347</v>
      </c>
    </row>
    <row r="193" spans="1:1" x14ac:dyDescent="0.25">
      <c r="A193" t="s">
        <v>348</v>
      </c>
    </row>
    <row r="194" spans="1:1" x14ac:dyDescent="0.25">
      <c r="A194" t="s">
        <v>349</v>
      </c>
    </row>
    <row r="195" spans="1:1" x14ac:dyDescent="0.25">
      <c r="A195" t="s">
        <v>350</v>
      </c>
    </row>
    <row r="196" spans="1:1" x14ac:dyDescent="0.25">
      <c r="A196" t="s">
        <v>351</v>
      </c>
    </row>
    <row r="197" spans="1:1" x14ac:dyDescent="0.25">
      <c r="A197" t="s">
        <v>352</v>
      </c>
    </row>
    <row r="198" spans="1:1" x14ac:dyDescent="0.25">
      <c r="A198" t="s">
        <v>353</v>
      </c>
    </row>
    <row r="199" spans="1:1" x14ac:dyDescent="0.25">
      <c r="A199" t="s">
        <v>326</v>
      </c>
    </row>
    <row r="201" spans="1:1" x14ac:dyDescent="0.25">
      <c r="A201" t="s">
        <v>354</v>
      </c>
    </row>
    <row r="202" spans="1:1" x14ac:dyDescent="0.25">
      <c r="A202" t="s">
        <v>355</v>
      </c>
    </row>
    <row r="203" spans="1:1" x14ac:dyDescent="0.25">
      <c r="A203" t="s">
        <v>356</v>
      </c>
    </row>
    <row r="204" spans="1:1" x14ac:dyDescent="0.25">
      <c r="A204" t="s">
        <v>357</v>
      </c>
    </row>
    <row r="205" spans="1:1" x14ac:dyDescent="0.25">
      <c r="A205" t="s">
        <v>128</v>
      </c>
    </row>
    <row r="206" spans="1:1" x14ac:dyDescent="0.25">
      <c r="A206" t="s">
        <v>358</v>
      </c>
    </row>
    <row r="207" spans="1:1" x14ac:dyDescent="0.25">
      <c r="A207" t="s">
        <v>359</v>
      </c>
    </row>
    <row r="208" spans="1:1" x14ac:dyDescent="0.25">
      <c r="A208" t="s">
        <v>360</v>
      </c>
    </row>
    <row r="209" spans="1:1" x14ac:dyDescent="0.25">
      <c r="A209" t="s">
        <v>351</v>
      </c>
    </row>
    <row r="210" spans="1:1" x14ac:dyDescent="0.25">
      <c r="A210" t="s">
        <v>361</v>
      </c>
    </row>
    <row r="211" spans="1:1" x14ac:dyDescent="0.25">
      <c r="A211" t="s">
        <v>362</v>
      </c>
    </row>
    <row r="212" spans="1:1" x14ac:dyDescent="0.25">
      <c r="A212" t="s">
        <v>326</v>
      </c>
    </row>
    <row r="214" spans="1:1" x14ac:dyDescent="0.25">
      <c r="A214" t="s">
        <v>363</v>
      </c>
    </row>
    <row r="215" spans="1:1" x14ac:dyDescent="0.25">
      <c r="A215" t="s">
        <v>364</v>
      </c>
    </row>
    <row r="216" spans="1:1" x14ac:dyDescent="0.25">
      <c r="A216" t="s">
        <v>365</v>
      </c>
    </row>
    <row r="217" spans="1:1" x14ac:dyDescent="0.25">
      <c r="A217" t="s">
        <v>366</v>
      </c>
    </row>
    <row r="218" spans="1:1" x14ac:dyDescent="0.25">
      <c r="A218" t="s">
        <v>367</v>
      </c>
    </row>
    <row r="219" spans="1:1" x14ac:dyDescent="0.25">
      <c r="A219" t="s">
        <v>368</v>
      </c>
    </row>
    <row r="220" spans="1:1" x14ac:dyDescent="0.25">
      <c r="A220" t="s">
        <v>369</v>
      </c>
    </row>
    <row r="221" spans="1:1" x14ac:dyDescent="0.25">
      <c r="A221" t="s">
        <v>370</v>
      </c>
    </row>
    <row r="222" spans="1:1" x14ac:dyDescent="0.25">
      <c r="A222" t="s">
        <v>371</v>
      </c>
    </row>
    <row r="223" spans="1:1" x14ac:dyDescent="0.25">
      <c r="A223" t="s">
        <v>372</v>
      </c>
    </row>
    <row r="224" spans="1:1" x14ac:dyDescent="0.25">
      <c r="A224" t="s">
        <v>373</v>
      </c>
    </row>
    <row r="225" spans="1:1" x14ac:dyDescent="0.25">
      <c r="A225" t="s">
        <v>367</v>
      </c>
    </row>
    <row r="226" spans="1:1" x14ac:dyDescent="0.25">
      <c r="A226" t="s">
        <v>368</v>
      </c>
    </row>
    <row r="227" spans="1:1" x14ac:dyDescent="0.25">
      <c r="A227" t="s">
        <v>369</v>
      </c>
    </row>
    <row r="228" spans="1:1" x14ac:dyDescent="0.25">
      <c r="A228" t="s">
        <v>363</v>
      </c>
    </row>
    <row r="229" spans="1:1" x14ac:dyDescent="0.25">
      <c r="A229" t="s">
        <v>374</v>
      </c>
    </row>
    <row r="230" spans="1:1" x14ac:dyDescent="0.25">
      <c r="A230" t="s">
        <v>375</v>
      </c>
    </row>
    <row r="231" spans="1:1" x14ac:dyDescent="0.25">
      <c r="A231" t="s">
        <v>366</v>
      </c>
    </row>
    <row r="232" spans="1:1" x14ac:dyDescent="0.25">
      <c r="A232" t="s">
        <v>367</v>
      </c>
    </row>
    <row r="233" spans="1:1" x14ac:dyDescent="0.25">
      <c r="A233" t="s">
        <v>368</v>
      </c>
    </row>
    <row r="234" spans="1:1" x14ac:dyDescent="0.25">
      <c r="A234" t="s">
        <v>369</v>
      </c>
    </row>
    <row r="235" spans="1:1" x14ac:dyDescent="0.25">
      <c r="A235" t="s">
        <v>370</v>
      </c>
    </row>
    <row r="236" spans="1:1" x14ac:dyDescent="0.25">
      <c r="A236" t="s">
        <v>376</v>
      </c>
    </row>
    <row r="237" spans="1:1" x14ac:dyDescent="0.25">
      <c r="A237" t="s">
        <v>377</v>
      </c>
    </row>
    <row r="238" spans="1:1" x14ac:dyDescent="0.25">
      <c r="A238" t="s">
        <v>373</v>
      </c>
    </row>
    <row r="239" spans="1:1" x14ac:dyDescent="0.25">
      <c r="A239" t="s">
        <v>367</v>
      </c>
    </row>
    <row r="240" spans="1:1" x14ac:dyDescent="0.25">
      <c r="A240" t="s">
        <v>368</v>
      </c>
    </row>
    <row r="241" spans="1:1" x14ac:dyDescent="0.25">
      <c r="A241" t="s">
        <v>378</v>
      </c>
    </row>
    <row r="242" spans="1:1" x14ac:dyDescent="0.25">
      <c r="A242" t="s">
        <v>379</v>
      </c>
    </row>
    <row r="243" spans="1:1" x14ac:dyDescent="0.25">
      <c r="A243" t="s">
        <v>380</v>
      </c>
    </row>
    <row r="244" spans="1:1" x14ac:dyDescent="0.25">
      <c r="A244" t="s">
        <v>381</v>
      </c>
    </row>
    <row r="245" spans="1:1" x14ac:dyDescent="0.25">
      <c r="A245" t="s">
        <v>382</v>
      </c>
    </row>
    <row r="246" spans="1:1" x14ac:dyDescent="0.25">
      <c r="A246" t="s">
        <v>383</v>
      </c>
    </row>
    <row r="247" spans="1:1" x14ac:dyDescent="0.25">
      <c r="A247" t="s">
        <v>384</v>
      </c>
    </row>
    <row r="248" spans="1:1" x14ac:dyDescent="0.25">
      <c r="A248" t="s">
        <v>385</v>
      </c>
    </row>
    <row r="249" spans="1:1" x14ac:dyDescent="0.25">
      <c r="A249" t="s">
        <v>386</v>
      </c>
    </row>
    <row r="250" spans="1:1" x14ac:dyDescent="0.25">
      <c r="A250" t="s">
        <v>387</v>
      </c>
    </row>
    <row r="251" spans="1:1" x14ac:dyDescent="0.25">
      <c r="A251" t="s">
        <v>388</v>
      </c>
    </row>
    <row r="252" spans="1:1" x14ac:dyDescent="0.25">
      <c r="A252" t="s">
        <v>389</v>
      </c>
    </row>
    <row r="253" spans="1:1" x14ac:dyDescent="0.25">
      <c r="A253" t="s">
        <v>390</v>
      </c>
    </row>
    <row r="254" spans="1:1" x14ac:dyDescent="0.25">
      <c r="A254" t="s">
        <v>391</v>
      </c>
    </row>
    <row r="255" spans="1:1" x14ac:dyDescent="0.25">
      <c r="A255" t="s">
        <v>392</v>
      </c>
    </row>
    <row r="256" spans="1:1" x14ac:dyDescent="0.25">
      <c r="A256" t="s">
        <v>393</v>
      </c>
    </row>
    <row r="257" spans="1:1" x14ac:dyDescent="0.25">
      <c r="A257" t="s">
        <v>367</v>
      </c>
    </row>
    <row r="258" spans="1:1" x14ac:dyDescent="0.25">
      <c r="A258" t="s">
        <v>394</v>
      </c>
    </row>
    <row r="260" spans="1:1" x14ac:dyDescent="0.25">
      <c r="A260" t="s">
        <v>395</v>
      </c>
    </row>
    <row r="261" spans="1:1" x14ac:dyDescent="0.25">
      <c r="A261" t="s">
        <v>86</v>
      </c>
    </row>
    <row r="263" spans="1:1" x14ac:dyDescent="0.25">
      <c r="A263" t="s">
        <v>195</v>
      </c>
    </row>
    <row r="265" spans="1:1" x14ac:dyDescent="0.25">
      <c r="A265" t="s">
        <v>196</v>
      </c>
    </row>
    <row r="266" spans="1:1" x14ac:dyDescent="0.25">
      <c r="A266" t="s">
        <v>197</v>
      </c>
    </row>
    <row r="267" spans="1:1" x14ac:dyDescent="0.25">
      <c r="A267" t="s">
        <v>198</v>
      </c>
    </row>
    <row r="268" spans="1:1" x14ac:dyDescent="0.25">
      <c r="A268" t="s">
        <v>199</v>
      </c>
    </row>
    <row r="269" spans="1:1" x14ac:dyDescent="0.25">
      <c r="A269" t="s">
        <v>200</v>
      </c>
    </row>
    <row r="270" spans="1:1" x14ac:dyDescent="0.25">
      <c r="A270" t="s">
        <v>201</v>
      </c>
    </row>
    <row r="271" spans="1:1" x14ac:dyDescent="0.25">
      <c r="A271" t="s">
        <v>202</v>
      </c>
    </row>
    <row r="272" spans="1:1" x14ac:dyDescent="0.25">
      <c r="A272" t="s">
        <v>86</v>
      </c>
    </row>
    <row r="273" spans="1:1" x14ac:dyDescent="0.25">
      <c r="A273" t="s">
        <v>203</v>
      </c>
    </row>
    <row r="274" spans="1:1" x14ac:dyDescent="0.25">
      <c r="A274" t="s">
        <v>86</v>
      </c>
    </row>
    <row r="276" spans="1:1" x14ac:dyDescent="0.25">
      <c r="A276" t="s">
        <v>195</v>
      </c>
    </row>
    <row r="278" spans="1:1" x14ac:dyDescent="0.25">
      <c r="A278" t="s">
        <v>396</v>
      </c>
    </row>
    <row r="279" spans="1:1" x14ac:dyDescent="0.25">
      <c r="A279" t="s">
        <v>397</v>
      </c>
    </row>
    <row r="280" spans="1:1" x14ac:dyDescent="0.25">
      <c r="A280" t="s">
        <v>398</v>
      </c>
    </row>
    <row r="281" spans="1:1" x14ac:dyDescent="0.25">
      <c r="A281" t="s">
        <v>399</v>
      </c>
    </row>
    <row r="282" spans="1:1" x14ac:dyDescent="0.25">
      <c r="A282" t="s">
        <v>400</v>
      </c>
    </row>
    <row r="283" spans="1:1" x14ac:dyDescent="0.25">
      <c r="A283" t="s">
        <v>207</v>
      </c>
    </row>
    <row r="284" spans="1:1" x14ac:dyDescent="0.25">
      <c r="A284" t="s">
        <v>201</v>
      </c>
    </row>
    <row r="285" spans="1:1" x14ac:dyDescent="0.25">
      <c r="A285" t="s">
        <v>401</v>
      </c>
    </row>
    <row r="286" spans="1:1" x14ac:dyDescent="0.25">
      <c r="A286" t="s">
        <v>402</v>
      </c>
    </row>
    <row r="287" spans="1:1" x14ac:dyDescent="0.25">
      <c r="A287" t="s">
        <v>302</v>
      </c>
    </row>
    <row r="288" spans="1:1" x14ac:dyDescent="0.25">
      <c r="A288" t="s">
        <v>403</v>
      </c>
    </row>
    <row r="289" spans="1:1" x14ac:dyDescent="0.25">
      <c r="A289" t="s">
        <v>85</v>
      </c>
    </row>
    <row r="290" spans="1:1" x14ac:dyDescent="0.25">
      <c r="A290" t="s">
        <v>86</v>
      </c>
    </row>
    <row r="291" spans="1:1" x14ac:dyDescent="0.25">
      <c r="A291" t="s">
        <v>86</v>
      </c>
    </row>
    <row r="292" spans="1:1" x14ac:dyDescent="0.25">
      <c r="A292" t="s">
        <v>208</v>
      </c>
    </row>
    <row r="293" spans="1:1" x14ac:dyDescent="0.25">
      <c r="A293" t="s">
        <v>209</v>
      </c>
    </row>
    <row r="295" spans="1:1" x14ac:dyDescent="0.25">
      <c r="A295" t="s">
        <v>210</v>
      </c>
    </row>
    <row r="296" spans="1:1" x14ac:dyDescent="0.25">
      <c r="A296" t="s">
        <v>211</v>
      </c>
    </row>
    <row r="297" spans="1:1" x14ac:dyDescent="0.25">
      <c r="A297" t="s">
        <v>212</v>
      </c>
    </row>
    <row r="298" spans="1:1" x14ac:dyDescent="0.25">
      <c r="A298" t="s">
        <v>404</v>
      </c>
    </row>
    <row r="299" spans="1:1" x14ac:dyDescent="0.25">
      <c r="A299" t="s">
        <v>405</v>
      </c>
    </row>
    <row r="300" spans="1:1" x14ac:dyDescent="0.25">
      <c r="A300" t="s">
        <v>406</v>
      </c>
    </row>
    <row r="301" spans="1:1" x14ac:dyDescent="0.25">
      <c r="A301" t="s">
        <v>221</v>
      </c>
    </row>
    <row r="303" spans="1:1" x14ac:dyDescent="0.25">
      <c r="A303" t="s">
        <v>407</v>
      </c>
    </row>
    <row r="304" spans="1:1" x14ac:dyDescent="0.25">
      <c r="A304" t="s">
        <v>408</v>
      </c>
    </row>
    <row r="306" spans="1:1" x14ac:dyDescent="0.25">
      <c r="A306" t="s">
        <v>409</v>
      </c>
    </row>
    <row r="307" spans="1:1" x14ac:dyDescent="0.25">
      <c r="A307" t="s">
        <v>223</v>
      </c>
    </row>
    <row r="308" spans="1:1" x14ac:dyDescent="0.25">
      <c r="A308" t="s">
        <v>224</v>
      </c>
    </row>
    <row r="309" spans="1:1" x14ac:dyDescent="0.25">
      <c r="A309" t="s">
        <v>225</v>
      </c>
    </row>
    <row r="310" spans="1:1" x14ac:dyDescent="0.25">
      <c r="A310" t="s">
        <v>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Sim time course conc series</vt:lpstr>
      <vt:lpstr>Sim TC output</vt:lpstr>
      <vt:lpstr>Extended TC series</vt:lpstr>
      <vt:lpstr>Ext TC output</vt:lpstr>
      <vt:lpstr>simple calc TC</vt:lpstr>
      <vt:lpstr>simple calc TC output (ini est)</vt:lpstr>
      <vt:lpstr>tcMMfitter</vt:lpstr>
      <vt:lpstr>single TC - tcMMsolver</vt:lpstr>
      <vt:lpstr>tcMMsolver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Wright</dc:creator>
  <cp:lastModifiedBy>Stephen Wright</cp:lastModifiedBy>
  <dcterms:created xsi:type="dcterms:W3CDTF">2017-04-07T20:06:08Z</dcterms:created>
  <dcterms:modified xsi:type="dcterms:W3CDTF">2022-04-12T20:21:16Z</dcterms:modified>
</cp:coreProperties>
</file>