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X:\_2021-04\RSH_MJJ_2104\CritPower_03\"/>
    </mc:Choice>
  </mc:AlternateContent>
  <xr:revisionPtr revIDLastSave="0" documentId="13_ncr:1_{2E4E25A7-D326-49F7-8AA7-672741528350}" xr6:coauthVersionLast="46" xr6:coauthVersionMax="46" xr10:uidLastSave="{00000000-0000-0000-0000-000000000000}"/>
  <bookViews>
    <workbookView xWindow="4095" yWindow="2955" windowWidth="21600" windowHeight="11385" firstSheet="2" activeTab="2" xr2:uid="{00000000-000D-0000-FFFF-FFFF00000000}"/>
  </bookViews>
  <sheets>
    <sheet name="Men Outdoor - All Info" sheetId="8" r:id="rId1"/>
    <sheet name="Men - Charts" sheetId="2" r:id="rId2"/>
    <sheet name="Women Outdoor - All Info" sheetId="7" r:id="rId3"/>
    <sheet name="Women - Charts" sheetId="6" r:id="rId4"/>
  </sheets>
  <definedNames>
    <definedName name="_xlnm._FilterDatabase" localSheetId="2">'Women Outdoor - All Info'!$A$1:$K$1</definedName>
  </definedNames>
  <calcPr calcId="181029"/>
</workbook>
</file>

<file path=xl/calcChain.xml><?xml version="1.0" encoding="utf-8"?>
<calcChain xmlns="http://schemas.openxmlformats.org/spreadsheetml/2006/main">
  <c r="D143" i="7" l="1"/>
  <c r="E143" i="7" s="1"/>
  <c r="D132" i="7"/>
  <c r="E132" i="7" s="1"/>
  <c r="D121" i="7"/>
  <c r="E121" i="7" s="1"/>
  <c r="D110" i="7"/>
  <c r="E110" i="7" s="1"/>
  <c r="D99" i="7"/>
  <c r="E99" i="7" s="1"/>
  <c r="D88" i="7"/>
  <c r="E88" i="7" s="1"/>
  <c r="D77" i="7"/>
  <c r="E77" i="7" s="1"/>
  <c r="D66" i="7"/>
  <c r="E66" i="7" s="1"/>
  <c r="D55" i="7"/>
  <c r="E55" i="7" s="1"/>
  <c r="D44" i="7"/>
  <c r="E44" i="7" s="1"/>
  <c r="D33" i="7"/>
  <c r="E33" i="7" s="1"/>
  <c r="D143" i="8"/>
  <c r="E143" i="8" s="1"/>
  <c r="D132" i="8"/>
  <c r="E132" i="8" s="1"/>
  <c r="D121" i="8"/>
  <c r="E121" i="8" s="1"/>
  <c r="D110" i="8"/>
  <c r="E110" i="8" s="1"/>
  <c r="D99" i="8"/>
  <c r="E99" i="8" s="1"/>
  <c r="D88" i="8"/>
  <c r="E88" i="8" s="1"/>
  <c r="D77" i="8"/>
  <c r="E77" i="8" s="1"/>
  <c r="D66" i="8"/>
  <c r="E66" i="8" s="1"/>
  <c r="D55" i="8"/>
  <c r="E55" i="8" s="1"/>
  <c r="D44" i="8"/>
  <c r="E44" i="8" s="1"/>
  <c r="I33" i="8"/>
  <c r="D33" i="8"/>
  <c r="E33" i="8" s="1"/>
  <c r="I11" i="7"/>
  <c r="D11" i="7"/>
  <c r="E11" i="7" s="1"/>
  <c r="J11" i="8"/>
  <c r="I11" i="8" s="1"/>
  <c r="D11" i="8"/>
  <c r="E11" i="8" s="1"/>
  <c r="D156" i="7"/>
  <c r="E156" i="7" s="1"/>
  <c r="Q21" i="6" s="1"/>
  <c r="D146" i="7"/>
  <c r="E146" i="7" s="1"/>
  <c r="P22" i="6" s="1"/>
  <c r="D145" i="7"/>
  <c r="E145" i="7" s="1"/>
  <c r="P21" i="6" s="1"/>
  <c r="D135" i="7"/>
  <c r="E135" i="7" s="1"/>
  <c r="O22" i="6" s="1"/>
  <c r="D134" i="7"/>
  <c r="E134" i="7" s="1"/>
  <c r="O21" i="6" s="1"/>
  <c r="D124" i="7"/>
  <c r="E124" i="7" s="1"/>
  <c r="N22" i="6" s="1"/>
  <c r="D123" i="7"/>
  <c r="E123" i="7" s="1"/>
  <c r="N21" i="6" s="1"/>
  <c r="D113" i="7"/>
  <c r="E113" i="7" s="1"/>
  <c r="M22" i="6" s="1"/>
  <c r="D112" i="7"/>
  <c r="E112" i="7" s="1"/>
  <c r="M21" i="6" s="1"/>
  <c r="D102" i="7"/>
  <c r="E102" i="7" s="1"/>
  <c r="L22" i="6" s="1"/>
  <c r="D101" i="7"/>
  <c r="E101" i="7" s="1"/>
  <c r="L21" i="6" s="1"/>
  <c r="D91" i="7"/>
  <c r="E91" i="7" s="1"/>
  <c r="K22" i="6" s="1"/>
  <c r="D90" i="7"/>
  <c r="E90" i="7" s="1"/>
  <c r="K21" i="6" s="1"/>
  <c r="D80" i="7"/>
  <c r="E80" i="7" s="1"/>
  <c r="J22" i="6" s="1"/>
  <c r="D79" i="7"/>
  <c r="E79" i="7" s="1"/>
  <c r="J21" i="6" s="1"/>
  <c r="D69" i="7"/>
  <c r="E69" i="7" s="1"/>
  <c r="I22" i="6" s="1"/>
  <c r="D68" i="7"/>
  <c r="E68" i="7" s="1"/>
  <c r="I21" i="6" s="1"/>
  <c r="D58" i="7"/>
  <c r="E58" i="7" s="1"/>
  <c r="H22" i="6" s="1"/>
  <c r="D57" i="7"/>
  <c r="E57" i="7" s="1"/>
  <c r="H21" i="6" s="1"/>
  <c r="D47" i="7"/>
  <c r="E47" i="7" s="1"/>
  <c r="G22" i="6" s="1"/>
  <c r="D46" i="7"/>
  <c r="E46" i="7" s="1"/>
  <c r="G21" i="6" s="1"/>
  <c r="D36" i="7"/>
  <c r="E36" i="7" s="1"/>
  <c r="F22" i="6" s="1"/>
  <c r="D35" i="7"/>
  <c r="E35" i="7" s="1"/>
  <c r="F21" i="6" s="1"/>
  <c r="D25" i="7"/>
  <c r="E25" i="7" s="1"/>
  <c r="E22" i="6" s="1"/>
  <c r="D24" i="7"/>
  <c r="E24" i="7" s="1"/>
  <c r="E21" i="6" s="1"/>
  <c r="D14" i="7"/>
  <c r="E14" i="7" s="1"/>
  <c r="D22" i="6" s="1"/>
  <c r="D13" i="7"/>
  <c r="E13" i="7" s="1"/>
  <c r="D21" i="6" s="1"/>
  <c r="D3" i="7"/>
  <c r="E3" i="7" s="1"/>
  <c r="C22" i="6" s="1"/>
  <c r="D2" i="7"/>
  <c r="E2" i="7" s="1"/>
  <c r="C21" i="6" s="1"/>
  <c r="D167" i="8" l="1"/>
  <c r="E167" i="8" s="1"/>
  <c r="R21" i="2" s="1"/>
  <c r="D157" i="8"/>
  <c r="E157" i="8" s="1"/>
  <c r="Q22" i="2" s="1"/>
  <c r="D156" i="8"/>
  <c r="E156" i="8" s="1"/>
  <c r="Q21" i="2" s="1"/>
  <c r="D146" i="8"/>
  <c r="E146" i="8" s="1"/>
  <c r="P22" i="2" s="1"/>
  <c r="D145" i="8"/>
  <c r="E145" i="8" s="1"/>
  <c r="P21" i="2" s="1"/>
  <c r="D135" i="8"/>
  <c r="E135" i="8" s="1"/>
  <c r="O22" i="2" s="1"/>
  <c r="D134" i="8"/>
  <c r="E134" i="8" s="1"/>
  <c r="O21" i="2" s="1"/>
  <c r="D124" i="8"/>
  <c r="E124" i="8" s="1"/>
  <c r="N22" i="2" s="1"/>
  <c r="D123" i="8"/>
  <c r="E123" i="8" s="1"/>
  <c r="N21" i="2" s="1"/>
  <c r="D113" i="8"/>
  <c r="E113" i="8" s="1"/>
  <c r="M22" i="2" s="1"/>
  <c r="D112" i="8"/>
  <c r="E112" i="8" s="1"/>
  <c r="M21" i="2" s="1"/>
  <c r="D102" i="8"/>
  <c r="E102" i="8" s="1"/>
  <c r="L22" i="2" s="1"/>
  <c r="D101" i="8"/>
  <c r="E101" i="8" s="1"/>
  <c r="L21" i="2" s="1"/>
  <c r="D91" i="8"/>
  <c r="E91" i="8" s="1"/>
  <c r="K22" i="2" s="1"/>
  <c r="D90" i="8"/>
  <c r="E90" i="8" s="1"/>
  <c r="K21" i="2" s="1"/>
  <c r="D80" i="8"/>
  <c r="E80" i="8" s="1"/>
  <c r="J22" i="2" s="1"/>
  <c r="D79" i="8"/>
  <c r="E79" i="8" s="1"/>
  <c r="J21" i="2" s="1"/>
  <c r="D69" i="8"/>
  <c r="E69" i="8" s="1"/>
  <c r="I22" i="2" s="1"/>
  <c r="D68" i="8"/>
  <c r="E68" i="8" s="1"/>
  <c r="I21" i="2" s="1"/>
  <c r="D58" i="8"/>
  <c r="E58" i="8" s="1"/>
  <c r="H22" i="2" s="1"/>
  <c r="D57" i="8"/>
  <c r="E57" i="8" s="1"/>
  <c r="H21" i="2" s="1"/>
  <c r="D47" i="8"/>
  <c r="E47" i="8" s="1"/>
  <c r="G22" i="2" s="1"/>
  <c r="D46" i="8"/>
  <c r="E46" i="8" s="1"/>
  <c r="G21" i="2" s="1"/>
  <c r="D36" i="8"/>
  <c r="E36" i="8" s="1"/>
  <c r="F22" i="2" s="1"/>
  <c r="D35" i="8"/>
  <c r="E35" i="8" s="1"/>
  <c r="F21" i="2" s="1"/>
  <c r="D25" i="8"/>
  <c r="E25" i="8" s="1"/>
  <c r="E22" i="2" s="1"/>
  <c r="D24" i="8"/>
  <c r="E24" i="8" s="1"/>
  <c r="E21" i="2" s="1"/>
  <c r="D14" i="8"/>
  <c r="E14" i="8" s="1"/>
  <c r="D22" i="2" s="1"/>
  <c r="D13" i="8"/>
  <c r="E13" i="8" s="1"/>
  <c r="D21" i="2" s="1"/>
  <c r="D3" i="8"/>
  <c r="E3" i="8" s="1"/>
  <c r="C22" i="2" s="1"/>
  <c r="D2" i="8"/>
  <c r="E2" i="8" s="1"/>
  <c r="C21" i="2" s="1"/>
  <c r="I3" i="7" l="1"/>
  <c r="I4" i="7"/>
  <c r="I5" i="7"/>
  <c r="I6" i="7"/>
  <c r="I7" i="7"/>
  <c r="I8" i="7"/>
  <c r="I9" i="7"/>
  <c r="I10" i="7"/>
  <c r="I12" i="7"/>
  <c r="I2" i="7"/>
  <c r="I4" i="8"/>
  <c r="D6" i="7"/>
  <c r="E6" i="7" s="1"/>
  <c r="D7" i="7"/>
  <c r="E7" i="7" s="1"/>
  <c r="D8" i="7"/>
  <c r="E8" i="7" s="1"/>
  <c r="D9" i="7"/>
  <c r="E9" i="7" s="1"/>
  <c r="D10" i="7"/>
  <c r="E10" i="7" s="1"/>
  <c r="D12" i="7"/>
  <c r="E12" i="7" s="1"/>
  <c r="D5" i="7"/>
  <c r="E5" i="7" s="1"/>
  <c r="D4" i="7"/>
  <c r="E4" i="7" s="1"/>
  <c r="D92" i="7" l="1"/>
  <c r="E92" i="7" s="1"/>
  <c r="D81" i="7"/>
  <c r="E81" i="7" s="1"/>
  <c r="D70" i="7"/>
  <c r="E70" i="7" s="1"/>
  <c r="D59" i="7"/>
  <c r="E59" i="7" s="1"/>
  <c r="D48" i="7"/>
  <c r="E48" i="7" s="1"/>
  <c r="D37" i="7"/>
  <c r="E37" i="7" s="1"/>
  <c r="D26" i="7"/>
  <c r="E26" i="7" s="1"/>
  <c r="D15" i="7"/>
  <c r="E15" i="7" s="1"/>
  <c r="D137" i="7"/>
  <c r="E137" i="7" s="1"/>
  <c r="D138" i="7"/>
  <c r="E138" i="7" s="1"/>
  <c r="D139" i="7"/>
  <c r="E139" i="7" s="1"/>
  <c r="D126" i="7"/>
  <c r="E126" i="7" s="1"/>
  <c r="D127" i="7"/>
  <c r="E127" i="7" s="1"/>
  <c r="D128" i="7"/>
  <c r="E128" i="7" s="1"/>
  <c r="D129" i="7"/>
  <c r="E129" i="7" s="1"/>
  <c r="D130" i="7"/>
  <c r="E130" i="7" s="1"/>
  <c r="D131" i="7"/>
  <c r="E131" i="7" s="1"/>
  <c r="D133" i="7"/>
  <c r="E133" i="7" s="1"/>
  <c r="D115" i="7"/>
  <c r="E115" i="7" s="1"/>
  <c r="D116" i="7"/>
  <c r="E116" i="7" s="1"/>
  <c r="D117" i="7"/>
  <c r="E117" i="7" s="1"/>
  <c r="D118" i="7"/>
  <c r="E118" i="7" s="1"/>
  <c r="D119" i="7"/>
  <c r="E119" i="7" s="1"/>
  <c r="D120" i="7"/>
  <c r="E120" i="7" s="1"/>
  <c r="D122" i="7"/>
  <c r="E122" i="7" s="1"/>
  <c r="D104" i="7"/>
  <c r="E104" i="7" s="1"/>
  <c r="D105" i="7"/>
  <c r="E105" i="7" s="1"/>
  <c r="D106" i="7"/>
  <c r="E106" i="7" s="1"/>
  <c r="D107" i="7"/>
  <c r="E107" i="7" s="1"/>
  <c r="D108" i="7"/>
  <c r="E108" i="7" s="1"/>
  <c r="D109" i="7"/>
  <c r="E109" i="7" s="1"/>
  <c r="D111" i="7"/>
  <c r="E111" i="7" s="1"/>
  <c r="D94" i="7"/>
  <c r="E94" i="7" s="1"/>
  <c r="D95" i="7"/>
  <c r="E95" i="7" s="1"/>
  <c r="D96" i="7"/>
  <c r="E96" i="7" s="1"/>
  <c r="D97" i="7"/>
  <c r="E97" i="7" s="1"/>
  <c r="D98" i="7"/>
  <c r="E98" i="7" s="1"/>
  <c r="D100" i="7"/>
  <c r="E100" i="7" s="1"/>
  <c r="D83" i="7"/>
  <c r="E83" i="7" s="1"/>
  <c r="D84" i="7"/>
  <c r="E84" i="7" s="1"/>
  <c r="D85" i="7"/>
  <c r="E85" i="7" s="1"/>
  <c r="D86" i="7"/>
  <c r="E86" i="7" s="1"/>
  <c r="D87" i="7"/>
  <c r="E87" i="7" s="1"/>
  <c r="D89" i="7"/>
  <c r="E89" i="7" s="1"/>
  <c r="D72" i="7"/>
  <c r="E72" i="7" s="1"/>
  <c r="D73" i="7"/>
  <c r="E73" i="7" s="1"/>
  <c r="D74" i="7"/>
  <c r="E74" i="7" s="1"/>
  <c r="D75" i="7"/>
  <c r="E75" i="7" s="1"/>
  <c r="D76" i="7"/>
  <c r="E76" i="7" s="1"/>
  <c r="D78" i="7"/>
  <c r="E78" i="7" s="1"/>
  <c r="D61" i="7"/>
  <c r="E61" i="7" s="1"/>
  <c r="D62" i="7"/>
  <c r="E62" i="7" s="1"/>
  <c r="D63" i="7"/>
  <c r="E63" i="7" s="1"/>
  <c r="D64" i="7"/>
  <c r="E64" i="7" s="1"/>
  <c r="D65" i="7"/>
  <c r="E65" i="7" s="1"/>
  <c r="D67" i="7"/>
  <c r="E67" i="7" s="1"/>
  <c r="D50" i="7"/>
  <c r="E50" i="7" s="1"/>
  <c r="D51" i="7"/>
  <c r="E51" i="7" s="1"/>
  <c r="D52" i="7"/>
  <c r="E52" i="7" s="1"/>
  <c r="D53" i="7"/>
  <c r="E53" i="7" s="1"/>
  <c r="D54" i="7"/>
  <c r="E54" i="7" s="1"/>
  <c r="D56" i="7"/>
  <c r="E56" i="7" s="1"/>
  <c r="D39" i="7"/>
  <c r="E39" i="7" s="1"/>
  <c r="D40" i="7"/>
  <c r="E40" i="7" s="1"/>
  <c r="D41" i="7"/>
  <c r="E41" i="7" s="1"/>
  <c r="D42" i="7"/>
  <c r="E42" i="7" s="1"/>
  <c r="D43" i="7"/>
  <c r="E43" i="7" s="1"/>
  <c r="D45" i="7"/>
  <c r="E45" i="7" s="1"/>
  <c r="D28" i="7"/>
  <c r="E28" i="7" s="1"/>
  <c r="D29" i="7"/>
  <c r="E29" i="7" s="1"/>
  <c r="D30" i="7"/>
  <c r="E30" i="7" s="1"/>
  <c r="D31" i="7"/>
  <c r="E31" i="7" s="1"/>
  <c r="D32" i="7"/>
  <c r="E32" i="7" s="1"/>
  <c r="D34" i="7"/>
  <c r="E34" i="7" s="1"/>
  <c r="D148" i="7"/>
  <c r="E148" i="7" s="1"/>
  <c r="D147" i="7"/>
  <c r="E147" i="7" s="1"/>
  <c r="D144" i="7"/>
  <c r="E144" i="7" s="1"/>
  <c r="D136" i="7"/>
  <c r="E136" i="7" s="1"/>
  <c r="D125" i="7"/>
  <c r="E125" i="7" s="1"/>
  <c r="D114" i="7"/>
  <c r="E114" i="7" s="1"/>
  <c r="D103" i="7"/>
  <c r="E103" i="7" s="1"/>
  <c r="D93" i="7"/>
  <c r="E93" i="7" s="1"/>
  <c r="D82" i="7"/>
  <c r="E82" i="7" s="1"/>
  <c r="D71" i="7"/>
  <c r="E71" i="7" s="1"/>
  <c r="D60" i="7"/>
  <c r="E60" i="7" s="1"/>
  <c r="D49" i="7"/>
  <c r="E49" i="7" s="1"/>
  <c r="D38" i="7"/>
  <c r="E38" i="7" s="1"/>
  <c r="D27" i="7"/>
  <c r="E27" i="7" s="1"/>
  <c r="D17" i="7"/>
  <c r="E17" i="7" s="1"/>
  <c r="D18" i="7"/>
  <c r="E18" i="7" s="1"/>
  <c r="D19" i="7"/>
  <c r="E19" i="7" s="1"/>
  <c r="D20" i="7"/>
  <c r="E20" i="7" s="1"/>
  <c r="D21" i="7"/>
  <c r="E21" i="7" s="1"/>
  <c r="D23" i="7"/>
  <c r="E23" i="7" s="1"/>
  <c r="D16" i="7"/>
  <c r="E16" i="7" s="1"/>
  <c r="I2" i="8"/>
  <c r="E125" i="8" l="1"/>
  <c r="E114" i="8"/>
  <c r="E103" i="8"/>
  <c r="E92" i="8"/>
  <c r="E81" i="8"/>
  <c r="E70" i="8"/>
  <c r="E59" i="8"/>
  <c r="E48" i="8"/>
  <c r="E37" i="8"/>
  <c r="E26" i="8"/>
  <c r="E15" i="8"/>
  <c r="E4" i="8" l="1"/>
  <c r="D160" i="8"/>
  <c r="E160" i="8" s="1"/>
  <c r="D158" i="8"/>
  <c r="E158" i="8" s="1"/>
  <c r="D148" i="8"/>
  <c r="E148" i="8" s="1"/>
  <c r="D149" i="8"/>
  <c r="E149" i="8" s="1"/>
  <c r="D150" i="8"/>
  <c r="E150" i="8" s="1"/>
  <c r="D151" i="8"/>
  <c r="E151" i="8" s="1"/>
  <c r="D152" i="8"/>
  <c r="E152" i="8" s="1"/>
  <c r="D147" i="8"/>
  <c r="E147" i="8" s="1"/>
  <c r="D137" i="8"/>
  <c r="E137" i="8" s="1"/>
  <c r="D138" i="8"/>
  <c r="E138" i="8" s="1"/>
  <c r="D139" i="8"/>
  <c r="E139" i="8" s="1"/>
  <c r="D140" i="8"/>
  <c r="E140" i="8" s="1"/>
  <c r="D141" i="8"/>
  <c r="E141" i="8" s="1"/>
  <c r="D142" i="8"/>
  <c r="E142" i="8" s="1"/>
  <c r="D144" i="8"/>
  <c r="E144" i="8" s="1"/>
  <c r="D136" i="8"/>
  <c r="E136" i="8" s="1"/>
  <c r="D133" i="8"/>
  <c r="E133" i="8" s="1"/>
  <c r="D127" i="8"/>
  <c r="E127" i="8" s="1"/>
  <c r="D128" i="8"/>
  <c r="E128" i="8" s="1"/>
  <c r="D129" i="8"/>
  <c r="E129" i="8" s="1"/>
  <c r="D130" i="8"/>
  <c r="E130" i="8" s="1"/>
  <c r="D131" i="8"/>
  <c r="E131" i="8" s="1"/>
  <c r="D126" i="8"/>
  <c r="E126" i="8" s="1"/>
  <c r="D116" i="8"/>
  <c r="E116" i="8" s="1"/>
  <c r="D117" i="8"/>
  <c r="E117" i="8" s="1"/>
  <c r="D118" i="8"/>
  <c r="E118" i="8" s="1"/>
  <c r="D119" i="8"/>
  <c r="E119" i="8" s="1"/>
  <c r="D120" i="8"/>
  <c r="E120" i="8" s="1"/>
  <c r="D122" i="8"/>
  <c r="E122" i="8" s="1"/>
  <c r="D115" i="8"/>
  <c r="E115" i="8" s="1"/>
  <c r="D105" i="8"/>
  <c r="E105" i="8" s="1"/>
  <c r="D106" i="8"/>
  <c r="E106" i="8" s="1"/>
  <c r="D107" i="8"/>
  <c r="E107" i="8" s="1"/>
  <c r="D108" i="8"/>
  <c r="E108" i="8" s="1"/>
  <c r="D109" i="8"/>
  <c r="E109" i="8" s="1"/>
  <c r="D111" i="8"/>
  <c r="E111" i="8" s="1"/>
  <c r="D104" i="8"/>
  <c r="E104" i="8" s="1"/>
  <c r="D94" i="8"/>
  <c r="E94" i="8" s="1"/>
  <c r="D95" i="8"/>
  <c r="E95" i="8" s="1"/>
  <c r="D96" i="8"/>
  <c r="E96" i="8" s="1"/>
  <c r="D97" i="8"/>
  <c r="E97" i="8" s="1"/>
  <c r="D98" i="8"/>
  <c r="E98" i="8" s="1"/>
  <c r="D100" i="8"/>
  <c r="E100" i="8" s="1"/>
  <c r="D93" i="8"/>
  <c r="E93" i="8" s="1"/>
  <c r="D83" i="8"/>
  <c r="E83" i="8" s="1"/>
  <c r="D84" i="8"/>
  <c r="E84" i="8" s="1"/>
  <c r="D85" i="8"/>
  <c r="E85" i="8" s="1"/>
  <c r="D86" i="8"/>
  <c r="E86" i="8" s="1"/>
  <c r="D87" i="8"/>
  <c r="E87" i="8" s="1"/>
  <c r="D89" i="8"/>
  <c r="E89" i="8" s="1"/>
  <c r="D82" i="8"/>
  <c r="E82" i="8" s="1"/>
  <c r="D72" i="8"/>
  <c r="E72" i="8" s="1"/>
  <c r="D73" i="8"/>
  <c r="E73" i="8" s="1"/>
  <c r="D74" i="8"/>
  <c r="E74" i="8" s="1"/>
  <c r="D75" i="8"/>
  <c r="E75" i="8" s="1"/>
  <c r="D76" i="8"/>
  <c r="E76" i="8" s="1"/>
  <c r="D78" i="8"/>
  <c r="E78" i="8" s="1"/>
  <c r="D71" i="8"/>
  <c r="E71" i="8" s="1"/>
  <c r="D61" i="8"/>
  <c r="E61" i="8" s="1"/>
  <c r="D62" i="8"/>
  <c r="E62" i="8" s="1"/>
  <c r="D63" i="8"/>
  <c r="E63" i="8" s="1"/>
  <c r="D64" i="8"/>
  <c r="E64" i="8" s="1"/>
  <c r="D65" i="8"/>
  <c r="E65" i="8" s="1"/>
  <c r="D67" i="8"/>
  <c r="E67" i="8" s="1"/>
  <c r="D60" i="8"/>
  <c r="E60" i="8" s="1"/>
  <c r="D50" i="8"/>
  <c r="E50" i="8" s="1"/>
  <c r="D51" i="8"/>
  <c r="E51" i="8" s="1"/>
  <c r="D52" i="8"/>
  <c r="E52" i="8" s="1"/>
  <c r="D53" i="8"/>
  <c r="E53" i="8" s="1"/>
  <c r="D54" i="8"/>
  <c r="E54" i="8" s="1"/>
  <c r="D56" i="8"/>
  <c r="E56" i="8" s="1"/>
  <c r="D49" i="8"/>
  <c r="E49" i="8" s="1"/>
  <c r="D39" i="8"/>
  <c r="E39" i="8" s="1"/>
  <c r="D40" i="8"/>
  <c r="E40" i="8" s="1"/>
  <c r="D41" i="8"/>
  <c r="E41" i="8" s="1"/>
  <c r="D42" i="8"/>
  <c r="E42" i="8" s="1"/>
  <c r="D43" i="8"/>
  <c r="E43" i="8" s="1"/>
  <c r="D45" i="8"/>
  <c r="E45" i="8" s="1"/>
  <c r="D38" i="8"/>
  <c r="E38" i="8" s="1"/>
  <c r="D31" i="8"/>
  <c r="E31" i="8" s="1"/>
  <c r="D28" i="8"/>
  <c r="E28" i="8" s="1"/>
  <c r="D29" i="8"/>
  <c r="E29" i="8" s="1"/>
  <c r="D30" i="8"/>
  <c r="E30" i="8" s="1"/>
  <c r="D32" i="8"/>
  <c r="E32" i="8" s="1"/>
  <c r="D34" i="8"/>
  <c r="E34" i="8" s="1"/>
  <c r="D27" i="8"/>
  <c r="E27" i="8" s="1"/>
  <c r="D17" i="8"/>
  <c r="E17" i="8" s="1"/>
  <c r="D18" i="8"/>
  <c r="E18" i="8" s="1"/>
  <c r="D19" i="8"/>
  <c r="E19" i="8" s="1"/>
  <c r="D20" i="8"/>
  <c r="E20" i="8" s="1"/>
  <c r="D21" i="8"/>
  <c r="E21" i="8" s="1"/>
  <c r="D23" i="8"/>
  <c r="E23" i="8" s="1"/>
  <c r="D16" i="8"/>
  <c r="E16" i="8" s="1"/>
  <c r="D5" i="8"/>
  <c r="E5" i="8" s="1"/>
  <c r="D6" i="8"/>
  <c r="E6" i="8" s="1"/>
  <c r="D7" i="8"/>
  <c r="E7" i="8" s="1"/>
  <c r="D8" i="8"/>
  <c r="E8" i="8" s="1"/>
  <c r="D9" i="8"/>
  <c r="E9" i="8" s="1"/>
  <c r="D10" i="8"/>
  <c r="E10" i="8" s="1"/>
  <c r="D12" i="8"/>
  <c r="E12" i="8" s="1"/>
  <c r="I3" i="8" l="1"/>
  <c r="I5" i="8"/>
  <c r="I6" i="8"/>
  <c r="I7" i="8"/>
  <c r="I8" i="8"/>
  <c r="I9" i="8"/>
  <c r="I10" i="8"/>
  <c r="I1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Senese, Katherine A.</author>
  </authors>
  <commentList>
    <comment ref="C1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Senese, Katherine A.:</t>
        </r>
        <r>
          <rPr>
            <sz val="9"/>
            <color indexed="81"/>
            <rFont val="Tahoma"/>
            <family val="2"/>
          </rPr>
          <t xml:space="preserve">
This record is in a mixed sex race, not just a women's race. The WR for just the women's race is Mary Jeposgei Keitany (see in 35-39 category)
</t>
        </r>
      </text>
    </comment>
  </commentList>
</comments>
</file>

<file path=xl/sharedStrings.xml><?xml version="1.0" encoding="utf-8"?>
<sst xmlns="http://schemas.openxmlformats.org/spreadsheetml/2006/main" count="2747" uniqueCount="863">
  <si>
    <t>Event</t>
  </si>
  <si>
    <t>Category</t>
  </si>
  <si>
    <t>Age</t>
  </si>
  <si>
    <t>Country</t>
  </si>
  <si>
    <t>Record</t>
  </si>
  <si>
    <t>Age Category</t>
  </si>
  <si>
    <t>Record (s)</t>
  </si>
  <si>
    <t>RECORD</t>
  </si>
  <si>
    <t>AVERAGE VELOCITY (m/s)</t>
  </si>
  <si>
    <t>Men</t>
  </si>
  <si>
    <t>Women</t>
  </si>
  <si>
    <t>Marathon</t>
  </si>
  <si>
    <t>Mile</t>
  </si>
  <si>
    <t>35-39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</si>
  <si>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</si>
  <si>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</si>
  <si>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</si>
  <si>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</si>
  <si>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</si>
  <si>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</si>
  <si>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</si>
  <si>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</si>
  <si>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</si>
  <si>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</si>
  <si>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</si>
  <si>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100-104</t>
  </si>
  <si>
    <t>105+</t>
  </si>
  <si>
    <t>40-44</t>
  </si>
  <si>
    <t>Birthdate</t>
  </si>
  <si>
    <t>Date</t>
  </si>
  <si>
    <t>Place</t>
  </si>
  <si>
    <t>Meet</t>
  </si>
  <si>
    <t>Justin Gatlin</t>
  </si>
  <si>
    <t> United States</t>
  </si>
  <si>
    <t>Stanford  United States</t>
  </si>
  <si>
    <t>Prefontaine Classic</t>
  </si>
  <si>
    <t>Linford Christie</t>
  </si>
  <si>
    <t> United Kingdom</t>
  </si>
  <si>
    <t>Villeneuve-d'Ascq  France</t>
  </si>
  <si>
    <t>European Cup (athletics)</t>
  </si>
  <si>
    <t>Chris Brown</t>
  </si>
  <si>
    <t> Bahamas</t>
  </si>
  <si>
    <t>Eugene  United States</t>
  </si>
  <si>
    <t>Johnny Gray</t>
  </si>
  <si>
    <t>Zürich   Switzerland</t>
  </si>
  <si>
    <t>Weltklasse Zürich</t>
  </si>
  <si>
    <t>Athlete</t>
  </si>
  <si>
    <t>Ref</t>
  </si>
  <si>
    <t>Enrico Saraceni</t>
  </si>
  <si>
    <t> Italy</t>
  </si>
  <si>
    <t>Aarhus  Denmark</t>
  </si>
  <si>
    <t>European Masters Athletics Championships</t>
  </si>
  <si>
    <t> Brazil</t>
  </si>
  <si>
    <t>Allen Woodard</t>
  </si>
  <si>
    <t>Houston  United States</t>
  </si>
  <si>
    <t>TSU Relays</t>
  </si>
  <si>
    <t>Roland Gröger</t>
  </si>
  <si>
    <t> Germany</t>
  </si>
  <si>
    <t>Berlin  Germany</t>
  </si>
  <si>
    <t>Norddeutsche Meisterschaften</t>
  </si>
  <si>
    <t>Charles Allie</t>
  </si>
  <si>
    <t>Carolina  Puerto Rico</t>
  </si>
  <si>
    <t>World Masters Athletics Championships</t>
  </si>
  <si>
    <t>Ralph Romain</t>
  </si>
  <si>
    <t> Trinidad and Tobago</t>
  </si>
  <si>
    <t>Buffalo  United States</t>
  </si>
  <si>
    <t>Raleigh  United States</t>
  </si>
  <si>
    <t>Southeastern Masters</t>
  </si>
  <si>
    <t>Málaga  Spain</t>
  </si>
  <si>
    <t>Guido Müller</t>
  </si>
  <si>
    <t>Elsenfeld  Germany</t>
  </si>
  <si>
    <t>Bayern Regional Championships</t>
  </si>
  <si>
    <t>Hisamitsu Hijiya</t>
  </si>
  <si>
    <t> Japan</t>
  </si>
  <si>
    <t>Miyazaki  Japan</t>
  </si>
  <si>
    <t>Miyazaki Masters Championships</t>
  </si>
  <si>
    <t>Earl Fee</t>
  </si>
  <si>
    <t> Canada</t>
  </si>
  <si>
    <t>Toronto  Canada</t>
  </si>
  <si>
    <t>Canada Masters Championships</t>
  </si>
  <si>
    <t>NCCWMA</t>
  </si>
  <si>
    <t>Orville Rogers</t>
  </si>
  <si>
    <t>Olathe  United States</t>
  </si>
  <si>
    <t>USATF Masters Championships</t>
  </si>
  <si>
    <t>Erwin Jaskulski</t>
  </si>
  <si>
    <t> Austria</t>
  </si>
  <si>
    <t>San Sebastian  Spain</t>
  </si>
  <si>
    <t>Kim Collins</t>
  </si>
  <si>
    <t> Saint Kitts and Nevis</t>
  </si>
  <si>
    <t>Bottrop  Germany</t>
  </si>
  <si>
    <t>NRW-Gala</t>
  </si>
  <si>
    <t>Willie Gault</t>
  </si>
  <si>
    <t>Indianapolis  United States</t>
  </si>
  <si>
    <t>USA Championships</t>
  </si>
  <si>
    <t>Eagle Rock, Los Angeles  United States</t>
  </si>
  <si>
    <t>Occidental Invitational</t>
  </si>
  <si>
    <t>Ronald Taylor</t>
  </si>
  <si>
    <t>Athens  Greece</t>
  </si>
  <si>
    <t>European Masters Championships</t>
  </si>
  <si>
    <t>Damien Leake</t>
  </si>
  <si>
    <t>Grass Valley  United States</t>
  </si>
  <si>
    <t>Sierra Gold Masters</t>
  </si>
  <si>
    <t>Bobby Whilden</t>
  </si>
  <si>
    <t>Pittsburgh  United States</t>
  </si>
  <si>
    <t>Senior Olympics</t>
  </si>
  <si>
    <t>Kenton Brown</t>
  </si>
  <si>
    <t>Marble Falls  United States</t>
  </si>
  <si>
    <t>Lions Texas vs The World</t>
  </si>
  <si>
    <t>Payton Jordan</t>
  </si>
  <si>
    <t>Modesto  United States</t>
  </si>
  <si>
    <t>Modesto Relays</t>
  </si>
  <si>
    <t>Hiroo Tanaka</t>
  </si>
  <si>
    <t>Akita  Japan</t>
  </si>
  <si>
    <t>Akita Masters Championships</t>
  </si>
  <si>
    <t>Frederico Fischer</t>
  </si>
  <si>
    <t>Riccione  Italy</t>
  </si>
  <si>
    <t>World Masters Championships</t>
  </si>
  <si>
    <t>Porto Alegre  Brazil</t>
  </si>
  <si>
    <t>Brazil Masters Championships</t>
  </si>
  <si>
    <t>Donald Pellmann</t>
  </si>
  <si>
    <t>San Diego  United States</t>
  </si>
  <si>
    <t>Stanisław Kowalski</t>
  </si>
  <si>
    <t> Poland</t>
  </si>
  <si>
    <t>Torun  Poland</t>
  </si>
  <si>
    <t>Polish Masters Championships</t>
  </si>
  <si>
    <t>Troy Douglas</t>
  </si>
  <si>
    <t> Netherlands</t>
  </si>
  <si>
    <t>Paris  France</t>
  </si>
  <si>
    <t>World Championships</t>
  </si>
  <si>
    <t>Los Angeles  United States</t>
  </si>
  <si>
    <t>Tiny Lister Invitational</t>
  </si>
  <si>
    <t>Berea  United States</t>
  </si>
  <si>
    <t>National Senior Games</t>
  </si>
  <si>
    <t>Des Moines  United States</t>
  </si>
  <si>
    <t>USATF Masters nationals</t>
  </si>
  <si>
    <t>Robert Lida</t>
  </si>
  <si>
    <t>Lisle  United States</t>
  </si>
  <si>
    <t>Hijiya Hisamitsu</t>
  </si>
  <si>
    <t>Niigata  Japan</t>
  </si>
  <si>
    <t>Japan Masters Championships</t>
  </si>
  <si>
    <t>Yoshiyuki Shimizu</t>
  </si>
  <si>
    <t>Friederich Ernst Mahlo</t>
  </si>
  <si>
    <t>Philip Rabinowitz</t>
  </si>
  <si>
    <t> South Africa</t>
  </si>
  <si>
    <t>Cape Town  South Africa</t>
  </si>
  <si>
    <t>Open meeting</t>
  </si>
  <si>
    <t>30-Nov-62</t>
  </si>
  <si>
    <t>Tony Whiteman</t>
  </si>
  <si>
    <t> Great Britain</t>
  </si>
  <si>
    <t>Stretford  United Kingdom</t>
  </si>
  <si>
    <t>BMC Stretford Grand Prix</t>
  </si>
  <si>
    <t>Nolan Shaheed</t>
  </si>
  <si>
    <t>Los Angeles</t>
  </si>
  <si>
    <t>Oxy invitational</t>
  </si>
  <si>
    <t>Peter Oberliessen</t>
  </si>
  <si>
    <t>Schwalbach  Germany</t>
  </si>
  <si>
    <t>Kreis Championships</t>
  </si>
  <si>
    <t>WAVA Championships</t>
  </si>
  <si>
    <t>Hamilton  Canada</t>
  </si>
  <si>
    <t>Jose Vicente Rioseco Lopez</t>
  </si>
  <si>
    <t> Spain</t>
  </si>
  <si>
    <t>Vilagarcia  Spain</t>
  </si>
  <si>
    <t>Galicia Masters Championships</t>
  </si>
  <si>
    <t>David Carr</t>
  </si>
  <si>
    <t> Australia</t>
  </si>
  <si>
    <t>Perth  Australia</t>
  </si>
  <si>
    <t>Perth Masters Meet (WAAS)</t>
  </si>
  <si>
    <t>Ontario Masters Championships</t>
  </si>
  <si>
    <t>Antonio Nacca</t>
  </si>
  <si>
    <t>Asti  Italy</t>
  </si>
  <si>
    <t>Italian Masters Clubs Championships Regional</t>
  </si>
  <si>
    <t>Bernard Lagat</t>
  </si>
  <si>
    <t>Monaco  Monaco</t>
  </si>
  <si>
    <t>Herculis</t>
  </si>
  <si>
    <t>Birmingham  United Kingdom</t>
  </si>
  <si>
    <t>Sainsbury's Birmingham Grand Prix</t>
  </si>
  <si>
    <t>Anthony Whiteman</t>
  </si>
  <si>
    <t>Loughborough  United Kingdom</t>
  </si>
  <si>
    <t>BMC Grand Prix</t>
  </si>
  <si>
    <t>David Heath</t>
  </si>
  <si>
    <t>Castres  France</t>
  </si>
  <si>
    <t>Regional Championships</t>
  </si>
  <si>
    <t>Keith Bateman</t>
  </si>
  <si>
    <t>Sacramento  United States</t>
  </si>
  <si>
    <t>Norwalk  United States</t>
  </si>
  <si>
    <t>Southern California Striders Meet of Champions</t>
  </si>
  <si>
    <t>Siem Herlaar</t>
  </si>
  <si>
    <t>Bedford  United Kingdom</t>
  </si>
  <si>
    <t>BMAF Masters Championships</t>
  </si>
  <si>
    <t>Ron Robertson</t>
  </si>
  <si>
    <t> New Zealand</t>
  </si>
  <si>
    <t>Pontevedra  Spain</t>
  </si>
  <si>
    <t>Manuel Alonso Domingo[20]</t>
  </si>
  <si>
    <t>Castellón  Spain</t>
  </si>
  <si>
    <t>ESP Masters Clubs Championships</t>
  </si>
  <si>
    <t> France</t>
  </si>
  <si>
    <t>Perth Masters Meet ECAC</t>
  </si>
  <si>
    <t>Toshio Kamehama</t>
  </si>
  <si>
    <t>Gifu  Japan</t>
  </si>
  <si>
    <t>Yoshimitsu Miyauchi</t>
  </si>
  <si>
    <t>Gunma  Japan</t>
  </si>
  <si>
    <t>Leslie Amey</t>
  </si>
  <si>
    <t>Brisbane  Australia</t>
  </si>
  <si>
    <t>London  United Kingdom</t>
  </si>
  <si>
    <t>London Grand Prix</t>
  </si>
  <si>
    <t>Davide Raineri</t>
  </si>
  <si>
    <t>Rome  Italy</t>
  </si>
  <si>
    <t>Golden Gala</t>
  </si>
  <si>
    <t>Brad Barton</t>
  </si>
  <si>
    <t>Nashville  United States</t>
  </si>
  <si>
    <t>Music City Distance Carnival</t>
  </si>
  <si>
    <t>Sydney  Australia</t>
  </si>
  <si>
    <t>NSW Skins meet</t>
  </si>
  <si>
    <t>Tony McManus</t>
  </si>
  <si>
    <t>Timaru  New Zealand</t>
  </si>
  <si>
    <t>Lovelock Classic</t>
  </si>
  <si>
    <t>Derek Turnbull</t>
  </si>
  <si>
    <t>Christchurch  New Zealand</t>
  </si>
  <si>
    <t>Joop Rüter</t>
  </si>
  <si>
    <t>Rotterdam  Netherlands</t>
  </si>
  <si>
    <t>Ed Whitlock</t>
  </si>
  <si>
    <t>Windsor  Canada</t>
  </si>
  <si>
    <t>Ontario Super Meet</t>
  </si>
  <si>
    <t>Manuel Alonso Domingo</t>
  </si>
  <si>
    <t>Sant Joan d'Alacant  Spain</t>
  </si>
  <si>
    <t>II Meeting Atletismo Antonio Andújar</t>
  </si>
  <si>
    <t>Peter Brownbill</t>
  </si>
  <si>
    <t>Melbourne  Australia</t>
  </si>
  <si>
    <t>Novara  Italy</t>
  </si>
  <si>
    <t>Regional Meeting</t>
  </si>
  <si>
    <t>Rieti  Italy</t>
  </si>
  <si>
    <t>Rieti Meeting</t>
  </si>
  <si>
    <t>Luzern   Switzerland</t>
  </si>
  <si>
    <t>Spitzen Meeting</t>
  </si>
  <si>
    <t>Vyacheslav Shabunin</t>
  </si>
  <si>
    <t> Russia</t>
  </si>
  <si>
    <t>Moscow  Russia</t>
  </si>
  <si>
    <t>Memorial Kuts</t>
  </si>
  <si>
    <t>Christian Geffray</t>
  </si>
  <si>
    <t>Maromme  France</t>
  </si>
  <si>
    <t>Challenge Lionel Pouchet</t>
  </si>
  <si>
    <t>NSW Championships</t>
  </si>
  <si>
    <t>Adriaan Heijdens</t>
  </si>
  <si>
    <t>Etten-Leur  Netherlands</t>
  </si>
  <si>
    <t>Beverwijk  Netherlands</t>
  </si>
  <si>
    <t>Twilight Meet York University</t>
  </si>
  <si>
    <t>Julian Bernal Medina</t>
  </si>
  <si>
    <t>Narón  Spain</t>
  </si>
  <si>
    <t>Gallego Masters Championships</t>
  </si>
  <si>
    <t>Kagoshima  Japan</t>
  </si>
  <si>
    <t>Kagoshima Masters Championships</t>
  </si>
  <si>
    <t>'Tre miglia d'oro' Meeting</t>
  </si>
  <si>
    <t>Rio de Janeiro  Brazil</t>
  </si>
  <si>
    <t>2016 Olympics</t>
  </si>
  <si>
    <t>Lucien Rault</t>
  </si>
  <si>
    <t>Vannes  France</t>
  </si>
  <si>
    <t>Kevin Castille</t>
  </si>
  <si>
    <t>Sean Wade</t>
  </si>
  <si>
    <t>Victor Lopez Classic</t>
  </si>
  <si>
    <t>ANSW Permit meet</t>
  </si>
  <si>
    <t>Uden  Netherlands</t>
  </si>
  <si>
    <t>Keien Meet</t>
  </si>
  <si>
    <t>NZL Masters Championships</t>
  </si>
  <si>
    <t>Dieppe  Canada</t>
  </si>
  <si>
    <t>Canadian Masters Championships</t>
  </si>
  <si>
    <t>Ontario  Canada</t>
  </si>
  <si>
    <t>Ontario Masters Outdoor Championships</t>
  </si>
  <si>
    <t>Kitakami  Japan</t>
  </si>
  <si>
    <t>Japan Masters Championships / AMAG</t>
  </si>
  <si>
    <t>Trofeo Dellomodarme</t>
  </si>
  <si>
    <t>Haile Gebrselassie</t>
  </si>
  <si>
    <t> Ethiopia</t>
  </si>
  <si>
    <t>Hengelo  Netherlands</t>
  </si>
  <si>
    <t>Fanny Blankers-Koen Games</t>
  </si>
  <si>
    <t>Payton Jordan Invitational</t>
  </si>
  <si>
    <t>LaFayette  United States</t>
  </si>
  <si>
    <t>Louisiana Classic</t>
  </si>
  <si>
    <t>San Francisco  United States</t>
  </si>
  <si>
    <t>San Francisco State Distance Carnival</t>
  </si>
  <si>
    <t>Michael Hager</t>
  </si>
  <si>
    <t>Sandy  United Kingdom</t>
  </si>
  <si>
    <t>Biggleswade Track Fest</t>
  </si>
  <si>
    <t>Canadian Masters Championship</t>
  </si>
  <si>
    <t>Gordon Porteous</t>
  </si>
  <si>
    <t>Coatbridge  United Kingdom</t>
  </si>
  <si>
    <t>Memorial Andrew Forbes</t>
  </si>
  <si>
    <t>Berlin Marathon</t>
  </si>
  <si>
    <t>Andrés Espinosa</t>
  </si>
  <si>
    <t> Mexico</t>
  </si>
  <si>
    <t>Atlanta  United States</t>
  </si>
  <si>
    <t>Atlanta Marathon</t>
  </si>
  <si>
    <t>Titus Mamabolo</t>
  </si>
  <si>
    <t>Durban  South Africa</t>
  </si>
  <si>
    <t>Piet van Alphen</t>
  </si>
  <si>
    <t>Rotterdam Marathon</t>
  </si>
  <si>
    <t>Yoshihisa Hosaka</t>
  </si>
  <si>
    <t>Beppu City  Japan</t>
  </si>
  <si>
    <t>Beppu Marathon</t>
  </si>
  <si>
    <t>London Marathon</t>
  </si>
  <si>
    <t>Toronto Waterfront Marathon</t>
  </si>
  <si>
    <t>Ernest Van Leeuwen</t>
  </si>
  <si>
    <t>Los Angeles United States</t>
  </si>
  <si>
    <t>City of Los Angeles Marathon</t>
  </si>
  <si>
    <t>1:29.15</t>
  </si>
  <si>
    <t>2:21.82</t>
  </si>
  <si>
    <t>3:41.00</t>
  </si>
  <si>
    <t>1:43.36</t>
  </si>
  <si>
    <t>1:48.05</t>
  </si>
  <si>
    <t>1:49.86</t>
  </si>
  <si>
    <t>1:59.65</t>
  </si>
  <si>
    <t>2:02.92</t>
  </si>
  <si>
    <t>2:08.56</t>
  </si>
  <si>
    <t>2:14.33</t>
  </si>
  <si>
    <t>2:20.52</t>
  </si>
  <si>
    <t>2:30.59</t>
  </si>
  <si>
    <t>2:48.95</t>
  </si>
  <si>
    <t>3:06.69</t>
  </si>
  <si>
    <t>3:34.93</t>
  </si>
  <si>
    <t>4:51.44</t>
  </si>
  <si>
    <t>3:32.51</t>
  </si>
  <si>
    <t>3:41.87</t>
  </si>
  <si>
    <t>3:48.72</t>
  </si>
  <si>
    <t>3:58.26</t>
  </si>
  <si>
    <t>4:12.35</t>
  </si>
  <si>
    <t>4:24.00</t>
  </si>
  <si>
    <t>4:39.87</t>
  </si>
  <si>
    <t>4:52.95</t>
  </si>
  <si>
    <t>5:11.27</t>
  </si>
  <si>
    <t>5:47.45</t>
  </si>
  <si>
    <t>6:27.3</t>
  </si>
  <si>
    <t>7:37.08</t>
  </si>
  <si>
    <t>10:10.88</t>
  </si>
  <si>
    <t>16:46.41</t>
  </si>
  <si>
    <t>3:51.38</t>
  </si>
  <si>
    <t>3:57.91</t>
  </si>
  <si>
    <t>4:13.96</t>
  </si>
  <si>
    <t>4:19.59</t>
  </si>
  <si>
    <t>4:35.04</t>
  </si>
  <si>
    <t>4:51.85</t>
  </si>
  <si>
    <t>4:56.4</t>
  </si>
  <si>
    <t>5:19.75</t>
  </si>
  <si>
    <t>5:41.80</t>
  </si>
  <si>
    <t>6:22.69</t>
  </si>
  <si>
    <t>7:16.7</t>
  </si>
  <si>
    <t>10:30.9</t>
  </si>
  <si>
    <t>11:56.04</t>
  </si>
  <si>
    <t>7:29.00</t>
  </si>
  <si>
    <t>7:42.75</t>
  </si>
  <si>
    <t>8:15.58</t>
  </si>
  <si>
    <t>8:41.2</t>
  </si>
  <si>
    <t>8:56.80</t>
  </si>
  <si>
    <t>9:29.47</t>
  </si>
  <si>
    <t>9:47.4</t>
  </si>
  <si>
    <t>10:42.40</t>
  </si>
  <si>
    <t>11:10.43</t>
  </si>
  <si>
    <t>12:13.56</t>
  </si>
  <si>
    <t>14:13.4</t>
  </si>
  <si>
    <t>16:42.01</t>
  </si>
  <si>
    <t>22:46.4</t>
  </si>
  <si>
    <t>12:53.60</t>
  </si>
  <si>
    <t>14:23.6</t>
  </si>
  <si>
    <t>14:52.92</t>
  </si>
  <si>
    <t>15:29.7</t>
  </si>
  <si>
    <t>16:12.57</t>
  </si>
  <si>
    <t>16:38.8</t>
  </si>
  <si>
    <t>18:15.53</t>
  </si>
  <si>
    <t>19:07.02</t>
  </si>
  <si>
    <t>20:58.12</t>
  </si>
  <si>
    <t>24:03.99</t>
  </si>
  <si>
    <t>29:59.94</t>
  </si>
  <si>
    <t>39:42.52</t>
  </si>
  <si>
    <t>26:51.20</t>
  </si>
  <si>
    <t>27:49.35</t>
  </si>
  <si>
    <t>29:44.38</t>
  </si>
  <si>
    <t>30:48.87</t>
  </si>
  <si>
    <t>31:51.86</t>
  </si>
  <si>
    <t>33:57.6</t>
  </si>
  <si>
    <t>34:42.2</t>
  </si>
  <si>
    <t>38:04.13</t>
  </si>
  <si>
    <t>39:25.16</t>
  </si>
  <si>
    <t>42:39.95</t>
  </si>
  <si>
    <t>51:07.53</t>
  </si>
  <si>
    <t>69:27.5</t>
  </si>
  <si>
    <t>2:03:59</t>
  </si>
  <si>
    <t>https://en.wikipedia.org/wiki/List_of_world_records_in_masters_athletics#Marathon</t>
  </si>
  <si>
    <t xml:space="preserve"> </t>
  </si>
  <si>
    <t>&lt;35</t>
  </si>
  <si>
    <t>1:40.91</t>
  </si>
  <si>
    <t>3:26.00</t>
  </si>
  <si>
    <t>3:43.13</t>
  </si>
  <si>
    <t>7:20.67</t>
  </si>
  <si>
    <t>12:35.36</t>
  </si>
  <si>
    <t>26:11.00</t>
  </si>
  <si>
    <t>2:01:39</t>
  </si>
  <si>
    <t>Usain Bolt</t>
  </si>
  <si>
    <t>Wayde Van Niekerk</t>
  </si>
  <si>
    <t>David Rudisha</t>
  </si>
  <si>
    <t>Hicham El Guerrouj</t>
  </si>
  <si>
    <t>Daniel Komen</t>
  </si>
  <si>
    <t>Joshua Cheptegei</t>
  </si>
  <si>
    <t>Eliud Kipchoge</t>
  </si>
  <si>
    <t>Jamaica</t>
  </si>
  <si>
    <t>South Africa</t>
  </si>
  <si>
    <t>Kenya</t>
  </si>
  <si>
    <t>Morocco</t>
  </si>
  <si>
    <t>Uganda</t>
  </si>
  <si>
    <t>Olympiastadion, Berlin (GER)</t>
  </si>
  <si>
    <t>Estádio Olímpico, Rio de Janeiro (BRA)</t>
  </si>
  <si>
    <t>Olympic Stadium, London (GBR)</t>
  </si>
  <si>
    <t>Stadio Olimpico, Roma (ITA)</t>
  </si>
  <si>
    <t>Rieti (ITA)</t>
  </si>
  <si>
    <t>Stade Louis II, Monaco (MON)</t>
  </si>
  <si>
    <t>Estadio de Atletismo del Turia, Valencia (ESP)</t>
  </si>
  <si>
    <t>Berlin (GER)</t>
  </si>
  <si>
    <t>https://www.worldathletics.org/records/by-category/world-records</t>
  </si>
  <si>
    <t>Olympic Games</t>
  </si>
  <si>
    <t>Average Velocity (m/s)</t>
  </si>
  <si>
    <t>13:06.78</t>
  </si>
  <si>
    <t>--</t>
  </si>
  <si>
    <t>100m</t>
  </si>
  <si>
    <t>200m</t>
  </si>
  <si>
    <t>400m</t>
  </si>
  <si>
    <t>800m</t>
  </si>
  <si>
    <t>1500m</t>
  </si>
  <si>
    <t>3000m</t>
  </si>
  <si>
    <t>5000m</t>
  </si>
  <si>
    <t>10000m</t>
  </si>
  <si>
    <t>Merlene Ottey</t>
  </si>
  <si>
    <t> Jamaica</t>
  </si>
  <si>
    <t>Milan  Italy</t>
  </si>
  <si>
    <t>IAAF Grand Prix Final</t>
  </si>
  <si>
    <t> Slovenia</t>
  </si>
  <si>
    <t>Naimette-Xhovemont (Liège)  Belgium</t>
  </si>
  <si>
    <t>Meeting International d'Athlétisme</t>
  </si>
  <si>
    <t>Glasgow  United Kingdom</t>
  </si>
  <si>
    <t>Scottish National Championships</t>
  </si>
  <si>
    <t>Novo Mesto  Slovenia</t>
  </si>
  <si>
    <t>Krka Meet</t>
  </si>
  <si>
    <t>Nicole Alexis</t>
  </si>
  <si>
    <t>Ivry-sur-Seine  France</t>
  </si>
  <si>
    <t>Karla Del Grande</t>
  </si>
  <si>
    <t>Winston-Salem  United States</t>
  </si>
  <si>
    <t>NACAC Senior Championships</t>
  </si>
  <si>
    <t>Ingrid Meier</t>
  </si>
  <si>
    <t>Zittau  Germany</t>
  </si>
  <si>
    <t>National Masters Championships</t>
  </si>
  <si>
    <t>Carol LaFayette-Boyd</t>
  </si>
  <si>
    <t>Surrey  Canada</t>
  </si>
  <si>
    <t>Kathy Bergen</t>
  </si>
  <si>
    <t>Emiko Saito</t>
  </si>
  <si>
    <t>Tokyo  Japan</t>
  </si>
  <si>
    <t>19° East Masters Athletics Games</t>
  </si>
  <si>
    <t>Mitsu Morita</t>
  </si>
  <si>
    <t>Kyoto  Japan</t>
  </si>
  <si>
    <t>International Gold Masters</t>
  </si>
  <si>
    <t>Diane Friedman</t>
  </si>
  <si>
    <t>Bedford  United States</t>
  </si>
  <si>
    <t>Lake Erie Open &amp; Masters Championships</t>
  </si>
  <si>
    <t>Julia Hawkins</t>
  </si>
  <si>
    <t>Birmingham  United States</t>
  </si>
  <si>
    <t>USATF National Senior Games</t>
  </si>
  <si>
    <t>Brussels  Belgium</t>
  </si>
  <si>
    <t>Memorial Van Damme</t>
  </si>
  <si>
    <t>Banská Bystrica  Slovakia</t>
  </si>
  <si>
    <t>Athletic Bridge</t>
  </si>
  <si>
    <t>Velenje  Slovenia</t>
  </si>
  <si>
    <t>Slovenia National Championships</t>
  </si>
  <si>
    <t>Nogent-sur-Marne  France</t>
  </si>
  <si>
    <t>Meeting of Val de Marne</t>
  </si>
  <si>
    <t>Germany Masters Athletics Championships</t>
  </si>
  <si>
    <t>Irene Obera</t>
  </si>
  <si>
    <t>Kofu  Japan</t>
  </si>
  <si>
    <t>Yamanashi Masters Meet</t>
  </si>
  <si>
    <t>Nagasaki  Japan</t>
  </si>
  <si>
    <t>Nagasaki Masters Championships</t>
  </si>
  <si>
    <t>Jearl Miles Clark</t>
  </si>
  <si>
    <t>Madrid  Spain</t>
  </si>
  <si>
    <t>IAAF World Cup</t>
  </si>
  <si>
    <t>Sara Montecinos</t>
  </si>
  <si>
    <t> Chile</t>
  </si>
  <si>
    <t>Cali  Colombia</t>
  </si>
  <si>
    <t>Sudamerica Masters Championships</t>
  </si>
  <si>
    <t>Marie Lande Mathieu</t>
  </si>
  <si>
    <t> Puerto Rico</t>
  </si>
  <si>
    <t>Caroline Powell</t>
  </si>
  <si>
    <t>Lyon  France</t>
  </si>
  <si>
    <t>AO U20 Open Championships</t>
  </si>
  <si>
    <t>Barbara Blurton</t>
  </si>
  <si>
    <t>Cannington  Australia</t>
  </si>
  <si>
    <t>Track and Field Meet ECAC</t>
  </si>
  <si>
    <t>Christa Bortignon</t>
  </si>
  <si>
    <t>Kamloops  Canada</t>
  </si>
  <si>
    <t>British Columbia Senior Games</t>
  </si>
  <si>
    <t>Rietje Dijkman</t>
  </si>
  <si>
    <t>Caorle  Italy</t>
  </si>
  <si>
    <t>Chiba  Japan</t>
  </si>
  <si>
    <t>Chiba Masters Meet</t>
  </si>
  <si>
    <t>Melitta Czerwenka-Nagel</t>
  </si>
  <si>
    <t>Saarlouis  Germany</t>
  </si>
  <si>
    <t>Sprinterabend des LAC Saarlouis</t>
  </si>
  <si>
    <t>Bedford United States</t>
  </si>
  <si>
    <t>Lyubov Gurina</t>
  </si>
  <si>
    <t>Hechtel  Belgium</t>
  </si>
  <si>
    <t>KBC Night of Athletics</t>
  </si>
  <si>
    <t>Yekaterina Podkopayeva</t>
  </si>
  <si>
    <t>Luxembourg  Luxembourg</t>
  </si>
  <si>
    <t>Russian Junior Open Championships</t>
  </si>
  <si>
    <t>Eva Trost</t>
  </si>
  <si>
    <t>Neustadt  Germany</t>
  </si>
  <si>
    <t>Neustadter Laufermeeting</t>
  </si>
  <si>
    <t>Anne Gilshinan</t>
  </si>
  <si>
    <t> Ireland</t>
  </si>
  <si>
    <t>Dublin  Ireland</t>
  </si>
  <si>
    <t>Le Chéile International</t>
  </si>
  <si>
    <t>Lidia Zentner</t>
  </si>
  <si>
    <t>Bar le Duc  France</t>
  </si>
  <si>
    <t>Challenge Masters BEL vs FRA vs GER</t>
  </si>
  <si>
    <t>Sabra Harvey</t>
  </si>
  <si>
    <t>Jeanne Daprano</t>
  </si>
  <si>
    <t>Moorpark  United States</t>
  </si>
  <si>
    <t>Club West Masters Meet</t>
  </si>
  <si>
    <t>Yoko Nakano</t>
  </si>
  <si>
    <t>Yolande Marchal</t>
  </si>
  <si>
    <t>Colleen Milliman</t>
  </si>
  <si>
    <t>Hayward Classic</t>
  </si>
  <si>
    <t>Hollyce Kirkland</t>
  </si>
  <si>
    <t>Birmingham United States</t>
  </si>
  <si>
    <t>Maricica Puica</t>
  </si>
  <si>
    <t> Romania</t>
  </si>
  <si>
    <t>Bruxelles  Belgium</t>
  </si>
  <si>
    <t>Nice  France</t>
  </si>
  <si>
    <t>Nikaia Meeting Grand Prix</t>
  </si>
  <si>
    <t>Russian Championships</t>
  </si>
  <si>
    <t>Nicole Weijling-Dissel</t>
  </si>
  <si>
    <t>Utrecht  Netherlands</t>
  </si>
  <si>
    <t>Utrecht Four Track Meeting</t>
  </si>
  <si>
    <t>Belfast  Ireland</t>
  </si>
  <si>
    <t>Belfast Irish Milers Meet</t>
  </si>
  <si>
    <t>Helmsheim  Germany</t>
  </si>
  <si>
    <t>Kreis-Meisterschaften</t>
  </si>
  <si>
    <t>Kathryn Martin</t>
  </si>
  <si>
    <t>Angela Copson</t>
  </si>
  <si>
    <t>Nuneaton  United Kingdom</t>
  </si>
  <si>
    <t>Midland Masters Championships</t>
  </si>
  <si>
    <t>Elfriede Hodapp</t>
  </si>
  <si>
    <t>Kevelaer  Germany</t>
  </si>
  <si>
    <t>Germany Masters Championships</t>
  </si>
  <si>
    <t>Kanto Masters Championships</t>
  </si>
  <si>
    <t>Lenore Montgomery</t>
  </si>
  <si>
    <t>Run Mini-Meet</t>
  </si>
  <si>
    <t>Fukuoka  Japan</t>
  </si>
  <si>
    <t>Lisse  Netherlands</t>
  </si>
  <si>
    <t>Nazomer</t>
  </si>
  <si>
    <t>Lesley Chaplin Hinz</t>
  </si>
  <si>
    <t>Culver City  United States</t>
  </si>
  <si>
    <t>West Regional Masters Championships</t>
  </si>
  <si>
    <t>Solihull  United Kingdom</t>
  </si>
  <si>
    <t>Inter-Area Match</t>
  </si>
  <si>
    <t>New York  United States</t>
  </si>
  <si>
    <t>Sharon Gerl</t>
  </si>
  <si>
    <t>Pasadena  United States</t>
  </si>
  <si>
    <t>USATF West Regional Masters Championships</t>
  </si>
  <si>
    <t>La Seyne sur Mer  France</t>
  </si>
  <si>
    <t>Meeting d'Automne</t>
  </si>
  <si>
    <t>Blanche Cummings</t>
  </si>
  <si>
    <t>Southern California Masters Champs</t>
  </si>
  <si>
    <t>Heather Lee</t>
  </si>
  <si>
    <t>Wollongong  Australia</t>
  </si>
  <si>
    <t>Illawarra Track Challenge Mile NSW Championship</t>
  </si>
  <si>
    <t>Edith Masai</t>
  </si>
  <si>
    <t> Kenya</t>
  </si>
  <si>
    <t>Nuria Fernandez</t>
  </si>
  <si>
    <t>Lille  France</t>
  </si>
  <si>
    <t>European Team Championships</t>
  </si>
  <si>
    <t>Joanne Pavey</t>
  </si>
  <si>
    <t> Soviet Union</t>
  </si>
  <si>
    <t>Munich  Germany</t>
  </si>
  <si>
    <t>European Cup</t>
  </si>
  <si>
    <t>Nicole Leveque</t>
  </si>
  <si>
    <t>Gitte Karlshøj</t>
  </si>
  <si>
    <t> Denmark</t>
  </si>
  <si>
    <t>ABC Staevne 1</t>
  </si>
  <si>
    <t>Silke Schmidt</t>
  </si>
  <si>
    <t>Utrecht Track Meeting</t>
  </si>
  <si>
    <t>Run2Day Circuit</t>
  </si>
  <si>
    <t>Alexandria  United States</t>
  </si>
  <si>
    <t>Potomac Valley Games</t>
  </si>
  <si>
    <t>Midland Veterans' League Final</t>
  </si>
  <si>
    <t>Okayama City  Japan</t>
  </si>
  <si>
    <t>Wakayama  Japan</t>
  </si>
  <si>
    <t>Burnaby  Canada</t>
  </si>
  <si>
    <t>Trevor Craven Memorial</t>
  </si>
  <si>
    <t>Oslo  Norway</t>
  </si>
  <si>
    <t>Bislett Games</t>
  </si>
  <si>
    <t>Angers  France</t>
  </si>
  <si>
    <t>Eindhoven  Netherlands</t>
  </si>
  <si>
    <t>Eef Kamerbeek Games</t>
  </si>
  <si>
    <t>20 September 2019 [j]</t>
  </si>
  <si>
    <t>Wageningen  Netherlands</t>
  </si>
  <si>
    <t>Wageningen Track Meeting</t>
  </si>
  <si>
    <t>British Masters Championships</t>
  </si>
  <si>
    <t>Lavinia Petrie</t>
  </si>
  <si>
    <t>Australian Masters Championships</t>
  </si>
  <si>
    <t>Helsinki  Finland</t>
  </si>
  <si>
    <t>Sinead Diver</t>
  </si>
  <si>
    <t>Doha  Qatar</t>
  </si>
  <si>
    <t>Evy Palm</t>
  </si>
  <si>
    <t> Sweden</t>
  </si>
  <si>
    <t>Finland vs Sweden Teams</t>
  </si>
  <si>
    <t>Fiona Matheson</t>
  </si>
  <si>
    <t>Scottish Masters Harriers Championships</t>
  </si>
  <si>
    <t>Sally Gibbs</t>
  </si>
  <si>
    <t>Wellington  New Zealand</t>
  </si>
  <si>
    <t>Agency Group 10000</t>
  </si>
  <si>
    <t>Bernardine Portenski</t>
  </si>
  <si>
    <t>Wellington Masters Championships</t>
  </si>
  <si>
    <t>Mariko Yugeta</t>
  </si>
  <si>
    <t>Oxford  United Kingdom</t>
  </si>
  <si>
    <t>NC GBR Masters 10000</t>
  </si>
  <si>
    <t>Tokyo Masters Mixed Championship</t>
  </si>
  <si>
    <t>Vladylena Kokina</t>
  </si>
  <si>
    <t> Ukraine</t>
  </si>
  <si>
    <t>Kiev  Ukraine</t>
  </si>
  <si>
    <t>Mary Jepkosgei Keitany</t>
  </si>
  <si>
    <t>Mariya Konovalova</t>
  </si>
  <si>
    <t>Nagoya  Japan</t>
  </si>
  <si>
    <t>Nagoya Marathon</t>
  </si>
  <si>
    <t>Tatyana Pozdnyakova</t>
  </si>
  <si>
    <t>Providence  United States</t>
  </si>
  <si>
    <t>Providence Marathon</t>
  </si>
  <si>
    <t>Los Angeles Marathon</t>
  </si>
  <si>
    <t>Jenny Hitchings</t>
  </si>
  <si>
    <t>New York Marathon</t>
  </si>
  <si>
    <t>Saitama  Japan</t>
  </si>
  <si>
    <t>Saitama International Marathon</t>
  </si>
  <si>
    <t>Kimi Ushiroda</t>
  </si>
  <si>
    <t>Hōfu  Japan</t>
  </si>
  <si>
    <t>Hofu Marathon</t>
  </si>
  <si>
    <t>Helga Miketta</t>
  </si>
  <si>
    <t>Essen  Germany</t>
  </si>
  <si>
    <t>Ōtawara  Japan</t>
  </si>
  <si>
    <t>Otawara Marathon</t>
  </si>
  <si>
    <t>Tokyo Marathon</t>
  </si>
  <si>
    <t>Betty Jean McHugh</t>
  </si>
  <si>
    <t>Honolulu  United States</t>
  </si>
  <si>
    <t>Honolulu Marathon</t>
  </si>
  <si>
    <t>Mavis Lindgren</t>
  </si>
  <si>
    <t>Portland  United States</t>
  </si>
  <si>
    <t>53.68</t>
  </si>
  <si>
    <t>1:19.53</t>
  </si>
  <si>
    <t>1:29.84</t>
  </si>
  <si>
    <t>1:41.63</t>
  </si>
  <si>
    <t>2:16.19</t>
  </si>
  <si>
    <t>3:21.00</t>
  </si>
  <si>
    <t>1:56.53</t>
  </si>
  <si>
    <t>1:59.25</t>
  </si>
  <si>
    <t>2:02.82</t>
  </si>
  <si>
    <t>2:12.50</t>
  </si>
  <si>
    <t>2:19.63</t>
  </si>
  <si>
    <t>2:33.09</t>
  </si>
  <si>
    <t>2:39.61</t>
  </si>
  <si>
    <t>2:50.66</t>
  </si>
  <si>
    <t>3:07.35</t>
  </si>
  <si>
    <t>3:30.41</t>
  </si>
  <si>
    <t>4:15.99</t>
  </si>
  <si>
    <t>5:44.50</t>
  </si>
  <si>
    <t>9:30.46</t>
  </si>
  <si>
    <t>3:57.73</t>
  </si>
  <si>
    <t>3:59.78</t>
  </si>
  <si>
    <t>4:05.44</t>
  </si>
  <si>
    <t>4:35.40</t>
  </si>
  <si>
    <t>4:41.46</t>
  </si>
  <si>
    <t>5:06.65</t>
  </si>
  <si>
    <t>5:25.65</t>
  </si>
  <si>
    <t>5:46.9</t>
  </si>
  <si>
    <t>6:34.22</t>
  </si>
  <si>
    <t>6:52.77</t>
  </si>
  <si>
    <t>8:50.42</t>
  </si>
  <si>
    <t>12:34.67</t>
  </si>
  <si>
    <t>4:17.33</t>
  </si>
  <si>
    <t>4:23.78</t>
  </si>
  <si>
    <t>4:48.42</t>
  </si>
  <si>
    <t>4:57.83</t>
  </si>
  <si>
    <t>5:08.47</t>
  </si>
  <si>
    <t>5:39.84</t>
  </si>
  <si>
    <t>5:54.59</t>
  </si>
  <si>
    <t>6:38.30</t>
  </si>
  <si>
    <t>6:58.44</t>
  </si>
  <si>
    <t>7:34.74</t>
  </si>
  <si>
    <t>10:55.25</t>
  </si>
  <si>
    <t>12:48.59</t>
  </si>
  <si>
    <t>8:27.83</t>
  </si>
  <si>
    <t>9:03.40</t>
  </si>
  <si>
    <t>9:17.27</t>
  </si>
  <si>
    <t>9:47.20</t>
  </si>
  <si>
    <t>10:03.90</t>
  </si>
  <si>
    <t>10:28.94</t>
  </si>
  <si>
    <t>11:42.8</t>
  </si>
  <si>
    <t>12:13.12</t>
  </si>
  <si>
    <t>13:55.58</t>
  </si>
  <si>
    <t>14:27.49</t>
  </si>
  <si>
    <t>19:58.05</t>
  </si>
  <si>
    <t>14:33.84</t>
  </si>
  <si>
    <t>15:04.87</t>
  </si>
  <si>
    <t>15:55.71</t>
  </si>
  <si>
    <t>16:51.17</t>
  </si>
  <si>
    <t>17:29.28</t>
  </si>
  <si>
    <t>17:59.16</t>
  </si>
  <si>
    <t>20:08.17</t>
  </si>
  <si>
    <t>20:56.13</t>
  </si>
  <si>
    <t>23:30.93</t>
  </si>
  <si>
    <t>25:40.14</t>
  </si>
  <si>
    <t>32:36.20</t>
  </si>
  <si>
    <t>30:53.20</t>
  </si>
  <si>
    <t>31:25.49</t>
  </si>
  <si>
    <t>32:34.06</t>
  </si>
  <si>
    <t>35:05.7</t>
  </si>
  <si>
    <t>36:46.96</t>
  </si>
  <si>
    <t>39:04.23</t>
  </si>
  <si>
    <t>41:40.27</t>
  </si>
  <si>
    <t>44:25.14</t>
  </si>
  <si>
    <t>50:00.93</t>
  </si>
  <si>
    <t>51:46.65</t>
  </si>
  <si>
    <t>1:26:15.07</t>
  </si>
  <si>
    <t>2:17:01</t>
  </si>
  <si>
    <t>2:50:40</t>
  </si>
  <si>
    <t>2:56:54</t>
  </si>
  <si>
    <t>3:07:51</t>
  </si>
  <si>
    <t>3:35:29</t>
  </si>
  <si>
    <t>3:53:42</t>
  </si>
  <si>
    <t>4:11:45</t>
  </si>
  <si>
    <t>5:14:26</t>
  </si>
  <si>
    <t>8:53:08</t>
  </si>
  <si>
    <t>2:22:27</t>
  </si>
  <si>
    <t>2:29:00</t>
  </si>
  <si>
    <t>2:31:05</t>
  </si>
  <si>
    <t>https://en.wikipedia.org/wiki/List_of_world_records_in_masters_athletics#Marathon_2</t>
  </si>
  <si>
    <t>https://en.wikipedia.org/wiki/List_of_world_records_in_masters_athletics#Marathon_3</t>
  </si>
  <si>
    <t>https://en.wikipedia.org/wiki/List_of_world_records_in_masters_athletics#Marathon_4</t>
  </si>
  <si>
    <t>https://en.wikipedia.org/wiki/List_of_world_records_in_masters_athletics#Marathon_5</t>
  </si>
  <si>
    <t>https://en.wikipedia.org/wiki/List_of_world_records_in_masters_athletics#Marathon_6</t>
  </si>
  <si>
    <t>https://en.wikipedia.org/wiki/List_of_world_records_in_masters_athletics#Marathon_7</t>
  </si>
  <si>
    <t>https://en.wikipedia.org/wiki/List_of_world_records_in_masters_athletics#Marathon_8</t>
  </si>
  <si>
    <t>https://en.wikipedia.org/wiki/List_of_world_records_in_masters_athletics#Marathon_9</t>
  </si>
  <si>
    <t>https://en.wikipedia.org/wiki/List_of_world_records_in_masters_athletics#Marathon_10</t>
  </si>
  <si>
    <t>https://en.wikipedia.org/wiki/List_of_world_records_in_masters_athletics#Marathon_11</t>
  </si>
  <si>
    <t>https://en.wikipedia.org/wiki/List_of_world_records_in_masters_athletics#Marathon_12</t>
  </si>
  <si>
    <t xml:space="preserve">  </t>
  </si>
  <si>
    <t>47.60</t>
  </si>
  <si>
    <t>1:53.28</t>
  </si>
  <si>
    <t>3:50.07</t>
  </si>
  <si>
    <t>4:12.33</t>
  </si>
  <si>
    <t>8:06.11</t>
  </si>
  <si>
    <t>14:06.62</t>
  </si>
  <si>
    <t>29:17.45</t>
  </si>
  <si>
    <t>2:14:04</t>
  </si>
  <si>
    <t>Florence Griffith-Joyner</t>
  </si>
  <si>
    <t>Marita Koch</t>
  </si>
  <si>
    <t>Jarmila Kratochvílová</t>
  </si>
  <si>
    <t>Genzebe Dibaba</t>
  </si>
  <si>
    <t>Sifan Hassan</t>
  </si>
  <si>
    <t>Junxia Wang</t>
  </si>
  <si>
    <t>Letesenbet Gidey</t>
  </si>
  <si>
    <t>Almaz Ayana</t>
  </si>
  <si>
    <t>Brigid Kosgei</t>
  </si>
  <si>
    <t>United States</t>
  </si>
  <si>
    <t>East Germany</t>
  </si>
  <si>
    <t>Czechoslovakia</t>
  </si>
  <si>
    <t>Ethiopia</t>
  </si>
  <si>
    <t>Netherlands</t>
  </si>
  <si>
    <t>China</t>
  </si>
  <si>
    <t>Indianapolis, IN (USA)</t>
  </si>
  <si>
    <t>Olympic Stadium, Jamsil, Seoul (KOR)</t>
  </si>
  <si>
    <t>Bruce Stadium, Canberra (AUS)</t>
  </si>
  <si>
    <t>München (GER)</t>
  </si>
  <si>
    <t>Beijing (CHN)</t>
  </si>
  <si>
    <t>Chicago, IL (USA)</t>
  </si>
  <si>
    <t>US Olympic Trials</t>
  </si>
  <si>
    <t>World Cup</t>
  </si>
  <si>
    <t>Chinese National Games</t>
  </si>
  <si>
    <t>Chicago Marathon</t>
  </si>
  <si>
    <t>17.53</t>
  </si>
  <si>
    <t>37.16</t>
  </si>
  <si>
    <t>20.41</t>
  </si>
  <si>
    <t>48.69</t>
  </si>
  <si>
    <t>26.99</t>
  </si>
  <si>
    <t>77.59</t>
  </si>
  <si>
    <t>34.50</t>
  </si>
  <si>
    <t>23.15</t>
  </si>
  <si>
    <t>55.62</t>
  </si>
  <si>
    <t>30.18</t>
  </si>
  <si>
    <t>1:12.99</t>
  </si>
  <si>
    <t>39.62</t>
  </si>
  <si>
    <t>0:57:32</t>
  </si>
  <si>
    <t>Kibiwott Kandie</t>
  </si>
  <si>
    <t>Valencia (ESP)</t>
  </si>
  <si>
    <t>1:04:31</t>
  </si>
  <si>
    <t>Ababel Yeshaneh</t>
  </si>
  <si>
    <t>Ras Al Khaimah, United Arab Emirates.</t>
  </si>
  <si>
    <t>https://en.wikipedia.org/wiki/Half_marathon_world_record_progression</t>
  </si>
  <si>
    <t>Ras Al Khaimah Half Marathon</t>
  </si>
  <si>
    <t>Valencia Marathon</t>
  </si>
  <si>
    <t>Half marathon</t>
  </si>
  <si>
    <t>01:01:09</t>
  </si>
  <si>
    <t>Haile Gebreselasie</t>
  </si>
  <si>
    <t>https://en.wikipedia.org/wiki/List_of_masters_world_records_in_road_running</t>
  </si>
  <si>
    <t>Glasgow SCO</t>
  </si>
  <si>
    <t>Jackson Kipngok Yegon</t>
  </si>
  <si>
    <t>Guadalajara MEX</t>
  </si>
  <si>
    <t>01:05:01</t>
  </si>
  <si>
    <t>East London RSA</t>
  </si>
  <si>
    <t>01:06:23</t>
  </si>
  <si>
    <t>Norman Green</t>
  </si>
  <si>
    <t>Philadelphia Distance Run</t>
  </si>
  <si>
    <t>Philadelphia, Pennsylvania USA</t>
  </si>
  <si>
    <t>01:10:23</t>
  </si>
  <si>
    <t>Martin Rees</t>
  </si>
  <si>
    <t>Bath ENG</t>
  </si>
  <si>
    <t>01:11:31</t>
  </si>
  <si>
    <t>Wil vanderLee</t>
  </si>
  <si>
    <t>Rosmalen NED</t>
  </si>
  <si>
    <t>Grand Island, New York USA</t>
  </si>
  <si>
    <t>01:22:23</t>
  </si>
  <si>
    <t>London, Ontario CAN</t>
  </si>
  <si>
    <t>01:29:26</t>
  </si>
  <si>
    <t>Milton, Ontario CAN</t>
  </si>
  <si>
    <t>01:38:59</t>
  </si>
  <si>
    <t>Waterloo, Ontario CAN</t>
  </si>
  <si>
    <t>01:50:47</t>
  </si>
  <si>
    <t>Mike Fremont</t>
  </si>
  <si>
    <t>Morrow, Ohio USA</t>
  </si>
  <si>
    <t>02:56:26</t>
  </si>
  <si>
    <t>Marugame Half Marathon</t>
  </si>
  <si>
    <t>Marugame, Japan</t>
  </si>
  <si>
    <t>01:08:55</t>
  </si>
  <si>
    <t>Ostnor SWE</t>
  </si>
  <si>
    <t>01:11:18</t>
  </si>
  <si>
    <t>Linda Somers</t>
  </si>
  <si>
    <t>Los Angeles, California USA</t>
  </si>
  <si>
    <t>01:15:18</t>
  </si>
  <si>
    <t>de:Silke Schmidt</t>
  </si>
  <si>
    <t>City-Pier-City Run</t>
  </si>
  <si>
    <t>The Hague NED</t>
  </si>
  <si>
    <t>01:19:38</t>
  </si>
  <si>
    <t>Christchurch NZL</t>
  </si>
  <si>
    <t>01:24:56</t>
  </si>
  <si>
    <t>Emmi Luthi</t>
  </si>
  <si>
    <t>  Switzerland</t>
  </si>
  <si>
    <t>Aarhus DEN</t>
  </si>
  <si>
    <t>01:32:56</t>
  </si>
  <si>
    <t>Bendigo AUS</t>
  </si>
  <si>
    <t>01:37:38</t>
  </si>
  <si>
    <t>Libby James</t>
  </si>
  <si>
    <t>Orlando, Florida USA</t>
  </si>
  <si>
    <t>01:46:08</t>
  </si>
  <si>
    <t>Vancouver BC CAN</t>
  </si>
  <si>
    <t>02:04:19</t>
  </si>
  <si>
    <t>Deidre Larkin</t>
  </si>
  <si>
    <t>Pretoria RSA</t>
  </si>
  <si>
    <t>02:12:37</t>
  </si>
  <si>
    <t>Gladys Burrill</t>
  </si>
  <si>
    <t>Honolulu, Hawaii USA</t>
  </si>
  <si>
    <t>04:49:25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</si>
</sst>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:ss;@"/>
    <numFmt numFmtId="165" formatCode="[$-409]d\-mmm\-yy;@"/>
    <numFmt numFmtId="166" formatCode="mm:ss.0;@"/>
  </numFmts>
  <fonts count="11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01">
    <xf numFmtId="0" fontId="0" fillId="0" borderId="0" xfId="0"/>
    <xf numFmtId="0" fontId="1" fillId="2" borderId="0" xfId="0" applyFont="1" applyFill="1"/>
    <xf numFmtId="0" fontId="0" fillId="0" borderId="0" xfId="0" applyFill="1"/>
    <xf numFmtId="0" fontId="2" fillId="3" borderId="1" xfId="0" applyFont="1" applyFill="1" applyBorder="1" applyAlignment="1">
      <alignment horizontal="left" vertical="top"/>
    </xf>
    <xf numFmtId="2" fontId="1" fillId="2" borderId="0" xfId="0" applyNumberFormat="1" applyFont="1" applyFill="1" applyAlignment="1">
      <alignment horizontal="left"/>
    </xf>
    <xf numFmtId="2" fontId="0" fillId="0" borderId="0" xfId="0" applyNumberFormat="1" applyAlignment="1">
      <alignment horizontal="left"/>
    </xf>
    <xf numFmtId="0" fontId="1" fillId="0" borderId="0" xfId="0" applyFont="1" applyFill="1"/>
    <xf numFmtId="47" fontId="0" fillId="0" borderId="2" xfId="0" applyNumberFormat="1" applyFill="1" applyBorder="1" applyAlignment="1">
      <alignment horizontal="left" vertical="top"/>
    </xf>
    <xf numFmtId="47" fontId="0" fillId="0" borderId="2" xfId="0" applyNumberFormat="1" applyFill="1" applyBorder="1" applyAlignment="1">
      <alignment horizontal="left"/>
    </xf>
    <xf numFmtId="0" fontId="2" fillId="3" borderId="2" xfId="0" applyFont="1" applyFill="1" applyBorder="1" applyAlignment="1">
      <alignment horizontal="left" vertical="top"/>
    </xf>
    <xf numFmtId="0" fontId="1" fillId="3" borderId="2" xfId="0" applyFont="1" applyFill="1" applyBorder="1"/>
    <xf numFmtId="0" fontId="0" fillId="0" borderId="2" xfId="0" quotePrefix="1" applyFill="1" applyBorder="1" applyAlignment="1">
      <alignment horizontal="center" vertical="center"/>
    </xf>
    <xf numFmtId="0" fontId="0" fillId="0" borderId="2" xfId="0" applyFill="1" applyBorder="1" applyAlignment="1">
      <alignment horizontal="left" vertical="top"/>
    </xf>
    <xf numFmtId="0" fontId="0" fillId="5" borderId="0" xfId="0" applyFill="1"/>
    <xf numFmtId="0" fontId="0" fillId="6" borderId="0" xfId="0" applyFill="1"/>
    <xf numFmtId="47" fontId="0" fillId="5" borderId="0" xfId="0" applyNumberFormat="1" applyFill="1" applyAlignment="1">
      <alignment horizontal="left"/>
    </xf>
    <xf numFmtId="0" fontId="1" fillId="2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47" fontId="0" fillId="6" borderId="0" xfId="0" applyNumberFormat="1" applyFill="1" applyAlignment="1">
      <alignment horizontal="left"/>
    </xf>
    <xf numFmtId="21" fontId="0" fillId="6" borderId="0" xfId="0" applyNumberFormat="1" applyFill="1" applyAlignment="1">
      <alignment horizontal="left"/>
    </xf>
    <xf numFmtId="0" fontId="0" fillId="0" borderId="0" xfId="0" applyAlignment="1">
      <alignment horizontal="left"/>
    </xf>
    <xf numFmtId="15" fontId="0" fillId="5" borderId="0" xfId="0" applyNumberFormat="1" applyFill="1" applyAlignment="1">
      <alignment horizontal="left"/>
    </xf>
    <xf numFmtId="15" fontId="0" fillId="6" borderId="0" xfId="0" applyNumberFormat="1" applyFill="1" applyAlignment="1">
      <alignment horizontal="left"/>
    </xf>
    <xf numFmtId="0" fontId="0" fillId="6" borderId="0" xfId="0" quotePrefix="1" applyFill="1" applyAlignment="1">
      <alignment horizontal="left"/>
    </xf>
    <xf numFmtId="47" fontId="0" fillId="5" borderId="0" xfId="0" quotePrefix="1" applyNumberFormat="1" applyFill="1" applyAlignment="1">
      <alignment horizontal="left"/>
    </xf>
    <xf numFmtId="0" fontId="5" fillId="5" borderId="0" xfId="0" applyFont="1" applyFill="1" applyAlignment="1">
      <alignment horizontal="left"/>
    </xf>
    <xf numFmtId="47" fontId="5" fillId="5" borderId="0" xfId="0" applyNumberFormat="1" applyFont="1" applyFill="1" applyAlignment="1">
      <alignment horizontal="left"/>
    </xf>
    <xf numFmtId="15" fontId="5" fillId="5" borderId="0" xfId="0" applyNumberFormat="1" applyFont="1" applyFill="1" applyAlignment="1">
      <alignment horizontal="left"/>
    </xf>
    <xf numFmtId="0" fontId="5" fillId="5" borderId="0" xfId="0" applyFont="1" applyFill="1"/>
    <xf numFmtId="47" fontId="0" fillId="6" borderId="0" xfId="0" quotePrefix="1" applyNumberFormat="1" applyFill="1" applyAlignment="1">
      <alignment horizontal="left"/>
    </xf>
    <xf numFmtId="0" fontId="6" fillId="5" borderId="0" xfId="0" applyFont="1" applyFill="1" applyAlignment="1">
      <alignment horizontal="left"/>
    </xf>
    <xf numFmtId="21" fontId="0" fillId="5" borderId="0" xfId="0" applyNumberFormat="1" applyFill="1" applyAlignment="1">
      <alignment horizontal="left"/>
    </xf>
    <xf numFmtId="1" fontId="0" fillId="5" borderId="0" xfId="0" applyNumberFormat="1" applyFill="1" applyAlignment="1">
      <alignment horizontal="left"/>
    </xf>
    <xf numFmtId="21" fontId="0" fillId="5" borderId="0" xfId="0" quotePrefix="1" applyNumberFormat="1" applyFill="1" applyAlignment="1">
      <alignment horizontal="left"/>
    </xf>
    <xf numFmtId="1" fontId="0" fillId="6" borderId="0" xfId="0" applyNumberFormat="1" applyFill="1" applyAlignment="1">
      <alignment horizontal="left"/>
    </xf>
    <xf numFmtId="0" fontId="1" fillId="6" borderId="0" xfId="0" applyFont="1" applyFill="1"/>
    <xf numFmtId="0" fontId="0" fillId="6" borderId="0" xfId="0" applyFont="1" applyFill="1" applyAlignment="1">
      <alignment horizontal="left"/>
    </xf>
    <xf numFmtId="0" fontId="0" fillId="6" borderId="0" xfId="0" quotePrefix="1" applyFont="1" applyFill="1" applyAlignment="1">
      <alignment horizontal="left"/>
    </xf>
    <xf numFmtId="0" fontId="0" fillId="6" borderId="0" xfId="0" applyFont="1" applyFill="1"/>
    <xf numFmtId="165" fontId="0" fillId="6" borderId="0" xfId="0" applyNumberFormat="1" applyFont="1" applyFill="1" applyAlignment="1">
      <alignment horizontal="left"/>
    </xf>
    <xf numFmtId="15" fontId="0" fillId="6" borderId="0" xfId="0" applyNumberFormat="1" applyFont="1" applyFill="1" applyAlignment="1">
      <alignment horizontal="left"/>
    </xf>
    <xf numFmtId="2" fontId="0" fillId="6" borderId="0" xfId="0" applyNumberFormat="1" applyFont="1" applyFill="1" applyAlignment="1">
      <alignment horizontal="left"/>
    </xf>
    <xf numFmtId="2" fontId="0" fillId="5" borderId="0" xfId="0" applyNumberFormat="1" applyFill="1" applyAlignment="1">
      <alignment horizontal="left"/>
    </xf>
    <xf numFmtId="2" fontId="0" fillId="5" borderId="0" xfId="0" quotePrefix="1" applyNumberFormat="1" applyFill="1" applyAlignment="1">
      <alignment horizontal="left"/>
    </xf>
    <xf numFmtId="2" fontId="0" fillId="6" borderId="0" xfId="0" applyNumberFormat="1" applyFill="1" applyAlignment="1">
      <alignment horizontal="left"/>
    </xf>
    <xf numFmtId="2" fontId="0" fillId="6" borderId="0" xfId="0" quotePrefix="1" applyNumberFormat="1" applyFill="1" applyAlignment="1">
      <alignment horizontal="left"/>
    </xf>
    <xf numFmtId="2" fontId="5" fillId="5" borderId="0" xfId="0" applyNumberFormat="1" applyFont="1" applyFill="1" applyAlignment="1">
      <alignment horizontal="left"/>
    </xf>
    <xf numFmtId="0" fontId="0" fillId="0" borderId="2" xfId="0" quotePrefix="1" applyFill="1" applyBorder="1" applyAlignment="1">
      <alignment horizontal="left" vertical="top"/>
    </xf>
    <xf numFmtId="0" fontId="0" fillId="0" borderId="2" xfId="0" quotePrefix="1" applyFill="1" applyBorder="1" applyAlignment="1">
      <alignment horizontal="left" vertical="center"/>
    </xf>
    <xf numFmtId="164" fontId="0" fillId="0" borderId="2" xfId="0" applyNumberFormat="1" applyFill="1" applyBorder="1" applyAlignment="1">
      <alignment horizontal="left" vertical="top"/>
    </xf>
    <xf numFmtId="164" fontId="0" fillId="0" borderId="2" xfId="0" quotePrefix="1" applyNumberFormat="1" applyFill="1" applyBorder="1" applyAlignment="1">
      <alignment horizontal="left" vertical="center"/>
    </xf>
    <xf numFmtId="0" fontId="0" fillId="0" borderId="2" xfId="0" quotePrefix="1" applyFill="1" applyBorder="1" applyAlignment="1">
      <alignment horizontal="center"/>
    </xf>
    <xf numFmtId="2" fontId="0" fillId="0" borderId="2" xfId="0" applyNumberFormat="1" applyFill="1" applyBorder="1" applyAlignment="1">
      <alignment horizontal="left" vertical="top"/>
    </xf>
    <xf numFmtId="2" fontId="0" fillId="0" borderId="2" xfId="0" applyNumberFormat="1" applyFill="1" applyBorder="1" applyAlignment="1">
      <alignment horizontal="left"/>
    </xf>
    <xf numFmtId="2" fontId="0" fillId="0" borderId="2" xfId="0" quotePrefix="1" applyNumberFormat="1" applyFill="1" applyBorder="1" applyAlignment="1">
      <alignment horizontal="center" vertical="center"/>
    </xf>
    <xf numFmtId="2" fontId="0" fillId="0" borderId="2" xfId="0" quotePrefix="1" applyNumberFormat="1" applyFill="1" applyBorder="1" applyAlignment="1">
      <alignment horizontal="left" vertical="top"/>
    </xf>
    <xf numFmtId="2" fontId="0" fillId="0" borderId="2" xfId="0" quotePrefix="1" applyNumberFormat="1" applyFill="1" applyBorder="1" applyAlignment="1">
      <alignment horizontal="left"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Alignment="1">
      <alignment horizontal="left"/>
    </xf>
    <xf numFmtId="166" fontId="1" fillId="2" borderId="0" xfId="0" applyNumberFormat="1" applyFont="1" applyFill="1" applyAlignment="1">
      <alignment horizontal="left"/>
    </xf>
    <xf numFmtId="166" fontId="0" fillId="0" borderId="0" xfId="0" applyNumberFormat="1" applyFill="1" applyAlignment="1">
      <alignment horizontal="left"/>
    </xf>
    <xf numFmtId="0" fontId="0" fillId="0" borderId="0" xfId="0" applyNumberForma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0" fillId="0" borderId="0" xfId="0" applyNumberFormat="1" applyFill="1" applyAlignment="1">
      <alignment horizontal="left"/>
    </xf>
    <xf numFmtId="0" fontId="1" fillId="2" borderId="0" xfId="0" applyNumberFormat="1" applyFont="1" applyFill="1" applyAlignment="1">
      <alignment horizontal="left"/>
    </xf>
    <xf numFmtId="2" fontId="0" fillId="5" borderId="0" xfId="0" applyNumberFormat="1" applyFont="1" applyFill="1" applyAlignment="1">
      <alignment horizontal="left"/>
    </xf>
    <xf numFmtId="15" fontId="0" fillId="5" borderId="0" xfId="0" applyNumberFormat="1" applyFont="1" applyFill="1" applyAlignment="1">
      <alignment horizontal="left"/>
    </xf>
    <xf numFmtId="165" fontId="0" fillId="5" borderId="0" xfId="0" applyNumberFormat="1" applyFont="1" applyFill="1" applyAlignment="1">
      <alignment horizontal="left"/>
    </xf>
    <xf numFmtId="0" fontId="0" fillId="5" borderId="0" xfId="0" applyNumberFormat="1" applyFont="1" applyFill="1" applyAlignment="1">
      <alignment horizontal="left"/>
    </xf>
    <xf numFmtId="0" fontId="0" fillId="5" borderId="0" xfId="0" applyFont="1" applyFill="1" applyAlignment="1">
      <alignment horizontal="left"/>
    </xf>
    <xf numFmtId="166" fontId="0" fillId="5" borderId="0" xfId="0" quotePrefix="1" applyNumberFormat="1" applyFill="1" applyAlignment="1">
      <alignment horizontal="left"/>
    </xf>
    <xf numFmtId="165" fontId="0" fillId="5" borderId="0" xfId="0" applyNumberFormat="1" applyFill="1" applyAlignment="1">
      <alignment horizontal="left"/>
    </xf>
    <xf numFmtId="0" fontId="0" fillId="5" borderId="0" xfId="0" applyNumberFormat="1" applyFill="1" applyAlignment="1">
      <alignment horizontal="left"/>
    </xf>
    <xf numFmtId="0" fontId="0" fillId="5" borderId="0" xfId="0" quotePrefix="1" applyNumberFormat="1" applyFill="1" applyAlignment="1">
      <alignment horizontal="left"/>
    </xf>
    <xf numFmtId="166" fontId="0" fillId="5" borderId="0" xfId="0" applyNumberFormat="1" applyFill="1" applyAlignment="1">
      <alignment horizontal="left"/>
    </xf>
    <xf numFmtId="164" fontId="0" fillId="5" borderId="0" xfId="0" quotePrefix="1" applyNumberFormat="1" applyFill="1" applyAlignment="1">
      <alignment horizontal="left"/>
    </xf>
    <xf numFmtId="0" fontId="0" fillId="6" borderId="0" xfId="0" applyNumberFormat="1" applyFont="1" applyFill="1" applyAlignment="1">
      <alignment horizontal="left"/>
    </xf>
    <xf numFmtId="166" fontId="0" fillId="6" borderId="0" xfId="0" applyNumberFormat="1" applyFill="1" applyAlignment="1">
      <alignment horizontal="left"/>
    </xf>
    <xf numFmtId="165" fontId="0" fillId="6" borderId="0" xfId="0" applyNumberFormat="1" applyFill="1" applyAlignment="1">
      <alignment horizontal="left"/>
    </xf>
    <xf numFmtId="0" fontId="0" fillId="6" borderId="0" xfId="0" applyNumberFormat="1" applyFill="1" applyAlignment="1">
      <alignment horizontal="left"/>
    </xf>
    <xf numFmtId="0" fontId="0" fillId="6" borderId="0" xfId="0" quotePrefix="1" applyNumberFormat="1" applyFill="1" applyAlignment="1">
      <alignment horizontal="left"/>
    </xf>
    <xf numFmtId="166" fontId="0" fillId="6" borderId="0" xfId="0" quotePrefix="1" applyNumberFormat="1" applyFill="1" applyAlignment="1">
      <alignment horizontal="left"/>
    </xf>
    <xf numFmtId="164" fontId="0" fillId="6" borderId="0" xfId="0" quotePrefix="1" applyNumberFormat="1" applyFill="1" applyAlignment="1">
      <alignment horizontal="left"/>
    </xf>
    <xf numFmtId="0" fontId="1" fillId="5" borderId="0" xfId="0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5" fillId="6" borderId="0" xfId="0" applyFont="1" applyFill="1" applyAlignment="1">
      <alignment horizontal="left"/>
    </xf>
    <xf numFmtId="166" fontId="0" fillId="6" borderId="0" xfId="0" quotePrefix="1" applyNumberFormat="1" applyFont="1" applyFill="1" applyAlignment="1">
      <alignment horizontal="left"/>
    </xf>
    <xf numFmtId="47" fontId="0" fillId="0" borderId="2" xfId="0" quotePrefix="1" applyNumberFormat="1" applyFill="1" applyBorder="1" applyAlignment="1">
      <alignment horizontal="center" vertical="center"/>
    </xf>
    <xf numFmtId="0" fontId="0" fillId="5" borderId="0" xfId="0" quotePrefix="1" applyFill="1" applyAlignment="1">
      <alignment horizontal="left"/>
    </xf>
    <xf numFmtId="0" fontId="0" fillId="6" borderId="0" xfId="0" quotePrefix="1" applyNumberFormat="1" applyFont="1" applyFill="1" applyAlignment="1">
      <alignment horizontal="left"/>
    </xf>
    <xf numFmtId="0" fontId="0" fillId="5" borderId="0" xfId="0" quotePrefix="1" applyNumberFormat="1" applyFont="1" applyFill="1" applyAlignment="1">
      <alignment horizontal="left"/>
    </xf>
    <xf numFmtId="0" fontId="4" fillId="3" borderId="2" xfId="0" applyFont="1" applyFill="1" applyBorder="1" applyAlignment="1">
      <alignment horizontal="center" vertical="center" textRotation="90"/>
    </xf>
    <xf numFmtId="0" fontId="3" fillId="3" borderId="2" xfId="0" applyFont="1" applyFill="1" applyBorder="1" applyAlignment="1">
      <alignment horizontal="center" vertical="center" textRotation="90"/>
    </xf>
    <xf numFmtId="0" fontId="4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21" fontId="0" fillId="0" borderId="0" xfId="0" quotePrefix="1" applyNumberFormat="1"/>
    <xf numFmtId="0" fontId="10" fillId="6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List_of_masters_world_records_in_road_running" TargetMode="External"/><Relationship Id="rId3" Type="http://schemas.openxmlformats.org/officeDocument/2006/relationships/hyperlink" Target="https://en.wikipedia.org/wiki/List_of_masters_world_records_in_road_running" TargetMode="External"/><Relationship Id="rId7" Type="http://schemas.openxmlformats.org/officeDocument/2006/relationships/hyperlink" Target="https://en.wikipedia.org/wiki/List_of_masters_world_records_in_road_running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en.wikipedia.org/wiki/List_of_masters_world_records_in_road_running" TargetMode="External"/><Relationship Id="rId1" Type="http://schemas.openxmlformats.org/officeDocument/2006/relationships/hyperlink" Target="https://en.wikipedia.org/wiki/List_of_masters_world_records_in_road_running" TargetMode="External"/><Relationship Id="rId6" Type="http://schemas.openxmlformats.org/officeDocument/2006/relationships/hyperlink" Target="https://en.wikipedia.org/wiki/List_of_masters_world_records_in_road_running" TargetMode="External"/><Relationship Id="rId11" Type="http://schemas.openxmlformats.org/officeDocument/2006/relationships/hyperlink" Target="https://en.wikipedia.org/wiki/List_of_masters_world_records_in_road_running" TargetMode="External"/><Relationship Id="rId5" Type="http://schemas.openxmlformats.org/officeDocument/2006/relationships/hyperlink" Target="https://en.wikipedia.org/wiki/List_of_masters_world_records_in_road_running" TargetMode="External"/><Relationship Id="rId10" Type="http://schemas.openxmlformats.org/officeDocument/2006/relationships/hyperlink" Target="https://en.wikipedia.org/wiki/List_of_masters_world_records_in_road_running" TargetMode="External"/><Relationship Id="rId4" Type="http://schemas.openxmlformats.org/officeDocument/2006/relationships/hyperlink" Target="https://en.wikipedia.org/wiki/List_of_masters_world_records_in_road_running" TargetMode="External"/><Relationship Id="rId9" Type="http://schemas.openxmlformats.org/officeDocument/2006/relationships/hyperlink" Target="https://en.wikipedia.org/wiki/List_of_masters_world_records_in_road_runni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6"/>
  <sheetViews>
    <sheetView topLeftCell="A115" zoomScaleNormal="100" workbookViewId="0">
      <selection activeCell="M143" sqref="M143"/>
    </sheetView>
  </sheetViews>
  <sheetFormatPr defaultRowHeight="12.75" x14ac:dyDescent="0.2"/>
  <cols>
    <col min="1" max="2" width="14" style="21" customWidth="1"/>
    <col min="3" max="3" width="15.5703125" style="21" customWidth="1"/>
    <col min="4" max="4" width="13.85546875" style="5" customWidth="1"/>
    <col min="5" max="5" width="23.28515625" style="5" customWidth="1"/>
    <col min="6" max="6" width="25.7109375" style="21" customWidth="1"/>
    <col min="7" max="7" width="22.85546875" style="21" customWidth="1"/>
    <col min="8" max="8" width="14.140625" style="21" customWidth="1"/>
    <col min="9" max="9" width="11.7109375" style="21" customWidth="1"/>
    <col min="10" max="10" width="14.85546875" style="21" customWidth="1"/>
    <col min="11" max="11" width="42" style="21" customWidth="1"/>
    <col min="12" max="12" width="43.28515625" style="21" customWidth="1"/>
  </cols>
  <sheetData>
    <row r="1" spans="1:14" s="1" customFormat="1" x14ac:dyDescent="0.2">
      <c r="A1" s="16" t="s">
        <v>1</v>
      </c>
      <c r="B1" s="16" t="s">
        <v>0</v>
      </c>
      <c r="C1" s="16" t="s">
        <v>4</v>
      </c>
      <c r="D1" s="4" t="s">
        <v>6</v>
      </c>
      <c r="E1" s="4" t="s">
        <v>416</v>
      </c>
      <c r="F1" s="16" t="s">
        <v>46</v>
      </c>
      <c r="G1" s="16" t="s">
        <v>3</v>
      </c>
      <c r="H1" s="16" t="s">
        <v>28</v>
      </c>
      <c r="I1" s="16" t="s">
        <v>2</v>
      </c>
      <c r="J1" s="16" t="s">
        <v>29</v>
      </c>
      <c r="K1" s="16" t="s">
        <v>30</v>
      </c>
      <c r="L1" s="16" t="s">
        <v>31</v>
      </c>
      <c r="M1" s="1" t="s">
        <v>47</v>
      </c>
    </row>
    <row r="2" spans="1:14" s="36" customFormat="1" x14ac:dyDescent="0.2">
      <c r="A2" s="37" t="s">
        <v>386</v>
      </c>
      <c r="B2" s="37">
        <v>100</v>
      </c>
      <c r="C2" s="37">
        <v>9.58</v>
      </c>
      <c r="D2" s="42">
        <f>C2</f>
        <v>9.58</v>
      </c>
      <c r="E2" s="42">
        <f>B2/D2</f>
        <v>10.438413361169102</v>
      </c>
      <c r="F2" s="37" t="s">
        <v>394</v>
      </c>
      <c r="G2" s="37" t="s">
        <v>401</v>
      </c>
      <c r="H2" s="40">
        <v>31645</v>
      </c>
      <c r="I2" s="37">
        <f>DATEDIF(H2,J2,"y")</f>
        <v>22</v>
      </c>
      <c r="J2" s="41">
        <v>40041</v>
      </c>
      <c r="K2" s="37" t="s">
        <v>406</v>
      </c>
      <c r="L2" s="37" t="s">
        <v>128</v>
      </c>
      <c r="M2" s="39" t="s">
        <v>414</v>
      </c>
      <c r="N2" s="39" t="s">
        <v>385</v>
      </c>
    </row>
    <row r="3" spans="1:14" s="36" customFormat="1" x14ac:dyDescent="0.2">
      <c r="A3" s="37" t="s">
        <v>386</v>
      </c>
      <c r="B3" s="37">
        <v>200</v>
      </c>
      <c r="C3" s="37">
        <v>19.190000000000001</v>
      </c>
      <c r="D3" s="42">
        <f>C3</f>
        <v>19.190000000000001</v>
      </c>
      <c r="E3" s="42">
        <f>B3/D3</f>
        <v>10.422094841063053</v>
      </c>
      <c r="F3" s="37" t="s">
        <v>394</v>
      </c>
      <c r="G3" s="37" t="s">
        <v>401</v>
      </c>
      <c r="H3" s="41">
        <v>31645</v>
      </c>
      <c r="I3" s="37">
        <f t="shared" ref="I3:I12" si="0">DATEDIF(H3,J3,"y")</f>
        <v>22</v>
      </c>
      <c r="J3" s="41">
        <v>40045</v>
      </c>
      <c r="K3" s="37" t="s">
        <v>406</v>
      </c>
      <c r="L3" s="37" t="s">
        <v>128</v>
      </c>
      <c r="M3" s="39" t="s">
        <v>414</v>
      </c>
      <c r="N3" s="39" t="s">
        <v>385</v>
      </c>
    </row>
    <row r="4" spans="1:14" s="36" customFormat="1" x14ac:dyDescent="0.2">
      <c r="A4" s="37" t="s">
        <v>386</v>
      </c>
      <c r="B4" s="37">
        <v>400</v>
      </c>
      <c r="C4" s="37">
        <v>43.03</v>
      </c>
      <c r="D4" s="42">
        <v>43.03</v>
      </c>
      <c r="E4" s="42">
        <f>B4/D4</f>
        <v>9.2958401115500813</v>
      </c>
      <c r="F4" s="37" t="s">
        <v>395</v>
      </c>
      <c r="G4" s="37" t="s">
        <v>402</v>
      </c>
      <c r="H4" s="41">
        <v>33800</v>
      </c>
      <c r="I4" s="37">
        <f>DATEDIF(H4,J4,"y")</f>
        <v>24</v>
      </c>
      <c r="J4" s="41">
        <v>42596</v>
      </c>
      <c r="K4" s="37" t="s">
        <v>407</v>
      </c>
      <c r="L4" s="37" t="s">
        <v>415</v>
      </c>
      <c r="M4" s="39" t="s">
        <v>414</v>
      </c>
      <c r="N4" s="39" t="s">
        <v>385</v>
      </c>
    </row>
    <row r="5" spans="1:14" s="36" customFormat="1" x14ac:dyDescent="0.2">
      <c r="A5" s="37" t="s">
        <v>386</v>
      </c>
      <c r="B5" s="37">
        <v>800</v>
      </c>
      <c r="C5" s="38" t="s">
        <v>387</v>
      </c>
      <c r="D5" s="42">
        <f t="shared" ref="D5:D12" si="1">C5*86400</f>
        <v>100.91</v>
      </c>
      <c r="E5" s="42">
        <f t="shared" ref="E5:E12" si="2">B5/D5</f>
        <v>7.9278565057972452</v>
      </c>
      <c r="F5" s="37" t="s">
        <v>396</v>
      </c>
      <c r="G5" s="37" t="s">
        <v>403</v>
      </c>
      <c r="H5" s="41">
        <v>32494</v>
      </c>
      <c r="I5" s="37">
        <f t="shared" si="0"/>
        <v>23</v>
      </c>
      <c r="J5" s="41">
        <v>41130</v>
      </c>
      <c r="K5" s="37" t="s">
        <v>408</v>
      </c>
      <c r="L5" s="39" t="s">
        <v>415</v>
      </c>
      <c r="M5" s="39" t="s">
        <v>414</v>
      </c>
      <c r="N5" s="39" t="s">
        <v>385</v>
      </c>
    </row>
    <row r="6" spans="1:14" s="36" customFormat="1" x14ac:dyDescent="0.2">
      <c r="A6" s="37" t="s">
        <v>386</v>
      </c>
      <c r="B6" s="37">
        <v>1500</v>
      </c>
      <c r="C6" s="38" t="s">
        <v>388</v>
      </c>
      <c r="D6" s="42">
        <f t="shared" si="1"/>
        <v>206</v>
      </c>
      <c r="E6" s="42">
        <f t="shared" si="2"/>
        <v>7.2815533980582527</v>
      </c>
      <c r="F6" s="37" t="s">
        <v>397</v>
      </c>
      <c r="G6" s="37" t="s">
        <v>404</v>
      </c>
      <c r="H6" s="41">
        <v>27286</v>
      </c>
      <c r="I6" s="37">
        <f t="shared" si="0"/>
        <v>23</v>
      </c>
      <c r="J6" s="41">
        <v>35990</v>
      </c>
      <c r="K6" s="37" t="s">
        <v>409</v>
      </c>
      <c r="L6" s="37" t="s">
        <v>207</v>
      </c>
      <c r="M6" s="39" t="s">
        <v>414</v>
      </c>
      <c r="N6" s="39" t="s">
        <v>385</v>
      </c>
    </row>
    <row r="7" spans="1:14" s="36" customFormat="1" x14ac:dyDescent="0.2">
      <c r="A7" s="37" t="s">
        <v>386</v>
      </c>
      <c r="B7" s="37">
        <v>1609.3440000000001</v>
      </c>
      <c r="C7" s="38" t="s">
        <v>389</v>
      </c>
      <c r="D7" s="42">
        <f t="shared" si="1"/>
        <v>223.13000000000002</v>
      </c>
      <c r="E7" s="42">
        <f t="shared" si="2"/>
        <v>7.2125845919419165</v>
      </c>
      <c r="F7" s="37" t="s">
        <v>397</v>
      </c>
      <c r="G7" s="37" t="s">
        <v>404</v>
      </c>
      <c r="H7" s="41">
        <v>27286</v>
      </c>
      <c r="I7" s="37">
        <f t="shared" si="0"/>
        <v>24</v>
      </c>
      <c r="J7" s="41">
        <v>36348</v>
      </c>
      <c r="K7" s="37" t="s">
        <v>409</v>
      </c>
      <c r="L7" s="37" t="s">
        <v>207</v>
      </c>
      <c r="M7" s="39" t="s">
        <v>414</v>
      </c>
      <c r="N7" s="39" t="s">
        <v>385</v>
      </c>
    </row>
    <row r="8" spans="1:14" s="36" customFormat="1" x14ac:dyDescent="0.2">
      <c r="A8" s="37" t="s">
        <v>386</v>
      </c>
      <c r="B8" s="37">
        <v>3000</v>
      </c>
      <c r="C8" s="38" t="s">
        <v>390</v>
      </c>
      <c r="D8" s="42">
        <f t="shared" si="1"/>
        <v>440.67</v>
      </c>
      <c r="E8" s="42">
        <f t="shared" si="2"/>
        <v>6.8078153720471102</v>
      </c>
      <c r="F8" s="37" t="s">
        <v>398</v>
      </c>
      <c r="G8" s="37" t="s">
        <v>403</v>
      </c>
      <c r="H8" s="41">
        <v>27897</v>
      </c>
      <c r="I8" s="37">
        <f t="shared" si="0"/>
        <v>20</v>
      </c>
      <c r="J8" s="41">
        <v>35309</v>
      </c>
      <c r="K8" s="37" t="s">
        <v>410</v>
      </c>
      <c r="L8" s="37" t="s">
        <v>231</v>
      </c>
      <c r="M8" s="39" t="s">
        <v>414</v>
      </c>
      <c r="N8" s="39" t="s">
        <v>385</v>
      </c>
    </row>
    <row r="9" spans="1:14" s="36" customFormat="1" x14ac:dyDescent="0.2">
      <c r="A9" s="37" t="s">
        <v>386</v>
      </c>
      <c r="B9" s="37">
        <v>5000</v>
      </c>
      <c r="C9" s="38" t="s">
        <v>391</v>
      </c>
      <c r="D9" s="42">
        <f t="shared" si="1"/>
        <v>755.36000000000013</v>
      </c>
      <c r="E9" s="42">
        <f t="shared" si="2"/>
        <v>6.6193603050201215</v>
      </c>
      <c r="F9" s="37" t="s">
        <v>399</v>
      </c>
      <c r="G9" s="37" t="s">
        <v>405</v>
      </c>
      <c r="H9" s="41">
        <v>35320</v>
      </c>
      <c r="I9" s="37">
        <f t="shared" si="0"/>
        <v>23</v>
      </c>
      <c r="J9" s="41">
        <v>44057</v>
      </c>
      <c r="K9" s="37" t="s">
        <v>411</v>
      </c>
      <c r="L9" s="37" t="s">
        <v>173</v>
      </c>
      <c r="M9" s="39" t="s">
        <v>414</v>
      </c>
      <c r="N9" s="39" t="s">
        <v>385</v>
      </c>
    </row>
    <row r="10" spans="1:14" s="36" customFormat="1" x14ac:dyDescent="0.2">
      <c r="A10" s="37" t="s">
        <v>386</v>
      </c>
      <c r="B10" s="37">
        <v>10000</v>
      </c>
      <c r="C10" s="38" t="s">
        <v>392</v>
      </c>
      <c r="D10" s="42">
        <f t="shared" si="1"/>
        <v>1571</v>
      </c>
      <c r="E10" s="42">
        <f t="shared" si="2"/>
        <v>6.3653723742838952</v>
      </c>
      <c r="F10" s="37" t="s">
        <v>399</v>
      </c>
      <c r="G10" s="37" t="s">
        <v>405</v>
      </c>
      <c r="H10" s="41">
        <v>35320</v>
      </c>
      <c r="I10" s="37">
        <f t="shared" si="0"/>
        <v>24</v>
      </c>
      <c r="J10" s="41">
        <v>44111</v>
      </c>
      <c r="K10" s="37" t="s">
        <v>412</v>
      </c>
      <c r="L10" s="37"/>
      <c r="M10" s="39" t="s">
        <v>414</v>
      </c>
      <c r="N10" s="39" t="s">
        <v>385</v>
      </c>
    </row>
    <row r="11" spans="1:14" s="36" customFormat="1" x14ac:dyDescent="0.2">
      <c r="A11" s="37" t="s">
        <v>386</v>
      </c>
      <c r="B11" s="37">
        <v>21097.5</v>
      </c>
      <c r="C11" s="38" t="s">
        <v>793</v>
      </c>
      <c r="D11" s="42">
        <f t="shared" si="1"/>
        <v>3452.0000000000005</v>
      </c>
      <c r="E11" s="42">
        <f t="shared" si="2"/>
        <v>6.1116743916570098</v>
      </c>
      <c r="F11" s="37" t="s">
        <v>794</v>
      </c>
      <c r="G11" s="37" t="s">
        <v>403</v>
      </c>
      <c r="H11" s="41">
        <v>35236</v>
      </c>
      <c r="I11" s="37">
        <f t="shared" si="0"/>
        <v>24</v>
      </c>
      <c r="J11" s="41">
        <f>DATE(2020,12,6)</f>
        <v>44171</v>
      </c>
      <c r="K11" s="37" t="s">
        <v>795</v>
      </c>
      <c r="L11" s="37" t="s">
        <v>801</v>
      </c>
      <c r="M11" s="39" t="s">
        <v>799</v>
      </c>
      <c r="N11" s="39"/>
    </row>
    <row r="12" spans="1:14" s="36" customFormat="1" x14ac:dyDescent="0.2">
      <c r="A12" s="37" t="s">
        <v>386</v>
      </c>
      <c r="B12" s="37">
        <v>42195</v>
      </c>
      <c r="C12" s="38" t="s">
        <v>393</v>
      </c>
      <c r="D12" s="42">
        <f t="shared" si="1"/>
        <v>7298.9999999999991</v>
      </c>
      <c r="E12" s="42">
        <f t="shared" si="2"/>
        <v>5.780928894369092</v>
      </c>
      <c r="F12" s="37" t="s">
        <v>400</v>
      </c>
      <c r="G12" s="37" t="s">
        <v>403</v>
      </c>
      <c r="H12" s="41">
        <v>30991</v>
      </c>
      <c r="I12" s="37">
        <f t="shared" si="0"/>
        <v>33</v>
      </c>
      <c r="J12" s="41">
        <v>43359</v>
      </c>
      <c r="K12" s="37" t="s">
        <v>413</v>
      </c>
      <c r="L12" s="37" t="s">
        <v>286</v>
      </c>
      <c r="M12" s="39" t="s">
        <v>414</v>
      </c>
      <c r="N12" s="39" t="s">
        <v>385</v>
      </c>
    </row>
    <row r="13" spans="1:14" s="13" customFormat="1" x14ac:dyDescent="0.2">
      <c r="A13" s="17" t="s">
        <v>13</v>
      </c>
      <c r="B13" s="17">
        <v>100</v>
      </c>
      <c r="C13" s="17">
        <v>9.8699999999999992</v>
      </c>
      <c r="D13" s="43">
        <f>C13</f>
        <v>9.8699999999999992</v>
      </c>
      <c r="E13" s="43">
        <f>B13/D13</f>
        <v>10.131712259371835</v>
      </c>
      <c r="F13" s="17" t="s">
        <v>32</v>
      </c>
      <c r="G13" s="22" t="s">
        <v>33</v>
      </c>
      <c r="H13" s="22">
        <v>29992</v>
      </c>
      <c r="I13" s="33">
        <v>37</v>
      </c>
      <c r="J13" s="22">
        <v>43646</v>
      </c>
      <c r="K13" s="17" t="s">
        <v>34</v>
      </c>
      <c r="L13" s="17" t="s">
        <v>35</v>
      </c>
      <c r="M13" s="13" t="s">
        <v>384</v>
      </c>
      <c r="N13" s="13" t="s">
        <v>385</v>
      </c>
    </row>
    <row r="14" spans="1:14" s="13" customFormat="1" x14ac:dyDescent="0.2">
      <c r="A14" s="17" t="s">
        <v>13</v>
      </c>
      <c r="B14" s="17">
        <v>200</v>
      </c>
      <c r="C14" s="17">
        <v>20.11</v>
      </c>
      <c r="D14" s="43">
        <f>C14</f>
        <v>20.11</v>
      </c>
      <c r="E14" s="43">
        <f>B14/D14</f>
        <v>9.9453008453505714</v>
      </c>
      <c r="F14" s="17" t="s">
        <v>36</v>
      </c>
      <c r="G14" s="17" t="s">
        <v>37</v>
      </c>
      <c r="H14" s="22">
        <v>22008</v>
      </c>
      <c r="I14" s="17">
        <v>35</v>
      </c>
      <c r="J14" s="22">
        <v>34875</v>
      </c>
      <c r="K14" s="17" t="s">
        <v>38</v>
      </c>
      <c r="L14" s="17" t="s">
        <v>39</v>
      </c>
      <c r="M14" s="13" t="s">
        <v>384</v>
      </c>
      <c r="N14" s="13" t="s">
        <v>385</v>
      </c>
    </row>
    <row r="15" spans="1:14" s="13" customFormat="1" x14ac:dyDescent="0.2">
      <c r="A15" s="17" t="s">
        <v>13</v>
      </c>
      <c r="B15" s="17">
        <v>400</v>
      </c>
      <c r="C15" s="17">
        <v>44.54</v>
      </c>
      <c r="D15" s="43">
        <v>44.54</v>
      </c>
      <c r="E15" s="43">
        <f>B15/D15</f>
        <v>8.980691513246521</v>
      </c>
      <c r="F15" s="17" t="s">
        <v>40</v>
      </c>
      <c r="G15" s="17" t="s">
        <v>41</v>
      </c>
      <c r="H15" s="22">
        <v>28778</v>
      </c>
      <c r="I15" s="17">
        <v>36</v>
      </c>
      <c r="J15" s="22">
        <v>42154</v>
      </c>
      <c r="K15" s="17" t="s">
        <v>42</v>
      </c>
      <c r="L15" s="17" t="s">
        <v>35</v>
      </c>
      <c r="M15" s="13" t="s">
        <v>384</v>
      </c>
      <c r="N15" s="13" t="s">
        <v>385</v>
      </c>
    </row>
    <row r="16" spans="1:14" s="13" customFormat="1" x14ac:dyDescent="0.2">
      <c r="A16" s="17" t="s">
        <v>13</v>
      </c>
      <c r="B16" s="17">
        <v>800</v>
      </c>
      <c r="C16" s="25" t="s">
        <v>306</v>
      </c>
      <c r="D16" s="44">
        <f>C16*86400</f>
        <v>103.36</v>
      </c>
      <c r="E16" s="43">
        <f t="shared" ref="E16:E23" si="3">B16/D16</f>
        <v>7.7399380804953557</v>
      </c>
      <c r="F16" s="17" t="s">
        <v>43</v>
      </c>
      <c r="G16" s="17" t="s">
        <v>33</v>
      </c>
      <c r="H16" s="22">
        <v>22086</v>
      </c>
      <c r="I16" s="17">
        <v>35</v>
      </c>
      <c r="J16" s="22">
        <v>34927</v>
      </c>
      <c r="K16" s="17" t="s">
        <v>44</v>
      </c>
      <c r="L16" s="17" t="s">
        <v>45</v>
      </c>
      <c r="M16" s="13" t="s">
        <v>384</v>
      </c>
      <c r="N16" s="13" t="s">
        <v>385</v>
      </c>
    </row>
    <row r="17" spans="1:14" s="13" customFormat="1" x14ac:dyDescent="0.2">
      <c r="A17" s="17" t="s">
        <v>13</v>
      </c>
      <c r="B17" s="17">
        <v>1500</v>
      </c>
      <c r="C17" s="25" t="s">
        <v>319</v>
      </c>
      <c r="D17" s="44">
        <f t="shared" ref="D17:D23" si="4">C17*86400</f>
        <v>212.51</v>
      </c>
      <c r="E17" s="43">
        <f t="shared" si="3"/>
        <v>7.0584913651122303</v>
      </c>
      <c r="F17" s="17" t="s">
        <v>171</v>
      </c>
      <c r="G17" s="17" t="s">
        <v>33</v>
      </c>
      <c r="H17" s="22">
        <v>27375</v>
      </c>
      <c r="I17" s="17">
        <v>35</v>
      </c>
      <c r="J17" s="22">
        <v>40381</v>
      </c>
      <c r="K17" s="17" t="s">
        <v>172</v>
      </c>
      <c r="L17" s="17" t="s">
        <v>173</v>
      </c>
      <c r="M17" s="13" t="s">
        <v>384</v>
      </c>
      <c r="N17" s="13" t="s">
        <v>385</v>
      </c>
    </row>
    <row r="18" spans="1:14" s="13" customFormat="1" x14ac:dyDescent="0.2">
      <c r="A18" s="17" t="s">
        <v>13</v>
      </c>
      <c r="B18" s="17">
        <v>1609.3440000000001</v>
      </c>
      <c r="C18" s="25" t="s">
        <v>333</v>
      </c>
      <c r="D18" s="44">
        <f t="shared" si="4"/>
        <v>231.38000000000005</v>
      </c>
      <c r="E18" s="43">
        <f t="shared" si="3"/>
        <v>6.9554153340824607</v>
      </c>
      <c r="F18" s="17" t="s">
        <v>171</v>
      </c>
      <c r="G18" s="17" t="s">
        <v>33</v>
      </c>
      <c r="H18" s="22">
        <v>27375</v>
      </c>
      <c r="I18" s="17">
        <v>36</v>
      </c>
      <c r="J18" s="22">
        <v>40761</v>
      </c>
      <c r="K18" s="17" t="s">
        <v>203</v>
      </c>
      <c r="L18" s="17" t="s">
        <v>204</v>
      </c>
      <c r="M18" s="13" t="s">
        <v>384</v>
      </c>
      <c r="N18" s="13" t="s">
        <v>385</v>
      </c>
    </row>
    <row r="19" spans="1:14" s="13" customFormat="1" x14ac:dyDescent="0.2">
      <c r="A19" s="17" t="s">
        <v>13</v>
      </c>
      <c r="B19" s="17">
        <v>3000</v>
      </c>
      <c r="C19" s="25" t="s">
        <v>346</v>
      </c>
      <c r="D19" s="44">
        <f t="shared" si="4"/>
        <v>449</v>
      </c>
      <c r="E19" s="43">
        <f t="shared" si="3"/>
        <v>6.6815144766146997</v>
      </c>
      <c r="F19" s="17" t="s">
        <v>171</v>
      </c>
      <c r="G19" s="17" t="s">
        <v>33</v>
      </c>
      <c r="H19" s="22">
        <v>27375</v>
      </c>
      <c r="I19" s="17">
        <v>35</v>
      </c>
      <c r="J19" s="22">
        <v>40419</v>
      </c>
      <c r="K19" s="17" t="s">
        <v>230</v>
      </c>
      <c r="L19" s="17" t="s">
        <v>231</v>
      </c>
      <c r="M19" s="13" t="s">
        <v>384</v>
      </c>
      <c r="N19" s="13" t="s">
        <v>385</v>
      </c>
    </row>
    <row r="20" spans="1:14" s="13" customFormat="1" x14ac:dyDescent="0.2">
      <c r="A20" s="17" t="s">
        <v>13</v>
      </c>
      <c r="B20" s="17">
        <v>5000</v>
      </c>
      <c r="C20" s="25" t="s">
        <v>359</v>
      </c>
      <c r="D20" s="44">
        <f t="shared" si="4"/>
        <v>773.59999999999991</v>
      </c>
      <c r="E20" s="43">
        <f t="shared" si="3"/>
        <v>6.463288521199587</v>
      </c>
      <c r="F20" s="17" t="s">
        <v>171</v>
      </c>
      <c r="G20" s="17" t="s">
        <v>33</v>
      </c>
      <c r="H20" s="22">
        <v>27375</v>
      </c>
      <c r="I20" s="17">
        <v>36</v>
      </c>
      <c r="J20" s="22">
        <v>40746</v>
      </c>
      <c r="K20" s="17" t="s">
        <v>172</v>
      </c>
      <c r="L20" s="17" t="s">
        <v>173</v>
      </c>
      <c r="M20" s="13" t="s">
        <v>384</v>
      </c>
      <c r="N20" s="13" t="s">
        <v>385</v>
      </c>
    </row>
    <row r="21" spans="1:14" s="13" customFormat="1" x14ac:dyDescent="0.2">
      <c r="A21" s="17" t="s">
        <v>13</v>
      </c>
      <c r="B21" s="17">
        <v>10000</v>
      </c>
      <c r="C21" s="25" t="s">
        <v>371</v>
      </c>
      <c r="D21" s="44">
        <f t="shared" si="4"/>
        <v>1611.1999999999998</v>
      </c>
      <c r="E21" s="43">
        <f t="shared" si="3"/>
        <v>6.2065541211519371</v>
      </c>
      <c r="F21" s="17" t="s">
        <v>270</v>
      </c>
      <c r="G21" s="17" t="s">
        <v>271</v>
      </c>
      <c r="H21" s="22">
        <v>26772</v>
      </c>
      <c r="I21" s="17">
        <v>35</v>
      </c>
      <c r="J21" s="22">
        <v>39592</v>
      </c>
      <c r="K21" s="17" t="s">
        <v>272</v>
      </c>
      <c r="L21" s="17" t="s">
        <v>273</v>
      </c>
      <c r="M21" s="13" t="s">
        <v>384</v>
      </c>
      <c r="N21" s="13" t="s">
        <v>385</v>
      </c>
    </row>
    <row r="22" spans="1:14" s="13" customFormat="1" x14ac:dyDescent="0.2">
      <c r="A22" s="17" t="s">
        <v>13</v>
      </c>
      <c r="B22" s="17">
        <v>21097.5</v>
      </c>
      <c r="C22" s="25"/>
      <c r="D22" s="44"/>
      <c r="E22" s="43"/>
      <c r="F22" s="17"/>
      <c r="G22" s="17"/>
      <c r="H22" s="22"/>
      <c r="I22" s="17"/>
      <c r="J22" s="22"/>
      <c r="K22" s="17"/>
      <c r="L22" s="17"/>
    </row>
    <row r="23" spans="1:14" s="13" customFormat="1" x14ac:dyDescent="0.2">
      <c r="A23" s="17" t="s">
        <v>13</v>
      </c>
      <c r="B23" s="17">
        <v>42195</v>
      </c>
      <c r="C23" s="34" t="s">
        <v>383</v>
      </c>
      <c r="D23" s="44">
        <f t="shared" si="4"/>
        <v>7439.0000000000009</v>
      </c>
      <c r="E23" s="43">
        <f t="shared" si="3"/>
        <v>5.672133351256889</v>
      </c>
      <c r="F23" s="17" t="s">
        <v>270</v>
      </c>
      <c r="G23" s="17" t="s">
        <v>271</v>
      </c>
      <c r="H23" s="22">
        <v>26772</v>
      </c>
      <c r="I23" s="17">
        <v>35</v>
      </c>
      <c r="J23" s="22">
        <v>39719</v>
      </c>
      <c r="K23" s="17" t="s">
        <v>58</v>
      </c>
      <c r="L23" s="17" t="s">
        <v>286</v>
      </c>
      <c r="M23" s="13" t="s">
        <v>384</v>
      </c>
      <c r="N23" s="13" t="s">
        <v>385</v>
      </c>
    </row>
    <row r="24" spans="1:14" s="14" customFormat="1" x14ac:dyDescent="0.2">
      <c r="A24" s="18" t="s">
        <v>27</v>
      </c>
      <c r="B24" s="18">
        <v>100</v>
      </c>
      <c r="C24" s="18">
        <v>9.93</v>
      </c>
      <c r="D24" s="45">
        <f>C24</f>
        <v>9.93</v>
      </c>
      <c r="E24" s="45">
        <f>B24/D24</f>
        <v>10.070493454179255</v>
      </c>
      <c r="F24" s="18" t="s">
        <v>87</v>
      </c>
      <c r="G24" s="23" t="s">
        <v>88</v>
      </c>
      <c r="H24" s="23">
        <v>27855</v>
      </c>
      <c r="I24" s="35">
        <v>40</v>
      </c>
      <c r="J24" s="23">
        <v>42519</v>
      </c>
      <c r="K24" s="18" t="s">
        <v>89</v>
      </c>
      <c r="L24" s="18" t="s">
        <v>90</v>
      </c>
      <c r="M24" s="14" t="s">
        <v>384</v>
      </c>
      <c r="N24" s="14" t="s">
        <v>385</v>
      </c>
    </row>
    <row r="25" spans="1:14" s="14" customFormat="1" x14ac:dyDescent="0.2">
      <c r="A25" s="18" t="s">
        <v>27</v>
      </c>
      <c r="B25" s="18">
        <v>200</v>
      </c>
      <c r="C25" s="18">
        <v>20.64</v>
      </c>
      <c r="D25" s="45">
        <f>C25</f>
        <v>20.64</v>
      </c>
      <c r="E25" s="45">
        <f>B25/D25</f>
        <v>9.6899224806201545</v>
      </c>
      <c r="F25" s="18" t="s">
        <v>125</v>
      </c>
      <c r="G25" s="18" t="s">
        <v>126</v>
      </c>
      <c r="H25" s="24" t="s">
        <v>146</v>
      </c>
      <c r="I25" s="18">
        <v>40</v>
      </c>
      <c r="J25" s="23">
        <v>37860</v>
      </c>
      <c r="K25" s="18" t="s">
        <v>127</v>
      </c>
      <c r="L25" s="18" t="s">
        <v>128</v>
      </c>
      <c r="M25" s="14" t="s">
        <v>384</v>
      </c>
      <c r="N25" s="14" t="s">
        <v>385</v>
      </c>
    </row>
    <row r="26" spans="1:14" s="14" customFormat="1" x14ac:dyDescent="0.2">
      <c r="A26" s="18" t="s">
        <v>27</v>
      </c>
      <c r="B26" s="18">
        <v>400</v>
      </c>
      <c r="C26" s="18">
        <v>47.81</v>
      </c>
      <c r="D26" s="45">
        <v>47.81</v>
      </c>
      <c r="E26" s="45">
        <f>B26/D26</f>
        <v>8.3664505333612205</v>
      </c>
      <c r="F26" s="18" t="s">
        <v>48</v>
      </c>
      <c r="G26" s="18" t="s">
        <v>49</v>
      </c>
      <c r="H26" s="23">
        <v>23516</v>
      </c>
      <c r="I26" s="18">
        <v>40</v>
      </c>
      <c r="J26" s="23">
        <v>38193</v>
      </c>
      <c r="K26" s="18" t="s">
        <v>50</v>
      </c>
      <c r="L26" s="18" t="s">
        <v>51</v>
      </c>
      <c r="M26" s="14" t="s">
        <v>384</v>
      </c>
      <c r="N26" s="14" t="s">
        <v>385</v>
      </c>
    </row>
    <row r="27" spans="1:14" s="14" customFormat="1" x14ac:dyDescent="0.2">
      <c r="A27" s="18" t="s">
        <v>27</v>
      </c>
      <c r="B27" s="18">
        <v>800</v>
      </c>
      <c r="C27" s="30" t="s">
        <v>307</v>
      </c>
      <c r="D27" s="46">
        <f>C27*86400</f>
        <v>108.05</v>
      </c>
      <c r="E27" s="45">
        <f t="shared" ref="E27:E34" si="5">B27/D27</f>
        <v>7.4039796390559927</v>
      </c>
      <c r="F27" s="18" t="s">
        <v>147</v>
      </c>
      <c r="G27" s="18" t="s">
        <v>148</v>
      </c>
      <c r="H27" s="23">
        <v>26250</v>
      </c>
      <c r="I27" s="18">
        <v>43</v>
      </c>
      <c r="J27" s="23">
        <v>41832</v>
      </c>
      <c r="K27" s="18" t="s">
        <v>149</v>
      </c>
      <c r="L27" s="18" t="s">
        <v>150</v>
      </c>
      <c r="M27" s="14" t="s">
        <v>384</v>
      </c>
      <c r="N27" s="14" t="s">
        <v>385</v>
      </c>
    </row>
    <row r="28" spans="1:14" s="14" customFormat="1" x14ac:dyDescent="0.2">
      <c r="A28" s="18" t="s">
        <v>27</v>
      </c>
      <c r="B28" s="18">
        <v>1500</v>
      </c>
      <c r="C28" s="30" t="s">
        <v>320</v>
      </c>
      <c r="D28" s="46">
        <f t="shared" ref="D28:D34" si="6">C28*86400</f>
        <v>221.87</v>
      </c>
      <c r="E28" s="45">
        <f t="shared" si="5"/>
        <v>6.7607157344390858</v>
      </c>
      <c r="F28" s="18" t="s">
        <v>171</v>
      </c>
      <c r="G28" s="18" t="s">
        <v>33</v>
      </c>
      <c r="H28" s="23">
        <v>27375</v>
      </c>
      <c r="I28" s="18">
        <v>40</v>
      </c>
      <c r="J28" s="23">
        <v>42162</v>
      </c>
      <c r="K28" s="18" t="s">
        <v>174</v>
      </c>
      <c r="L28" s="18" t="s">
        <v>175</v>
      </c>
      <c r="M28" s="14" t="s">
        <v>384</v>
      </c>
      <c r="N28" s="14" t="s">
        <v>385</v>
      </c>
    </row>
    <row r="29" spans="1:14" s="14" customFormat="1" x14ac:dyDescent="0.2">
      <c r="A29" s="18" t="s">
        <v>27</v>
      </c>
      <c r="B29" s="18">
        <v>1609.3440000000001</v>
      </c>
      <c r="C29" s="30" t="s">
        <v>334</v>
      </c>
      <c r="D29" s="46">
        <f t="shared" si="6"/>
        <v>237.91</v>
      </c>
      <c r="E29" s="45">
        <f t="shared" si="5"/>
        <v>6.7645075869026101</v>
      </c>
      <c r="F29" s="18" t="s">
        <v>171</v>
      </c>
      <c r="G29" s="18" t="s">
        <v>33</v>
      </c>
      <c r="H29" s="23">
        <v>27375</v>
      </c>
      <c r="I29" s="18">
        <v>40</v>
      </c>
      <c r="J29" s="23">
        <v>42210</v>
      </c>
      <c r="K29" s="18" t="s">
        <v>203</v>
      </c>
      <c r="L29" s="18" t="s">
        <v>204</v>
      </c>
      <c r="M29" s="14" t="s">
        <v>384</v>
      </c>
      <c r="N29" s="14" t="s">
        <v>385</v>
      </c>
    </row>
    <row r="30" spans="1:14" s="14" customFormat="1" x14ac:dyDescent="0.2">
      <c r="A30" s="18" t="s">
        <v>27</v>
      </c>
      <c r="B30" s="18">
        <v>3000</v>
      </c>
      <c r="C30" s="30" t="s">
        <v>347</v>
      </c>
      <c r="D30" s="46">
        <f t="shared" si="6"/>
        <v>462.75</v>
      </c>
      <c r="E30" s="45">
        <f t="shared" si="5"/>
        <v>6.4829821717990272</v>
      </c>
      <c r="F30" s="18" t="s">
        <v>171</v>
      </c>
      <c r="G30" s="18" t="s">
        <v>33</v>
      </c>
      <c r="H30" s="23">
        <v>27375</v>
      </c>
      <c r="I30" s="18">
        <v>40</v>
      </c>
      <c r="J30" s="23">
        <v>42199</v>
      </c>
      <c r="K30" s="18" t="s">
        <v>232</v>
      </c>
      <c r="L30" s="18" t="s">
        <v>233</v>
      </c>
      <c r="M30" s="14" t="s">
        <v>384</v>
      </c>
      <c r="N30" s="14" t="s">
        <v>385</v>
      </c>
    </row>
    <row r="31" spans="1:14" s="14" customFormat="1" x14ac:dyDescent="0.2">
      <c r="A31" s="18" t="s">
        <v>27</v>
      </c>
      <c r="B31" s="18">
        <v>5000</v>
      </c>
      <c r="C31" s="30" t="s">
        <v>417</v>
      </c>
      <c r="D31" s="46">
        <f>C31*86400</f>
        <v>786.78</v>
      </c>
      <c r="E31" s="45">
        <f t="shared" si="5"/>
        <v>6.3550166501436234</v>
      </c>
      <c r="F31" s="18" t="s">
        <v>171</v>
      </c>
      <c r="G31" s="18" t="s">
        <v>33</v>
      </c>
      <c r="H31" s="23">
        <v>27375</v>
      </c>
      <c r="I31" s="18">
        <v>41</v>
      </c>
      <c r="J31" s="23">
        <v>42602</v>
      </c>
      <c r="K31" s="18" t="s">
        <v>252</v>
      </c>
      <c r="L31" s="18" t="s">
        <v>253</v>
      </c>
      <c r="M31" s="14" t="s">
        <v>384</v>
      </c>
      <c r="N31" s="14" t="s">
        <v>385</v>
      </c>
    </row>
    <row r="32" spans="1:14" s="14" customFormat="1" x14ac:dyDescent="0.2">
      <c r="A32" s="18" t="s">
        <v>27</v>
      </c>
      <c r="B32" s="18">
        <v>10000</v>
      </c>
      <c r="C32" s="30" t="s">
        <v>372</v>
      </c>
      <c r="D32" s="46">
        <f t="shared" si="6"/>
        <v>1669.3500000000001</v>
      </c>
      <c r="E32" s="45">
        <f t="shared" si="5"/>
        <v>5.9903555276005624</v>
      </c>
      <c r="F32" s="18" t="s">
        <v>171</v>
      </c>
      <c r="G32" s="18" t="s">
        <v>33</v>
      </c>
      <c r="H32" s="23">
        <v>27375</v>
      </c>
      <c r="I32" s="18">
        <v>41</v>
      </c>
      <c r="J32" s="23">
        <v>42491</v>
      </c>
      <c r="K32" s="18" t="s">
        <v>34</v>
      </c>
      <c r="L32" s="18" t="s">
        <v>274</v>
      </c>
      <c r="M32" s="14" t="s">
        <v>384</v>
      </c>
      <c r="N32" s="14" t="s">
        <v>385</v>
      </c>
    </row>
    <row r="33" spans="1:14" s="14" customFormat="1" x14ac:dyDescent="0.2">
      <c r="A33" s="18" t="s">
        <v>27</v>
      </c>
      <c r="B33" s="37">
        <v>21097.5</v>
      </c>
      <c r="C33" s="99" t="s">
        <v>803</v>
      </c>
      <c r="D33" s="46">
        <f t="shared" ref="D33" si="7">C33*86400</f>
        <v>3669</v>
      </c>
      <c r="E33" s="45">
        <f t="shared" ref="E33" si="8">B33/D33</f>
        <v>5.7502044153720364</v>
      </c>
      <c r="F33" s="18" t="s">
        <v>804</v>
      </c>
      <c r="G33" s="18" t="s">
        <v>768</v>
      </c>
      <c r="H33" s="23">
        <v>26772</v>
      </c>
      <c r="I33" s="37">
        <f t="shared" ref="I33" si="9">DATEDIF(H33,J33,"y")</f>
        <v>40</v>
      </c>
      <c r="J33" s="23">
        <v>41553</v>
      </c>
      <c r="K33" s="18" t="s">
        <v>806</v>
      </c>
      <c r="L33" s="18"/>
      <c r="M33" s="100" t="s">
        <v>805</v>
      </c>
    </row>
    <row r="34" spans="1:14" s="14" customFormat="1" x14ac:dyDescent="0.2">
      <c r="A34" s="18" t="s">
        <v>27</v>
      </c>
      <c r="B34" s="18">
        <v>42195</v>
      </c>
      <c r="C34" s="20">
        <v>8.9421296296296304E-2</v>
      </c>
      <c r="D34" s="46">
        <f t="shared" si="6"/>
        <v>7726.0000000000009</v>
      </c>
      <c r="E34" s="45">
        <f t="shared" si="5"/>
        <v>5.4614289412373793</v>
      </c>
      <c r="F34" s="18" t="s">
        <v>287</v>
      </c>
      <c r="G34" s="18" t="s">
        <v>288</v>
      </c>
      <c r="H34" s="23">
        <v>23046</v>
      </c>
      <c r="I34" s="18">
        <v>40</v>
      </c>
      <c r="J34" s="23">
        <v>37892</v>
      </c>
      <c r="K34" s="18" t="s">
        <v>58</v>
      </c>
      <c r="L34" s="18" t="s">
        <v>286</v>
      </c>
      <c r="M34" s="14" t="s">
        <v>384</v>
      </c>
      <c r="N34" s="14" t="s">
        <v>385</v>
      </c>
    </row>
    <row r="35" spans="1:14" s="13" customFormat="1" x14ac:dyDescent="0.2">
      <c r="A35" s="17" t="s">
        <v>14</v>
      </c>
      <c r="B35" s="17">
        <v>100</v>
      </c>
      <c r="C35" s="17">
        <v>10.72</v>
      </c>
      <c r="D35" s="43">
        <f>C35</f>
        <v>10.72</v>
      </c>
      <c r="E35" s="43">
        <f>B35/D35</f>
        <v>9.3283582089552226</v>
      </c>
      <c r="F35" s="17" t="s">
        <v>91</v>
      </c>
      <c r="G35" s="22" t="s">
        <v>33</v>
      </c>
      <c r="H35" s="22">
        <v>22164</v>
      </c>
      <c r="I35" s="33">
        <v>45</v>
      </c>
      <c r="J35" s="22">
        <v>38892</v>
      </c>
      <c r="K35" s="17" t="s">
        <v>92</v>
      </c>
      <c r="L35" s="17" t="s">
        <v>93</v>
      </c>
      <c r="M35" s="13" t="s">
        <v>384</v>
      </c>
      <c r="N35" s="13" t="s">
        <v>385</v>
      </c>
    </row>
    <row r="36" spans="1:14" s="13" customFormat="1" x14ac:dyDescent="0.2">
      <c r="A36" s="17" t="s">
        <v>14</v>
      </c>
      <c r="B36" s="17">
        <v>200</v>
      </c>
      <c r="C36" s="89">
        <v>21.8</v>
      </c>
      <c r="D36" s="43">
        <f>C36</f>
        <v>21.8</v>
      </c>
      <c r="E36" s="43">
        <f>B36/D36</f>
        <v>9.1743119266055047</v>
      </c>
      <c r="F36" s="17" t="s">
        <v>91</v>
      </c>
      <c r="G36" s="17" t="s">
        <v>33</v>
      </c>
      <c r="H36" s="22">
        <v>22164</v>
      </c>
      <c r="I36" s="17">
        <v>47</v>
      </c>
      <c r="J36" s="22">
        <v>39564</v>
      </c>
      <c r="K36" s="17" t="s">
        <v>129</v>
      </c>
      <c r="L36" s="17" t="s">
        <v>130</v>
      </c>
      <c r="M36" s="13" t="s">
        <v>384</v>
      </c>
      <c r="N36" s="13" t="s">
        <v>385</v>
      </c>
    </row>
    <row r="37" spans="1:14" s="13" customFormat="1" x14ac:dyDescent="0.2">
      <c r="A37" s="17" t="s">
        <v>14</v>
      </c>
      <c r="B37" s="17">
        <v>400</v>
      </c>
      <c r="C37" s="17">
        <v>49.09</v>
      </c>
      <c r="D37" s="43">
        <v>49.09</v>
      </c>
      <c r="E37" s="43">
        <f>B37/D37</f>
        <v>8.1482990425748625</v>
      </c>
      <c r="F37" s="17" t="s">
        <v>53</v>
      </c>
      <c r="G37" s="17" t="s">
        <v>33</v>
      </c>
      <c r="H37" s="22">
        <v>25219</v>
      </c>
      <c r="I37" s="17">
        <v>48</v>
      </c>
      <c r="J37" s="22">
        <v>42812</v>
      </c>
      <c r="K37" s="17" t="s">
        <v>54</v>
      </c>
      <c r="L37" s="17" t="s">
        <v>55</v>
      </c>
      <c r="M37" s="13" t="s">
        <v>384</v>
      </c>
      <c r="N37" s="13" t="s">
        <v>385</v>
      </c>
    </row>
    <row r="38" spans="1:14" s="13" customFormat="1" x14ac:dyDescent="0.2">
      <c r="A38" s="17" t="s">
        <v>14</v>
      </c>
      <c r="B38" s="17">
        <v>800</v>
      </c>
      <c r="C38" s="25" t="s">
        <v>308</v>
      </c>
      <c r="D38" s="44">
        <f>C38*86400</f>
        <v>109.86000000000001</v>
      </c>
      <c r="E38" s="43">
        <f t="shared" ref="E38:E45" si="10">B38/D38</f>
        <v>7.2819952667030758</v>
      </c>
      <c r="F38" s="17" t="s">
        <v>147</v>
      </c>
      <c r="G38" s="17" t="s">
        <v>148</v>
      </c>
      <c r="H38" s="22">
        <v>26250</v>
      </c>
      <c r="I38" s="17">
        <v>45</v>
      </c>
      <c r="J38" s="22">
        <v>42966</v>
      </c>
      <c r="K38" s="17" t="s">
        <v>149</v>
      </c>
      <c r="L38" s="17" t="s">
        <v>150</v>
      </c>
      <c r="M38" s="13" t="s">
        <v>384</v>
      </c>
      <c r="N38" s="13" t="s">
        <v>385</v>
      </c>
    </row>
    <row r="39" spans="1:14" s="29" customFormat="1" x14ac:dyDescent="0.2">
      <c r="A39" s="17" t="s">
        <v>14</v>
      </c>
      <c r="B39" s="17">
        <v>1500</v>
      </c>
      <c r="C39" s="25" t="s">
        <v>321</v>
      </c>
      <c r="D39" s="44">
        <f t="shared" ref="D39:D45" si="11">C39*86400</f>
        <v>228.72</v>
      </c>
      <c r="E39" s="43">
        <f t="shared" si="10"/>
        <v>6.5582371458551938</v>
      </c>
      <c r="F39" s="17" t="s">
        <v>176</v>
      </c>
      <c r="G39" s="17" t="s">
        <v>37</v>
      </c>
      <c r="H39" s="22">
        <v>26250</v>
      </c>
      <c r="I39" s="17">
        <v>45</v>
      </c>
      <c r="J39" s="22">
        <v>42924</v>
      </c>
      <c r="K39" s="17" t="s">
        <v>177</v>
      </c>
      <c r="L39" s="17" t="s">
        <v>178</v>
      </c>
      <c r="M39" s="13" t="s">
        <v>384</v>
      </c>
      <c r="N39" s="13" t="s">
        <v>385</v>
      </c>
    </row>
    <row r="40" spans="1:14" s="13" customFormat="1" x14ac:dyDescent="0.2">
      <c r="A40" s="17" t="s">
        <v>14</v>
      </c>
      <c r="B40" s="17">
        <v>1609.3440000000001</v>
      </c>
      <c r="C40" s="25" t="s">
        <v>335</v>
      </c>
      <c r="D40" s="44">
        <f t="shared" si="11"/>
        <v>253.96000000000004</v>
      </c>
      <c r="E40" s="43">
        <f t="shared" si="10"/>
        <v>6.3369979524334532</v>
      </c>
      <c r="F40" s="17" t="s">
        <v>205</v>
      </c>
      <c r="G40" s="17" t="s">
        <v>49</v>
      </c>
      <c r="H40" s="22">
        <v>26805</v>
      </c>
      <c r="I40" s="17">
        <v>46</v>
      </c>
      <c r="J40" s="22">
        <v>43622</v>
      </c>
      <c r="K40" s="17" t="s">
        <v>206</v>
      </c>
      <c r="L40" s="17" t="s">
        <v>207</v>
      </c>
      <c r="M40" s="13" t="s">
        <v>384</v>
      </c>
      <c r="N40" s="13" t="s">
        <v>385</v>
      </c>
    </row>
    <row r="41" spans="1:14" s="13" customFormat="1" x14ac:dyDescent="0.2">
      <c r="A41" s="17" t="s">
        <v>14</v>
      </c>
      <c r="B41" s="17">
        <v>3000</v>
      </c>
      <c r="C41" s="25" t="s">
        <v>348</v>
      </c>
      <c r="D41" s="44">
        <f t="shared" si="11"/>
        <v>495.57999999999993</v>
      </c>
      <c r="E41" s="43">
        <f t="shared" si="10"/>
        <v>6.053513055409824</v>
      </c>
      <c r="F41" s="17" t="s">
        <v>234</v>
      </c>
      <c r="G41" s="17" t="s">
        <v>235</v>
      </c>
      <c r="H41" s="22">
        <v>25473</v>
      </c>
      <c r="I41" s="17">
        <v>45</v>
      </c>
      <c r="J41" s="22">
        <v>42202</v>
      </c>
      <c r="K41" s="17" t="s">
        <v>236</v>
      </c>
      <c r="L41" s="17" t="s">
        <v>237</v>
      </c>
      <c r="M41" s="13" t="s">
        <v>384</v>
      </c>
      <c r="N41" s="13" t="s">
        <v>385</v>
      </c>
    </row>
    <row r="42" spans="1:14" s="13" customFormat="1" x14ac:dyDescent="0.2">
      <c r="A42" s="17" t="s">
        <v>14</v>
      </c>
      <c r="B42" s="17">
        <v>5000</v>
      </c>
      <c r="C42" s="25" t="s">
        <v>360</v>
      </c>
      <c r="D42" s="44">
        <f t="shared" si="11"/>
        <v>863.59999999999991</v>
      </c>
      <c r="E42" s="43">
        <f t="shared" si="10"/>
        <v>5.7897174617878653</v>
      </c>
      <c r="F42" s="17" t="s">
        <v>254</v>
      </c>
      <c r="G42" s="17" t="s">
        <v>195</v>
      </c>
      <c r="H42" s="22">
        <v>13239</v>
      </c>
      <c r="I42" s="17">
        <v>46</v>
      </c>
      <c r="J42" s="22">
        <v>30121</v>
      </c>
      <c r="K42" s="17" t="s">
        <v>255</v>
      </c>
      <c r="L42" s="17"/>
      <c r="M42" s="13" t="s">
        <v>384</v>
      </c>
      <c r="N42" s="13" t="s">
        <v>385</v>
      </c>
    </row>
    <row r="43" spans="1:14" s="13" customFormat="1" x14ac:dyDescent="0.2">
      <c r="A43" s="17" t="s">
        <v>14</v>
      </c>
      <c r="B43" s="17">
        <v>10000</v>
      </c>
      <c r="C43" s="25" t="s">
        <v>373</v>
      </c>
      <c r="D43" s="44">
        <f t="shared" si="11"/>
        <v>1784.38</v>
      </c>
      <c r="E43" s="43">
        <f t="shared" si="10"/>
        <v>5.6041874488617891</v>
      </c>
      <c r="F43" s="17" t="s">
        <v>256</v>
      </c>
      <c r="G43" s="17" t="s">
        <v>33</v>
      </c>
      <c r="H43" s="22">
        <v>26375</v>
      </c>
      <c r="I43" s="17">
        <v>45</v>
      </c>
      <c r="J43" s="22">
        <v>42811</v>
      </c>
      <c r="K43" s="17" t="s">
        <v>275</v>
      </c>
      <c r="L43" s="17" t="s">
        <v>276</v>
      </c>
      <c r="M43" s="13" t="s">
        <v>384</v>
      </c>
      <c r="N43" s="13" t="s">
        <v>385</v>
      </c>
    </row>
    <row r="44" spans="1:14" s="13" customFormat="1" x14ac:dyDescent="0.2">
      <c r="A44" s="17" t="s">
        <v>14</v>
      </c>
      <c r="B44" s="17">
        <v>21097.5</v>
      </c>
      <c r="C44" s="25" t="s">
        <v>809</v>
      </c>
      <c r="D44" s="44">
        <f t="shared" ref="D44" si="12">C44*86400</f>
        <v>3901</v>
      </c>
      <c r="E44" s="43">
        <f t="shared" ref="E44" si="13">B44/D44</f>
        <v>5.4082286593181239</v>
      </c>
      <c r="F44" s="44" t="s">
        <v>807</v>
      </c>
      <c r="G44" s="43" t="s">
        <v>570</v>
      </c>
      <c r="H44" s="22">
        <v>22144</v>
      </c>
      <c r="I44" s="17">
        <v>45</v>
      </c>
      <c r="J44" s="22">
        <v>38753</v>
      </c>
      <c r="K44" s="22" t="s">
        <v>808</v>
      </c>
      <c r="M44" s="100" t="s">
        <v>805</v>
      </c>
    </row>
    <row r="45" spans="1:14" s="13" customFormat="1" x14ac:dyDescent="0.2">
      <c r="A45" s="17" t="s">
        <v>14</v>
      </c>
      <c r="B45" s="17">
        <v>42195</v>
      </c>
      <c r="C45" s="32">
        <v>9.3321759259259271E-2</v>
      </c>
      <c r="D45" s="44">
        <f t="shared" si="11"/>
        <v>8063.0000000000009</v>
      </c>
      <c r="E45" s="43">
        <f t="shared" si="10"/>
        <v>5.2331638348009424</v>
      </c>
      <c r="F45" s="17" t="s">
        <v>171</v>
      </c>
      <c r="G45" s="17" t="s">
        <v>33</v>
      </c>
      <c r="H45" s="22">
        <v>27375</v>
      </c>
      <c r="I45" s="17">
        <v>45</v>
      </c>
      <c r="J45" s="22">
        <v>43890</v>
      </c>
      <c r="K45" s="17" t="s">
        <v>289</v>
      </c>
      <c r="L45" s="17" t="s">
        <v>290</v>
      </c>
      <c r="M45" s="13" t="s">
        <v>384</v>
      </c>
      <c r="N45" s="13" t="s">
        <v>385</v>
      </c>
    </row>
    <row r="46" spans="1:14" s="14" customFormat="1" x14ac:dyDescent="0.2">
      <c r="A46" s="18" t="s">
        <v>15</v>
      </c>
      <c r="B46" s="18">
        <v>100</v>
      </c>
      <c r="C46" s="18">
        <v>10.88</v>
      </c>
      <c r="D46" s="45">
        <f>C46</f>
        <v>10.88</v>
      </c>
      <c r="E46" s="45">
        <f>B46/D46</f>
        <v>9.1911764705882355</v>
      </c>
      <c r="F46" s="18" t="s">
        <v>91</v>
      </c>
      <c r="G46" s="23" t="s">
        <v>33</v>
      </c>
      <c r="H46" s="23">
        <v>22164</v>
      </c>
      <c r="I46" s="35">
        <v>50</v>
      </c>
      <c r="J46" s="23">
        <v>40670</v>
      </c>
      <c r="K46" s="18" t="s">
        <v>94</v>
      </c>
      <c r="L46" s="18" t="s">
        <v>95</v>
      </c>
      <c r="M46" s="14" t="s">
        <v>384</v>
      </c>
      <c r="N46" s="14" t="s">
        <v>385</v>
      </c>
    </row>
    <row r="47" spans="1:14" s="14" customFormat="1" x14ac:dyDescent="0.2">
      <c r="A47" s="18" t="s">
        <v>15</v>
      </c>
      <c r="B47" s="18">
        <v>200</v>
      </c>
      <c r="C47" s="18">
        <v>22.44</v>
      </c>
      <c r="D47" s="45">
        <f>C47</f>
        <v>22.44</v>
      </c>
      <c r="E47" s="45">
        <f>B47/D47</f>
        <v>8.9126559714795004</v>
      </c>
      <c r="F47" s="18" t="s">
        <v>91</v>
      </c>
      <c r="G47" s="18" t="s">
        <v>33</v>
      </c>
      <c r="H47" s="23">
        <v>22166</v>
      </c>
      <c r="I47" s="18">
        <v>50</v>
      </c>
      <c r="J47" s="23">
        <v>40670</v>
      </c>
      <c r="K47" s="18" t="s">
        <v>94</v>
      </c>
      <c r="L47" s="18" t="s">
        <v>95</v>
      </c>
      <c r="M47" s="14" t="s">
        <v>384</v>
      </c>
      <c r="N47" s="14" t="s">
        <v>385</v>
      </c>
    </row>
    <row r="48" spans="1:14" s="14" customFormat="1" x14ac:dyDescent="0.2">
      <c r="A48" s="18" t="s">
        <v>15</v>
      </c>
      <c r="B48" s="18">
        <v>400</v>
      </c>
      <c r="C48" s="18">
        <v>50.73</v>
      </c>
      <c r="D48" s="45">
        <v>50.73</v>
      </c>
      <c r="E48" s="45">
        <f>B48/D48</f>
        <v>7.8848807411787902</v>
      </c>
      <c r="F48" s="18" t="s">
        <v>56</v>
      </c>
      <c r="G48" s="18" t="s">
        <v>57</v>
      </c>
      <c r="H48" s="23">
        <v>23596</v>
      </c>
      <c r="I48" s="18">
        <v>52</v>
      </c>
      <c r="J48" s="23">
        <v>42911</v>
      </c>
      <c r="K48" s="18" t="s">
        <v>58</v>
      </c>
      <c r="L48" s="18" t="s">
        <v>59</v>
      </c>
      <c r="M48" s="14" t="s">
        <v>384</v>
      </c>
      <c r="N48" s="14" t="s">
        <v>385</v>
      </c>
    </row>
    <row r="49" spans="1:14" s="14" customFormat="1" x14ac:dyDescent="0.2">
      <c r="A49" s="18" t="s">
        <v>15</v>
      </c>
      <c r="B49" s="18">
        <v>800</v>
      </c>
      <c r="C49" s="30" t="s">
        <v>309</v>
      </c>
      <c r="D49" s="46">
        <f>C49*86400</f>
        <v>119.64999999999999</v>
      </c>
      <c r="E49" s="45">
        <f t="shared" ref="E49:E56" si="14">B49/D49</f>
        <v>6.6861679899707482</v>
      </c>
      <c r="F49" s="18" t="s">
        <v>151</v>
      </c>
      <c r="G49" s="18" t="s">
        <v>33</v>
      </c>
      <c r="H49" s="23">
        <v>18097</v>
      </c>
      <c r="I49" s="18">
        <v>50</v>
      </c>
      <c r="J49" s="23">
        <v>36659</v>
      </c>
      <c r="K49" s="18" t="s">
        <v>152</v>
      </c>
      <c r="L49" s="18" t="s">
        <v>153</v>
      </c>
      <c r="M49" s="14" t="s">
        <v>384</v>
      </c>
      <c r="N49" s="14" t="s">
        <v>385</v>
      </c>
    </row>
    <row r="50" spans="1:14" s="14" customFormat="1" x14ac:dyDescent="0.2">
      <c r="A50" s="18" t="s">
        <v>15</v>
      </c>
      <c r="B50" s="18">
        <v>1500</v>
      </c>
      <c r="C50" s="30" t="s">
        <v>322</v>
      </c>
      <c r="D50" s="46">
        <f t="shared" ref="D50:D56" si="15">C50*86400</f>
        <v>238.26</v>
      </c>
      <c r="E50" s="45">
        <f t="shared" si="14"/>
        <v>6.295643414756988</v>
      </c>
      <c r="F50" s="18" t="s">
        <v>179</v>
      </c>
      <c r="G50" s="18" t="s">
        <v>37</v>
      </c>
      <c r="H50" s="23">
        <v>23884</v>
      </c>
      <c r="I50" s="18">
        <v>50</v>
      </c>
      <c r="J50" s="23">
        <v>42176</v>
      </c>
      <c r="K50" s="18" t="s">
        <v>180</v>
      </c>
      <c r="L50" s="18" t="s">
        <v>181</v>
      </c>
      <c r="M50" s="14" t="s">
        <v>384</v>
      </c>
      <c r="N50" s="14" t="s">
        <v>385</v>
      </c>
    </row>
    <row r="51" spans="1:14" s="14" customFormat="1" x14ac:dyDescent="0.2">
      <c r="A51" s="18" t="s">
        <v>15</v>
      </c>
      <c r="B51" s="18">
        <v>1609.3440000000001</v>
      </c>
      <c r="C51" s="30" t="s">
        <v>336</v>
      </c>
      <c r="D51" s="46">
        <f t="shared" si="15"/>
        <v>259.59000000000003</v>
      </c>
      <c r="E51" s="45">
        <f t="shared" si="14"/>
        <v>6.1995608459493807</v>
      </c>
      <c r="F51" s="18" t="s">
        <v>208</v>
      </c>
      <c r="G51" s="18" t="s">
        <v>33</v>
      </c>
      <c r="H51" s="23">
        <v>24200</v>
      </c>
      <c r="I51" s="18">
        <v>53</v>
      </c>
      <c r="J51" s="23">
        <v>43616</v>
      </c>
      <c r="K51" s="18" t="s">
        <v>209</v>
      </c>
      <c r="L51" s="18" t="s">
        <v>210</v>
      </c>
      <c r="M51" s="14" t="s">
        <v>384</v>
      </c>
      <c r="N51" s="14" t="s">
        <v>385</v>
      </c>
    </row>
    <row r="52" spans="1:14" s="14" customFormat="1" x14ac:dyDescent="0.2">
      <c r="A52" s="18" t="s">
        <v>15</v>
      </c>
      <c r="B52" s="18">
        <v>3000</v>
      </c>
      <c r="C52" s="30" t="s">
        <v>349</v>
      </c>
      <c r="D52" s="46">
        <f t="shared" si="15"/>
        <v>521.20000000000005</v>
      </c>
      <c r="E52" s="45">
        <f t="shared" si="14"/>
        <v>5.7559478127398309</v>
      </c>
      <c r="F52" s="18" t="s">
        <v>238</v>
      </c>
      <c r="G52" s="18" t="s">
        <v>195</v>
      </c>
      <c r="H52" s="23">
        <v>19759</v>
      </c>
      <c r="I52" s="18">
        <v>53</v>
      </c>
      <c r="J52" s="23">
        <v>38175</v>
      </c>
      <c r="K52" s="18" t="s">
        <v>239</v>
      </c>
      <c r="L52" s="18" t="s">
        <v>240</v>
      </c>
      <c r="M52" s="14" t="s">
        <v>384</v>
      </c>
      <c r="N52" s="14" t="s">
        <v>385</v>
      </c>
    </row>
    <row r="53" spans="1:14" s="14" customFormat="1" x14ac:dyDescent="0.2">
      <c r="A53" s="18" t="s">
        <v>15</v>
      </c>
      <c r="B53" s="18">
        <v>5000</v>
      </c>
      <c r="C53" s="30" t="s">
        <v>361</v>
      </c>
      <c r="D53" s="46">
        <f t="shared" si="15"/>
        <v>892.92000000000007</v>
      </c>
      <c r="E53" s="45">
        <f t="shared" si="14"/>
        <v>5.5996057877525418</v>
      </c>
      <c r="F53" s="18" t="s">
        <v>257</v>
      </c>
      <c r="G53" s="18" t="s">
        <v>33</v>
      </c>
      <c r="H53" s="23">
        <v>24141</v>
      </c>
      <c r="I53" s="18">
        <v>50</v>
      </c>
      <c r="J53" s="23">
        <v>42454</v>
      </c>
      <c r="K53" s="18" t="s">
        <v>54</v>
      </c>
      <c r="L53" s="18" t="s">
        <v>258</v>
      </c>
      <c r="M53" s="14" t="s">
        <v>384</v>
      </c>
      <c r="N53" s="14" t="s">
        <v>385</v>
      </c>
    </row>
    <row r="54" spans="1:14" s="14" customFormat="1" x14ac:dyDescent="0.2">
      <c r="A54" s="18" t="s">
        <v>15</v>
      </c>
      <c r="B54" s="18">
        <v>10000</v>
      </c>
      <c r="C54" s="30" t="s">
        <v>374</v>
      </c>
      <c r="D54" s="46">
        <f t="shared" si="15"/>
        <v>1848.87</v>
      </c>
      <c r="E54" s="45">
        <f t="shared" si="14"/>
        <v>5.4087091033982926</v>
      </c>
      <c r="F54" s="18" t="s">
        <v>257</v>
      </c>
      <c r="G54" s="18" t="s">
        <v>33</v>
      </c>
      <c r="H54" s="23">
        <v>24141</v>
      </c>
      <c r="I54" s="18">
        <v>50</v>
      </c>
      <c r="J54" s="23">
        <v>42461</v>
      </c>
      <c r="K54" s="18" t="s">
        <v>277</v>
      </c>
      <c r="L54" s="18" t="s">
        <v>278</v>
      </c>
      <c r="M54" s="14" t="s">
        <v>384</v>
      </c>
      <c r="N54" s="14" t="s">
        <v>385</v>
      </c>
    </row>
    <row r="55" spans="1:14" s="14" customFormat="1" x14ac:dyDescent="0.2">
      <c r="A55" s="18" t="s">
        <v>15</v>
      </c>
      <c r="B55" s="37">
        <v>21097.5</v>
      </c>
      <c r="C55" s="30" t="s">
        <v>811</v>
      </c>
      <c r="D55" s="46">
        <f t="shared" ref="D55" si="16">C55*86400</f>
        <v>3983</v>
      </c>
      <c r="E55" s="45">
        <f t="shared" ref="E55" si="17">B55/D55</f>
        <v>5.2968867687672612</v>
      </c>
      <c r="F55" s="46" t="s">
        <v>291</v>
      </c>
      <c r="G55" s="45" t="s">
        <v>143</v>
      </c>
      <c r="H55" s="23">
        <v>14987</v>
      </c>
      <c r="I55" s="18">
        <v>50</v>
      </c>
      <c r="J55" s="23">
        <v>33376</v>
      </c>
      <c r="K55" s="18"/>
      <c r="L55" s="23" t="s">
        <v>810</v>
      </c>
      <c r="M55" s="100" t="s">
        <v>805</v>
      </c>
      <c r="N55" s="18"/>
    </row>
    <row r="56" spans="1:14" s="14" customFormat="1" x14ac:dyDescent="0.2">
      <c r="A56" s="18" t="s">
        <v>15</v>
      </c>
      <c r="B56" s="18">
        <v>42195</v>
      </c>
      <c r="C56" s="20">
        <v>9.6863425925925936E-2</v>
      </c>
      <c r="D56" s="46">
        <f t="shared" si="15"/>
        <v>8369</v>
      </c>
      <c r="E56" s="45">
        <f t="shared" si="14"/>
        <v>5.0418210060939179</v>
      </c>
      <c r="F56" s="18" t="s">
        <v>291</v>
      </c>
      <c r="G56" s="18" t="s">
        <v>143</v>
      </c>
      <c r="H56" s="23">
        <v>14987</v>
      </c>
      <c r="I56" s="18">
        <v>50</v>
      </c>
      <c r="J56" s="23">
        <v>33439</v>
      </c>
      <c r="K56" s="18" t="s">
        <v>292</v>
      </c>
      <c r="L56" s="18" t="s">
        <v>157</v>
      </c>
      <c r="M56" s="14" t="s">
        <v>384</v>
      </c>
      <c r="N56" s="14" t="s">
        <v>385</v>
      </c>
    </row>
    <row r="57" spans="1:14" s="13" customFormat="1" x14ac:dyDescent="0.2">
      <c r="A57" s="17" t="s">
        <v>16</v>
      </c>
      <c r="B57" s="17">
        <v>100</v>
      </c>
      <c r="C57" s="17">
        <v>11.3</v>
      </c>
      <c r="D57" s="43">
        <f>C57</f>
        <v>11.3</v>
      </c>
      <c r="E57" s="43">
        <f>B57/D57</f>
        <v>8.8495575221238933</v>
      </c>
      <c r="F57" s="17" t="s">
        <v>91</v>
      </c>
      <c r="G57" s="22" t="s">
        <v>33</v>
      </c>
      <c r="H57" s="22">
        <v>22164</v>
      </c>
      <c r="I57" s="33">
        <v>55</v>
      </c>
      <c r="J57" s="22">
        <v>42497</v>
      </c>
      <c r="K57" s="17" t="s">
        <v>94</v>
      </c>
      <c r="L57" s="17" t="s">
        <v>95</v>
      </c>
      <c r="M57" s="13" t="s">
        <v>384</v>
      </c>
      <c r="N57" s="13" t="s">
        <v>385</v>
      </c>
    </row>
    <row r="58" spans="1:14" s="13" customFormat="1" x14ac:dyDescent="0.2">
      <c r="A58" s="17" t="s">
        <v>16</v>
      </c>
      <c r="B58" s="17">
        <v>200</v>
      </c>
      <c r="C58" s="17">
        <v>23.24</v>
      </c>
      <c r="D58" s="43">
        <f>C58</f>
        <v>23.24</v>
      </c>
      <c r="E58" s="43">
        <f>B58/D58</f>
        <v>8.6058519793459567</v>
      </c>
      <c r="F58" s="17" t="s">
        <v>91</v>
      </c>
      <c r="G58" s="17" t="s">
        <v>33</v>
      </c>
      <c r="H58" s="22">
        <v>22166</v>
      </c>
      <c r="I58" s="17">
        <v>55</v>
      </c>
      <c r="J58" s="22">
        <v>42497</v>
      </c>
      <c r="K58" s="17" t="s">
        <v>94</v>
      </c>
      <c r="L58" s="17" t="s">
        <v>95</v>
      </c>
      <c r="M58" s="13" t="s">
        <v>384</v>
      </c>
      <c r="N58" s="13" t="s">
        <v>385</v>
      </c>
    </row>
    <row r="59" spans="1:14" s="13" customFormat="1" x14ac:dyDescent="0.2">
      <c r="A59" s="17" t="s">
        <v>16</v>
      </c>
      <c r="B59" s="17">
        <v>400</v>
      </c>
      <c r="C59" s="17">
        <v>52.24</v>
      </c>
      <c r="D59" s="43">
        <v>52.24</v>
      </c>
      <c r="E59" s="43">
        <f>B59/D59</f>
        <v>7.656967840735069</v>
      </c>
      <c r="F59" s="17" t="s">
        <v>60</v>
      </c>
      <c r="G59" s="17" t="s">
        <v>33</v>
      </c>
      <c r="H59" s="22">
        <v>17399</v>
      </c>
      <c r="I59" s="17">
        <v>55</v>
      </c>
      <c r="J59" s="22">
        <v>37814</v>
      </c>
      <c r="K59" s="17" t="s">
        <v>61</v>
      </c>
      <c r="L59" s="17" t="s">
        <v>62</v>
      </c>
      <c r="M59" s="13" t="s">
        <v>384</v>
      </c>
      <c r="N59" s="13" t="s">
        <v>385</v>
      </c>
    </row>
    <row r="60" spans="1:14" s="13" customFormat="1" x14ac:dyDescent="0.2">
      <c r="A60" s="17" t="s">
        <v>16</v>
      </c>
      <c r="B60" s="17">
        <v>800</v>
      </c>
      <c r="C60" s="25" t="s">
        <v>310</v>
      </c>
      <c r="D60" s="44">
        <f>C60*86400</f>
        <v>122.91999999999999</v>
      </c>
      <c r="E60" s="43">
        <f t="shared" ref="E60:E67" si="18">B60/D60</f>
        <v>6.5082980800520671</v>
      </c>
      <c r="F60" s="17" t="s">
        <v>154</v>
      </c>
      <c r="G60" s="17" t="s">
        <v>57</v>
      </c>
      <c r="H60" s="22">
        <v>22279</v>
      </c>
      <c r="I60" s="17">
        <v>55</v>
      </c>
      <c r="J60" s="22">
        <v>42497</v>
      </c>
      <c r="K60" s="17" t="s">
        <v>155</v>
      </c>
      <c r="L60" s="17" t="s">
        <v>156</v>
      </c>
      <c r="M60" s="13" t="s">
        <v>384</v>
      </c>
      <c r="N60" s="13" t="s">
        <v>385</v>
      </c>
    </row>
    <row r="61" spans="1:14" s="13" customFormat="1" x14ac:dyDescent="0.2">
      <c r="A61" s="17" t="s">
        <v>16</v>
      </c>
      <c r="B61" s="17">
        <v>1500</v>
      </c>
      <c r="C61" s="25" t="s">
        <v>323</v>
      </c>
      <c r="D61" s="44">
        <f t="shared" ref="D61:D67" si="19">C61*86400</f>
        <v>252.35000000000002</v>
      </c>
      <c r="E61" s="43">
        <f t="shared" si="18"/>
        <v>5.9441252229046952</v>
      </c>
      <c r="F61" s="17" t="s">
        <v>182</v>
      </c>
      <c r="G61" s="17" t="s">
        <v>164</v>
      </c>
      <c r="H61" s="22">
        <v>20269</v>
      </c>
      <c r="I61" s="17">
        <v>56</v>
      </c>
      <c r="J61" s="22">
        <v>40739</v>
      </c>
      <c r="K61" s="17" t="s">
        <v>183</v>
      </c>
      <c r="L61" s="17" t="s">
        <v>116</v>
      </c>
      <c r="M61" s="13" t="s">
        <v>384</v>
      </c>
      <c r="N61" s="13" t="s">
        <v>385</v>
      </c>
    </row>
    <row r="62" spans="1:14" s="13" customFormat="1" x14ac:dyDescent="0.2">
      <c r="A62" s="17" t="s">
        <v>16</v>
      </c>
      <c r="B62" s="17">
        <v>1609.3440000000001</v>
      </c>
      <c r="C62" s="25" t="s">
        <v>337</v>
      </c>
      <c r="D62" s="44">
        <f t="shared" si="19"/>
        <v>275.03999999999996</v>
      </c>
      <c r="E62" s="43">
        <f t="shared" si="18"/>
        <v>5.851308900523561</v>
      </c>
      <c r="F62" s="17" t="s">
        <v>182</v>
      </c>
      <c r="G62" s="17" t="s">
        <v>164</v>
      </c>
      <c r="H62" s="22">
        <v>20269</v>
      </c>
      <c r="I62" s="17">
        <v>55</v>
      </c>
      <c r="J62" s="22">
        <v>40530</v>
      </c>
      <c r="K62" s="17" t="s">
        <v>211</v>
      </c>
      <c r="L62" s="17" t="s">
        <v>212</v>
      </c>
      <c r="M62" s="13" t="s">
        <v>384</v>
      </c>
      <c r="N62" s="13" t="s">
        <v>385</v>
      </c>
    </row>
    <row r="63" spans="1:14" s="13" customFormat="1" x14ac:dyDescent="0.2">
      <c r="A63" s="17" t="s">
        <v>16</v>
      </c>
      <c r="B63" s="17">
        <v>3000</v>
      </c>
      <c r="C63" s="25" t="s">
        <v>350</v>
      </c>
      <c r="D63" s="44">
        <f t="shared" si="19"/>
        <v>536.79999999999995</v>
      </c>
      <c r="E63" s="43">
        <f t="shared" si="18"/>
        <v>5.5886736214605071</v>
      </c>
      <c r="F63" s="17" t="s">
        <v>182</v>
      </c>
      <c r="G63" s="17" t="s">
        <v>164</v>
      </c>
      <c r="H63" s="22">
        <v>20269</v>
      </c>
      <c r="I63" s="17">
        <v>55</v>
      </c>
      <c r="J63" s="22">
        <v>40495</v>
      </c>
      <c r="K63" s="17" t="s">
        <v>211</v>
      </c>
      <c r="L63" s="17" t="s">
        <v>241</v>
      </c>
      <c r="M63" s="13" t="s">
        <v>384</v>
      </c>
      <c r="N63" s="13" t="s">
        <v>385</v>
      </c>
    </row>
    <row r="64" spans="1:14" s="13" customFormat="1" x14ac:dyDescent="0.2">
      <c r="A64" s="17" t="s">
        <v>16</v>
      </c>
      <c r="B64" s="17">
        <v>5000</v>
      </c>
      <c r="C64" s="25" t="s">
        <v>362</v>
      </c>
      <c r="D64" s="44">
        <f t="shared" si="19"/>
        <v>929.69999999999993</v>
      </c>
      <c r="E64" s="43">
        <f t="shared" si="18"/>
        <v>5.3780789501989892</v>
      </c>
      <c r="F64" s="17" t="s">
        <v>182</v>
      </c>
      <c r="G64" s="17" t="s">
        <v>164</v>
      </c>
      <c r="H64" s="22">
        <v>20269</v>
      </c>
      <c r="I64" s="17">
        <v>55</v>
      </c>
      <c r="J64" s="22">
        <v>40548</v>
      </c>
      <c r="K64" s="17" t="s">
        <v>211</v>
      </c>
      <c r="L64" s="17" t="s">
        <v>259</v>
      </c>
      <c r="M64" s="13" t="s">
        <v>384</v>
      </c>
      <c r="N64" s="13" t="s">
        <v>385</v>
      </c>
    </row>
    <row r="65" spans="1:14" s="13" customFormat="1" x14ac:dyDescent="0.2">
      <c r="A65" s="17" t="s">
        <v>16</v>
      </c>
      <c r="B65" s="17">
        <v>10000</v>
      </c>
      <c r="C65" s="25" t="s">
        <v>375</v>
      </c>
      <c r="D65" s="44">
        <f t="shared" si="19"/>
        <v>1911.8600000000001</v>
      </c>
      <c r="E65" s="43">
        <f t="shared" si="18"/>
        <v>5.2305085100373452</v>
      </c>
      <c r="F65" s="17" t="s">
        <v>182</v>
      </c>
      <c r="G65" s="17" t="s">
        <v>164</v>
      </c>
      <c r="H65" s="22">
        <v>20269</v>
      </c>
      <c r="I65" s="17">
        <v>55</v>
      </c>
      <c r="J65" s="22">
        <v>40628</v>
      </c>
      <c r="K65" s="17" t="s">
        <v>211</v>
      </c>
      <c r="L65" s="17" t="s">
        <v>241</v>
      </c>
      <c r="M65" s="13" t="s">
        <v>384</v>
      </c>
      <c r="N65" s="13" t="s">
        <v>385</v>
      </c>
    </row>
    <row r="66" spans="1:14" s="13" customFormat="1" x14ac:dyDescent="0.2">
      <c r="A66" s="17" t="s">
        <v>16</v>
      </c>
      <c r="B66" s="17">
        <v>21097.5</v>
      </c>
      <c r="C66" s="25" t="s">
        <v>815</v>
      </c>
      <c r="D66" s="44">
        <f t="shared" ref="D66" si="20">C66*86400</f>
        <v>4223</v>
      </c>
      <c r="E66" s="43">
        <f t="shared" ref="E66" si="21">B66/D66</f>
        <v>4.9958560265214302</v>
      </c>
      <c r="F66" s="44" t="s">
        <v>812</v>
      </c>
      <c r="G66" s="43" t="s">
        <v>33</v>
      </c>
      <c r="H66" s="22">
        <v>11867</v>
      </c>
      <c r="I66" s="17">
        <v>55</v>
      </c>
      <c r="J66" s="22">
        <v>32040</v>
      </c>
      <c r="K66" s="22" t="s">
        <v>814</v>
      </c>
      <c r="L66" s="17" t="s">
        <v>813</v>
      </c>
      <c r="M66" s="100" t="s">
        <v>805</v>
      </c>
      <c r="N66" s="17"/>
    </row>
    <row r="67" spans="1:14" s="13" customFormat="1" x14ac:dyDescent="0.2">
      <c r="A67" s="17" t="s">
        <v>16</v>
      </c>
      <c r="B67" s="17">
        <v>42195</v>
      </c>
      <c r="C67" s="32">
        <v>0.1013425925925926</v>
      </c>
      <c r="D67" s="44">
        <f t="shared" si="19"/>
        <v>8756</v>
      </c>
      <c r="E67" s="43">
        <f t="shared" si="18"/>
        <v>4.8189812699862955</v>
      </c>
      <c r="F67" s="17" t="s">
        <v>293</v>
      </c>
      <c r="G67" s="17" t="s">
        <v>126</v>
      </c>
      <c r="H67" s="22">
        <v>11186</v>
      </c>
      <c r="I67" s="17">
        <v>55</v>
      </c>
      <c r="J67" s="22">
        <v>31521</v>
      </c>
      <c r="K67" s="17" t="s">
        <v>219</v>
      </c>
      <c r="L67" s="17" t="s">
        <v>294</v>
      </c>
      <c r="M67" s="13" t="s">
        <v>384</v>
      </c>
      <c r="N67" s="13" t="s">
        <v>385</v>
      </c>
    </row>
    <row r="68" spans="1:14" s="14" customFormat="1" x14ac:dyDescent="0.2">
      <c r="A68" s="18" t="s">
        <v>17</v>
      </c>
      <c r="B68" s="18">
        <v>100</v>
      </c>
      <c r="C68" s="18">
        <v>11.7</v>
      </c>
      <c r="D68" s="45">
        <f>C68</f>
        <v>11.7</v>
      </c>
      <c r="E68" s="45">
        <f>B68/D68</f>
        <v>8.5470085470085468</v>
      </c>
      <c r="F68" s="18" t="s">
        <v>96</v>
      </c>
      <c r="G68" s="23" t="s">
        <v>37</v>
      </c>
      <c r="H68" s="23">
        <v>12392</v>
      </c>
      <c r="I68" s="35">
        <v>60</v>
      </c>
      <c r="J68" s="23">
        <v>34489</v>
      </c>
      <c r="K68" s="18" t="s">
        <v>97</v>
      </c>
      <c r="L68" s="18" t="s">
        <v>98</v>
      </c>
      <c r="M68" s="14" t="s">
        <v>384</v>
      </c>
      <c r="N68" s="14" t="s">
        <v>385</v>
      </c>
    </row>
    <row r="69" spans="1:14" s="14" customFormat="1" x14ac:dyDescent="0.2">
      <c r="A69" s="18" t="s">
        <v>17</v>
      </c>
      <c r="B69" s="18">
        <v>200</v>
      </c>
      <c r="C69" s="24">
        <v>24</v>
      </c>
      <c r="D69" s="45">
        <f>C69</f>
        <v>24</v>
      </c>
      <c r="E69" s="45">
        <f>B69/D69</f>
        <v>8.3333333333333339</v>
      </c>
      <c r="F69" s="18" t="s">
        <v>96</v>
      </c>
      <c r="G69" s="18" t="s">
        <v>37</v>
      </c>
      <c r="H69" s="23">
        <v>12392</v>
      </c>
      <c r="I69" s="18">
        <v>61</v>
      </c>
      <c r="J69" s="23">
        <v>34495</v>
      </c>
      <c r="K69" s="18" t="s">
        <v>97</v>
      </c>
      <c r="L69" s="18" t="s">
        <v>51</v>
      </c>
      <c r="M69" s="14" t="s">
        <v>384</v>
      </c>
      <c r="N69" s="14" t="s">
        <v>385</v>
      </c>
    </row>
    <row r="70" spans="1:14" s="14" customFormat="1" x14ac:dyDescent="0.2">
      <c r="A70" s="18" t="s">
        <v>17</v>
      </c>
      <c r="B70" s="18">
        <v>400</v>
      </c>
      <c r="C70" s="18">
        <v>53.88</v>
      </c>
      <c r="D70" s="45">
        <v>53.88</v>
      </c>
      <c r="E70" s="45">
        <f>B70/D70</f>
        <v>7.4239049740163319</v>
      </c>
      <c r="F70" s="18" t="s">
        <v>63</v>
      </c>
      <c r="G70" s="18" t="s">
        <v>64</v>
      </c>
      <c r="H70" s="23">
        <v>11890</v>
      </c>
      <c r="I70" s="18">
        <v>63</v>
      </c>
      <c r="J70" s="23">
        <v>34902</v>
      </c>
      <c r="K70" s="18" t="s">
        <v>65</v>
      </c>
      <c r="L70" s="18" t="s">
        <v>62</v>
      </c>
      <c r="M70" s="14" t="s">
        <v>384</v>
      </c>
      <c r="N70" s="14" t="s">
        <v>385</v>
      </c>
    </row>
    <row r="71" spans="1:14" s="14" customFormat="1" x14ac:dyDescent="0.2">
      <c r="A71" s="18" t="s">
        <v>17</v>
      </c>
      <c r="B71" s="18">
        <v>800</v>
      </c>
      <c r="C71" s="30" t="s">
        <v>311</v>
      </c>
      <c r="D71" s="46">
        <f>C71*86400</f>
        <v>128.56</v>
      </c>
      <c r="E71" s="45">
        <f t="shared" ref="E71:E78" si="22">B71/D71</f>
        <v>6.2227753578095832</v>
      </c>
      <c r="F71" s="18" t="s">
        <v>151</v>
      </c>
      <c r="G71" s="18" t="s">
        <v>33</v>
      </c>
      <c r="H71" s="23">
        <v>18097</v>
      </c>
      <c r="I71" s="18">
        <v>61</v>
      </c>
      <c r="J71" s="23">
        <v>40656</v>
      </c>
      <c r="K71" s="18" t="s">
        <v>129</v>
      </c>
      <c r="L71" s="18" t="s">
        <v>130</v>
      </c>
      <c r="M71" s="14" t="s">
        <v>384</v>
      </c>
      <c r="N71" s="14" t="s">
        <v>385</v>
      </c>
    </row>
    <row r="72" spans="1:14" s="14" customFormat="1" x14ac:dyDescent="0.2">
      <c r="A72" s="18" t="s">
        <v>17</v>
      </c>
      <c r="B72" s="18">
        <v>1500</v>
      </c>
      <c r="C72" s="30" t="s">
        <v>324</v>
      </c>
      <c r="D72" s="46">
        <f t="shared" ref="D72:D78" si="23">C72*86400</f>
        <v>264</v>
      </c>
      <c r="E72" s="45">
        <f t="shared" si="22"/>
        <v>5.6818181818181817</v>
      </c>
      <c r="F72" s="18" t="s">
        <v>151</v>
      </c>
      <c r="G72" s="18" t="s">
        <v>33</v>
      </c>
      <c r="H72" s="23">
        <v>18097</v>
      </c>
      <c r="I72" s="18">
        <v>61</v>
      </c>
      <c r="J72" s="23">
        <v>40663</v>
      </c>
      <c r="K72" s="18" t="s">
        <v>184</v>
      </c>
      <c r="L72" s="18" t="s">
        <v>185</v>
      </c>
      <c r="M72" s="14" t="s">
        <v>384</v>
      </c>
      <c r="N72" s="14" t="s">
        <v>385</v>
      </c>
    </row>
    <row r="73" spans="1:14" s="14" customFormat="1" x14ac:dyDescent="0.2">
      <c r="A73" s="18" t="s">
        <v>17</v>
      </c>
      <c r="B73" s="18">
        <v>1609.3440000000001</v>
      </c>
      <c r="C73" s="30" t="s">
        <v>338</v>
      </c>
      <c r="D73" s="46">
        <f t="shared" si="23"/>
        <v>291.84999999999997</v>
      </c>
      <c r="E73" s="45">
        <f t="shared" si="22"/>
        <v>5.5142847353092348</v>
      </c>
      <c r="F73" s="18" t="s">
        <v>213</v>
      </c>
      <c r="G73" s="18" t="s">
        <v>190</v>
      </c>
      <c r="H73" s="23">
        <v>18173</v>
      </c>
      <c r="I73" s="18">
        <v>62</v>
      </c>
      <c r="J73" s="23">
        <v>40915</v>
      </c>
      <c r="K73" s="18" t="s">
        <v>214</v>
      </c>
      <c r="L73" s="18" t="s">
        <v>215</v>
      </c>
      <c r="M73" s="14" t="s">
        <v>384</v>
      </c>
      <c r="N73" s="14" t="s">
        <v>385</v>
      </c>
    </row>
    <row r="74" spans="1:14" s="14" customFormat="1" x14ac:dyDescent="0.2">
      <c r="A74" s="18" t="s">
        <v>17</v>
      </c>
      <c r="B74" s="18">
        <v>3000</v>
      </c>
      <c r="C74" s="30" t="s">
        <v>351</v>
      </c>
      <c r="D74" s="46">
        <f t="shared" si="23"/>
        <v>569.47</v>
      </c>
      <c r="E74" s="45">
        <f t="shared" si="22"/>
        <v>5.2680562628408865</v>
      </c>
      <c r="F74" s="18" t="s">
        <v>242</v>
      </c>
      <c r="G74" s="18" t="s">
        <v>126</v>
      </c>
      <c r="H74" s="23">
        <v>14201</v>
      </c>
      <c r="I74" s="18">
        <v>61</v>
      </c>
      <c r="J74" s="23">
        <v>36704</v>
      </c>
      <c r="K74" s="18" t="s">
        <v>243</v>
      </c>
      <c r="L74" s="18"/>
      <c r="M74" s="14" t="s">
        <v>384</v>
      </c>
      <c r="N74" s="14" t="s">
        <v>385</v>
      </c>
    </row>
    <row r="75" spans="1:14" s="14" customFormat="1" x14ac:dyDescent="0.2">
      <c r="A75" s="18" t="s">
        <v>17</v>
      </c>
      <c r="B75" s="18">
        <v>5000</v>
      </c>
      <c r="C75" s="30" t="s">
        <v>363</v>
      </c>
      <c r="D75" s="46">
        <f t="shared" si="23"/>
        <v>972.56999999999994</v>
      </c>
      <c r="E75" s="45">
        <f t="shared" si="22"/>
        <v>5.1410181272299171</v>
      </c>
      <c r="F75" s="18" t="s">
        <v>242</v>
      </c>
      <c r="G75" s="18" t="s">
        <v>126</v>
      </c>
      <c r="H75" s="23">
        <v>14201</v>
      </c>
      <c r="I75" s="18">
        <v>60</v>
      </c>
      <c r="J75" s="23">
        <v>36344</v>
      </c>
      <c r="K75" s="18" t="s">
        <v>260</v>
      </c>
      <c r="L75" s="18" t="s">
        <v>261</v>
      </c>
      <c r="M75" s="14" t="s">
        <v>384</v>
      </c>
      <c r="N75" s="14" t="s">
        <v>385</v>
      </c>
    </row>
    <row r="76" spans="1:14" s="14" customFormat="1" x14ac:dyDescent="0.2">
      <c r="A76" s="18" t="s">
        <v>17</v>
      </c>
      <c r="B76" s="18">
        <v>10000</v>
      </c>
      <c r="C76" s="30" t="s">
        <v>376</v>
      </c>
      <c r="D76" s="46">
        <f t="shared" si="23"/>
        <v>2037.6000000000001</v>
      </c>
      <c r="E76" s="45">
        <f t="shared" si="22"/>
        <v>4.9077345897133879</v>
      </c>
      <c r="F76" s="18" t="s">
        <v>279</v>
      </c>
      <c r="G76" s="18" t="s">
        <v>37</v>
      </c>
      <c r="H76" s="23">
        <v>18512</v>
      </c>
      <c r="I76" s="18">
        <v>62</v>
      </c>
      <c r="J76" s="23">
        <v>41466</v>
      </c>
      <c r="K76" s="18" t="s">
        <v>280</v>
      </c>
      <c r="L76" s="18" t="s">
        <v>281</v>
      </c>
      <c r="M76" s="14" t="s">
        <v>384</v>
      </c>
      <c r="N76" s="14" t="s">
        <v>385</v>
      </c>
    </row>
    <row r="77" spans="1:14" s="14" customFormat="1" x14ac:dyDescent="0.2">
      <c r="A77" s="18" t="s">
        <v>17</v>
      </c>
      <c r="B77" s="37">
        <v>21097.5</v>
      </c>
      <c r="C77" s="30" t="s">
        <v>818</v>
      </c>
      <c r="D77" s="46">
        <f t="shared" ref="D77" si="24">C77*86400</f>
        <v>4291</v>
      </c>
      <c r="E77" s="45">
        <f t="shared" ref="E77" si="25">B77/D77</f>
        <v>4.91668608715917</v>
      </c>
      <c r="F77" s="46" t="s">
        <v>816</v>
      </c>
      <c r="G77" s="45" t="s">
        <v>37</v>
      </c>
      <c r="H77" s="23">
        <v>19418</v>
      </c>
      <c r="I77" s="18">
        <v>60</v>
      </c>
      <c r="J77" s="23">
        <v>41336</v>
      </c>
      <c r="K77" s="23" t="s">
        <v>817</v>
      </c>
      <c r="L77" s="18"/>
      <c r="M77" s="100" t="s">
        <v>805</v>
      </c>
    </row>
    <row r="78" spans="1:14" s="14" customFormat="1" x14ac:dyDescent="0.2">
      <c r="A78" s="18" t="s">
        <v>17</v>
      </c>
      <c r="B78" s="18">
        <v>42195</v>
      </c>
      <c r="C78" s="20">
        <v>0.10868055555555556</v>
      </c>
      <c r="D78" s="46">
        <f t="shared" si="23"/>
        <v>9390</v>
      </c>
      <c r="E78" s="45">
        <f t="shared" si="22"/>
        <v>4.4936102236421727</v>
      </c>
      <c r="F78" s="18" t="s">
        <v>295</v>
      </c>
      <c r="G78" s="18" t="s">
        <v>73</v>
      </c>
      <c r="H78" s="23">
        <v>17903</v>
      </c>
      <c r="I78" s="18">
        <v>60</v>
      </c>
      <c r="J78" s="23">
        <v>39845</v>
      </c>
      <c r="K78" s="18" t="s">
        <v>296</v>
      </c>
      <c r="L78" s="18" t="s">
        <v>297</v>
      </c>
      <c r="M78" s="14" t="s">
        <v>384</v>
      </c>
      <c r="N78" s="14" t="s">
        <v>385</v>
      </c>
    </row>
    <row r="79" spans="1:14" s="13" customFormat="1" x14ac:dyDescent="0.2">
      <c r="A79" s="17" t="s">
        <v>18</v>
      </c>
      <c r="B79" s="17">
        <v>100</v>
      </c>
      <c r="C79" s="17">
        <v>12.31</v>
      </c>
      <c r="D79" s="43">
        <f>C79</f>
        <v>12.31</v>
      </c>
      <c r="E79" s="43">
        <f>B79/D79</f>
        <v>8.1234768480909825</v>
      </c>
      <c r="F79" s="17" t="s">
        <v>99</v>
      </c>
      <c r="G79" s="22" t="s">
        <v>33</v>
      </c>
      <c r="H79" s="22">
        <v>19227</v>
      </c>
      <c r="I79" s="33">
        <v>65</v>
      </c>
      <c r="J79" s="22">
        <v>43267</v>
      </c>
      <c r="K79" s="17" t="s">
        <v>100</v>
      </c>
      <c r="L79" s="17" t="s">
        <v>101</v>
      </c>
      <c r="M79" s="13" t="s">
        <v>384</v>
      </c>
      <c r="N79" s="13" t="s">
        <v>385</v>
      </c>
    </row>
    <row r="80" spans="1:14" s="13" customFormat="1" x14ac:dyDescent="0.2">
      <c r="A80" s="17" t="s">
        <v>18</v>
      </c>
      <c r="B80" s="17">
        <v>200</v>
      </c>
      <c r="C80" s="17">
        <v>24.65</v>
      </c>
      <c r="D80" s="43">
        <f>C80</f>
        <v>24.65</v>
      </c>
      <c r="E80" s="43">
        <f>B80/D80</f>
        <v>8.1135902636916839</v>
      </c>
      <c r="F80" s="17" t="s">
        <v>60</v>
      </c>
      <c r="G80" s="17" t="s">
        <v>33</v>
      </c>
      <c r="H80" s="22">
        <v>17399</v>
      </c>
      <c r="I80" s="17">
        <v>65</v>
      </c>
      <c r="J80" s="22">
        <v>41481</v>
      </c>
      <c r="K80" s="17" t="s">
        <v>131</v>
      </c>
      <c r="L80" s="17" t="s">
        <v>132</v>
      </c>
      <c r="M80" s="13" t="s">
        <v>384</v>
      </c>
      <c r="N80" s="13" t="s">
        <v>385</v>
      </c>
    </row>
    <row r="81" spans="1:14" s="13" customFormat="1" x14ac:dyDescent="0.2">
      <c r="A81" s="17" t="s">
        <v>18</v>
      </c>
      <c r="B81" s="17">
        <v>400</v>
      </c>
      <c r="C81" s="17">
        <v>56.09</v>
      </c>
      <c r="D81" s="43">
        <v>56.09</v>
      </c>
      <c r="E81" s="43">
        <f>B81/D81</f>
        <v>7.1313959707612762</v>
      </c>
      <c r="F81" s="17" t="s">
        <v>60</v>
      </c>
      <c r="G81" s="17" t="s">
        <v>33</v>
      </c>
      <c r="H81" s="22">
        <v>17399</v>
      </c>
      <c r="I81" s="17">
        <v>65</v>
      </c>
      <c r="J81" s="22">
        <v>41412</v>
      </c>
      <c r="K81" s="17" t="s">
        <v>66</v>
      </c>
      <c r="L81" s="17" t="s">
        <v>67</v>
      </c>
      <c r="M81" s="13" t="s">
        <v>384</v>
      </c>
      <c r="N81" s="13" t="s">
        <v>385</v>
      </c>
    </row>
    <row r="82" spans="1:14" s="13" customFormat="1" x14ac:dyDescent="0.2">
      <c r="A82" s="17" t="s">
        <v>18</v>
      </c>
      <c r="B82" s="17">
        <v>800</v>
      </c>
      <c r="C82" s="25" t="s">
        <v>312</v>
      </c>
      <c r="D82" s="44">
        <f>C82*86400</f>
        <v>134.33000000000001</v>
      </c>
      <c r="E82" s="43">
        <f t="shared" ref="E82:E89" si="26">B82/D82</f>
        <v>5.9554827663217447</v>
      </c>
      <c r="F82" s="17" t="s">
        <v>76</v>
      </c>
      <c r="G82" s="17" t="s">
        <v>77</v>
      </c>
      <c r="H82" s="22">
        <v>10674</v>
      </c>
      <c r="I82" s="17">
        <v>66</v>
      </c>
      <c r="J82" s="22">
        <v>34898</v>
      </c>
      <c r="K82" s="17" t="s">
        <v>65</v>
      </c>
      <c r="L82" s="17" t="s">
        <v>157</v>
      </c>
      <c r="M82" s="13" t="s">
        <v>384</v>
      </c>
      <c r="N82" s="13" t="s">
        <v>385</v>
      </c>
    </row>
    <row r="83" spans="1:14" s="13" customFormat="1" x14ac:dyDescent="0.2">
      <c r="A83" s="17" t="s">
        <v>18</v>
      </c>
      <c r="B83" s="17">
        <v>1500</v>
      </c>
      <c r="C83" s="25" t="s">
        <v>325</v>
      </c>
      <c r="D83" s="44">
        <f t="shared" ref="D83:D89" si="27">C83*86400</f>
        <v>279.87</v>
      </c>
      <c r="E83" s="43">
        <f t="shared" si="26"/>
        <v>5.3596312573694931</v>
      </c>
      <c r="F83" s="17" t="s">
        <v>186</v>
      </c>
      <c r="G83" s="17" t="s">
        <v>126</v>
      </c>
      <c r="H83" s="22">
        <v>10772</v>
      </c>
      <c r="I83" s="17">
        <v>65</v>
      </c>
      <c r="J83" s="22">
        <v>34531</v>
      </c>
      <c r="K83" s="17" t="s">
        <v>187</v>
      </c>
      <c r="L83" s="17" t="s">
        <v>188</v>
      </c>
      <c r="M83" s="13" t="s">
        <v>384</v>
      </c>
      <c r="N83" s="13" t="s">
        <v>385</v>
      </c>
    </row>
    <row r="84" spans="1:14" s="13" customFormat="1" x14ac:dyDescent="0.2">
      <c r="A84" s="17" t="s">
        <v>18</v>
      </c>
      <c r="B84" s="17">
        <v>1609.3440000000001</v>
      </c>
      <c r="C84" s="25" t="s">
        <v>339</v>
      </c>
      <c r="D84" s="44">
        <f t="shared" si="27"/>
        <v>296.39999999999998</v>
      </c>
      <c r="E84" s="43">
        <f t="shared" si="26"/>
        <v>5.4296356275303648</v>
      </c>
      <c r="F84" s="17" t="s">
        <v>216</v>
      </c>
      <c r="G84" s="17" t="s">
        <v>190</v>
      </c>
      <c r="H84" s="22">
        <v>9836</v>
      </c>
      <c r="I84" s="17">
        <v>65</v>
      </c>
      <c r="J84" s="22">
        <v>33663</v>
      </c>
      <c r="K84" s="17" t="s">
        <v>217</v>
      </c>
      <c r="L84" s="17"/>
      <c r="M84" s="13" t="s">
        <v>384</v>
      </c>
      <c r="N84" s="13" t="s">
        <v>385</v>
      </c>
    </row>
    <row r="85" spans="1:14" s="13" customFormat="1" x14ac:dyDescent="0.2">
      <c r="A85" s="17" t="s">
        <v>18</v>
      </c>
      <c r="B85" s="17">
        <v>3000</v>
      </c>
      <c r="C85" s="25" t="s">
        <v>352</v>
      </c>
      <c r="D85" s="44">
        <f t="shared" si="27"/>
        <v>587.4</v>
      </c>
      <c r="E85" s="43">
        <f t="shared" si="26"/>
        <v>5.1072522982635347</v>
      </c>
      <c r="F85" s="17" t="s">
        <v>216</v>
      </c>
      <c r="G85" s="17" t="s">
        <v>190</v>
      </c>
      <c r="H85" s="22">
        <v>9836</v>
      </c>
      <c r="I85" s="17">
        <v>65</v>
      </c>
      <c r="J85" s="22">
        <v>33642</v>
      </c>
      <c r="K85" s="17" t="s">
        <v>217</v>
      </c>
      <c r="L85" s="17"/>
      <c r="M85" s="13" t="s">
        <v>384</v>
      </c>
      <c r="N85" s="13" t="s">
        <v>385</v>
      </c>
    </row>
    <row r="86" spans="1:14" s="13" customFormat="1" x14ac:dyDescent="0.2">
      <c r="A86" s="17" t="s">
        <v>18</v>
      </c>
      <c r="B86" s="17">
        <v>5000</v>
      </c>
      <c r="C86" s="25" t="s">
        <v>364</v>
      </c>
      <c r="D86" s="44">
        <f t="shared" si="27"/>
        <v>998.80000000000018</v>
      </c>
      <c r="E86" s="43">
        <f t="shared" si="26"/>
        <v>5.00600720865038</v>
      </c>
      <c r="F86" s="17" t="s">
        <v>216</v>
      </c>
      <c r="G86" s="17" t="s">
        <v>190</v>
      </c>
      <c r="H86" s="22">
        <v>9836</v>
      </c>
      <c r="I86" s="17">
        <v>65</v>
      </c>
      <c r="J86" s="22">
        <v>33676</v>
      </c>
      <c r="K86" s="17" t="s">
        <v>217</v>
      </c>
      <c r="L86" s="17" t="s">
        <v>262</v>
      </c>
      <c r="M86" s="13" t="s">
        <v>384</v>
      </c>
      <c r="N86" s="13" t="s">
        <v>385</v>
      </c>
    </row>
    <row r="87" spans="1:14" s="13" customFormat="1" x14ac:dyDescent="0.2">
      <c r="A87" s="17" t="s">
        <v>18</v>
      </c>
      <c r="B87" s="17">
        <v>10000</v>
      </c>
      <c r="C87" s="25" t="s">
        <v>377</v>
      </c>
      <c r="D87" s="44">
        <f t="shared" si="27"/>
        <v>2082.1999999999998</v>
      </c>
      <c r="E87" s="43">
        <f t="shared" si="26"/>
        <v>4.8026126212659692</v>
      </c>
      <c r="F87" s="17" t="s">
        <v>216</v>
      </c>
      <c r="G87" s="17" t="s">
        <v>190</v>
      </c>
      <c r="H87" s="22">
        <v>9836</v>
      </c>
      <c r="I87" s="17">
        <v>65</v>
      </c>
      <c r="J87" s="22">
        <v>33678</v>
      </c>
      <c r="K87" s="17" t="s">
        <v>217</v>
      </c>
      <c r="L87" s="17" t="s">
        <v>262</v>
      </c>
      <c r="M87" s="13" t="s">
        <v>384</v>
      </c>
      <c r="N87" s="13" t="s">
        <v>385</v>
      </c>
    </row>
    <row r="88" spans="1:14" s="13" customFormat="1" x14ac:dyDescent="0.2">
      <c r="A88" s="17" t="s">
        <v>18</v>
      </c>
      <c r="B88" s="17">
        <v>21097.5</v>
      </c>
      <c r="C88" s="25">
        <v>5.3067129629629638E-2</v>
      </c>
      <c r="D88" s="44">
        <f t="shared" ref="D88" si="28">C88*86400</f>
        <v>4585.0000000000009</v>
      </c>
      <c r="E88" s="43">
        <f t="shared" ref="E88" si="29">B88/D88</f>
        <v>4.6014176663031616</v>
      </c>
      <c r="F88" s="44" t="s">
        <v>819</v>
      </c>
      <c r="G88" s="43" t="s">
        <v>126</v>
      </c>
      <c r="H88" s="22">
        <v>10889</v>
      </c>
      <c r="I88" s="17">
        <v>67</v>
      </c>
      <c r="J88" s="22">
        <v>35526</v>
      </c>
      <c r="K88" s="22" t="s">
        <v>820</v>
      </c>
      <c r="L88" s="17"/>
      <c r="M88" s="100" t="s">
        <v>805</v>
      </c>
    </row>
    <row r="89" spans="1:14" s="13" customFormat="1" x14ac:dyDescent="0.2">
      <c r="A89" s="17" t="s">
        <v>18</v>
      </c>
      <c r="B89" s="17">
        <v>42195</v>
      </c>
      <c r="C89" s="32">
        <v>0.11246527777777778</v>
      </c>
      <c r="D89" s="44">
        <f t="shared" si="27"/>
        <v>9717</v>
      </c>
      <c r="E89" s="43">
        <f t="shared" si="26"/>
        <v>4.3423896264279103</v>
      </c>
      <c r="F89" s="17" t="s">
        <v>216</v>
      </c>
      <c r="G89" s="17" t="s">
        <v>190</v>
      </c>
      <c r="H89" s="22">
        <v>9836</v>
      </c>
      <c r="I89" s="17">
        <v>65</v>
      </c>
      <c r="J89" s="22">
        <v>33706</v>
      </c>
      <c r="K89" s="17" t="s">
        <v>203</v>
      </c>
      <c r="L89" s="17" t="s">
        <v>298</v>
      </c>
      <c r="M89" s="13" t="s">
        <v>384</v>
      </c>
      <c r="N89" s="13" t="s">
        <v>385</v>
      </c>
    </row>
    <row r="90" spans="1:14" s="14" customFormat="1" x14ac:dyDescent="0.2">
      <c r="A90" s="18" t="s">
        <v>19</v>
      </c>
      <c r="B90" s="18">
        <v>100</v>
      </c>
      <c r="C90" s="18">
        <v>12.77</v>
      </c>
      <c r="D90" s="45">
        <f>C90</f>
        <v>12.77</v>
      </c>
      <c r="E90" s="45">
        <f>B90/D90</f>
        <v>7.8308535630383718</v>
      </c>
      <c r="F90" s="18" t="s">
        <v>102</v>
      </c>
      <c r="G90" s="23" t="s">
        <v>33</v>
      </c>
      <c r="H90" s="23">
        <v>12924</v>
      </c>
      <c r="I90" s="35">
        <v>70</v>
      </c>
      <c r="J90" s="23">
        <v>38631</v>
      </c>
      <c r="K90" s="18" t="s">
        <v>103</v>
      </c>
      <c r="L90" s="18" t="s">
        <v>104</v>
      </c>
      <c r="M90" s="14" t="s">
        <v>384</v>
      </c>
      <c r="N90" s="14" t="s">
        <v>385</v>
      </c>
    </row>
    <row r="91" spans="1:14" s="14" customFormat="1" x14ac:dyDescent="0.2">
      <c r="A91" s="18" t="s">
        <v>19</v>
      </c>
      <c r="B91" s="18">
        <v>200</v>
      </c>
      <c r="C91" s="18">
        <v>25.75</v>
      </c>
      <c r="D91" s="45">
        <f>C91</f>
        <v>25.75</v>
      </c>
      <c r="E91" s="45">
        <f>B91/D91</f>
        <v>7.766990291262136</v>
      </c>
      <c r="F91" s="18" t="s">
        <v>60</v>
      </c>
      <c r="G91" s="18" t="s">
        <v>33</v>
      </c>
      <c r="H91" s="23">
        <v>17399</v>
      </c>
      <c r="I91" s="18">
        <v>70</v>
      </c>
      <c r="J91" s="23">
        <v>43272</v>
      </c>
      <c r="K91" s="18" t="s">
        <v>133</v>
      </c>
      <c r="L91" s="18" t="s">
        <v>134</v>
      </c>
      <c r="M91" s="14" t="s">
        <v>384</v>
      </c>
      <c r="N91" s="14" t="s">
        <v>385</v>
      </c>
    </row>
    <row r="92" spans="1:14" s="14" customFormat="1" x14ac:dyDescent="0.2">
      <c r="A92" s="18" t="s">
        <v>19</v>
      </c>
      <c r="B92" s="18">
        <v>400</v>
      </c>
      <c r="C92" s="18">
        <v>57.26</v>
      </c>
      <c r="D92" s="45">
        <v>57.26</v>
      </c>
      <c r="E92" s="45">
        <f>B92/D92</f>
        <v>6.9856793573174993</v>
      </c>
      <c r="F92" s="18" t="s">
        <v>60</v>
      </c>
      <c r="G92" s="18" t="s">
        <v>33</v>
      </c>
      <c r="H92" s="23">
        <v>17399</v>
      </c>
      <c r="I92" s="18">
        <v>71</v>
      </c>
      <c r="J92" s="23">
        <v>43354</v>
      </c>
      <c r="K92" s="18" t="s">
        <v>68</v>
      </c>
      <c r="L92" s="18" t="s">
        <v>62</v>
      </c>
      <c r="M92" s="14" t="s">
        <v>384</v>
      </c>
      <c r="N92" s="14" t="s">
        <v>385</v>
      </c>
    </row>
    <row r="93" spans="1:14" s="14" customFormat="1" x14ac:dyDescent="0.2">
      <c r="A93" s="18" t="s">
        <v>19</v>
      </c>
      <c r="B93" s="18">
        <v>800</v>
      </c>
      <c r="C93" s="30" t="s">
        <v>313</v>
      </c>
      <c r="D93" s="46">
        <f>C93*86400</f>
        <v>140.52000000000001</v>
      </c>
      <c r="E93" s="45">
        <f t="shared" ref="E93:E100" si="30">B93/D93</f>
        <v>5.6931397665812691</v>
      </c>
      <c r="F93" s="18" t="s">
        <v>76</v>
      </c>
      <c r="G93" s="18" t="s">
        <v>77</v>
      </c>
      <c r="H93" s="23">
        <v>10674</v>
      </c>
      <c r="I93" s="18">
        <v>70</v>
      </c>
      <c r="J93" s="23">
        <v>36328</v>
      </c>
      <c r="K93" s="18" t="s">
        <v>158</v>
      </c>
      <c r="L93" s="18"/>
      <c r="M93" s="14" t="s">
        <v>384</v>
      </c>
      <c r="N93" s="14" t="s">
        <v>385</v>
      </c>
    </row>
    <row r="94" spans="1:14" s="14" customFormat="1" x14ac:dyDescent="0.2">
      <c r="A94" s="18" t="s">
        <v>19</v>
      </c>
      <c r="B94" s="18">
        <v>1500</v>
      </c>
      <c r="C94" s="30" t="s">
        <v>326</v>
      </c>
      <c r="D94" s="46">
        <f t="shared" ref="D94:D100" si="31">C94*86400</f>
        <v>292.95</v>
      </c>
      <c r="E94" s="45">
        <f t="shared" si="30"/>
        <v>5.1203277009728625</v>
      </c>
      <c r="F94" s="18" t="s">
        <v>189</v>
      </c>
      <c r="G94" s="18" t="s">
        <v>190</v>
      </c>
      <c r="H94" s="23">
        <v>15130</v>
      </c>
      <c r="I94" s="18">
        <v>70</v>
      </c>
      <c r="J94" s="23">
        <v>40739</v>
      </c>
      <c r="K94" s="18" t="s">
        <v>183</v>
      </c>
      <c r="L94" s="18" t="s">
        <v>116</v>
      </c>
      <c r="M94" s="14" t="s">
        <v>384</v>
      </c>
      <c r="N94" s="14" t="s">
        <v>385</v>
      </c>
    </row>
    <row r="95" spans="1:14" s="14" customFormat="1" x14ac:dyDescent="0.2">
      <c r="A95" s="18" t="s">
        <v>19</v>
      </c>
      <c r="B95" s="18">
        <v>1609.3440000000001</v>
      </c>
      <c r="C95" s="30" t="s">
        <v>340</v>
      </c>
      <c r="D95" s="46">
        <f t="shared" si="31"/>
        <v>319.75</v>
      </c>
      <c r="E95" s="45">
        <f t="shared" si="30"/>
        <v>5.0331321344800628</v>
      </c>
      <c r="F95" s="18" t="s">
        <v>218</v>
      </c>
      <c r="G95" s="18" t="s">
        <v>126</v>
      </c>
      <c r="H95" s="23">
        <v>12163</v>
      </c>
      <c r="I95" s="18">
        <v>70</v>
      </c>
      <c r="J95" s="23">
        <v>37813</v>
      </c>
      <c r="K95" s="18" t="s">
        <v>219</v>
      </c>
      <c r="L95" s="18"/>
      <c r="M95" s="14" t="s">
        <v>384</v>
      </c>
      <c r="N95" s="14" t="s">
        <v>385</v>
      </c>
    </row>
    <row r="96" spans="1:14" s="14" customFormat="1" x14ac:dyDescent="0.2">
      <c r="A96" s="18" t="s">
        <v>19</v>
      </c>
      <c r="B96" s="18">
        <v>3000</v>
      </c>
      <c r="C96" s="30" t="s">
        <v>353</v>
      </c>
      <c r="D96" s="46">
        <f t="shared" si="31"/>
        <v>642.40000000000009</v>
      </c>
      <c r="E96" s="45">
        <f t="shared" si="30"/>
        <v>4.6699875466998746</v>
      </c>
      <c r="F96" s="18" t="s">
        <v>186</v>
      </c>
      <c r="G96" s="18" t="s">
        <v>126</v>
      </c>
      <c r="H96" s="23">
        <v>10772</v>
      </c>
      <c r="I96" s="18">
        <v>70</v>
      </c>
      <c r="J96" s="23">
        <v>36343</v>
      </c>
      <c r="K96" s="18" t="s">
        <v>244</v>
      </c>
      <c r="L96" s="18"/>
      <c r="M96" s="14" t="s">
        <v>384</v>
      </c>
      <c r="N96" s="14" t="s">
        <v>385</v>
      </c>
    </row>
    <row r="97" spans="1:14" s="14" customFormat="1" x14ac:dyDescent="0.2">
      <c r="A97" s="18" t="s">
        <v>19</v>
      </c>
      <c r="B97" s="18">
        <v>5000</v>
      </c>
      <c r="C97" s="30" t="s">
        <v>365</v>
      </c>
      <c r="D97" s="46">
        <f t="shared" si="31"/>
        <v>1095.53</v>
      </c>
      <c r="E97" s="45">
        <f t="shared" si="30"/>
        <v>4.5640009858242134</v>
      </c>
      <c r="F97" s="18" t="s">
        <v>189</v>
      </c>
      <c r="G97" s="18" t="s">
        <v>190</v>
      </c>
      <c r="H97" s="23">
        <v>15130</v>
      </c>
      <c r="I97" s="18">
        <v>70</v>
      </c>
      <c r="J97" s="23">
        <v>40733</v>
      </c>
      <c r="K97" s="18" t="s">
        <v>183</v>
      </c>
      <c r="L97" s="18" t="s">
        <v>62</v>
      </c>
      <c r="M97" s="14" t="s">
        <v>384</v>
      </c>
      <c r="N97" s="14" t="s">
        <v>385</v>
      </c>
    </row>
    <row r="98" spans="1:14" s="14" customFormat="1" x14ac:dyDescent="0.2">
      <c r="A98" s="18" t="s">
        <v>19</v>
      </c>
      <c r="B98" s="18">
        <v>10000</v>
      </c>
      <c r="C98" s="30" t="s">
        <v>378</v>
      </c>
      <c r="D98" s="46">
        <f t="shared" si="31"/>
        <v>2284.1299999999997</v>
      </c>
      <c r="E98" s="45">
        <f t="shared" si="30"/>
        <v>4.3780345251802659</v>
      </c>
      <c r="F98" s="18" t="s">
        <v>220</v>
      </c>
      <c r="G98" s="18" t="s">
        <v>77</v>
      </c>
      <c r="H98" s="23">
        <v>11388</v>
      </c>
      <c r="I98" s="18">
        <v>70</v>
      </c>
      <c r="J98" s="23">
        <v>37081</v>
      </c>
      <c r="K98" s="18" t="s">
        <v>202</v>
      </c>
      <c r="L98" s="18" t="s">
        <v>157</v>
      </c>
      <c r="M98" s="14" t="s">
        <v>384</v>
      </c>
      <c r="N98" s="14" t="s">
        <v>385</v>
      </c>
    </row>
    <row r="99" spans="1:14" s="14" customFormat="1" x14ac:dyDescent="0.2">
      <c r="A99" s="18" t="s">
        <v>19</v>
      </c>
      <c r="B99" s="37">
        <v>21097.5</v>
      </c>
      <c r="C99" s="30" t="s">
        <v>822</v>
      </c>
      <c r="D99" s="46">
        <f t="shared" ref="D99" si="32">C99*86400</f>
        <v>4942.9999999999991</v>
      </c>
      <c r="E99" s="45">
        <f t="shared" ref="E99" si="33">B99/D99</f>
        <v>4.2681569896823799</v>
      </c>
      <c r="F99" s="46" t="s">
        <v>220</v>
      </c>
      <c r="G99" s="45" t="s">
        <v>77</v>
      </c>
      <c r="H99" s="23">
        <v>11388</v>
      </c>
      <c r="I99" s="18">
        <v>70</v>
      </c>
      <c r="J99" s="23">
        <v>37002</v>
      </c>
      <c r="K99" s="23" t="s">
        <v>821</v>
      </c>
      <c r="L99" s="18"/>
      <c r="M99" s="100" t="s">
        <v>805</v>
      </c>
    </row>
    <row r="100" spans="1:14" s="14" customFormat="1" x14ac:dyDescent="0.2">
      <c r="A100" s="18" t="s">
        <v>19</v>
      </c>
      <c r="B100" s="18">
        <v>42195</v>
      </c>
      <c r="C100" s="20">
        <v>0.12138888888888888</v>
      </c>
      <c r="D100" s="46">
        <f t="shared" si="31"/>
        <v>10488</v>
      </c>
      <c r="E100" s="45">
        <f t="shared" si="30"/>
        <v>4.0231693363844396</v>
      </c>
      <c r="F100" s="18" t="s">
        <v>220</v>
      </c>
      <c r="G100" s="18" t="s">
        <v>77</v>
      </c>
      <c r="H100" s="23">
        <v>11388</v>
      </c>
      <c r="I100" s="18">
        <v>73</v>
      </c>
      <c r="J100" s="23">
        <v>38256</v>
      </c>
      <c r="K100" s="18" t="s">
        <v>78</v>
      </c>
      <c r="L100" s="18" t="s">
        <v>299</v>
      </c>
      <c r="M100" s="14" t="s">
        <v>384</v>
      </c>
      <c r="N100" s="14" t="s">
        <v>385</v>
      </c>
    </row>
    <row r="101" spans="1:14" s="13" customFormat="1" x14ac:dyDescent="0.2">
      <c r="A101" s="17" t="s">
        <v>20</v>
      </c>
      <c r="B101" s="17">
        <v>100</v>
      </c>
      <c r="C101" s="17">
        <v>13.25</v>
      </c>
      <c r="D101" s="43">
        <f>C101</f>
        <v>13.25</v>
      </c>
      <c r="E101" s="43">
        <f>B101/D101</f>
        <v>7.5471698113207548</v>
      </c>
      <c r="F101" s="17" t="s">
        <v>105</v>
      </c>
      <c r="G101" s="22" t="s">
        <v>33</v>
      </c>
      <c r="H101" s="22">
        <v>16318</v>
      </c>
      <c r="I101" s="33">
        <v>76</v>
      </c>
      <c r="J101" s="22">
        <v>44107</v>
      </c>
      <c r="K101" s="17" t="s">
        <v>106</v>
      </c>
      <c r="L101" s="17" t="s">
        <v>107</v>
      </c>
      <c r="M101" s="13" t="s">
        <v>384</v>
      </c>
      <c r="N101" s="13" t="s">
        <v>385</v>
      </c>
    </row>
    <row r="102" spans="1:14" s="13" customFormat="1" x14ac:dyDescent="0.2">
      <c r="A102" s="17" t="s">
        <v>20</v>
      </c>
      <c r="B102" s="17">
        <v>200</v>
      </c>
      <c r="C102" s="17">
        <v>27.73</v>
      </c>
      <c r="D102" s="43">
        <f>C102</f>
        <v>27.73</v>
      </c>
      <c r="E102" s="43">
        <f>B102/D102</f>
        <v>7.2124053371799492</v>
      </c>
      <c r="F102" s="17" t="s">
        <v>135</v>
      </c>
      <c r="G102" s="17" t="s">
        <v>33</v>
      </c>
      <c r="H102" s="22">
        <v>13465</v>
      </c>
      <c r="I102" s="17">
        <v>75</v>
      </c>
      <c r="J102" s="22">
        <v>41126</v>
      </c>
      <c r="K102" s="17" t="s">
        <v>136</v>
      </c>
      <c r="L102" s="17" t="s">
        <v>134</v>
      </c>
      <c r="M102" s="13" t="s">
        <v>384</v>
      </c>
      <c r="N102" s="13" t="s">
        <v>385</v>
      </c>
    </row>
    <row r="103" spans="1:14" s="13" customFormat="1" x14ac:dyDescent="0.2">
      <c r="A103" s="17" t="s">
        <v>20</v>
      </c>
      <c r="B103" s="17">
        <v>400</v>
      </c>
      <c r="C103" s="17">
        <v>62.4</v>
      </c>
      <c r="D103" s="43">
        <v>62.4</v>
      </c>
      <c r="E103" s="43">
        <f>B103/D103</f>
        <v>6.4102564102564106</v>
      </c>
      <c r="F103" s="17" t="s">
        <v>69</v>
      </c>
      <c r="G103" s="17" t="s">
        <v>57</v>
      </c>
      <c r="H103" s="22">
        <v>14236</v>
      </c>
      <c r="I103" s="17">
        <v>75</v>
      </c>
      <c r="J103" s="22">
        <v>41818</v>
      </c>
      <c r="K103" s="17" t="s">
        <v>70</v>
      </c>
      <c r="L103" s="17" t="s">
        <v>71</v>
      </c>
      <c r="M103" s="13" t="s">
        <v>384</v>
      </c>
      <c r="N103" s="13" t="s">
        <v>385</v>
      </c>
    </row>
    <row r="104" spans="1:14" s="13" customFormat="1" x14ac:dyDescent="0.2">
      <c r="A104" s="17" t="s">
        <v>20</v>
      </c>
      <c r="B104" s="17">
        <v>800</v>
      </c>
      <c r="C104" s="25" t="s">
        <v>314</v>
      </c>
      <c r="D104" s="44">
        <f>C104*86400</f>
        <v>150.59</v>
      </c>
      <c r="E104" s="43">
        <f t="shared" ref="E104:E111" si="34">B104/D104</f>
        <v>5.3124377448701772</v>
      </c>
      <c r="F104" s="17" t="s">
        <v>159</v>
      </c>
      <c r="G104" s="17" t="s">
        <v>160</v>
      </c>
      <c r="H104" s="22">
        <v>15096</v>
      </c>
      <c r="I104" s="17">
        <v>75</v>
      </c>
      <c r="J104" s="22">
        <v>42539</v>
      </c>
      <c r="K104" s="17" t="s">
        <v>161</v>
      </c>
      <c r="L104" s="17" t="s">
        <v>162</v>
      </c>
      <c r="M104" s="13" t="s">
        <v>384</v>
      </c>
      <c r="N104" s="13" t="s">
        <v>385</v>
      </c>
    </row>
    <row r="105" spans="1:14" s="13" customFormat="1" x14ac:dyDescent="0.2">
      <c r="A105" s="17" t="s">
        <v>20</v>
      </c>
      <c r="B105" s="17">
        <v>1500</v>
      </c>
      <c r="C105" s="25" t="s">
        <v>327</v>
      </c>
      <c r="D105" s="44">
        <f t="shared" ref="D105:D111" si="35">C105*86400</f>
        <v>311.27000000000004</v>
      </c>
      <c r="E105" s="43">
        <f t="shared" si="34"/>
        <v>4.8189674559064475</v>
      </c>
      <c r="F105" s="17" t="s">
        <v>159</v>
      </c>
      <c r="G105" s="17" t="s">
        <v>160</v>
      </c>
      <c r="H105" s="22">
        <v>15096</v>
      </c>
      <c r="I105" s="17">
        <v>77</v>
      </c>
      <c r="J105" s="22">
        <v>43267</v>
      </c>
      <c r="K105" s="17" t="s">
        <v>191</v>
      </c>
      <c r="L105" s="17" t="s">
        <v>162</v>
      </c>
      <c r="M105" s="13" t="s">
        <v>384</v>
      </c>
      <c r="N105" s="13" t="s">
        <v>385</v>
      </c>
    </row>
    <row r="106" spans="1:14" s="13" customFormat="1" x14ac:dyDescent="0.2">
      <c r="A106" s="17" t="s">
        <v>20</v>
      </c>
      <c r="B106" s="17">
        <v>1609.3440000000001</v>
      </c>
      <c r="C106" s="25" t="s">
        <v>341</v>
      </c>
      <c r="D106" s="44">
        <f t="shared" si="35"/>
        <v>341.8</v>
      </c>
      <c r="E106" s="43">
        <f t="shared" si="34"/>
        <v>4.7084376828554708</v>
      </c>
      <c r="F106" s="17" t="s">
        <v>220</v>
      </c>
      <c r="G106" s="17" t="s">
        <v>77</v>
      </c>
      <c r="H106" s="22">
        <v>11388</v>
      </c>
      <c r="I106" s="17">
        <v>75</v>
      </c>
      <c r="J106" s="22">
        <v>38926</v>
      </c>
      <c r="K106" s="17" t="s">
        <v>221</v>
      </c>
      <c r="L106" s="17" t="s">
        <v>222</v>
      </c>
      <c r="M106" s="13" t="s">
        <v>384</v>
      </c>
      <c r="N106" s="13" t="s">
        <v>385</v>
      </c>
    </row>
    <row r="107" spans="1:14" s="13" customFormat="1" x14ac:dyDescent="0.2">
      <c r="A107" s="17" t="s">
        <v>20</v>
      </c>
      <c r="B107" s="17">
        <v>3000</v>
      </c>
      <c r="C107" s="25" t="s">
        <v>354</v>
      </c>
      <c r="D107" s="44">
        <f t="shared" si="35"/>
        <v>670.43</v>
      </c>
      <c r="E107" s="43">
        <f t="shared" si="34"/>
        <v>4.4747400921796459</v>
      </c>
      <c r="F107" s="17" t="s">
        <v>220</v>
      </c>
      <c r="G107" s="17" t="s">
        <v>77</v>
      </c>
      <c r="H107" s="22">
        <v>11388</v>
      </c>
      <c r="I107" s="17">
        <v>75</v>
      </c>
      <c r="J107" s="22">
        <v>38923</v>
      </c>
      <c r="K107" s="17" t="s">
        <v>78</v>
      </c>
      <c r="L107" s="17" t="s">
        <v>245</v>
      </c>
      <c r="M107" s="13" t="s">
        <v>384</v>
      </c>
      <c r="N107" s="13" t="s">
        <v>385</v>
      </c>
    </row>
    <row r="108" spans="1:14" s="13" customFormat="1" x14ac:dyDescent="0.2">
      <c r="A108" s="17" t="s">
        <v>20</v>
      </c>
      <c r="B108" s="17">
        <v>5000</v>
      </c>
      <c r="C108" s="25" t="s">
        <v>366</v>
      </c>
      <c r="D108" s="44">
        <f t="shared" si="35"/>
        <v>1147.02</v>
      </c>
      <c r="E108" s="43">
        <f t="shared" si="34"/>
        <v>4.3591218984847693</v>
      </c>
      <c r="F108" s="17" t="s">
        <v>220</v>
      </c>
      <c r="G108" s="17" t="s">
        <v>77</v>
      </c>
      <c r="H108" s="22">
        <v>11388</v>
      </c>
      <c r="I108" s="17">
        <v>75</v>
      </c>
      <c r="J108" s="22">
        <v>38921</v>
      </c>
      <c r="K108" s="17" t="s">
        <v>263</v>
      </c>
      <c r="L108" s="17" t="s">
        <v>264</v>
      </c>
      <c r="M108" s="13" t="s">
        <v>384</v>
      </c>
      <c r="N108" s="13" t="s">
        <v>385</v>
      </c>
    </row>
    <row r="109" spans="1:14" s="13" customFormat="1" x14ac:dyDescent="0.2">
      <c r="A109" s="17" t="s">
        <v>20</v>
      </c>
      <c r="B109" s="17">
        <v>10000</v>
      </c>
      <c r="C109" s="25" t="s">
        <v>379</v>
      </c>
      <c r="D109" s="44">
        <f t="shared" si="35"/>
        <v>2365.1600000000003</v>
      </c>
      <c r="E109" s="43">
        <f t="shared" si="34"/>
        <v>4.2280437687090933</v>
      </c>
      <c r="F109" s="17" t="s">
        <v>220</v>
      </c>
      <c r="G109" s="17" t="s">
        <v>77</v>
      </c>
      <c r="H109" s="22">
        <v>11388</v>
      </c>
      <c r="I109" s="17">
        <v>75</v>
      </c>
      <c r="J109" s="22">
        <v>38919</v>
      </c>
      <c r="K109" s="17" t="s">
        <v>263</v>
      </c>
      <c r="L109" s="17" t="s">
        <v>282</v>
      </c>
      <c r="M109" s="13" t="s">
        <v>384</v>
      </c>
      <c r="N109" s="13" t="s">
        <v>385</v>
      </c>
    </row>
    <row r="110" spans="1:14" s="13" customFormat="1" x14ac:dyDescent="0.2">
      <c r="A110" s="17" t="s">
        <v>20</v>
      </c>
      <c r="B110" s="17">
        <v>21097.5</v>
      </c>
      <c r="C110" s="25" t="s">
        <v>824</v>
      </c>
      <c r="D110" s="44">
        <f t="shared" ref="D110" si="36">C110*86400</f>
        <v>5366</v>
      </c>
      <c r="E110" s="43">
        <f t="shared" ref="E110" si="37">B110/D110</f>
        <v>3.9316995900111813</v>
      </c>
      <c r="F110" s="44" t="s">
        <v>220</v>
      </c>
      <c r="G110" s="43" t="s">
        <v>77</v>
      </c>
      <c r="H110" s="22">
        <v>11388</v>
      </c>
      <c r="I110" s="17">
        <v>76</v>
      </c>
      <c r="J110" s="22">
        <v>39215</v>
      </c>
      <c r="K110" s="22" t="s">
        <v>823</v>
      </c>
      <c r="L110" s="17"/>
      <c r="M110" s="100" t="s">
        <v>805</v>
      </c>
    </row>
    <row r="111" spans="1:14" s="13" customFormat="1" x14ac:dyDescent="0.2">
      <c r="A111" s="17" t="s">
        <v>20</v>
      </c>
      <c r="B111" s="17">
        <v>42195</v>
      </c>
      <c r="C111" s="32">
        <v>0.12840277777777778</v>
      </c>
      <c r="D111" s="44">
        <f t="shared" si="35"/>
        <v>11094</v>
      </c>
      <c r="E111" s="43">
        <f t="shared" si="34"/>
        <v>3.8034072471606275</v>
      </c>
      <c r="F111" s="17" t="s">
        <v>220</v>
      </c>
      <c r="G111" s="17" t="s">
        <v>77</v>
      </c>
      <c r="H111" s="22">
        <v>11388</v>
      </c>
      <c r="I111" s="17">
        <v>76</v>
      </c>
      <c r="J111" s="22">
        <v>39187</v>
      </c>
      <c r="K111" s="17" t="s">
        <v>219</v>
      </c>
      <c r="L111" s="17" t="s">
        <v>294</v>
      </c>
      <c r="M111" s="13" t="s">
        <v>384</v>
      </c>
      <c r="N111" s="13" t="s">
        <v>385</v>
      </c>
    </row>
    <row r="112" spans="1:14" s="14" customFormat="1" x14ac:dyDescent="0.2">
      <c r="A112" s="18" t="s">
        <v>21</v>
      </c>
      <c r="B112" s="18">
        <v>100</v>
      </c>
      <c r="C112" s="18">
        <v>14.35</v>
      </c>
      <c r="D112" s="45">
        <f>C112</f>
        <v>14.35</v>
      </c>
      <c r="E112" s="45">
        <f>B112/D112</f>
        <v>6.9686411149825789</v>
      </c>
      <c r="F112" s="18" t="s">
        <v>108</v>
      </c>
      <c r="G112" s="23" t="s">
        <v>33</v>
      </c>
      <c r="H112" s="23">
        <v>6288</v>
      </c>
      <c r="I112" s="35">
        <v>80</v>
      </c>
      <c r="J112" s="23">
        <v>35560</v>
      </c>
      <c r="K112" s="18" t="s">
        <v>109</v>
      </c>
      <c r="L112" s="18" t="s">
        <v>110</v>
      </c>
      <c r="M112" s="14" t="s">
        <v>384</v>
      </c>
      <c r="N112" s="14" t="s">
        <v>385</v>
      </c>
    </row>
    <row r="113" spans="1:14" s="14" customFormat="1" x14ac:dyDescent="0.2">
      <c r="A113" s="18" t="s">
        <v>21</v>
      </c>
      <c r="B113" s="18">
        <v>200</v>
      </c>
      <c r="C113" s="18">
        <v>29.54</v>
      </c>
      <c r="D113" s="45">
        <f>C113</f>
        <v>29.54</v>
      </c>
      <c r="E113" s="45">
        <f>B113/D113</f>
        <v>6.7704807041299935</v>
      </c>
      <c r="F113" s="18" t="s">
        <v>137</v>
      </c>
      <c r="G113" s="18" t="s">
        <v>73</v>
      </c>
      <c r="H113" s="23">
        <v>11577</v>
      </c>
      <c r="I113" s="18">
        <v>81</v>
      </c>
      <c r="J113" s="23">
        <v>41168</v>
      </c>
      <c r="K113" s="18" t="s">
        <v>74</v>
      </c>
      <c r="L113" s="18" t="s">
        <v>75</v>
      </c>
      <c r="M113" s="14" t="s">
        <v>384</v>
      </c>
      <c r="N113" s="14" t="s">
        <v>385</v>
      </c>
    </row>
    <row r="114" spans="1:14" s="14" customFormat="1" x14ac:dyDescent="0.2">
      <c r="A114" s="18" t="s">
        <v>21</v>
      </c>
      <c r="B114" s="18">
        <v>400</v>
      </c>
      <c r="C114" s="18">
        <v>70.010000000000005</v>
      </c>
      <c r="D114" s="45">
        <v>70.099999999999994</v>
      </c>
      <c r="E114" s="45">
        <f>B114/D114</f>
        <v>5.7061340941512126</v>
      </c>
      <c r="F114" s="18" t="s">
        <v>72</v>
      </c>
      <c r="G114" s="18" t="s">
        <v>73</v>
      </c>
      <c r="H114" s="23">
        <v>11577</v>
      </c>
      <c r="I114" s="18">
        <v>81</v>
      </c>
      <c r="J114" s="23">
        <v>41161</v>
      </c>
      <c r="K114" s="18" t="s">
        <v>74</v>
      </c>
      <c r="L114" s="18" t="s">
        <v>75</v>
      </c>
      <c r="M114" s="14" t="s">
        <v>384</v>
      </c>
      <c r="N114" s="14" t="s">
        <v>385</v>
      </c>
    </row>
    <row r="115" spans="1:14" s="14" customFormat="1" x14ac:dyDescent="0.2">
      <c r="A115" s="18" t="s">
        <v>21</v>
      </c>
      <c r="B115" s="18">
        <v>800</v>
      </c>
      <c r="C115" s="30" t="s">
        <v>315</v>
      </c>
      <c r="D115" s="46">
        <f>C115*86400</f>
        <v>168.95</v>
      </c>
      <c r="E115" s="45">
        <f t="shared" ref="E115:E122" si="38">B115/D115</f>
        <v>4.735128736312519</v>
      </c>
      <c r="F115" s="18" t="s">
        <v>76</v>
      </c>
      <c r="G115" s="18" t="s">
        <v>77</v>
      </c>
      <c r="H115" s="23">
        <v>10674</v>
      </c>
      <c r="I115" s="18">
        <v>80</v>
      </c>
      <c r="J115" s="23">
        <v>39985</v>
      </c>
      <c r="K115" s="18" t="s">
        <v>78</v>
      </c>
      <c r="L115" s="18" t="s">
        <v>167</v>
      </c>
      <c r="M115" s="14" t="s">
        <v>384</v>
      </c>
      <c r="N115" s="14" t="s">
        <v>385</v>
      </c>
    </row>
    <row r="116" spans="1:14" s="14" customFormat="1" x14ac:dyDescent="0.2">
      <c r="A116" s="18" t="s">
        <v>21</v>
      </c>
      <c r="B116" s="18">
        <v>1500</v>
      </c>
      <c r="C116" s="30" t="s">
        <v>328</v>
      </c>
      <c r="D116" s="46">
        <f t="shared" ref="D116:D122" si="39">C116*86400</f>
        <v>347.45</v>
      </c>
      <c r="E116" s="45">
        <f t="shared" si="38"/>
        <v>4.3171679378327816</v>
      </c>
      <c r="F116" s="18" t="s">
        <v>192</v>
      </c>
      <c r="G116" s="18" t="s">
        <v>160</v>
      </c>
      <c r="H116" s="23">
        <v>13230</v>
      </c>
      <c r="I116" s="18">
        <v>80</v>
      </c>
      <c r="J116" s="23">
        <v>42560</v>
      </c>
      <c r="K116" s="18" t="s">
        <v>193</v>
      </c>
      <c r="L116" s="18" t="s">
        <v>194</v>
      </c>
      <c r="M116" s="14" t="s">
        <v>384</v>
      </c>
      <c r="N116" s="14" t="s">
        <v>385</v>
      </c>
    </row>
    <row r="117" spans="1:14" s="14" customFormat="1" x14ac:dyDescent="0.2">
      <c r="A117" s="18" t="s">
        <v>21</v>
      </c>
      <c r="B117" s="18">
        <v>1609.3440000000001</v>
      </c>
      <c r="C117" s="30" t="s">
        <v>342</v>
      </c>
      <c r="D117" s="46">
        <f t="shared" si="39"/>
        <v>382.69000000000005</v>
      </c>
      <c r="E117" s="45">
        <f t="shared" si="38"/>
        <v>4.2053463638976716</v>
      </c>
      <c r="F117" s="18" t="s">
        <v>223</v>
      </c>
      <c r="G117" s="18" t="s">
        <v>160</v>
      </c>
      <c r="H117" s="23">
        <v>13230</v>
      </c>
      <c r="I117" s="18">
        <v>81</v>
      </c>
      <c r="J117" s="23">
        <v>42882</v>
      </c>
      <c r="K117" s="18" t="s">
        <v>224</v>
      </c>
      <c r="L117" s="18" t="s">
        <v>225</v>
      </c>
      <c r="M117" s="14" t="s">
        <v>384</v>
      </c>
      <c r="N117" s="14" t="s">
        <v>385</v>
      </c>
    </row>
    <row r="118" spans="1:14" s="14" customFormat="1" x14ac:dyDescent="0.2">
      <c r="A118" s="18" t="s">
        <v>21</v>
      </c>
      <c r="B118" s="18">
        <v>3000</v>
      </c>
      <c r="C118" s="30" t="s">
        <v>355</v>
      </c>
      <c r="D118" s="46">
        <f t="shared" si="39"/>
        <v>733.56000000000006</v>
      </c>
      <c r="E118" s="45">
        <f t="shared" si="38"/>
        <v>4.0896450188123668</v>
      </c>
      <c r="F118" s="18" t="s">
        <v>220</v>
      </c>
      <c r="G118" s="18" t="s">
        <v>77</v>
      </c>
      <c r="H118" s="23">
        <v>11388</v>
      </c>
      <c r="I118" s="18">
        <v>80</v>
      </c>
      <c r="J118" s="23">
        <v>40750</v>
      </c>
      <c r="K118" s="18" t="s">
        <v>78</v>
      </c>
      <c r="L118" s="18" t="s">
        <v>245</v>
      </c>
      <c r="M118" s="14" t="s">
        <v>384</v>
      </c>
      <c r="N118" s="14" t="s">
        <v>385</v>
      </c>
    </row>
    <row r="119" spans="1:14" s="14" customFormat="1" x14ac:dyDescent="0.2">
      <c r="A119" s="18" t="s">
        <v>21</v>
      </c>
      <c r="B119" s="18">
        <v>5000</v>
      </c>
      <c r="C119" s="30" t="s">
        <v>367</v>
      </c>
      <c r="D119" s="46">
        <f t="shared" si="39"/>
        <v>1258.1199999999999</v>
      </c>
      <c r="E119" s="45">
        <f t="shared" si="38"/>
        <v>3.9741837026674722</v>
      </c>
      <c r="F119" s="18" t="s">
        <v>220</v>
      </c>
      <c r="G119" s="18" t="s">
        <v>77</v>
      </c>
      <c r="H119" s="23">
        <v>11388</v>
      </c>
      <c r="I119" s="18">
        <v>80</v>
      </c>
      <c r="J119" s="23">
        <v>40713</v>
      </c>
      <c r="K119" s="18" t="s">
        <v>265</v>
      </c>
      <c r="L119" s="18" t="s">
        <v>264</v>
      </c>
      <c r="M119" s="14" t="s">
        <v>384</v>
      </c>
      <c r="N119" s="14" t="s">
        <v>385</v>
      </c>
    </row>
    <row r="120" spans="1:14" s="14" customFormat="1" x14ac:dyDescent="0.2">
      <c r="A120" s="18" t="s">
        <v>21</v>
      </c>
      <c r="B120" s="18">
        <v>10000</v>
      </c>
      <c r="C120" s="30" t="s">
        <v>380</v>
      </c>
      <c r="D120" s="46">
        <f t="shared" si="39"/>
        <v>2559.9499999999998</v>
      </c>
      <c r="E120" s="45">
        <f t="shared" si="38"/>
        <v>3.9063262954354578</v>
      </c>
      <c r="F120" s="18" t="s">
        <v>220</v>
      </c>
      <c r="G120" s="18" t="s">
        <v>77</v>
      </c>
      <c r="H120" s="23">
        <v>11388</v>
      </c>
      <c r="I120" s="18">
        <v>80</v>
      </c>
      <c r="J120" s="23">
        <v>40733</v>
      </c>
      <c r="K120" s="18" t="s">
        <v>183</v>
      </c>
      <c r="L120" s="18" t="s">
        <v>62</v>
      </c>
      <c r="M120" s="14" t="s">
        <v>384</v>
      </c>
      <c r="N120" s="14" t="s">
        <v>385</v>
      </c>
    </row>
    <row r="121" spans="1:14" s="14" customFormat="1" x14ac:dyDescent="0.2">
      <c r="A121" s="18" t="s">
        <v>21</v>
      </c>
      <c r="B121" s="37">
        <v>21097.5</v>
      </c>
      <c r="C121" s="30" t="s">
        <v>826</v>
      </c>
      <c r="D121" s="46">
        <f t="shared" ref="D121" si="40">C121*86400</f>
        <v>5939</v>
      </c>
      <c r="E121" s="45">
        <f t="shared" ref="E121" si="41">B121/D121</f>
        <v>3.5523657181343662</v>
      </c>
      <c r="F121" s="46" t="s">
        <v>220</v>
      </c>
      <c r="G121" s="45" t="s">
        <v>77</v>
      </c>
      <c r="H121" s="23">
        <v>11388</v>
      </c>
      <c r="I121" s="18">
        <v>81</v>
      </c>
      <c r="J121" s="23">
        <v>41168</v>
      </c>
      <c r="K121" s="23" t="s">
        <v>825</v>
      </c>
      <c r="L121" s="18"/>
      <c r="M121" s="100" t="s">
        <v>805</v>
      </c>
    </row>
    <row r="122" spans="1:14" s="14" customFormat="1" x14ac:dyDescent="0.2">
      <c r="A122" s="18" t="s">
        <v>21</v>
      </c>
      <c r="B122" s="18">
        <v>42195</v>
      </c>
      <c r="C122" s="20">
        <v>0.13604166666666667</v>
      </c>
      <c r="D122" s="46">
        <f t="shared" si="39"/>
        <v>11754</v>
      </c>
      <c r="E122" s="45">
        <f t="shared" si="38"/>
        <v>3.5898417559979583</v>
      </c>
      <c r="F122" s="18" t="s">
        <v>220</v>
      </c>
      <c r="G122" s="18" t="s">
        <v>77</v>
      </c>
      <c r="H122" s="23">
        <v>11388</v>
      </c>
      <c r="I122" s="18">
        <v>80</v>
      </c>
      <c r="J122" s="23">
        <v>40832</v>
      </c>
      <c r="K122" s="18" t="s">
        <v>78</v>
      </c>
      <c r="L122" s="18" t="s">
        <v>299</v>
      </c>
      <c r="M122" s="14" t="s">
        <v>384</v>
      </c>
      <c r="N122" s="14" t="s">
        <v>385</v>
      </c>
    </row>
    <row r="123" spans="1:14" s="13" customFormat="1" x14ac:dyDescent="0.2">
      <c r="A123" s="17" t="s">
        <v>22</v>
      </c>
      <c r="B123" s="17">
        <v>100</v>
      </c>
      <c r="C123" s="17">
        <v>15.08</v>
      </c>
      <c r="D123" s="43">
        <f>C123</f>
        <v>15.08</v>
      </c>
      <c r="E123" s="43">
        <f>B123/D123</f>
        <v>6.6312997347480103</v>
      </c>
      <c r="F123" s="17" t="s">
        <v>111</v>
      </c>
      <c r="G123" s="22" t="s">
        <v>73</v>
      </c>
      <c r="H123" s="22">
        <v>11300</v>
      </c>
      <c r="I123" s="33">
        <v>86</v>
      </c>
      <c r="J123" s="22">
        <v>42911</v>
      </c>
      <c r="K123" s="17" t="s">
        <v>112</v>
      </c>
      <c r="L123" s="17" t="s">
        <v>113</v>
      </c>
      <c r="M123" s="13" t="s">
        <v>384</v>
      </c>
      <c r="N123" s="13" t="s">
        <v>385</v>
      </c>
    </row>
    <row r="124" spans="1:14" s="13" customFormat="1" x14ac:dyDescent="0.2">
      <c r="A124" s="17" t="s">
        <v>22</v>
      </c>
      <c r="B124" s="17">
        <v>200</v>
      </c>
      <c r="C124" s="17">
        <v>31.69</v>
      </c>
      <c r="D124" s="43">
        <f>C124</f>
        <v>31.69</v>
      </c>
      <c r="E124" s="43">
        <f>B124/D124</f>
        <v>6.3111391606184917</v>
      </c>
      <c r="F124" s="17" t="s">
        <v>137</v>
      </c>
      <c r="G124" s="17" t="s">
        <v>73</v>
      </c>
      <c r="H124" s="22">
        <v>11577</v>
      </c>
      <c r="I124" s="17">
        <v>85</v>
      </c>
      <c r="J124" s="22">
        <v>42630</v>
      </c>
      <c r="K124" s="17" t="s">
        <v>138</v>
      </c>
      <c r="L124" s="17" t="s">
        <v>139</v>
      </c>
      <c r="M124" s="13" t="s">
        <v>384</v>
      </c>
      <c r="N124" s="13" t="s">
        <v>385</v>
      </c>
    </row>
    <row r="125" spans="1:14" s="13" customFormat="1" x14ac:dyDescent="0.2">
      <c r="A125" s="17" t="s">
        <v>22</v>
      </c>
      <c r="B125" s="17">
        <v>400</v>
      </c>
      <c r="C125" s="17">
        <v>77.12</v>
      </c>
      <c r="D125" s="43">
        <v>77.12</v>
      </c>
      <c r="E125" s="43">
        <f>B125/D125</f>
        <v>5.1867219917012441</v>
      </c>
      <c r="F125" s="17" t="s">
        <v>76</v>
      </c>
      <c r="G125" s="17" t="s">
        <v>77</v>
      </c>
      <c r="H125" s="22">
        <v>10674</v>
      </c>
      <c r="I125" s="17">
        <v>85</v>
      </c>
      <c r="J125" s="22">
        <v>41832</v>
      </c>
      <c r="K125" s="17" t="s">
        <v>78</v>
      </c>
      <c r="L125" s="17" t="s">
        <v>79</v>
      </c>
      <c r="M125" s="13" t="s">
        <v>384</v>
      </c>
      <c r="N125" s="13" t="s">
        <v>385</v>
      </c>
    </row>
    <row r="126" spans="1:14" s="13" customFormat="1" x14ac:dyDescent="0.2">
      <c r="A126" s="17" t="s">
        <v>22</v>
      </c>
      <c r="B126" s="17">
        <v>800</v>
      </c>
      <c r="C126" s="25" t="s">
        <v>316</v>
      </c>
      <c r="D126" s="44">
        <f>C126*86400</f>
        <v>186.69</v>
      </c>
      <c r="E126" s="43">
        <f t="shared" ref="E126:E133" si="42">B126/D126</f>
        <v>4.2851786383844876</v>
      </c>
      <c r="F126" s="17" t="s">
        <v>163</v>
      </c>
      <c r="G126" s="17" t="s">
        <v>164</v>
      </c>
      <c r="H126" s="22">
        <v>11855</v>
      </c>
      <c r="I126" s="17">
        <v>85</v>
      </c>
      <c r="J126" s="22">
        <v>42914</v>
      </c>
      <c r="K126" s="17" t="s">
        <v>165</v>
      </c>
      <c r="L126" s="17" t="s">
        <v>166</v>
      </c>
      <c r="M126" s="13" t="s">
        <v>384</v>
      </c>
      <c r="N126" s="13" t="s">
        <v>385</v>
      </c>
    </row>
    <row r="127" spans="1:14" s="13" customFormat="1" x14ac:dyDescent="0.2">
      <c r="A127" s="17" t="s">
        <v>22</v>
      </c>
      <c r="B127" s="17">
        <v>1500</v>
      </c>
      <c r="C127" s="25" t="s">
        <v>329</v>
      </c>
      <c r="D127" s="44">
        <f t="shared" ref="D127:D131" si="43">C127*86400</f>
        <v>387.3</v>
      </c>
      <c r="E127" s="43">
        <f t="shared" si="42"/>
        <v>3.8729666924864445</v>
      </c>
      <c r="F127" s="17" t="s">
        <v>163</v>
      </c>
      <c r="G127" s="17" t="s">
        <v>164</v>
      </c>
      <c r="H127" s="22">
        <v>11855</v>
      </c>
      <c r="I127" s="17">
        <v>85</v>
      </c>
      <c r="J127" s="22">
        <v>42901</v>
      </c>
      <c r="K127" s="17" t="s">
        <v>165</v>
      </c>
      <c r="L127" s="17" t="s">
        <v>196</v>
      </c>
      <c r="M127" s="13" t="s">
        <v>384</v>
      </c>
      <c r="N127" s="13" t="s">
        <v>385</v>
      </c>
    </row>
    <row r="128" spans="1:14" s="13" customFormat="1" x14ac:dyDescent="0.2">
      <c r="A128" s="17" t="s">
        <v>22</v>
      </c>
      <c r="B128" s="17">
        <v>1609.3440000000001</v>
      </c>
      <c r="C128" s="25" t="s">
        <v>343</v>
      </c>
      <c r="D128" s="44">
        <f t="shared" si="43"/>
        <v>436.7</v>
      </c>
      <c r="E128" s="43">
        <f t="shared" si="42"/>
        <v>3.6852392947103279</v>
      </c>
      <c r="F128" s="17" t="s">
        <v>163</v>
      </c>
      <c r="G128" s="17" t="s">
        <v>164</v>
      </c>
      <c r="H128" s="22">
        <v>11855</v>
      </c>
      <c r="I128" s="17">
        <v>85</v>
      </c>
      <c r="J128" s="22">
        <v>42964</v>
      </c>
      <c r="K128" s="17" t="s">
        <v>165</v>
      </c>
      <c r="L128" s="17" t="s">
        <v>196</v>
      </c>
      <c r="M128" s="13" t="s">
        <v>384</v>
      </c>
      <c r="N128" s="13" t="s">
        <v>385</v>
      </c>
    </row>
    <row r="129" spans="1:14" s="13" customFormat="1" x14ac:dyDescent="0.2">
      <c r="A129" s="17" t="s">
        <v>22</v>
      </c>
      <c r="B129" s="17">
        <v>3000</v>
      </c>
      <c r="C129" s="25" t="s">
        <v>356</v>
      </c>
      <c r="D129" s="44">
        <f t="shared" si="43"/>
        <v>853.4</v>
      </c>
      <c r="E129" s="43">
        <f t="shared" si="42"/>
        <v>3.5153503632528711</v>
      </c>
      <c r="F129" s="17" t="s">
        <v>246</v>
      </c>
      <c r="G129" s="17" t="s">
        <v>160</v>
      </c>
      <c r="H129" s="22">
        <v>6987</v>
      </c>
      <c r="I129" s="17">
        <v>86</v>
      </c>
      <c r="J129" s="22">
        <v>38403</v>
      </c>
      <c r="K129" s="17" t="s">
        <v>247</v>
      </c>
      <c r="L129" s="17" t="s">
        <v>248</v>
      </c>
      <c r="M129" s="13" t="s">
        <v>384</v>
      </c>
      <c r="N129" s="13" t="s">
        <v>385</v>
      </c>
    </row>
    <row r="130" spans="1:14" s="13" customFormat="1" x14ac:dyDescent="0.2">
      <c r="A130" s="17" t="s">
        <v>22</v>
      </c>
      <c r="B130" s="17">
        <v>5000</v>
      </c>
      <c r="C130" s="25" t="s">
        <v>368</v>
      </c>
      <c r="D130" s="44">
        <f t="shared" si="43"/>
        <v>1443.99</v>
      </c>
      <c r="E130" s="43">
        <f t="shared" si="42"/>
        <v>3.4626278575336396</v>
      </c>
      <c r="F130" s="17" t="s">
        <v>220</v>
      </c>
      <c r="G130" s="17" t="s">
        <v>77</v>
      </c>
      <c r="H130" s="22">
        <v>11388</v>
      </c>
      <c r="I130" s="17">
        <v>85</v>
      </c>
      <c r="J130" s="22">
        <v>42581</v>
      </c>
      <c r="K130" s="17" t="s">
        <v>78</v>
      </c>
      <c r="L130" s="17" t="s">
        <v>266</v>
      </c>
      <c r="M130" s="13" t="s">
        <v>384</v>
      </c>
      <c r="N130" s="13" t="s">
        <v>385</v>
      </c>
    </row>
    <row r="131" spans="1:14" s="13" customFormat="1" x14ac:dyDescent="0.2">
      <c r="A131" s="17" t="s">
        <v>22</v>
      </c>
      <c r="B131" s="17">
        <v>10000</v>
      </c>
      <c r="C131" s="25" t="s">
        <v>381</v>
      </c>
      <c r="D131" s="44">
        <f t="shared" si="43"/>
        <v>3067.53</v>
      </c>
      <c r="E131" s="43">
        <f t="shared" si="42"/>
        <v>3.259951817912131</v>
      </c>
      <c r="F131" s="17" t="s">
        <v>220</v>
      </c>
      <c r="G131" s="17" t="s">
        <v>77</v>
      </c>
      <c r="H131" s="22">
        <v>11388</v>
      </c>
      <c r="I131" s="17">
        <v>86</v>
      </c>
      <c r="J131" s="22">
        <v>42594</v>
      </c>
      <c r="K131" s="17" t="s">
        <v>78</v>
      </c>
      <c r="L131" s="17" t="s">
        <v>282</v>
      </c>
      <c r="M131" s="13" t="s">
        <v>384</v>
      </c>
      <c r="N131" s="13" t="s">
        <v>385</v>
      </c>
    </row>
    <row r="132" spans="1:14" s="13" customFormat="1" x14ac:dyDescent="0.2">
      <c r="A132" s="17" t="s">
        <v>22</v>
      </c>
      <c r="B132" s="17">
        <v>21097.5</v>
      </c>
      <c r="C132" s="25" t="s">
        <v>828</v>
      </c>
      <c r="D132" s="44">
        <f t="shared" ref="D132" si="44">C132*86400</f>
        <v>6647</v>
      </c>
      <c r="E132" s="43">
        <f t="shared" ref="E132" si="45">B132/D132</f>
        <v>3.1739882653828797</v>
      </c>
      <c r="F132" s="44" t="s">
        <v>220</v>
      </c>
      <c r="G132" s="43" t="s">
        <v>77</v>
      </c>
      <c r="H132" s="22">
        <v>11388</v>
      </c>
      <c r="I132" s="17">
        <v>85</v>
      </c>
      <c r="J132" s="22">
        <v>42484</v>
      </c>
      <c r="K132" s="22" t="s">
        <v>827</v>
      </c>
      <c r="L132" s="17"/>
      <c r="M132" s="100" t="s">
        <v>805</v>
      </c>
    </row>
    <row r="133" spans="1:14" s="13" customFormat="1" x14ac:dyDescent="0.2">
      <c r="A133" s="17" t="s">
        <v>22</v>
      </c>
      <c r="B133" s="17">
        <v>42195</v>
      </c>
      <c r="C133" s="32">
        <v>0.1643287037037037</v>
      </c>
      <c r="D133" s="44">
        <f>C133*86400</f>
        <v>14198</v>
      </c>
      <c r="E133" s="43">
        <f t="shared" si="42"/>
        <v>2.9718974503451192</v>
      </c>
      <c r="F133" s="17" t="s">
        <v>220</v>
      </c>
      <c r="G133" s="17" t="s">
        <v>77</v>
      </c>
      <c r="H133" s="22">
        <v>11388</v>
      </c>
      <c r="I133" s="17">
        <v>85</v>
      </c>
      <c r="J133" s="22">
        <v>42659</v>
      </c>
      <c r="K133" s="17" t="s">
        <v>78</v>
      </c>
      <c r="L133" s="17" t="s">
        <v>299</v>
      </c>
      <c r="M133" s="13" t="s">
        <v>384</v>
      </c>
      <c r="N133" s="13" t="s">
        <v>385</v>
      </c>
    </row>
    <row r="134" spans="1:14" s="14" customFormat="1" x14ac:dyDescent="0.2">
      <c r="A134" s="18" t="s">
        <v>23</v>
      </c>
      <c r="B134" s="18">
        <v>100</v>
      </c>
      <c r="C134" s="18">
        <v>17.53</v>
      </c>
      <c r="D134" s="45">
        <f>C134</f>
        <v>17.53</v>
      </c>
      <c r="E134" s="45">
        <f>B134/D134</f>
        <v>5.7045065601825442</v>
      </c>
      <c r="F134" s="18" t="s">
        <v>114</v>
      </c>
      <c r="G134" s="23" t="s">
        <v>52</v>
      </c>
      <c r="H134" s="23">
        <v>6216</v>
      </c>
      <c r="I134" s="35">
        <v>90</v>
      </c>
      <c r="J134" s="23">
        <v>39332</v>
      </c>
      <c r="K134" s="18" t="s">
        <v>115</v>
      </c>
      <c r="L134" s="18" t="s">
        <v>116</v>
      </c>
      <c r="M134" s="14" t="s">
        <v>384</v>
      </c>
      <c r="N134" s="14" t="s">
        <v>385</v>
      </c>
    </row>
    <row r="135" spans="1:14" s="14" customFormat="1" x14ac:dyDescent="0.2">
      <c r="A135" s="18" t="s">
        <v>23</v>
      </c>
      <c r="B135" s="18">
        <v>200</v>
      </c>
      <c r="C135" s="18">
        <v>37.159999999999997</v>
      </c>
      <c r="D135" s="45">
        <f>C135</f>
        <v>37.159999999999997</v>
      </c>
      <c r="E135" s="45">
        <f>B135/D135</f>
        <v>5.3821313240043063</v>
      </c>
      <c r="F135" s="18" t="s">
        <v>140</v>
      </c>
      <c r="G135" s="18" t="s">
        <v>52</v>
      </c>
      <c r="H135" s="23">
        <v>10423</v>
      </c>
      <c r="I135" s="18">
        <v>90</v>
      </c>
      <c r="J135" s="23">
        <v>43352</v>
      </c>
      <c r="K135" s="18" t="s">
        <v>68</v>
      </c>
      <c r="L135" s="18" t="s">
        <v>62</v>
      </c>
      <c r="M135" s="14" t="s">
        <v>384</v>
      </c>
      <c r="N135" s="14" t="s">
        <v>385</v>
      </c>
    </row>
    <row r="136" spans="1:14" s="14" customFormat="1" x14ac:dyDescent="0.2">
      <c r="A136" s="18" t="s">
        <v>23</v>
      </c>
      <c r="B136" s="18">
        <v>400</v>
      </c>
      <c r="C136" s="30" t="s">
        <v>303</v>
      </c>
      <c r="D136" s="46">
        <f>C136*86400</f>
        <v>89.149999999999991</v>
      </c>
      <c r="E136" s="46">
        <f>B136/D136</f>
        <v>4.4868199663488504</v>
      </c>
      <c r="F136" s="18" t="s">
        <v>76</v>
      </c>
      <c r="G136" s="18" t="s">
        <v>77</v>
      </c>
      <c r="H136" s="23">
        <v>10674</v>
      </c>
      <c r="I136" s="18">
        <v>90</v>
      </c>
      <c r="J136" s="23">
        <v>43665</v>
      </c>
      <c r="K136" s="18" t="s">
        <v>78</v>
      </c>
      <c r="L136" s="18" t="s">
        <v>80</v>
      </c>
      <c r="M136" s="14" t="s">
        <v>384</v>
      </c>
      <c r="N136" s="14" t="s">
        <v>385</v>
      </c>
    </row>
    <row r="137" spans="1:14" s="14" customFormat="1" x14ac:dyDescent="0.2">
      <c r="A137" s="18" t="s">
        <v>23</v>
      </c>
      <c r="B137" s="18">
        <v>800</v>
      </c>
      <c r="C137" s="30" t="s">
        <v>317</v>
      </c>
      <c r="D137" s="46">
        <f t="shared" ref="D137:D144" si="46">C137*86400</f>
        <v>214.93</v>
      </c>
      <c r="E137" s="46">
        <f t="shared" ref="E137:E144" si="47">B137/D137</f>
        <v>3.7221420927743916</v>
      </c>
      <c r="F137" s="18" t="s">
        <v>76</v>
      </c>
      <c r="G137" s="18" t="s">
        <v>77</v>
      </c>
      <c r="H137" s="23">
        <v>10674</v>
      </c>
      <c r="I137" s="18">
        <v>90</v>
      </c>
      <c r="J137" s="23">
        <v>43638</v>
      </c>
      <c r="K137" s="18" t="s">
        <v>78</v>
      </c>
      <c r="L137" s="18" t="s">
        <v>167</v>
      </c>
      <c r="M137" s="14" t="s">
        <v>384</v>
      </c>
      <c r="N137" s="14" t="s">
        <v>385</v>
      </c>
    </row>
    <row r="138" spans="1:14" s="14" customFormat="1" x14ac:dyDescent="0.2">
      <c r="A138" s="18" t="s">
        <v>23</v>
      </c>
      <c r="B138" s="18">
        <v>1500</v>
      </c>
      <c r="C138" s="30" t="s">
        <v>330</v>
      </c>
      <c r="D138" s="46">
        <f t="shared" si="46"/>
        <v>457.08000000000004</v>
      </c>
      <c r="E138" s="46">
        <f t="shared" si="47"/>
        <v>3.2817012339196636</v>
      </c>
      <c r="F138" s="18" t="s">
        <v>197</v>
      </c>
      <c r="G138" s="18" t="s">
        <v>73</v>
      </c>
      <c r="H138" s="23">
        <v>9423</v>
      </c>
      <c r="I138" s="18">
        <v>90</v>
      </c>
      <c r="J138" s="23">
        <v>42308</v>
      </c>
      <c r="K138" s="18" t="s">
        <v>198</v>
      </c>
      <c r="L138" s="18" t="s">
        <v>139</v>
      </c>
      <c r="M138" s="14" t="s">
        <v>384</v>
      </c>
      <c r="N138" s="14" t="s">
        <v>385</v>
      </c>
    </row>
    <row r="139" spans="1:14" s="14" customFormat="1" x14ac:dyDescent="0.2">
      <c r="A139" s="18" t="s">
        <v>23</v>
      </c>
      <c r="B139" s="18">
        <v>1609.3440000000001</v>
      </c>
      <c r="C139" s="30" t="s">
        <v>344</v>
      </c>
      <c r="D139" s="46">
        <f t="shared" si="46"/>
        <v>630.90000000000009</v>
      </c>
      <c r="E139" s="46">
        <f t="shared" si="47"/>
        <v>2.5508701854493578</v>
      </c>
      <c r="F139" s="18" t="s">
        <v>226</v>
      </c>
      <c r="G139" s="18" t="s">
        <v>164</v>
      </c>
      <c r="H139" s="23">
        <v>6629</v>
      </c>
      <c r="I139" s="18">
        <v>90</v>
      </c>
      <c r="J139" s="23">
        <v>39617</v>
      </c>
      <c r="K139" s="18" t="s">
        <v>227</v>
      </c>
      <c r="L139" s="18"/>
      <c r="M139" s="14" t="s">
        <v>384</v>
      </c>
      <c r="N139" s="14" t="s">
        <v>385</v>
      </c>
    </row>
    <row r="140" spans="1:14" s="14" customFormat="1" x14ac:dyDescent="0.2">
      <c r="A140" s="18" t="s">
        <v>23</v>
      </c>
      <c r="B140" s="18">
        <v>3000</v>
      </c>
      <c r="C140" s="30" t="s">
        <v>357</v>
      </c>
      <c r="D140" s="46">
        <f t="shared" si="46"/>
        <v>1002.0100000000001</v>
      </c>
      <c r="E140" s="46">
        <f t="shared" si="47"/>
        <v>2.9939820959870658</v>
      </c>
      <c r="F140" s="18" t="s">
        <v>199</v>
      </c>
      <c r="G140" s="18" t="s">
        <v>73</v>
      </c>
      <c r="H140" s="23">
        <v>8968</v>
      </c>
      <c r="I140" s="18">
        <v>90</v>
      </c>
      <c r="J140" s="23">
        <v>41931</v>
      </c>
      <c r="K140" s="18" t="s">
        <v>249</v>
      </c>
      <c r="L140" s="18" t="s">
        <v>250</v>
      </c>
      <c r="M140" s="14" t="s">
        <v>384</v>
      </c>
      <c r="N140" s="14" t="s">
        <v>385</v>
      </c>
    </row>
    <row r="141" spans="1:14" s="14" customFormat="1" x14ac:dyDescent="0.2">
      <c r="A141" s="18" t="s">
        <v>23</v>
      </c>
      <c r="B141" s="18">
        <v>5000</v>
      </c>
      <c r="C141" s="30" t="s">
        <v>369</v>
      </c>
      <c r="D141" s="46">
        <f t="shared" si="46"/>
        <v>1799.94</v>
      </c>
      <c r="E141" s="46">
        <f t="shared" si="47"/>
        <v>2.777870373456893</v>
      </c>
      <c r="F141" s="18" t="s">
        <v>199</v>
      </c>
      <c r="G141" s="18" t="s">
        <v>73</v>
      </c>
      <c r="H141" s="23">
        <v>8968</v>
      </c>
      <c r="I141" s="18">
        <v>90</v>
      </c>
      <c r="J141" s="23">
        <v>41902</v>
      </c>
      <c r="K141" s="18" t="s">
        <v>267</v>
      </c>
      <c r="L141" s="18" t="s">
        <v>268</v>
      </c>
      <c r="M141" s="14" t="s">
        <v>384</v>
      </c>
      <c r="N141" s="14" t="s">
        <v>385</v>
      </c>
    </row>
    <row r="142" spans="1:14" s="14" customFormat="1" x14ac:dyDescent="0.2">
      <c r="A142" s="18" t="s">
        <v>23</v>
      </c>
      <c r="B142" s="18">
        <v>10000</v>
      </c>
      <c r="C142" s="30" t="s">
        <v>382</v>
      </c>
      <c r="D142" s="46">
        <f t="shared" si="46"/>
        <v>4167.5</v>
      </c>
      <c r="E142" s="46">
        <f t="shared" si="47"/>
        <v>2.3995200959808036</v>
      </c>
      <c r="F142" s="18" t="s">
        <v>283</v>
      </c>
      <c r="G142" s="18" t="s">
        <v>37</v>
      </c>
      <c r="H142" s="23">
        <v>5165</v>
      </c>
      <c r="I142" s="18">
        <v>90</v>
      </c>
      <c r="J142" s="23">
        <v>38277</v>
      </c>
      <c r="K142" s="18" t="s">
        <v>284</v>
      </c>
      <c r="L142" s="18" t="s">
        <v>285</v>
      </c>
      <c r="M142" s="14" t="s">
        <v>384</v>
      </c>
      <c r="N142" s="14" t="s">
        <v>385</v>
      </c>
    </row>
    <row r="143" spans="1:14" s="14" customFormat="1" x14ac:dyDescent="0.2">
      <c r="A143" s="18" t="s">
        <v>23</v>
      </c>
      <c r="B143" s="37">
        <v>21097.5</v>
      </c>
      <c r="C143" s="30" t="s">
        <v>831</v>
      </c>
      <c r="D143" s="46">
        <f t="shared" ref="D143" si="48">C143*86400</f>
        <v>10586</v>
      </c>
      <c r="E143" s="46">
        <f t="shared" ref="E143" si="49">B143/D143</f>
        <v>1.9929624031740034</v>
      </c>
      <c r="F143" s="46" t="s">
        <v>829</v>
      </c>
      <c r="G143" s="46" t="s">
        <v>33</v>
      </c>
      <c r="H143" s="23">
        <v>8090</v>
      </c>
      <c r="I143" s="18">
        <v>90</v>
      </c>
      <c r="J143" s="23">
        <v>41140</v>
      </c>
      <c r="K143" s="23" t="s">
        <v>830</v>
      </c>
      <c r="L143" s="18"/>
      <c r="M143" s="100" t="s">
        <v>805</v>
      </c>
    </row>
    <row r="144" spans="1:14" s="14" customFormat="1" x14ac:dyDescent="0.2">
      <c r="A144" s="18" t="s">
        <v>23</v>
      </c>
      <c r="B144" s="18">
        <v>42195</v>
      </c>
      <c r="C144" s="20">
        <v>0.28233796296296299</v>
      </c>
      <c r="D144" s="46">
        <f t="shared" si="46"/>
        <v>24394.000000000004</v>
      </c>
      <c r="E144" s="46">
        <f t="shared" si="47"/>
        <v>1.7297286217922436</v>
      </c>
      <c r="F144" s="18" t="s">
        <v>300</v>
      </c>
      <c r="G144" s="18" t="s">
        <v>33</v>
      </c>
      <c r="H144" s="23">
        <v>4748</v>
      </c>
      <c r="I144" s="18">
        <v>92</v>
      </c>
      <c r="J144" s="23">
        <v>38417</v>
      </c>
      <c r="K144" s="18" t="s">
        <v>301</v>
      </c>
      <c r="L144" s="18" t="s">
        <v>302</v>
      </c>
      <c r="M144" s="14" t="s">
        <v>384</v>
      </c>
      <c r="N144" s="14" t="s">
        <v>385</v>
      </c>
    </row>
    <row r="145" spans="1:14" s="13" customFormat="1" x14ac:dyDescent="0.2">
      <c r="A145" s="17" t="s">
        <v>24</v>
      </c>
      <c r="B145" s="17">
        <v>100</v>
      </c>
      <c r="C145" s="17">
        <v>20.41</v>
      </c>
      <c r="D145" s="43">
        <f>C145</f>
        <v>20.41</v>
      </c>
      <c r="E145" s="43">
        <f>B145/D145</f>
        <v>4.8995590396864284</v>
      </c>
      <c r="F145" s="17" t="s">
        <v>114</v>
      </c>
      <c r="G145" s="22" t="s">
        <v>52</v>
      </c>
      <c r="H145" s="22">
        <v>6216</v>
      </c>
      <c r="I145" s="33">
        <v>95</v>
      </c>
      <c r="J145" s="22">
        <v>41090</v>
      </c>
      <c r="K145" s="17" t="s">
        <v>117</v>
      </c>
      <c r="L145" s="17" t="s">
        <v>118</v>
      </c>
      <c r="M145" s="13" t="s">
        <v>384</v>
      </c>
      <c r="N145" s="13" t="s">
        <v>385</v>
      </c>
    </row>
    <row r="146" spans="1:14" s="13" customFormat="1" x14ac:dyDescent="0.2">
      <c r="A146" s="17" t="s">
        <v>24</v>
      </c>
      <c r="B146" s="17">
        <v>200</v>
      </c>
      <c r="C146" s="17">
        <v>48.69</v>
      </c>
      <c r="D146" s="43">
        <f>C146</f>
        <v>48.69</v>
      </c>
      <c r="E146" s="43">
        <f>B146/D146</f>
        <v>4.1076196344218525</v>
      </c>
      <c r="F146" s="17" t="s">
        <v>141</v>
      </c>
      <c r="G146" s="17" t="s">
        <v>57</v>
      </c>
      <c r="H146" s="22">
        <v>4540</v>
      </c>
      <c r="I146" s="17">
        <v>95</v>
      </c>
      <c r="J146" s="22">
        <v>39335</v>
      </c>
      <c r="K146" s="17" t="s">
        <v>115</v>
      </c>
      <c r="L146" s="17" t="s">
        <v>62</v>
      </c>
      <c r="M146" s="13" t="s">
        <v>384</v>
      </c>
      <c r="N146" s="13" t="s">
        <v>385</v>
      </c>
    </row>
    <row r="147" spans="1:14" s="13" customFormat="1" x14ac:dyDescent="0.2">
      <c r="A147" s="17" t="s">
        <v>24</v>
      </c>
      <c r="B147" s="17">
        <v>400</v>
      </c>
      <c r="C147" s="25" t="s">
        <v>304</v>
      </c>
      <c r="D147" s="44">
        <f>C147*86400</f>
        <v>141.82</v>
      </c>
      <c r="E147" s="44">
        <f>B147/D147</f>
        <v>2.820476660555634</v>
      </c>
      <c r="F147" s="17" t="s">
        <v>81</v>
      </c>
      <c r="G147" s="17" t="s">
        <v>33</v>
      </c>
      <c r="H147" s="22">
        <v>6542</v>
      </c>
      <c r="I147" s="17">
        <v>95</v>
      </c>
      <c r="J147" s="22">
        <v>41467</v>
      </c>
      <c r="K147" s="17" t="s">
        <v>82</v>
      </c>
      <c r="L147" s="17" t="s">
        <v>83</v>
      </c>
      <c r="M147" s="13" t="s">
        <v>384</v>
      </c>
      <c r="N147" s="13" t="s">
        <v>385</v>
      </c>
    </row>
    <row r="148" spans="1:14" s="13" customFormat="1" x14ac:dyDescent="0.2">
      <c r="A148" s="17" t="s">
        <v>24</v>
      </c>
      <c r="B148" s="17">
        <v>800</v>
      </c>
      <c r="C148" s="25" t="s">
        <v>318</v>
      </c>
      <c r="D148" s="44">
        <f t="shared" ref="D148:D152" si="50">C148*86400</f>
        <v>291.43999999999994</v>
      </c>
      <c r="E148" s="44">
        <f t="shared" ref="E148:E152" si="51">B148/D148</f>
        <v>2.7449903925336265</v>
      </c>
      <c r="F148" s="17" t="s">
        <v>168</v>
      </c>
      <c r="G148" s="17" t="s">
        <v>49</v>
      </c>
      <c r="H148" s="22">
        <v>8751</v>
      </c>
      <c r="I148" s="17">
        <v>95</v>
      </c>
      <c r="J148" s="22">
        <v>43625</v>
      </c>
      <c r="K148" s="17" t="s">
        <v>169</v>
      </c>
      <c r="L148" s="17" t="s">
        <v>170</v>
      </c>
      <c r="M148" s="13" t="s">
        <v>384</v>
      </c>
      <c r="N148" s="13" t="s">
        <v>385</v>
      </c>
    </row>
    <row r="149" spans="1:14" s="13" customFormat="1" x14ac:dyDescent="0.2">
      <c r="A149" s="17" t="s">
        <v>24</v>
      </c>
      <c r="B149" s="17">
        <v>1500</v>
      </c>
      <c r="C149" s="25" t="s">
        <v>331</v>
      </c>
      <c r="D149" s="44">
        <f t="shared" si="50"/>
        <v>610.88</v>
      </c>
      <c r="E149" s="44">
        <f t="shared" si="51"/>
        <v>2.4554740701938189</v>
      </c>
      <c r="F149" s="17" t="s">
        <v>199</v>
      </c>
      <c r="G149" s="17" t="s">
        <v>73</v>
      </c>
      <c r="H149" s="22">
        <v>8968</v>
      </c>
      <c r="I149" s="17">
        <v>95</v>
      </c>
      <c r="J149" s="22">
        <v>43721</v>
      </c>
      <c r="K149" s="17" t="s">
        <v>200</v>
      </c>
      <c r="L149" s="17" t="s">
        <v>139</v>
      </c>
      <c r="M149" s="13" t="s">
        <v>384</v>
      </c>
      <c r="N149" s="13" t="s">
        <v>385</v>
      </c>
    </row>
    <row r="150" spans="1:14" s="13" customFormat="1" x14ac:dyDescent="0.2">
      <c r="A150" s="17" t="s">
        <v>24</v>
      </c>
      <c r="B150" s="17">
        <v>1609.3440000000001</v>
      </c>
      <c r="C150" s="25" t="s">
        <v>345</v>
      </c>
      <c r="D150" s="44">
        <f t="shared" si="50"/>
        <v>716.04</v>
      </c>
      <c r="E150" s="44">
        <f t="shared" si="51"/>
        <v>2.2475615887380593</v>
      </c>
      <c r="F150" s="17" t="s">
        <v>168</v>
      </c>
      <c r="G150" s="17" t="s">
        <v>49</v>
      </c>
      <c r="H150" s="22">
        <v>8751</v>
      </c>
      <c r="I150" s="17">
        <v>95</v>
      </c>
      <c r="J150" s="22">
        <v>43562</v>
      </c>
      <c r="K150" s="17" t="s">
        <v>228</v>
      </c>
      <c r="L150" s="17" t="s">
        <v>229</v>
      </c>
      <c r="M150" s="13" t="s">
        <v>384</v>
      </c>
      <c r="N150" s="13" t="s">
        <v>385</v>
      </c>
    </row>
    <row r="151" spans="1:14" s="13" customFormat="1" x14ac:dyDescent="0.2">
      <c r="A151" s="17" t="s">
        <v>24</v>
      </c>
      <c r="B151" s="17">
        <v>3000</v>
      </c>
      <c r="C151" s="25" t="s">
        <v>358</v>
      </c>
      <c r="D151" s="44">
        <f t="shared" si="50"/>
        <v>1366.3999999999999</v>
      </c>
      <c r="E151" s="44">
        <f t="shared" si="51"/>
        <v>2.1955503512880563</v>
      </c>
      <c r="F151" s="17" t="s">
        <v>168</v>
      </c>
      <c r="G151" s="17" t="s">
        <v>49</v>
      </c>
      <c r="H151" s="22">
        <v>8751</v>
      </c>
      <c r="I151" s="17">
        <v>95</v>
      </c>
      <c r="J151" s="22">
        <v>43450</v>
      </c>
      <c r="K151" s="17" t="s">
        <v>228</v>
      </c>
      <c r="L151" s="17" t="s">
        <v>251</v>
      </c>
      <c r="M151" s="13" t="s">
        <v>384</v>
      </c>
      <c r="N151" s="13" t="s">
        <v>385</v>
      </c>
    </row>
    <row r="152" spans="1:14" s="13" customFormat="1" x14ac:dyDescent="0.2">
      <c r="A152" s="17" t="s">
        <v>24</v>
      </c>
      <c r="B152" s="17">
        <v>5000</v>
      </c>
      <c r="C152" s="25" t="s">
        <v>370</v>
      </c>
      <c r="D152" s="44">
        <f t="shared" si="50"/>
        <v>2382.52</v>
      </c>
      <c r="E152" s="44">
        <f t="shared" si="51"/>
        <v>2.098618269731209</v>
      </c>
      <c r="F152" s="17" t="s">
        <v>168</v>
      </c>
      <c r="G152" s="17" t="s">
        <v>49</v>
      </c>
      <c r="H152" s="22">
        <v>8751</v>
      </c>
      <c r="I152" s="17">
        <v>95</v>
      </c>
      <c r="J152" s="22">
        <v>43589</v>
      </c>
      <c r="K152" s="17" t="s">
        <v>228</v>
      </c>
      <c r="L152" s="17" t="s">
        <v>269</v>
      </c>
      <c r="M152" s="13" t="s">
        <v>384</v>
      </c>
      <c r="N152" s="13" t="s">
        <v>385</v>
      </c>
    </row>
    <row r="153" spans="1:14" s="13" customFormat="1" x14ac:dyDescent="0.2">
      <c r="A153" s="17" t="s">
        <v>24</v>
      </c>
      <c r="B153" s="17">
        <v>10000</v>
      </c>
      <c r="C153" s="17"/>
      <c r="D153" s="43"/>
      <c r="E153" s="43"/>
      <c r="F153" s="17"/>
      <c r="G153" s="17"/>
      <c r="H153" s="17"/>
      <c r="I153" s="17"/>
      <c r="J153" s="17"/>
      <c r="K153" s="17"/>
      <c r="L153" s="17"/>
      <c r="N153" s="13" t="s">
        <v>385</v>
      </c>
    </row>
    <row r="154" spans="1:14" s="13" customFormat="1" x14ac:dyDescent="0.2">
      <c r="A154" s="17" t="s">
        <v>24</v>
      </c>
      <c r="B154" s="17">
        <v>21097.5</v>
      </c>
      <c r="C154" s="17"/>
      <c r="D154" s="43"/>
      <c r="E154" s="43"/>
      <c r="F154" s="17"/>
      <c r="G154" s="17"/>
      <c r="H154" s="17"/>
      <c r="I154" s="17"/>
      <c r="J154" s="17"/>
      <c r="K154" s="17"/>
      <c r="L154" s="17"/>
    </row>
    <row r="155" spans="1:14" s="13" customFormat="1" x14ac:dyDescent="0.2">
      <c r="A155" s="17" t="s">
        <v>24</v>
      </c>
      <c r="B155" s="17">
        <v>42195</v>
      </c>
      <c r="C155" s="32"/>
      <c r="D155" s="43"/>
      <c r="E155" s="43"/>
      <c r="F155" s="17"/>
      <c r="G155" s="17"/>
      <c r="H155" s="17"/>
      <c r="I155" s="17"/>
      <c r="J155" s="22"/>
      <c r="K155" s="17"/>
      <c r="L155" s="17"/>
    </row>
    <row r="156" spans="1:14" s="14" customFormat="1" x14ac:dyDescent="0.2">
      <c r="A156" s="18" t="s">
        <v>25</v>
      </c>
      <c r="B156" s="18">
        <v>100</v>
      </c>
      <c r="C156" s="18">
        <v>26.99</v>
      </c>
      <c r="D156" s="45">
        <f>C156</f>
        <v>26.99</v>
      </c>
      <c r="E156" s="45">
        <f>B156/D156</f>
        <v>3.7050759540570586</v>
      </c>
      <c r="F156" s="18" t="s">
        <v>119</v>
      </c>
      <c r="G156" s="23" t="s">
        <v>33</v>
      </c>
      <c r="H156" s="23">
        <v>5703</v>
      </c>
      <c r="I156" s="35">
        <v>100</v>
      </c>
      <c r="J156" s="23">
        <v>42267</v>
      </c>
      <c r="K156" s="18" t="s">
        <v>120</v>
      </c>
      <c r="L156" s="18" t="s">
        <v>104</v>
      </c>
      <c r="M156" s="14" t="s">
        <v>384</v>
      </c>
      <c r="N156" s="14" t="s">
        <v>385</v>
      </c>
    </row>
    <row r="157" spans="1:14" s="14" customFormat="1" x14ac:dyDescent="0.2">
      <c r="A157" s="18" t="s">
        <v>25</v>
      </c>
      <c r="B157" s="18">
        <v>200</v>
      </c>
      <c r="C157" s="18">
        <v>77.59</v>
      </c>
      <c r="D157" s="45">
        <f>C157</f>
        <v>77.59</v>
      </c>
      <c r="E157" s="45">
        <f>B157/D157</f>
        <v>2.5776517592473254</v>
      </c>
      <c r="F157" s="18" t="s">
        <v>142</v>
      </c>
      <c r="G157" s="18" t="s">
        <v>143</v>
      </c>
      <c r="H157" s="23">
        <v>1508</v>
      </c>
      <c r="I157" s="18">
        <v>100</v>
      </c>
      <c r="J157" s="23">
        <v>38338</v>
      </c>
      <c r="K157" s="18" t="s">
        <v>144</v>
      </c>
      <c r="L157" s="18" t="s">
        <v>145</v>
      </c>
      <c r="M157" s="14" t="s">
        <v>384</v>
      </c>
      <c r="N157" s="14" t="s">
        <v>385</v>
      </c>
    </row>
    <row r="158" spans="1:14" s="14" customFormat="1" x14ac:dyDescent="0.2">
      <c r="A158" s="18" t="s">
        <v>25</v>
      </c>
      <c r="B158" s="18">
        <v>400</v>
      </c>
      <c r="C158" s="30" t="s">
        <v>305</v>
      </c>
      <c r="D158" s="46">
        <f>C158*86400</f>
        <v>221</v>
      </c>
      <c r="E158" s="46">
        <f>B158/D158</f>
        <v>1.8099547511312217</v>
      </c>
      <c r="F158" s="18" t="s">
        <v>84</v>
      </c>
      <c r="G158" s="18" t="s">
        <v>85</v>
      </c>
      <c r="H158" s="23">
        <v>998</v>
      </c>
      <c r="I158" s="18">
        <v>100</v>
      </c>
      <c r="J158" s="23">
        <v>37693</v>
      </c>
      <c r="K158" s="18" t="s">
        <v>86</v>
      </c>
      <c r="L158" s="18"/>
      <c r="M158" s="14" t="s">
        <v>384</v>
      </c>
      <c r="N158" s="14" t="s">
        <v>385</v>
      </c>
    </row>
    <row r="159" spans="1:14" s="14" customFormat="1" x14ac:dyDescent="0.2">
      <c r="A159" s="18" t="s">
        <v>25</v>
      </c>
      <c r="B159" s="18">
        <v>800</v>
      </c>
      <c r="C159" s="18"/>
      <c r="D159" s="45"/>
      <c r="E159" s="45"/>
      <c r="F159" s="18"/>
      <c r="G159" s="18"/>
      <c r="H159" s="18"/>
      <c r="I159" s="18"/>
      <c r="J159" s="18"/>
      <c r="K159" s="18"/>
      <c r="L159" s="18"/>
      <c r="N159" s="14" t="s">
        <v>385</v>
      </c>
    </row>
    <row r="160" spans="1:14" s="14" customFormat="1" x14ac:dyDescent="0.2">
      <c r="A160" s="18" t="s">
        <v>25</v>
      </c>
      <c r="B160" s="18">
        <v>1500</v>
      </c>
      <c r="C160" s="30" t="s">
        <v>332</v>
      </c>
      <c r="D160" s="46">
        <f>C160*86400</f>
        <v>1006.4099999999999</v>
      </c>
      <c r="E160" s="46">
        <f>B160/D160</f>
        <v>1.4904462396041378</v>
      </c>
      <c r="F160" s="18" t="s">
        <v>201</v>
      </c>
      <c r="G160" s="18" t="s">
        <v>164</v>
      </c>
      <c r="H160" s="23">
        <v>25</v>
      </c>
      <c r="I160" s="18">
        <v>100</v>
      </c>
      <c r="J160" s="23">
        <v>36617</v>
      </c>
      <c r="K160" s="18" t="s">
        <v>202</v>
      </c>
      <c r="L160" s="18"/>
      <c r="M160" s="14" t="s">
        <v>384</v>
      </c>
      <c r="N160" s="14" t="s">
        <v>385</v>
      </c>
    </row>
    <row r="161" spans="1:14" s="14" customFormat="1" x14ac:dyDescent="0.2">
      <c r="A161" s="18" t="s">
        <v>25</v>
      </c>
      <c r="B161" s="18">
        <v>1609.3440000000001</v>
      </c>
      <c r="C161" s="19"/>
      <c r="D161" s="45"/>
      <c r="E161" s="45"/>
      <c r="F161" s="18"/>
      <c r="G161" s="18"/>
      <c r="H161" s="18"/>
      <c r="I161" s="18"/>
      <c r="J161" s="23"/>
      <c r="K161" s="18"/>
      <c r="L161" s="18"/>
      <c r="N161" s="14" t="s">
        <v>385</v>
      </c>
    </row>
    <row r="162" spans="1:14" s="14" customFormat="1" x14ac:dyDescent="0.2">
      <c r="A162" s="18" t="s">
        <v>25</v>
      </c>
      <c r="B162" s="18">
        <v>3000</v>
      </c>
      <c r="C162" s="19"/>
      <c r="D162" s="45"/>
      <c r="E162" s="45"/>
      <c r="F162" s="18"/>
      <c r="G162" s="18"/>
      <c r="H162" s="18"/>
      <c r="I162" s="18"/>
      <c r="J162" s="23"/>
      <c r="K162" s="18"/>
      <c r="L162" s="18"/>
    </row>
    <row r="163" spans="1:14" s="14" customFormat="1" x14ac:dyDescent="0.2">
      <c r="A163" s="18" t="s">
        <v>25</v>
      </c>
      <c r="B163" s="18">
        <v>5000</v>
      </c>
      <c r="C163" s="19"/>
      <c r="D163" s="45"/>
      <c r="E163" s="45"/>
      <c r="F163" s="18"/>
      <c r="G163" s="18"/>
      <c r="H163" s="18"/>
      <c r="I163" s="18"/>
      <c r="J163" s="23"/>
      <c r="K163" s="18"/>
      <c r="L163" s="18"/>
    </row>
    <row r="164" spans="1:14" s="14" customFormat="1" x14ac:dyDescent="0.2">
      <c r="A164" s="18" t="s">
        <v>25</v>
      </c>
      <c r="B164" s="18">
        <v>10000</v>
      </c>
      <c r="C164" s="18"/>
      <c r="D164" s="45"/>
      <c r="E164" s="45"/>
      <c r="F164" s="18"/>
      <c r="G164" s="18"/>
      <c r="H164" s="18"/>
      <c r="I164" s="18"/>
      <c r="J164" s="18"/>
      <c r="K164" s="18"/>
      <c r="L164" s="18"/>
    </row>
    <row r="165" spans="1:14" s="14" customFormat="1" x14ac:dyDescent="0.2">
      <c r="A165" s="18" t="s">
        <v>25</v>
      </c>
      <c r="B165" s="37">
        <v>21097.5</v>
      </c>
      <c r="C165" s="18"/>
      <c r="D165" s="45"/>
      <c r="E165" s="45"/>
      <c r="F165" s="18"/>
      <c r="G165" s="18"/>
      <c r="H165" s="18"/>
      <c r="I165" s="18"/>
      <c r="J165" s="18"/>
      <c r="K165" s="18"/>
      <c r="L165" s="18"/>
    </row>
    <row r="166" spans="1:14" s="14" customFormat="1" x14ac:dyDescent="0.2">
      <c r="A166" s="18" t="s">
        <v>25</v>
      </c>
      <c r="B166" s="18">
        <v>42195</v>
      </c>
      <c r="C166" s="18"/>
      <c r="D166" s="45"/>
      <c r="E166" s="45"/>
      <c r="F166" s="18"/>
      <c r="G166" s="18"/>
      <c r="H166" s="18"/>
      <c r="I166" s="18"/>
      <c r="J166" s="18"/>
      <c r="K166" s="18"/>
      <c r="L166" s="18"/>
    </row>
    <row r="167" spans="1:14" s="13" customFormat="1" x14ac:dyDescent="0.2">
      <c r="A167" s="17" t="s">
        <v>26</v>
      </c>
      <c r="B167" s="17">
        <v>100</v>
      </c>
      <c r="C167" s="17">
        <v>34.5</v>
      </c>
      <c r="D167" s="43">
        <f>C167</f>
        <v>34.5</v>
      </c>
      <c r="E167" s="43">
        <f>B167/D167</f>
        <v>2.8985507246376812</v>
      </c>
      <c r="F167" s="17" t="s">
        <v>121</v>
      </c>
      <c r="G167" s="22" t="s">
        <v>122</v>
      </c>
      <c r="H167" s="22">
        <v>3753</v>
      </c>
      <c r="I167" s="33">
        <v>105</v>
      </c>
      <c r="J167" s="22">
        <v>42183</v>
      </c>
      <c r="K167" s="17" t="s">
        <v>123</v>
      </c>
      <c r="L167" s="17" t="s">
        <v>124</v>
      </c>
      <c r="M167" s="13" t="s">
        <v>384</v>
      </c>
      <c r="N167" s="13" t="s">
        <v>385</v>
      </c>
    </row>
    <row r="168" spans="1:14" s="13" customFormat="1" x14ac:dyDescent="0.2">
      <c r="A168" s="17" t="s">
        <v>26</v>
      </c>
      <c r="B168" s="17">
        <v>200</v>
      </c>
      <c r="C168" s="17"/>
      <c r="D168" s="43"/>
      <c r="E168" s="43"/>
      <c r="F168" s="17"/>
      <c r="G168" s="17"/>
      <c r="H168" s="22"/>
      <c r="I168" s="17"/>
      <c r="J168" s="22"/>
      <c r="K168" s="17"/>
      <c r="L168" s="17"/>
    </row>
    <row r="169" spans="1:14" s="13" customFormat="1" x14ac:dyDescent="0.2">
      <c r="A169" s="31" t="s">
        <v>26</v>
      </c>
      <c r="B169" s="31">
        <v>400</v>
      </c>
      <c r="C169" s="27"/>
      <c r="D169" s="47"/>
      <c r="E169" s="47"/>
      <c r="F169" s="26"/>
      <c r="G169" s="26"/>
      <c r="H169" s="28"/>
      <c r="I169" s="26"/>
      <c r="J169" s="28"/>
      <c r="K169" s="26"/>
      <c r="L169" s="26"/>
    </row>
    <row r="170" spans="1:14" s="13" customFormat="1" x14ac:dyDescent="0.2">
      <c r="A170" s="17" t="s">
        <v>26</v>
      </c>
      <c r="B170" s="17">
        <v>800</v>
      </c>
      <c r="C170" s="17"/>
      <c r="D170" s="43"/>
      <c r="E170" s="43"/>
      <c r="F170" s="17"/>
      <c r="G170" s="17"/>
      <c r="H170" s="17"/>
      <c r="I170" s="17"/>
      <c r="J170" s="17"/>
      <c r="K170" s="17"/>
      <c r="L170" s="17"/>
    </row>
    <row r="171" spans="1:14" s="13" customFormat="1" x14ac:dyDescent="0.2">
      <c r="A171" s="17" t="s">
        <v>26</v>
      </c>
      <c r="B171" s="17">
        <v>1500</v>
      </c>
      <c r="C171" s="15"/>
      <c r="D171" s="43"/>
      <c r="E171" s="43"/>
      <c r="F171" s="17"/>
      <c r="G171" s="17"/>
      <c r="H171" s="22"/>
      <c r="I171" s="17"/>
      <c r="J171" s="22"/>
      <c r="K171" s="17"/>
      <c r="L171" s="17"/>
    </row>
    <row r="172" spans="1:14" s="13" customFormat="1" x14ac:dyDescent="0.2">
      <c r="A172" s="17" t="s">
        <v>26</v>
      </c>
      <c r="B172" s="17">
        <v>1609.3440000000001</v>
      </c>
      <c r="C172" s="15"/>
      <c r="D172" s="43"/>
      <c r="E172" s="43"/>
      <c r="F172" s="17"/>
      <c r="G172" s="17"/>
      <c r="H172" s="17"/>
      <c r="I172" s="17"/>
      <c r="J172" s="22"/>
      <c r="K172" s="17"/>
      <c r="L172" s="17"/>
    </row>
    <row r="173" spans="1:14" s="13" customFormat="1" x14ac:dyDescent="0.2">
      <c r="A173" s="17" t="s">
        <v>26</v>
      </c>
      <c r="B173" s="17">
        <v>3000</v>
      </c>
      <c r="C173" s="15"/>
      <c r="D173" s="43"/>
      <c r="E173" s="43"/>
      <c r="F173" s="17"/>
      <c r="G173" s="17"/>
      <c r="H173" s="17"/>
      <c r="I173" s="17"/>
      <c r="J173" s="22"/>
      <c r="K173" s="17"/>
      <c r="L173" s="17"/>
    </row>
    <row r="174" spans="1:14" s="13" customFormat="1" x14ac:dyDescent="0.2">
      <c r="A174" s="17" t="s">
        <v>26</v>
      </c>
      <c r="B174" s="17">
        <v>5000</v>
      </c>
      <c r="C174" s="15"/>
      <c r="D174" s="43"/>
      <c r="E174" s="43"/>
      <c r="F174" s="17"/>
      <c r="G174" s="17"/>
      <c r="H174" s="17"/>
      <c r="I174" s="17"/>
      <c r="J174" s="22"/>
      <c r="K174" s="17"/>
      <c r="L174" s="17"/>
    </row>
    <row r="175" spans="1:14" s="13" customFormat="1" x14ac:dyDescent="0.2">
      <c r="A175" s="17" t="s">
        <v>26</v>
      </c>
      <c r="B175" s="17">
        <v>10000</v>
      </c>
      <c r="C175" s="17"/>
      <c r="D175" s="43"/>
      <c r="E175" s="43"/>
      <c r="F175" s="17"/>
      <c r="G175" s="17"/>
      <c r="H175" s="17"/>
      <c r="I175" s="17"/>
      <c r="J175" s="17"/>
      <c r="K175" s="17"/>
      <c r="L175" s="17"/>
    </row>
    <row r="176" spans="1:14" s="13" customFormat="1" x14ac:dyDescent="0.2">
      <c r="A176" s="17" t="s">
        <v>26</v>
      </c>
      <c r="B176" s="17">
        <v>21097.5</v>
      </c>
      <c r="C176" s="17"/>
      <c r="D176" s="43"/>
      <c r="E176" s="43"/>
      <c r="F176" s="17"/>
      <c r="G176" s="17"/>
      <c r="H176" s="17"/>
      <c r="I176" s="17"/>
      <c r="J176" s="17"/>
      <c r="K176" s="17"/>
      <c r="L176" s="17"/>
    </row>
    <row r="177" spans="1:12" s="13" customFormat="1" x14ac:dyDescent="0.2">
      <c r="A177" s="17" t="s">
        <v>26</v>
      </c>
      <c r="B177" s="17">
        <v>42195</v>
      </c>
      <c r="C177" s="17"/>
      <c r="D177" s="43"/>
      <c r="E177" s="43"/>
      <c r="F177" s="17"/>
      <c r="G177" s="17"/>
      <c r="H177" s="17"/>
      <c r="I177" s="17"/>
      <c r="J177" s="17"/>
      <c r="K177" s="17"/>
      <c r="L177" s="17"/>
    </row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</sheetData>
  <sortState xmlns:xlrd2="http://schemas.microsoft.com/office/spreadsheetml/2017/richdata2" ref="A2:J166">
    <sortCondition ref="A2:A166"/>
    <sortCondition ref="B2:B166"/>
  </sortState>
  <hyperlinks>
    <hyperlink ref="M33" r:id="rId1" xr:uid="{8DBF6914-C6FB-407F-8BBF-82778CC09348}"/>
    <hyperlink ref="M44" r:id="rId2" xr:uid="{671C4999-3CDF-459B-BF3C-B7A5E9F2FDFB}"/>
    <hyperlink ref="M55" r:id="rId3" xr:uid="{2D19502F-272B-4FB6-A4D0-7AEE82A0D238}"/>
    <hyperlink ref="M66" r:id="rId4" xr:uid="{DD9F19DD-0AAB-495A-B890-D106BCEDB843}"/>
    <hyperlink ref="M77" r:id="rId5" xr:uid="{A731182C-5A8C-4ADF-9535-71C2421D6BF4}"/>
    <hyperlink ref="M88" r:id="rId6" xr:uid="{6A1AB4F7-BC8F-4D23-96A8-7BF617A48021}"/>
    <hyperlink ref="M99" r:id="rId7" xr:uid="{E2601239-9FED-4F56-9D14-07CCC94664A4}"/>
    <hyperlink ref="M110" r:id="rId8" xr:uid="{5D11F50B-B3B1-4778-BB94-F2F64F648C04}"/>
    <hyperlink ref="M121" r:id="rId9" xr:uid="{FDDC6373-29AA-472A-8FB8-5CB82D763FA5}"/>
    <hyperlink ref="M132" r:id="rId10" xr:uid="{EEE45B77-D0BA-4D13-B60D-62D3E7E6A778}"/>
    <hyperlink ref="M143" r:id="rId11" xr:uid="{708EC085-33CC-4CCD-83A3-BF980254155E}"/>
  </hyperlinks>
  <pageMargins left="0.7" right="0.7" top="0.75" bottom="0.75" header="0.3" footer="0.3"/>
  <pageSetup orientation="portrait" horizontalDpi="300" verticalDpi="300" r:id="rId12"/>
  <ignoredErrors>
    <ignoredError sqref="H25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1"/>
  <sheetViews>
    <sheetView zoomScaleNormal="100" workbookViewId="0">
      <selection activeCell="B30" sqref="B30"/>
    </sheetView>
  </sheetViews>
  <sheetFormatPr defaultColWidth="9.140625" defaultRowHeight="12.75" x14ac:dyDescent="0.2"/>
  <cols>
    <col min="1" max="1" width="6.42578125" style="2" customWidth="1"/>
    <col min="2" max="2" width="14" style="2" customWidth="1"/>
    <col min="3" max="3" width="14.85546875" style="2" customWidth="1"/>
    <col min="4" max="4" width="10" style="2" customWidth="1"/>
    <col min="5" max="5" width="9.7109375" style="2" customWidth="1"/>
    <col min="6" max="6" width="10.28515625" style="2" customWidth="1"/>
    <col min="7" max="7" width="10.140625" style="2" customWidth="1"/>
    <col min="8" max="8" width="10.42578125" style="2" customWidth="1"/>
    <col min="9" max="10" width="10" style="2" customWidth="1"/>
    <col min="11" max="11" width="10.7109375" style="2" customWidth="1"/>
    <col min="12" max="12" width="10" style="2" customWidth="1"/>
    <col min="13" max="13" width="9.140625" style="2"/>
    <col min="14" max="14" width="9.85546875" style="2" customWidth="1"/>
    <col min="15" max="15" width="9.7109375" style="2" customWidth="1"/>
    <col min="16" max="16" width="10" style="2" customWidth="1"/>
    <col min="17" max="17" width="10.140625" style="2" customWidth="1"/>
    <col min="18" max="18" width="10.7109375" style="2" customWidth="1"/>
    <col min="19" max="16384" width="9.140625" style="2"/>
  </cols>
  <sheetData>
    <row r="1" spans="1:18" x14ac:dyDescent="0.2">
      <c r="A1" s="6" t="s">
        <v>7</v>
      </c>
    </row>
    <row r="3" spans="1:18" ht="15.75" x14ac:dyDescent="0.2">
      <c r="A3" s="94" t="s">
        <v>9</v>
      </c>
      <c r="B3" s="95"/>
      <c r="C3" s="96" t="s">
        <v>5</v>
      </c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</row>
    <row r="4" spans="1:18" ht="12.75" customHeight="1" x14ac:dyDescent="0.2">
      <c r="A4" s="95"/>
      <c r="B4" s="95"/>
      <c r="C4" s="10" t="s">
        <v>386</v>
      </c>
      <c r="D4" s="10" t="s">
        <v>13</v>
      </c>
      <c r="E4" s="10" t="s">
        <v>27</v>
      </c>
      <c r="F4" s="10" t="s">
        <v>14</v>
      </c>
      <c r="G4" s="10" t="s">
        <v>15</v>
      </c>
      <c r="H4" s="10" t="s">
        <v>16</v>
      </c>
      <c r="I4" s="10" t="s">
        <v>17</v>
      </c>
      <c r="J4" s="10" t="s">
        <v>18</v>
      </c>
      <c r="K4" s="10" t="s">
        <v>19</v>
      </c>
      <c r="L4" s="10" t="s">
        <v>20</v>
      </c>
      <c r="M4" s="10" t="s">
        <v>21</v>
      </c>
      <c r="N4" s="10" t="s">
        <v>22</v>
      </c>
      <c r="O4" s="10" t="s">
        <v>23</v>
      </c>
      <c r="P4" s="10" t="s">
        <v>24</v>
      </c>
      <c r="Q4" s="10" t="s">
        <v>25</v>
      </c>
      <c r="R4" s="10" t="s">
        <v>26</v>
      </c>
    </row>
    <row r="5" spans="1:18" ht="12.75" customHeight="1" x14ac:dyDescent="0.2">
      <c r="A5" s="92" t="s">
        <v>0</v>
      </c>
      <c r="B5" s="3" t="s">
        <v>419</v>
      </c>
      <c r="C5" s="12">
        <v>9.58</v>
      </c>
      <c r="D5" s="12">
        <v>9.8699999999999992</v>
      </c>
      <c r="E5" s="12">
        <v>9.93</v>
      </c>
      <c r="F5" s="12">
        <v>10.72</v>
      </c>
      <c r="G5" s="12">
        <v>10.88</v>
      </c>
      <c r="H5" s="12">
        <v>11.3</v>
      </c>
      <c r="I5" s="12">
        <v>11.7</v>
      </c>
      <c r="J5" s="12">
        <v>12.31</v>
      </c>
      <c r="K5" s="12">
        <v>12.77</v>
      </c>
      <c r="L5" s="12">
        <v>13.25</v>
      </c>
      <c r="M5" s="12">
        <v>14.35</v>
      </c>
      <c r="N5" s="12">
        <v>15.08</v>
      </c>
      <c r="O5" s="48" t="s">
        <v>781</v>
      </c>
      <c r="P5" s="48" t="s">
        <v>783</v>
      </c>
      <c r="Q5" s="48" t="s">
        <v>785</v>
      </c>
      <c r="R5" s="48" t="s">
        <v>787</v>
      </c>
    </row>
    <row r="6" spans="1:18" x14ac:dyDescent="0.2">
      <c r="A6" s="93"/>
      <c r="B6" s="3" t="s">
        <v>420</v>
      </c>
      <c r="C6" s="12">
        <v>19.190000000000001</v>
      </c>
      <c r="D6" s="12">
        <v>20.11</v>
      </c>
      <c r="E6" s="12">
        <v>20.64</v>
      </c>
      <c r="F6" s="12">
        <v>21.8</v>
      </c>
      <c r="G6" s="12">
        <v>22.44</v>
      </c>
      <c r="H6" s="12">
        <v>23.24</v>
      </c>
      <c r="I6" s="12">
        <v>24</v>
      </c>
      <c r="J6" s="12">
        <v>24.65</v>
      </c>
      <c r="K6" s="12">
        <v>25.75</v>
      </c>
      <c r="L6" s="12">
        <v>27.73</v>
      </c>
      <c r="M6" s="12">
        <v>29.54</v>
      </c>
      <c r="N6" s="12">
        <v>31.69</v>
      </c>
      <c r="O6" s="48" t="s">
        <v>782</v>
      </c>
      <c r="P6" s="48" t="s">
        <v>784</v>
      </c>
      <c r="Q6" s="48" t="s">
        <v>786</v>
      </c>
      <c r="R6" s="11" t="s">
        <v>418</v>
      </c>
    </row>
    <row r="7" spans="1:18" x14ac:dyDescent="0.2">
      <c r="A7" s="93"/>
      <c r="B7" s="3" t="s">
        <v>421</v>
      </c>
      <c r="C7" s="12">
        <v>43.03</v>
      </c>
      <c r="D7" s="12">
        <v>44.54</v>
      </c>
      <c r="E7" s="12">
        <v>47.81</v>
      </c>
      <c r="F7" s="12">
        <v>49.09</v>
      </c>
      <c r="G7" s="12">
        <v>50.73</v>
      </c>
      <c r="H7" s="12">
        <v>52.24</v>
      </c>
      <c r="I7" s="12">
        <v>53.88</v>
      </c>
      <c r="J7" s="12">
        <v>56.09</v>
      </c>
      <c r="K7" s="12">
        <v>57.26</v>
      </c>
      <c r="L7" s="12">
        <v>62.4</v>
      </c>
      <c r="M7" s="12">
        <v>70.010000000000005</v>
      </c>
      <c r="N7" s="12">
        <v>77.12</v>
      </c>
      <c r="O7" s="48" t="s">
        <v>303</v>
      </c>
      <c r="P7" s="48" t="s">
        <v>304</v>
      </c>
      <c r="Q7" s="48" t="s">
        <v>305</v>
      </c>
      <c r="R7" s="11" t="s">
        <v>418</v>
      </c>
    </row>
    <row r="8" spans="1:18" x14ac:dyDescent="0.2">
      <c r="A8" s="93"/>
      <c r="B8" s="3" t="s">
        <v>422</v>
      </c>
      <c r="C8" s="12" t="s">
        <v>387</v>
      </c>
      <c r="D8" s="12" t="s">
        <v>306</v>
      </c>
      <c r="E8" s="12" t="s">
        <v>307</v>
      </c>
      <c r="F8" s="12" t="s">
        <v>308</v>
      </c>
      <c r="G8" s="12" t="s">
        <v>309</v>
      </c>
      <c r="H8" s="12" t="s">
        <v>310</v>
      </c>
      <c r="I8" s="12" t="s">
        <v>311</v>
      </c>
      <c r="J8" s="12" t="s">
        <v>312</v>
      </c>
      <c r="K8" s="12" t="s">
        <v>313</v>
      </c>
      <c r="L8" s="12" t="s">
        <v>314</v>
      </c>
      <c r="M8" s="12" t="s">
        <v>315</v>
      </c>
      <c r="N8" s="12" t="s">
        <v>316</v>
      </c>
      <c r="O8" s="48" t="s">
        <v>317</v>
      </c>
      <c r="P8" s="48" t="s">
        <v>318</v>
      </c>
      <c r="Q8" s="11" t="s">
        <v>418</v>
      </c>
      <c r="R8" s="11" t="s">
        <v>418</v>
      </c>
    </row>
    <row r="9" spans="1:18" x14ac:dyDescent="0.2">
      <c r="A9" s="93"/>
      <c r="B9" s="3" t="s">
        <v>423</v>
      </c>
      <c r="C9" s="7" t="s">
        <v>388</v>
      </c>
      <c r="D9" s="7" t="s">
        <v>319</v>
      </c>
      <c r="E9" s="7" t="s">
        <v>320</v>
      </c>
      <c r="F9" s="7" t="s">
        <v>321</v>
      </c>
      <c r="G9" s="7" t="s">
        <v>322</v>
      </c>
      <c r="H9" s="7" t="s">
        <v>323</v>
      </c>
      <c r="I9" s="7" t="s">
        <v>324</v>
      </c>
      <c r="J9" s="7" t="s">
        <v>325</v>
      </c>
      <c r="K9" s="7" t="s">
        <v>326</v>
      </c>
      <c r="L9" s="7" t="s">
        <v>327</v>
      </c>
      <c r="M9" s="7" t="s">
        <v>328</v>
      </c>
      <c r="N9" s="7" t="s">
        <v>329</v>
      </c>
      <c r="O9" s="8" t="s">
        <v>330</v>
      </c>
      <c r="P9" s="8" t="s">
        <v>331</v>
      </c>
      <c r="Q9" s="8" t="s">
        <v>332</v>
      </c>
      <c r="R9" s="11" t="s">
        <v>418</v>
      </c>
    </row>
    <row r="10" spans="1:18" x14ac:dyDescent="0.2">
      <c r="A10" s="93"/>
      <c r="B10" s="3" t="s">
        <v>12</v>
      </c>
      <c r="C10" s="7" t="s">
        <v>389</v>
      </c>
      <c r="D10" s="7" t="s">
        <v>333</v>
      </c>
      <c r="E10" s="7" t="s">
        <v>334</v>
      </c>
      <c r="F10" s="7" t="s">
        <v>335</v>
      </c>
      <c r="G10" s="7" t="s">
        <v>336</v>
      </c>
      <c r="H10" s="7" t="s">
        <v>337</v>
      </c>
      <c r="I10" s="7" t="s">
        <v>338</v>
      </c>
      <c r="J10" s="7" t="s">
        <v>339</v>
      </c>
      <c r="K10" s="7" t="s">
        <v>340</v>
      </c>
      <c r="L10" s="7" t="s">
        <v>341</v>
      </c>
      <c r="M10" s="7" t="s">
        <v>342</v>
      </c>
      <c r="N10" s="7" t="s">
        <v>343</v>
      </c>
      <c r="O10" s="48" t="s">
        <v>344</v>
      </c>
      <c r="P10" s="48" t="s">
        <v>345</v>
      </c>
      <c r="Q10" s="11" t="s">
        <v>418</v>
      </c>
      <c r="R10" s="11" t="s">
        <v>418</v>
      </c>
    </row>
    <row r="11" spans="1:18" x14ac:dyDescent="0.2">
      <c r="A11" s="93"/>
      <c r="B11" s="3" t="s">
        <v>424</v>
      </c>
      <c r="C11" s="7" t="s">
        <v>390</v>
      </c>
      <c r="D11" s="7" t="s">
        <v>346</v>
      </c>
      <c r="E11" s="7" t="s">
        <v>347</v>
      </c>
      <c r="F11" s="7" t="s">
        <v>348</v>
      </c>
      <c r="G11" s="7" t="s">
        <v>349</v>
      </c>
      <c r="H11" s="7" t="s">
        <v>350</v>
      </c>
      <c r="I11" s="7" t="s">
        <v>351</v>
      </c>
      <c r="J11" s="7" t="s">
        <v>352</v>
      </c>
      <c r="K11" s="7" t="s">
        <v>353</v>
      </c>
      <c r="L11" s="7" t="s">
        <v>354</v>
      </c>
      <c r="M11" s="7" t="s">
        <v>355</v>
      </c>
      <c r="N11" s="7" t="s">
        <v>356</v>
      </c>
      <c r="O11" s="8" t="s">
        <v>357</v>
      </c>
      <c r="P11" s="8" t="s">
        <v>358</v>
      </c>
      <c r="Q11" s="11" t="s">
        <v>418</v>
      </c>
      <c r="R11" s="11" t="s">
        <v>418</v>
      </c>
    </row>
    <row r="12" spans="1:18" x14ac:dyDescent="0.2">
      <c r="A12" s="93"/>
      <c r="B12" s="3" t="s">
        <v>425</v>
      </c>
      <c r="C12" s="7" t="s">
        <v>391</v>
      </c>
      <c r="D12" s="7" t="s">
        <v>359</v>
      </c>
      <c r="E12" s="7" t="s">
        <v>417</v>
      </c>
      <c r="F12" s="7" t="s">
        <v>360</v>
      </c>
      <c r="G12" s="7" t="s">
        <v>361</v>
      </c>
      <c r="H12" s="7" t="s">
        <v>362</v>
      </c>
      <c r="I12" s="7" t="s">
        <v>363</v>
      </c>
      <c r="J12" s="7" t="s">
        <v>364</v>
      </c>
      <c r="K12" s="7" t="s">
        <v>365</v>
      </c>
      <c r="L12" s="7" t="s">
        <v>366</v>
      </c>
      <c r="M12" s="7" t="s">
        <v>367</v>
      </c>
      <c r="N12" s="7" t="s">
        <v>368</v>
      </c>
      <c r="O12" s="8" t="s">
        <v>369</v>
      </c>
      <c r="P12" s="8" t="s">
        <v>370</v>
      </c>
      <c r="Q12" s="11" t="s">
        <v>418</v>
      </c>
      <c r="R12" s="11" t="s">
        <v>418</v>
      </c>
    </row>
    <row r="13" spans="1:18" x14ac:dyDescent="0.2">
      <c r="A13" s="93"/>
      <c r="B13" s="3" t="s">
        <v>426</v>
      </c>
      <c r="C13" s="7" t="s">
        <v>392</v>
      </c>
      <c r="D13" s="7" t="s">
        <v>371</v>
      </c>
      <c r="E13" s="7" t="s">
        <v>372</v>
      </c>
      <c r="F13" s="7" t="s">
        <v>373</v>
      </c>
      <c r="G13" s="7" t="s">
        <v>374</v>
      </c>
      <c r="H13" s="7" t="s">
        <v>375</v>
      </c>
      <c r="I13" s="7" t="s">
        <v>376</v>
      </c>
      <c r="J13" s="7" t="s">
        <v>377</v>
      </c>
      <c r="K13" s="7" t="s">
        <v>378</v>
      </c>
      <c r="L13" s="7" t="s">
        <v>379</v>
      </c>
      <c r="M13" s="7" t="s">
        <v>380</v>
      </c>
      <c r="N13" s="7" t="s">
        <v>381</v>
      </c>
      <c r="O13" s="49" t="s">
        <v>382</v>
      </c>
      <c r="P13" s="52" t="s">
        <v>418</v>
      </c>
      <c r="Q13" s="11" t="s">
        <v>418</v>
      </c>
      <c r="R13" s="11" t="s">
        <v>418</v>
      </c>
    </row>
    <row r="14" spans="1:18" x14ac:dyDescent="0.2">
      <c r="A14" s="93"/>
      <c r="B14" s="3" t="s">
        <v>802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49"/>
      <c r="P14" s="52"/>
      <c r="Q14" s="11"/>
      <c r="R14" s="11"/>
    </row>
    <row r="15" spans="1:18" x14ac:dyDescent="0.2">
      <c r="A15" s="93"/>
      <c r="B15" s="9" t="s">
        <v>11</v>
      </c>
      <c r="C15" s="7" t="s">
        <v>393</v>
      </c>
      <c r="D15" s="7" t="s">
        <v>383</v>
      </c>
      <c r="E15" s="50">
        <v>8.9421296296296304E-2</v>
      </c>
      <c r="F15" s="50">
        <v>9.3321759259259271E-2</v>
      </c>
      <c r="G15" s="50">
        <v>9.6863425925925936E-2</v>
      </c>
      <c r="H15" s="50">
        <v>0.1013425925925926</v>
      </c>
      <c r="I15" s="50">
        <v>0.10868055555555556</v>
      </c>
      <c r="J15" s="50">
        <v>0.11246527777777778</v>
      </c>
      <c r="K15" s="50">
        <v>0.12138888888888888</v>
      </c>
      <c r="L15" s="50">
        <v>0.12840277777777778</v>
      </c>
      <c r="M15" s="50">
        <v>0.13604166666666667</v>
      </c>
      <c r="N15" s="50">
        <v>0.1643287037037037</v>
      </c>
      <c r="O15" s="51">
        <v>0.28233796296296299</v>
      </c>
      <c r="P15" s="52" t="s">
        <v>418</v>
      </c>
      <c r="Q15" s="11" t="s">
        <v>418</v>
      </c>
      <c r="R15" s="11" t="s">
        <v>418</v>
      </c>
    </row>
    <row r="17" spans="1:18" x14ac:dyDescent="0.2">
      <c r="A17" s="6" t="s">
        <v>8</v>
      </c>
    </row>
    <row r="19" spans="1:18" ht="15.75" x14ac:dyDescent="0.2">
      <c r="A19" s="94" t="s">
        <v>9</v>
      </c>
      <c r="B19" s="95"/>
      <c r="C19" s="96" t="s">
        <v>5</v>
      </c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</row>
    <row r="20" spans="1:18" x14ac:dyDescent="0.2">
      <c r="A20" s="95"/>
      <c r="B20" s="95"/>
      <c r="C20" s="10" t="s">
        <v>386</v>
      </c>
      <c r="D20" s="10" t="s">
        <v>13</v>
      </c>
      <c r="E20" s="10" t="s">
        <v>27</v>
      </c>
      <c r="F20" s="10" t="s">
        <v>14</v>
      </c>
      <c r="G20" s="10" t="s">
        <v>15</v>
      </c>
      <c r="H20" s="10" t="s">
        <v>16</v>
      </c>
      <c r="I20" s="10" t="s">
        <v>17</v>
      </c>
      <c r="J20" s="10" t="s">
        <v>18</v>
      </c>
      <c r="K20" s="10" t="s">
        <v>19</v>
      </c>
      <c r="L20" s="10" t="s">
        <v>20</v>
      </c>
      <c r="M20" s="10" t="s">
        <v>21</v>
      </c>
      <c r="N20" s="10" t="s">
        <v>22</v>
      </c>
      <c r="O20" s="10" t="s">
        <v>23</v>
      </c>
      <c r="P20" s="10" t="s">
        <v>24</v>
      </c>
      <c r="Q20" s="10" t="s">
        <v>25</v>
      </c>
      <c r="R20" s="10" t="s">
        <v>26</v>
      </c>
    </row>
    <row r="21" spans="1:18" x14ac:dyDescent="0.2">
      <c r="A21" s="92" t="s">
        <v>0</v>
      </c>
      <c r="B21" s="3" t="s">
        <v>419</v>
      </c>
      <c r="C21" s="56">
        <f>'Men Outdoor - All Info'!E2</f>
        <v>10.438413361169102</v>
      </c>
      <c r="D21" s="56">
        <f>'Men Outdoor - All Info'!E13</f>
        <v>10.131712259371835</v>
      </c>
      <c r="E21" s="56">
        <f>'Men Outdoor - All Info'!E24</f>
        <v>10.070493454179255</v>
      </c>
      <c r="F21" s="56">
        <f>'Men Outdoor - All Info'!E35</f>
        <v>9.3283582089552226</v>
      </c>
      <c r="G21" s="56">
        <f>'Men Outdoor - All Info'!E46</f>
        <v>9.1911764705882355</v>
      </c>
      <c r="H21" s="56">
        <f>'Men Outdoor - All Info'!E57</f>
        <v>8.8495575221238933</v>
      </c>
      <c r="I21" s="56">
        <f>'Men Outdoor - All Info'!E68</f>
        <v>8.5470085470085468</v>
      </c>
      <c r="J21" s="56">
        <f>'Men Outdoor - All Info'!E79</f>
        <v>8.1234768480909825</v>
      </c>
      <c r="K21" s="56">
        <f>'Men Outdoor - All Info'!E90</f>
        <v>7.8308535630383718</v>
      </c>
      <c r="L21" s="56">
        <f>'Men Outdoor - All Info'!E101</f>
        <v>7.5471698113207548</v>
      </c>
      <c r="M21" s="56">
        <f>'Men Outdoor - All Info'!E112</f>
        <v>6.9686411149825789</v>
      </c>
      <c r="N21" s="56">
        <f>'Men Outdoor - All Info'!E123</f>
        <v>6.6312997347480103</v>
      </c>
      <c r="O21" s="56">
        <f>'Men Outdoor - All Info'!E134</f>
        <v>5.7045065601825442</v>
      </c>
      <c r="P21" s="56">
        <f>'Men Outdoor - All Info'!E145</f>
        <v>4.8995590396864284</v>
      </c>
      <c r="Q21" s="56">
        <f>'Men Outdoor - All Info'!E156</f>
        <v>3.7050759540570586</v>
      </c>
      <c r="R21" s="56">
        <f>'Men Outdoor - All Info'!$E$167</f>
        <v>2.8985507246376812</v>
      </c>
    </row>
    <row r="22" spans="1:18" x14ac:dyDescent="0.2">
      <c r="A22" s="93"/>
      <c r="B22" s="3" t="s">
        <v>420</v>
      </c>
      <c r="C22" s="56">
        <f>'Men Outdoor - All Info'!E3</f>
        <v>10.422094841063053</v>
      </c>
      <c r="D22" s="56">
        <f>'Men Outdoor - All Info'!E14</f>
        <v>9.9453008453505714</v>
      </c>
      <c r="E22" s="56">
        <f>'Men Outdoor - All Info'!E25</f>
        <v>9.6899224806201545</v>
      </c>
      <c r="F22" s="56">
        <f>'Men Outdoor - All Info'!E36</f>
        <v>9.1743119266055047</v>
      </c>
      <c r="G22" s="56">
        <f>'Men Outdoor - All Info'!E47</f>
        <v>8.9126559714795004</v>
      </c>
      <c r="H22" s="56">
        <f>'Men Outdoor - All Info'!E58</f>
        <v>8.6058519793459567</v>
      </c>
      <c r="I22" s="56">
        <f>'Men Outdoor - All Info'!E69</f>
        <v>8.3333333333333339</v>
      </c>
      <c r="J22" s="56">
        <f>'Men Outdoor - All Info'!E80</f>
        <v>8.1135902636916839</v>
      </c>
      <c r="K22" s="56">
        <f>'Men Outdoor - All Info'!E91</f>
        <v>7.766990291262136</v>
      </c>
      <c r="L22" s="56">
        <f>'Men Outdoor - All Info'!E102</f>
        <v>7.2124053371799492</v>
      </c>
      <c r="M22" s="56">
        <f>'Men Outdoor - All Info'!E113</f>
        <v>6.7704807041299935</v>
      </c>
      <c r="N22" s="56">
        <f>'Men Outdoor - All Info'!E124</f>
        <v>6.3111391606184917</v>
      </c>
      <c r="O22" s="56">
        <f>'Men Outdoor - All Info'!E135</f>
        <v>5.3821313240043063</v>
      </c>
      <c r="P22" s="56">
        <f>'Men Outdoor - All Info'!E146</f>
        <v>4.1076196344218525</v>
      </c>
      <c r="Q22" s="56">
        <f>'Men Outdoor - All Info'!E157</f>
        <v>2.5776517592473254</v>
      </c>
      <c r="R22" s="52" t="s">
        <v>418</v>
      </c>
    </row>
    <row r="23" spans="1:18" x14ac:dyDescent="0.2">
      <c r="A23" s="93"/>
      <c r="B23" s="3" t="s">
        <v>421</v>
      </c>
      <c r="C23" s="53">
        <v>9.2958401115500813</v>
      </c>
      <c r="D23" s="53">
        <v>8.980691513246521</v>
      </c>
      <c r="E23" s="53">
        <v>8.3664505333612205</v>
      </c>
      <c r="F23" s="53">
        <v>8.1482990425748625</v>
      </c>
      <c r="G23" s="53">
        <v>7.8848807411787902</v>
      </c>
      <c r="H23" s="53">
        <v>7.656967840735069</v>
      </c>
      <c r="I23" s="53">
        <v>7.4239049740163319</v>
      </c>
      <c r="J23" s="53">
        <v>7.1313959707612762</v>
      </c>
      <c r="K23" s="53">
        <v>6.9856793573174993</v>
      </c>
      <c r="L23" s="53">
        <v>6.4102564102564106</v>
      </c>
      <c r="M23" s="53">
        <v>5.7061340941512126</v>
      </c>
      <c r="N23" s="53">
        <v>5.1867219917012441</v>
      </c>
      <c r="O23" s="56">
        <v>4.4868199663488504</v>
      </c>
      <c r="P23" s="56">
        <v>2.820476660555634</v>
      </c>
      <c r="Q23" s="56">
        <v>1.8099547511312217</v>
      </c>
      <c r="R23" s="52" t="s">
        <v>418</v>
      </c>
    </row>
    <row r="24" spans="1:18" x14ac:dyDescent="0.2">
      <c r="A24" s="93"/>
      <c r="B24" s="3" t="s">
        <v>422</v>
      </c>
      <c r="C24" s="53">
        <v>7.9278565057972452</v>
      </c>
      <c r="D24" s="53">
        <v>7.7399380804953557</v>
      </c>
      <c r="E24" s="53">
        <v>7.4039796390559927</v>
      </c>
      <c r="F24" s="53">
        <v>7.2819952667030758</v>
      </c>
      <c r="G24" s="53">
        <v>6.6861679899707482</v>
      </c>
      <c r="H24" s="53">
        <v>6.5082980800520671</v>
      </c>
      <c r="I24" s="53">
        <v>6.2227753578095832</v>
      </c>
      <c r="J24" s="53">
        <v>5.9554827663217447</v>
      </c>
      <c r="K24" s="53">
        <v>5.6931397665812691</v>
      </c>
      <c r="L24" s="53">
        <v>5.3124377448701772</v>
      </c>
      <c r="M24" s="53">
        <v>4.735128736312519</v>
      </c>
      <c r="N24" s="53">
        <v>4.2851786383844876</v>
      </c>
      <c r="O24" s="56">
        <v>3.7221420927743916</v>
      </c>
      <c r="P24" s="56">
        <v>2.7449903925336265</v>
      </c>
      <c r="Q24" s="55" t="s">
        <v>418</v>
      </c>
      <c r="R24" s="52" t="s">
        <v>418</v>
      </c>
    </row>
    <row r="25" spans="1:18" x14ac:dyDescent="0.2">
      <c r="A25" s="93"/>
      <c r="B25" s="3" t="s">
        <v>423</v>
      </c>
      <c r="C25" s="53">
        <v>7.2815533980582527</v>
      </c>
      <c r="D25" s="53">
        <v>7.0584913651122303</v>
      </c>
      <c r="E25" s="53">
        <v>6.7607157344390858</v>
      </c>
      <c r="F25" s="53">
        <v>6.5582371458551938</v>
      </c>
      <c r="G25" s="53">
        <v>6.295643414756988</v>
      </c>
      <c r="H25" s="53">
        <v>5.9441252229046952</v>
      </c>
      <c r="I25" s="53">
        <v>5.6818181818181817</v>
      </c>
      <c r="J25" s="53">
        <v>5.3596312573694931</v>
      </c>
      <c r="K25" s="53">
        <v>5.1203277009728625</v>
      </c>
      <c r="L25" s="53">
        <v>4.8189674559064475</v>
      </c>
      <c r="M25" s="53">
        <v>4.3171679378327816</v>
      </c>
      <c r="N25" s="53">
        <v>3.8729666924864445</v>
      </c>
      <c r="O25" s="54">
        <v>3.2817012339196636</v>
      </c>
      <c r="P25" s="54">
        <v>2.4554740701938189</v>
      </c>
      <c r="Q25" s="54">
        <v>1.4904462396041378</v>
      </c>
      <c r="R25" s="52" t="s">
        <v>418</v>
      </c>
    </row>
    <row r="26" spans="1:18" x14ac:dyDescent="0.2">
      <c r="A26" s="93"/>
      <c r="B26" s="3" t="s">
        <v>12</v>
      </c>
      <c r="C26" s="53">
        <v>7.2125845919419165</v>
      </c>
      <c r="D26" s="53">
        <v>6.9554153340824607</v>
      </c>
      <c r="E26" s="53">
        <v>6.7645075869026101</v>
      </c>
      <c r="F26" s="53">
        <v>6.3369979524334532</v>
      </c>
      <c r="G26" s="53">
        <v>6.1995608459493807</v>
      </c>
      <c r="H26" s="53">
        <v>5.851308900523561</v>
      </c>
      <c r="I26" s="53">
        <v>5.5142847353092348</v>
      </c>
      <c r="J26" s="53">
        <v>5.4296356275303648</v>
      </c>
      <c r="K26" s="53">
        <v>5.0331321344800628</v>
      </c>
      <c r="L26" s="53">
        <v>4.7084376828554708</v>
      </c>
      <c r="M26" s="53">
        <v>4.2053463638976716</v>
      </c>
      <c r="N26" s="53">
        <v>3.6852392947103279</v>
      </c>
      <c r="O26" s="56">
        <v>2.5508701854493578</v>
      </c>
      <c r="P26" s="56">
        <v>2.2475615887380593</v>
      </c>
      <c r="Q26" s="55" t="s">
        <v>418</v>
      </c>
      <c r="R26" s="52" t="s">
        <v>418</v>
      </c>
    </row>
    <row r="27" spans="1:18" x14ac:dyDescent="0.2">
      <c r="A27" s="93"/>
      <c r="B27" s="3" t="s">
        <v>424</v>
      </c>
      <c r="C27" s="53">
        <v>6.8078153720471102</v>
      </c>
      <c r="D27" s="53">
        <v>6.6815144766146997</v>
      </c>
      <c r="E27" s="53">
        <v>6.4829821717990272</v>
      </c>
      <c r="F27" s="53">
        <v>6.053513055409824</v>
      </c>
      <c r="G27" s="53">
        <v>5.7559478127398309</v>
      </c>
      <c r="H27" s="53">
        <v>5.5886736214605071</v>
      </c>
      <c r="I27" s="53">
        <v>5.2680562628408865</v>
      </c>
      <c r="J27" s="53">
        <v>5.1072522982635347</v>
      </c>
      <c r="K27" s="53">
        <v>4.6699875466998746</v>
      </c>
      <c r="L27" s="53">
        <v>4.4747400921796459</v>
      </c>
      <c r="M27" s="53">
        <v>4.0896450188123668</v>
      </c>
      <c r="N27" s="53">
        <v>3.5153503632528711</v>
      </c>
      <c r="O27" s="54">
        <v>2.9939820959870658</v>
      </c>
      <c r="P27" s="54">
        <v>2.1955503512880563</v>
      </c>
      <c r="Q27" s="55" t="s">
        <v>418</v>
      </c>
      <c r="R27" s="52" t="s">
        <v>418</v>
      </c>
    </row>
    <row r="28" spans="1:18" x14ac:dyDescent="0.2">
      <c r="A28" s="93"/>
      <c r="B28" s="3" t="s">
        <v>425</v>
      </c>
      <c r="C28" s="53">
        <v>6.6193603050201215</v>
      </c>
      <c r="D28" s="53">
        <v>6.463288521199587</v>
      </c>
      <c r="E28" s="53">
        <v>6.3550166501436234</v>
      </c>
      <c r="F28" s="53">
        <v>5.7897174617878653</v>
      </c>
      <c r="G28" s="53">
        <v>5.5996057877525418</v>
      </c>
      <c r="H28" s="53">
        <v>5.3780789501989892</v>
      </c>
      <c r="I28" s="53">
        <v>5.1410181272299171</v>
      </c>
      <c r="J28" s="53">
        <v>5.00600720865038</v>
      </c>
      <c r="K28" s="53">
        <v>4.5640009858242134</v>
      </c>
      <c r="L28" s="53">
        <v>4.3591218984847693</v>
      </c>
      <c r="M28" s="53">
        <v>3.9741837026674722</v>
      </c>
      <c r="N28" s="53">
        <v>3.4626278575336396</v>
      </c>
      <c r="O28" s="54">
        <v>2.777870373456893</v>
      </c>
      <c r="P28" s="54">
        <v>2.098618269731209</v>
      </c>
      <c r="Q28" s="55" t="s">
        <v>418</v>
      </c>
      <c r="R28" s="52" t="s">
        <v>418</v>
      </c>
    </row>
    <row r="29" spans="1:18" x14ac:dyDescent="0.2">
      <c r="A29" s="93"/>
      <c r="B29" s="3" t="s">
        <v>426</v>
      </c>
      <c r="C29" s="53">
        <v>6.3653723742838952</v>
      </c>
      <c r="D29" s="53">
        <v>6.2065541211519371</v>
      </c>
      <c r="E29" s="53">
        <v>5.9903555276005624</v>
      </c>
      <c r="F29" s="53">
        <v>5.6041874488617891</v>
      </c>
      <c r="G29" s="53">
        <v>5.4087091033982926</v>
      </c>
      <c r="H29" s="53">
        <v>5.2305085100373452</v>
      </c>
      <c r="I29" s="53">
        <v>4.9077345897133879</v>
      </c>
      <c r="J29" s="53">
        <v>4.8026126212659692</v>
      </c>
      <c r="K29" s="53">
        <v>4.3780345251802659</v>
      </c>
      <c r="L29" s="53">
        <v>4.2280437687090933</v>
      </c>
      <c r="M29" s="53">
        <v>3.9063262954354578</v>
      </c>
      <c r="N29" s="53">
        <v>3.259951817912131</v>
      </c>
      <c r="O29" s="57">
        <v>2.3995200959808036</v>
      </c>
      <c r="P29" s="52" t="s">
        <v>418</v>
      </c>
      <c r="Q29" s="55" t="s">
        <v>418</v>
      </c>
      <c r="R29" s="52" t="s">
        <v>418</v>
      </c>
    </row>
    <row r="30" spans="1:18" x14ac:dyDescent="0.2">
      <c r="A30" s="93"/>
      <c r="B30" s="3" t="s">
        <v>802</v>
      </c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7"/>
      <c r="P30" s="52"/>
      <c r="Q30" s="55"/>
      <c r="R30" s="52"/>
    </row>
    <row r="31" spans="1:18" x14ac:dyDescent="0.2">
      <c r="A31" s="93"/>
      <c r="B31" s="9" t="s">
        <v>11</v>
      </c>
      <c r="C31" s="53">
        <v>5.780928894369092</v>
      </c>
      <c r="D31" s="53">
        <v>5.672133351256889</v>
      </c>
      <c r="E31" s="53">
        <v>5.4614289412373793</v>
      </c>
      <c r="F31" s="53">
        <v>5.2331638348009424</v>
      </c>
      <c r="G31" s="53">
        <v>5.0418210060939179</v>
      </c>
      <c r="H31" s="53">
        <v>4.8189812699862955</v>
      </c>
      <c r="I31" s="53">
        <v>4.4936102236421727</v>
      </c>
      <c r="J31" s="53">
        <v>4.3423896264279103</v>
      </c>
      <c r="K31" s="53">
        <v>4.0231693363844396</v>
      </c>
      <c r="L31" s="53">
        <v>3.8034072471606275</v>
      </c>
      <c r="M31" s="53">
        <v>3.5898417559979583</v>
      </c>
      <c r="N31" s="53">
        <v>2.9718974503451192</v>
      </c>
      <c r="O31" s="57">
        <v>1.7297286217922436</v>
      </c>
      <c r="P31" s="52" t="s">
        <v>418</v>
      </c>
      <c r="Q31" s="55" t="s">
        <v>418</v>
      </c>
      <c r="R31" s="52" t="s">
        <v>418</v>
      </c>
    </row>
  </sheetData>
  <mergeCells count="6">
    <mergeCell ref="A21:A31"/>
    <mergeCell ref="A3:B4"/>
    <mergeCell ref="A5:A15"/>
    <mergeCell ref="C3:R3"/>
    <mergeCell ref="A19:B20"/>
    <mergeCell ref="C19:R19"/>
  </mergeCells>
  <phoneticPr fontId="9" type="noConversion"/>
  <pageMargins left="0.7" right="0.7" top="0.75" bottom="0.75" header="0.3" footer="0.3"/>
  <pageSetup orientation="portrait" horizontalDpi="300" verticalDpi="300" r:id="rId1"/>
  <ignoredErrors>
    <ignoredError sqref="O5:O6 P5:P6 Q5:Q6 R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66"/>
  <sheetViews>
    <sheetView tabSelected="1" topLeftCell="A112" zoomScaleNormal="100" workbookViewId="0">
      <selection activeCell="M143" sqref="M143"/>
    </sheetView>
  </sheetViews>
  <sheetFormatPr defaultColWidth="9.140625" defaultRowHeight="12.75" x14ac:dyDescent="0.2"/>
  <cols>
    <col min="1" max="2" width="14" style="21" customWidth="1"/>
    <col min="3" max="3" width="14" style="61" customWidth="1"/>
    <col min="4" max="4" width="13" style="59" customWidth="1"/>
    <col min="5" max="5" width="23" style="59" customWidth="1"/>
    <col min="6" max="6" width="23.5703125" style="58" customWidth="1"/>
    <col min="7" max="7" width="18.5703125" style="58" customWidth="1"/>
    <col min="8" max="8" width="13.5703125" style="64" customWidth="1"/>
    <col min="9" max="9" width="8.140625" style="62" customWidth="1"/>
    <col min="10" max="10" width="11.7109375" style="58" customWidth="1"/>
    <col min="11" max="11" width="40.85546875" style="58" customWidth="1"/>
    <col min="12" max="12" width="36.5703125" style="58" customWidth="1"/>
    <col min="13" max="13" width="12" style="58" customWidth="1"/>
    <col min="14" max="16384" width="9.140625" style="58"/>
  </cols>
  <sheetData>
    <row r="1" spans="1:16" s="16" customFormat="1" x14ac:dyDescent="0.2">
      <c r="A1" s="16" t="s">
        <v>1</v>
      </c>
      <c r="B1" s="16" t="s">
        <v>0</v>
      </c>
      <c r="C1" s="60" t="s">
        <v>4</v>
      </c>
      <c r="D1" s="4" t="s">
        <v>6</v>
      </c>
      <c r="E1" s="4" t="s">
        <v>416</v>
      </c>
      <c r="F1" s="16" t="s">
        <v>46</v>
      </c>
      <c r="G1" s="16" t="s">
        <v>3</v>
      </c>
      <c r="H1" s="63" t="s">
        <v>28</v>
      </c>
      <c r="I1" s="65" t="s">
        <v>2</v>
      </c>
      <c r="J1" s="16" t="s">
        <v>29</v>
      </c>
      <c r="K1" s="16" t="s">
        <v>30</v>
      </c>
      <c r="L1" s="16" t="s">
        <v>31</v>
      </c>
      <c r="M1" s="16" t="s">
        <v>47</v>
      </c>
    </row>
    <row r="2" spans="1:16" s="85" customFormat="1" x14ac:dyDescent="0.2">
      <c r="A2" s="37" t="s">
        <v>386</v>
      </c>
      <c r="B2" s="37">
        <v>100</v>
      </c>
      <c r="C2" s="90">
        <v>10.49</v>
      </c>
      <c r="D2" s="42">
        <f>C2</f>
        <v>10.49</v>
      </c>
      <c r="E2" s="42">
        <f>B2/D2</f>
        <v>9.532888465204957</v>
      </c>
      <c r="F2" s="37" t="s">
        <v>756</v>
      </c>
      <c r="G2" s="37" t="s">
        <v>765</v>
      </c>
      <c r="H2" s="40">
        <v>21905</v>
      </c>
      <c r="I2" s="77">
        <f>DATEDIF(H2,J2,"Y")</f>
        <v>28</v>
      </c>
      <c r="J2" s="41">
        <v>32340</v>
      </c>
      <c r="K2" s="37" t="s">
        <v>771</v>
      </c>
      <c r="L2" s="37" t="s">
        <v>777</v>
      </c>
      <c r="M2" s="37" t="s">
        <v>414</v>
      </c>
      <c r="N2" s="37" t="s">
        <v>385</v>
      </c>
      <c r="O2" s="37"/>
    </row>
    <row r="3" spans="1:16" s="85" customFormat="1" x14ac:dyDescent="0.2">
      <c r="A3" s="37" t="s">
        <v>386</v>
      </c>
      <c r="B3" s="37">
        <v>200</v>
      </c>
      <c r="C3" s="90">
        <v>21.34</v>
      </c>
      <c r="D3" s="42">
        <f>C3</f>
        <v>21.34</v>
      </c>
      <c r="E3" s="42">
        <f>B3/D3</f>
        <v>9.3720712277413316</v>
      </c>
      <c r="F3" s="37" t="s">
        <v>756</v>
      </c>
      <c r="G3" s="37" t="s">
        <v>765</v>
      </c>
      <c r="H3" s="40">
        <v>21905</v>
      </c>
      <c r="I3" s="77">
        <f t="shared" ref="I3:I12" si="0">DATEDIF(H3,J3,"Y")</f>
        <v>28</v>
      </c>
      <c r="J3" s="41">
        <v>32415</v>
      </c>
      <c r="K3" s="37" t="s">
        <v>772</v>
      </c>
      <c r="L3" s="37" t="s">
        <v>415</v>
      </c>
      <c r="M3" s="37" t="s">
        <v>414</v>
      </c>
      <c r="N3" s="37" t="s">
        <v>385</v>
      </c>
      <c r="O3" s="37"/>
    </row>
    <row r="4" spans="1:16" s="85" customFormat="1" x14ac:dyDescent="0.2">
      <c r="A4" s="37" t="s">
        <v>386</v>
      </c>
      <c r="B4" s="37">
        <v>400</v>
      </c>
      <c r="C4" s="90">
        <v>47.6</v>
      </c>
      <c r="D4" s="42">
        <f>C4</f>
        <v>47.6</v>
      </c>
      <c r="E4" s="42">
        <f>B4/D4</f>
        <v>8.4033613445378155</v>
      </c>
      <c r="F4" s="37" t="s">
        <v>757</v>
      </c>
      <c r="G4" s="37" t="s">
        <v>766</v>
      </c>
      <c r="H4" s="40">
        <v>20869</v>
      </c>
      <c r="I4" s="77">
        <f t="shared" si="0"/>
        <v>28</v>
      </c>
      <c r="J4" s="41">
        <v>31326</v>
      </c>
      <c r="K4" s="37" t="s">
        <v>773</v>
      </c>
      <c r="L4" s="37" t="s">
        <v>778</v>
      </c>
      <c r="M4" s="37" t="s">
        <v>414</v>
      </c>
      <c r="N4" s="37" t="s">
        <v>385</v>
      </c>
      <c r="O4" s="37"/>
    </row>
    <row r="5" spans="1:16" s="85" customFormat="1" x14ac:dyDescent="0.2">
      <c r="A5" s="37" t="s">
        <v>386</v>
      </c>
      <c r="B5" s="37">
        <v>800</v>
      </c>
      <c r="C5" s="87" t="s">
        <v>749</v>
      </c>
      <c r="D5" s="42">
        <f>C5*86400</f>
        <v>113.27999999999999</v>
      </c>
      <c r="E5" s="42">
        <f t="shared" ref="E5:E12" si="1">B5/D5</f>
        <v>7.0621468926553677</v>
      </c>
      <c r="F5" s="37" t="s">
        <v>758</v>
      </c>
      <c r="G5" s="37" t="s">
        <v>767</v>
      </c>
      <c r="H5" s="40">
        <v>18654</v>
      </c>
      <c r="I5" s="77">
        <f t="shared" si="0"/>
        <v>32</v>
      </c>
      <c r="J5" s="41">
        <v>30523</v>
      </c>
      <c r="K5" s="37" t="s">
        <v>774</v>
      </c>
      <c r="L5" s="37"/>
      <c r="M5" s="37" t="s">
        <v>414</v>
      </c>
      <c r="N5" s="37" t="s">
        <v>385</v>
      </c>
      <c r="O5" s="37"/>
    </row>
    <row r="6" spans="1:16" s="85" customFormat="1" x14ac:dyDescent="0.2">
      <c r="A6" s="37" t="s">
        <v>386</v>
      </c>
      <c r="B6" s="37">
        <v>1500</v>
      </c>
      <c r="C6" s="87" t="s">
        <v>750</v>
      </c>
      <c r="D6" s="42">
        <f t="shared" ref="D6:D12" si="2">C6*86400</f>
        <v>230.07</v>
      </c>
      <c r="E6" s="42">
        <f t="shared" si="1"/>
        <v>6.5197548572173689</v>
      </c>
      <c r="F6" s="37" t="s">
        <v>759</v>
      </c>
      <c r="G6" s="37" t="s">
        <v>768</v>
      </c>
      <c r="H6" s="40">
        <v>33277</v>
      </c>
      <c r="I6" s="77">
        <f t="shared" si="0"/>
        <v>24</v>
      </c>
      <c r="J6" s="41">
        <v>42202</v>
      </c>
      <c r="K6" s="37" t="s">
        <v>411</v>
      </c>
      <c r="L6" s="37" t="s">
        <v>173</v>
      </c>
      <c r="M6" s="37" t="s">
        <v>414</v>
      </c>
      <c r="N6" s="37" t="s">
        <v>385</v>
      </c>
      <c r="O6" s="37"/>
    </row>
    <row r="7" spans="1:16" s="85" customFormat="1" x14ac:dyDescent="0.2">
      <c r="A7" s="37" t="s">
        <v>386</v>
      </c>
      <c r="B7" s="37">
        <v>1609.3440000000001</v>
      </c>
      <c r="C7" s="87" t="s">
        <v>751</v>
      </c>
      <c r="D7" s="42">
        <f t="shared" si="2"/>
        <v>252.33</v>
      </c>
      <c r="E7" s="42">
        <f t="shared" si="1"/>
        <v>6.3779336583046007</v>
      </c>
      <c r="F7" s="37" t="s">
        <v>760</v>
      </c>
      <c r="G7" s="37" t="s">
        <v>769</v>
      </c>
      <c r="H7" s="40">
        <v>33970</v>
      </c>
      <c r="I7" s="77">
        <f t="shared" si="0"/>
        <v>26</v>
      </c>
      <c r="J7" s="41">
        <v>43658</v>
      </c>
      <c r="K7" s="37" t="s">
        <v>411</v>
      </c>
      <c r="L7" s="37" t="s">
        <v>173</v>
      </c>
      <c r="M7" s="37" t="s">
        <v>414</v>
      </c>
      <c r="N7" s="37" t="s">
        <v>385</v>
      </c>
      <c r="O7" s="37"/>
    </row>
    <row r="8" spans="1:16" s="85" customFormat="1" x14ac:dyDescent="0.2">
      <c r="A8" s="37" t="s">
        <v>386</v>
      </c>
      <c r="B8" s="37">
        <v>3000</v>
      </c>
      <c r="C8" s="87" t="s">
        <v>752</v>
      </c>
      <c r="D8" s="42">
        <f t="shared" si="2"/>
        <v>486.11</v>
      </c>
      <c r="E8" s="42">
        <f t="shared" si="1"/>
        <v>6.1714426775832631</v>
      </c>
      <c r="F8" s="37" t="s">
        <v>761</v>
      </c>
      <c r="G8" s="37" t="s">
        <v>770</v>
      </c>
      <c r="H8" s="40">
        <v>26673</v>
      </c>
      <c r="I8" s="77">
        <f t="shared" si="0"/>
        <v>20</v>
      </c>
      <c r="J8" s="41">
        <v>34225</v>
      </c>
      <c r="K8" s="37" t="s">
        <v>775</v>
      </c>
      <c r="L8" s="37" t="s">
        <v>779</v>
      </c>
      <c r="M8" s="37" t="s">
        <v>414</v>
      </c>
      <c r="N8" s="37" t="s">
        <v>385</v>
      </c>
      <c r="O8" s="37"/>
    </row>
    <row r="9" spans="1:16" s="85" customFormat="1" x14ac:dyDescent="0.2">
      <c r="A9" s="37" t="s">
        <v>386</v>
      </c>
      <c r="B9" s="37">
        <v>5000</v>
      </c>
      <c r="C9" s="87" t="s">
        <v>753</v>
      </c>
      <c r="D9" s="42">
        <f t="shared" si="2"/>
        <v>846.62000000000012</v>
      </c>
      <c r="E9" s="42">
        <f t="shared" si="1"/>
        <v>5.9058373296165918</v>
      </c>
      <c r="F9" s="37" t="s">
        <v>762</v>
      </c>
      <c r="G9" s="37" t="s">
        <v>768</v>
      </c>
      <c r="H9" s="40">
        <v>35874</v>
      </c>
      <c r="I9" s="77">
        <f t="shared" si="0"/>
        <v>22</v>
      </c>
      <c r="J9" s="41">
        <v>44111</v>
      </c>
      <c r="K9" s="37" t="s">
        <v>412</v>
      </c>
      <c r="L9" s="37"/>
      <c r="M9" s="37" t="s">
        <v>414</v>
      </c>
      <c r="N9" s="37" t="s">
        <v>385</v>
      </c>
      <c r="O9" s="37"/>
    </row>
    <row r="10" spans="1:16" s="85" customFormat="1" x14ac:dyDescent="0.2">
      <c r="A10" s="37" t="s">
        <v>386</v>
      </c>
      <c r="B10" s="37">
        <v>10000</v>
      </c>
      <c r="C10" s="87" t="s">
        <v>754</v>
      </c>
      <c r="D10" s="42">
        <f t="shared" si="2"/>
        <v>1757.4499999999998</v>
      </c>
      <c r="E10" s="42">
        <f t="shared" si="1"/>
        <v>5.6900623061822531</v>
      </c>
      <c r="F10" s="37" t="s">
        <v>763</v>
      </c>
      <c r="G10" s="37" t="s">
        <v>768</v>
      </c>
      <c r="H10" s="40">
        <v>33563</v>
      </c>
      <c r="I10" s="77">
        <f t="shared" si="0"/>
        <v>24</v>
      </c>
      <c r="J10" s="41">
        <v>42594</v>
      </c>
      <c r="K10" s="37" t="s">
        <v>407</v>
      </c>
      <c r="L10" s="37" t="s">
        <v>415</v>
      </c>
      <c r="M10" s="37" t="s">
        <v>414</v>
      </c>
      <c r="N10" s="37" t="s">
        <v>385</v>
      </c>
      <c r="O10" s="37"/>
    </row>
    <row r="11" spans="1:16" s="85" customFormat="1" x14ac:dyDescent="0.2">
      <c r="A11" s="37" t="s">
        <v>386</v>
      </c>
      <c r="B11" s="37">
        <v>21097.5</v>
      </c>
      <c r="C11" s="87" t="s">
        <v>796</v>
      </c>
      <c r="D11" s="42">
        <f t="shared" si="2"/>
        <v>3871</v>
      </c>
      <c r="E11" s="42">
        <f t="shared" si="1"/>
        <v>5.4501420821493154</v>
      </c>
      <c r="F11" s="37" t="s">
        <v>797</v>
      </c>
      <c r="G11" s="37" t="s">
        <v>768</v>
      </c>
      <c r="H11" s="40">
        <v>33441</v>
      </c>
      <c r="I11" s="77">
        <f t="shared" si="0"/>
        <v>28</v>
      </c>
      <c r="J11" s="41">
        <v>43882</v>
      </c>
      <c r="K11" t="s">
        <v>798</v>
      </c>
      <c r="L11" s="37" t="s">
        <v>800</v>
      </c>
      <c r="M11" s="37" t="s">
        <v>799</v>
      </c>
      <c r="N11" s="37"/>
      <c r="O11" s="37"/>
    </row>
    <row r="12" spans="1:16" s="85" customFormat="1" x14ac:dyDescent="0.2">
      <c r="A12" s="37" t="s">
        <v>386</v>
      </c>
      <c r="B12" s="37">
        <v>42195</v>
      </c>
      <c r="C12" s="87" t="s">
        <v>755</v>
      </c>
      <c r="D12" s="42">
        <f t="shared" si="2"/>
        <v>8043.9999999999991</v>
      </c>
      <c r="E12" s="42">
        <f t="shared" si="1"/>
        <v>5.2455246146195931</v>
      </c>
      <c r="F12" s="37" t="s">
        <v>764</v>
      </c>
      <c r="G12" s="37" t="s">
        <v>403</v>
      </c>
      <c r="H12" s="40">
        <v>34385</v>
      </c>
      <c r="I12" s="77">
        <f t="shared" si="0"/>
        <v>25</v>
      </c>
      <c r="J12" s="41">
        <v>43751</v>
      </c>
      <c r="K12" s="37" t="s">
        <v>776</v>
      </c>
      <c r="L12" s="37" t="s">
        <v>780</v>
      </c>
      <c r="M12" s="37" t="s">
        <v>414</v>
      </c>
      <c r="N12" s="37" t="s">
        <v>385</v>
      </c>
      <c r="O12" s="37"/>
    </row>
    <row r="13" spans="1:16" s="17" customFormat="1" x14ac:dyDescent="0.2">
      <c r="A13" s="17" t="s">
        <v>13</v>
      </c>
      <c r="B13" s="17">
        <v>100</v>
      </c>
      <c r="C13" s="91">
        <v>10.74</v>
      </c>
      <c r="D13" s="66">
        <f>C13</f>
        <v>10.74</v>
      </c>
      <c r="E13" s="66">
        <f>B13/D13</f>
        <v>9.3109869646182499</v>
      </c>
      <c r="F13" s="66" t="s">
        <v>427</v>
      </c>
      <c r="G13" s="67" t="s">
        <v>428</v>
      </c>
      <c r="H13" s="68">
        <v>22046</v>
      </c>
      <c r="I13" s="69">
        <v>36</v>
      </c>
      <c r="J13" s="67">
        <v>35315</v>
      </c>
      <c r="K13" s="70" t="s">
        <v>429</v>
      </c>
      <c r="L13" s="70" t="s">
        <v>430</v>
      </c>
      <c r="M13" s="70" t="s">
        <v>736</v>
      </c>
      <c r="N13" s="84" t="s">
        <v>385</v>
      </c>
      <c r="O13" s="84"/>
      <c r="P13" s="84"/>
    </row>
    <row r="14" spans="1:16" s="17" customFormat="1" x14ac:dyDescent="0.2">
      <c r="A14" s="17" t="s">
        <v>13</v>
      </c>
      <c r="B14" s="17">
        <v>200</v>
      </c>
      <c r="C14" s="74">
        <v>21.93</v>
      </c>
      <c r="D14" s="66">
        <f>C14</f>
        <v>21.93</v>
      </c>
      <c r="E14" s="66">
        <f>B14/D14</f>
        <v>9.1199270405836756</v>
      </c>
      <c r="F14" s="43" t="s">
        <v>427</v>
      </c>
      <c r="G14" s="22" t="s">
        <v>428</v>
      </c>
      <c r="H14" s="72">
        <v>22046</v>
      </c>
      <c r="I14" s="73">
        <v>35</v>
      </c>
      <c r="J14" s="22">
        <v>34936</v>
      </c>
      <c r="K14" s="17" t="s">
        <v>461</v>
      </c>
      <c r="L14" s="17" t="s">
        <v>462</v>
      </c>
      <c r="M14" s="70" t="s">
        <v>737</v>
      </c>
      <c r="N14" s="17" t="s">
        <v>385</v>
      </c>
    </row>
    <row r="15" spans="1:16" s="17" customFormat="1" x14ac:dyDescent="0.2">
      <c r="A15" s="17" t="s">
        <v>13</v>
      </c>
      <c r="B15" s="17">
        <v>400</v>
      </c>
      <c r="C15" s="74">
        <v>50.27</v>
      </c>
      <c r="D15" s="44">
        <f>C15</f>
        <v>50.27</v>
      </c>
      <c r="E15" s="44">
        <f>B15/D15</f>
        <v>7.9570320270539083</v>
      </c>
      <c r="F15" s="43" t="s">
        <v>475</v>
      </c>
      <c r="G15" s="22" t="s">
        <v>33</v>
      </c>
      <c r="H15" s="72">
        <v>24354</v>
      </c>
      <c r="I15" s="73">
        <v>35</v>
      </c>
      <c r="J15" s="22">
        <v>37519</v>
      </c>
      <c r="K15" s="17" t="s">
        <v>476</v>
      </c>
      <c r="L15" s="17" t="s">
        <v>477</v>
      </c>
      <c r="M15" s="70" t="s">
        <v>738</v>
      </c>
      <c r="N15" s="17" t="s">
        <v>385</v>
      </c>
    </row>
    <row r="16" spans="1:16" s="17" customFormat="1" x14ac:dyDescent="0.2">
      <c r="A16" s="17" t="s">
        <v>13</v>
      </c>
      <c r="B16" s="17">
        <v>800</v>
      </c>
      <c r="C16" s="71" t="s">
        <v>654</v>
      </c>
      <c r="D16" s="44">
        <f>C16*86400</f>
        <v>116.53</v>
      </c>
      <c r="E16" s="44">
        <f>B16/D16</f>
        <v>6.8651849309190762</v>
      </c>
      <c r="F16" s="43" t="s">
        <v>501</v>
      </c>
      <c r="G16" s="22" t="s">
        <v>235</v>
      </c>
      <c r="H16" s="72">
        <v>21038</v>
      </c>
      <c r="I16" s="73">
        <v>36</v>
      </c>
      <c r="J16" s="22">
        <v>34545</v>
      </c>
      <c r="K16" s="17" t="s">
        <v>502</v>
      </c>
      <c r="L16" s="17" t="s">
        <v>503</v>
      </c>
      <c r="M16" s="70" t="s">
        <v>739</v>
      </c>
      <c r="N16" s="17" t="s">
        <v>385</v>
      </c>
    </row>
    <row r="17" spans="1:16" s="17" customFormat="1" x14ac:dyDescent="0.2">
      <c r="A17" s="17" t="s">
        <v>13</v>
      </c>
      <c r="B17" s="17">
        <v>1500</v>
      </c>
      <c r="C17" s="71" t="s">
        <v>667</v>
      </c>
      <c r="D17" s="44">
        <f t="shared" ref="D17:D23" si="3">C17*86400</f>
        <v>237.73000000000002</v>
      </c>
      <c r="E17" s="44">
        <f t="shared" ref="E17:E23" si="4">B17/D17</f>
        <v>6.3096790476591087</v>
      </c>
      <c r="F17" s="43" t="s">
        <v>527</v>
      </c>
      <c r="G17" s="22" t="s">
        <v>528</v>
      </c>
      <c r="H17" s="72">
        <v>18473</v>
      </c>
      <c r="I17" s="73">
        <v>35</v>
      </c>
      <c r="J17" s="22">
        <v>31289</v>
      </c>
      <c r="K17" s="17" t="s">
        <v>529</v>
      </c>
      <c r="L17" s="17" t="s">
        <v>462</v>
      </c>
      <c r="M17" s="70" t="s">
        <v>740</v>
      </c>
      <c r="N17" s="17" t="s">
        <v>385</v>
      </c>
    </row>
    <row r="18" spans="1:16" s="17" customFormat="1" x14ac:dyDescent="0.2">
      <c r="A18" s="17" t="s">
        <v>13</v>
      </c>
      <c r="B18" s="17">
        <v>1609.3440000000001</v>
      </c>
      <c r="C18" s="71" t="s">
        <v>679</v>
      </c>
      <c r="D18" s="44">
        <f t="shared" si="3"/>
        <v>257.33</v>
      </c>
      <c r="E18" s="44">
        <f t="shared" si="4"/>
        <v>6.2540084716123268</v>
      </c>
      <c r="F18" s="44" t="s">
        <v>527</v>
      </c>
      <c r="G18" s="22" t="s">
        <v>528</v>
      </c>
      <c r="H18" s="72">
        <v>18473</v>
      </c>
      <c r="I18" s="73">
        <v>35</v>
      </c>
      <c r="J18" s="22">
        <v>31280</v>
      </c>
      <c r="K18" s="17" t="s">
        <v>44</v>
      </c>
      <c r="L18" s="17" t="s">
        <v>45</v>
      </c>
      <c r="M18" s="70" t="s">
        <v>741</v>
      </c>
      <c r="N18" s="17" t="s">
        <v>385</v>
      </c>
    </row>
    <row r="19" spans="1:16" s="17" customFormat="1" x14ac:dyDescent="0.2">
      <c r="A19" s="17" t="s">
        <v>13</v>
      </c>
      <c r="B19" s="17">
        <v>3000</v>
      </c>
      <c r="C19" s="71" t="s">
        <v>691</v>
      </c>
      <c r="D19" s="44">
        <f t="shared" si="3"/>
        <v>507.8300000000001</v>
      </c>
      <c r="E19" s="44">
        <f t="shared" si="4"/>
        <v>5.9074887265423461</v>
      </c>
      <c r="F19" s="43" t="s">
        <v>527</v>
      </c>
      <c r="G19" s="17" t="s">
        <v>528</v>
      </c>
      <c r="H19" s="72">
        <v>18473</v>
      </c>
      <c r="I19" s="73">
        <v>35</v>
      </c>
      <c r="J19" s="22">
        <v>31297</v>
      </c>
      <c r="K19" s="17" t="s">
        <v>206</v>
      </c>
      <c r="L19" s="17" t="s">
        <v>207</v>
      </c>
      <c r="M19" s="70" t="s">
        <v>742</v>
      </c>
      <c r="N19" s="17" t="s">
        <v>385</v>
      </c>
    </row>
    <row r="20" spans="1:16" s="26" customFormat="1" x14ac:dyDescent="0.2">
      <c r="A20" s="17" t="s">
        <v>13</v>
      </c>
      <c r="B20" s="17">
        <v>5000</v>
      </c>
      <c r="C20" s="71" t="s">
        <v>702</v>
      </c>
      <c r="D20" s="44">
        <f t="shared" si="3"/>
        <v>873.84</v>
      </c>
      <c r="E20" s="44">
        <f t="shared" si="4"/>
        <v>5.7218712807836676</v>
      </c>
      <c r="F20" s="17" t="s">
        <v>569</v>
      </c>
      <c r="G20" s="17" t="s">
        <v>570</v>
      </c>
      <c r="H20" s="72">
        <v>24566</v>
      </c>
      <c r="I20" s="73">
        <v>39</v>
      </c>
      <c r="J20" s="22">
        <v>38870</v>
      </c>
      <c r="K20" s="17" t="s">
        <v>592</v>
      </c>
      <c r="L20" s="17" t="s">
        <v>593</v>
      </c>
      <c r="M20" s="70" t="s">
        <v>743</v>
      </c>
      <c r="N20" s="17" t="s">
        <v>385</v>
      </c>
      <c r="O20" s="17"/>
      <c r="P20" s="17"/>
    </row>
    <row r="21" spans="1:16" s="17" customFormat="1" x14ac:dyDescent="0.2">
      <c r="A21" s="17" t="s">
        <v>13</v>
      </c>
      <c r="B21" s="17">
        <v>10000</v>
      </c>
      <c r="C21" s="71" t="s">
        <v>713</v>
      </c>
      <c r="D21" s="44">
        <f t="shared" si="3"/>
        <v>1853.2</v>
      </c>
      <c r="E21" s="44">
        <f t="shared" si="4"/>
        <v>5.3960716598316427</v>
      </c>
      <c r="F21" s="17" t="s">
        <v>574</v>
      </c>
      <c r="G21" s="17" t="s">
        <v>37</v>
      </c>
      <c r="H21" s="72">
        <v>26927</v>
      </c>
      <c r="I21" s="73">
        <v>38</v>
      </c>
      <c r="J21" s="22">
        <v>41124</v>
      </c>
      <c r="K21" s="17" t="s">
        <v>203</v>
      </c>
      <c r="L21" s="17" t="s">
        <v>415</v>
      </c>
      <c r="M21" s="70" t="s">
        <v>744</v>
      </c>
      <c r="N21" s="17" t="s">
        <v>385</v>
      </c>
    </row>
    <row r="22" spans="1:16" s="17" customFormat="1" x14ac:dyDescent="0.2">
      <c r="A22" s="17" t="s">
        <v>13</v>
      </c>
      <c r="B22" s="17">
        <v>21097.5</v>
      </c>
      <c r="C22" s="71"/>
      <c r="D22" s="44"/>
      <c r="E22" s="44"/>
      <c r="H22" s="72"/>
      <c r="I22" s="73"/>
      <c r="J22" s="22"/>
      <c r="M22" s="70"/>
    </row>
    <row r="23" spans="1:16" s="17" customFormat="1" x14ac:dyDescent="0.2">
      <c r="A23" s="17" t="s">
        <v>13</v>
      </c>
      <c r="B23" s="17">
        <v>42195</v>
      </c>
      <c r="C23" s="71" t="s">
        <v>724</v>
      </c>
      <c r="D23" s="44">
        <f t="shared" si="3"/>
        <v>8221</v>
      </c>
      <c r="E23" s="44">
        <f t="shared" si="4"/>
        <v>5.1325872764870457</v>
      </c>
      <c r="F23" s="17" t="s">
        <v>623</v>
      </c>
      <c r="G23" s="17" t="s">
        <v>570</v>
      </c>
      <c r="H23" s="72">
        <v>29969</v>
      </c>
      <c r="I23" s="73">
        <v>35</v>
      </c>
      <c r="J23" s="22">
        <v>42848</v>
      </c>
      <c r="K23" s="17" t="s">
        <v>203</v>
      </c>
      <c r="L23" s="17" t="s">
        <v>298</v>
      </c>
      <c r="M23" s="70" t="s">
        <v>745</v>
      </c>
      <c r="N23" s="17" t="s">
        <v>385</v>
      </c>
    </row>
    <row r="24" spans="1:16" s="18" customFormat="1" x14ac:dyDescent="0.2">
      <c r="A24" s="18" t="s">
        <v>27</v>
      </c>
      <c r="B24" s="18">
        <v>100</v>
      </c>
      <c r="C24" s="90">
        <v>11.09</v>
      </c>
      <c r="D24" s="42">
        <f>C24</f>
        <v>11.09</v>
      </c>
      <c r="E24" s="42">
        <f>B24/D24</f>
        <v>9.0171325518485119</v>
      </c>
      <c r="F24" s="42" t="s">
        <v>427</v>
      </c>
      <c r="G24" s="41" t="s">
        <v>431</v>
      </c>
      <c r="H24" s="40">
        <v>22046</v>
      </c>
      <c r="I24" s="77">
        <v>44</v>
      </c>
      <c r="J24" s="41">
        <v>38202</v>
      </c>
      <c r="K24" s="37" t="s">
        <v>432</v>
      </c>
      <c r="L24" s="37" t="s">
        <v>433</v>
      </c>
      <c r="M24" s="37" t="s">
        <v>736</v>
      </c>
      <c r="N24" s="85" t="s">
        <v>385</v>
      </c>
      <c r="O24" s="85"/>
      <c r="P24" s="85"/>
    </row>
    <row r="25" spans="1:16" s="18" customFormat="1" x14ac:dyDescent="0.2">
      <c r="A25" s="18" t="s">
        <v>27</v>
      </c>
      <c r="B25" s="18">
        <v>200</v>
      </c>
      <c r="C25" s="81">
        <v>22.72</v>
      </c>
      <c r="D25" s="42">
        <f>C25</f>
        <v>22.72</v>
      </c>
      <c r="E25" s="42">
        <f>B25/D25</f>
        <v>8.8028169014084519</v>
      </c>
      <c r="F25" s="45" t="s">
        <v>427</v>
      </c>
      <c r="G25" s="23" t="s">
        <v>431</v>
      </c>
      <c r="H25" s="79">
        <v>22046</v>
      </c>
      <c r="I25" s="80">
        <v>44</v>
      </c>
      <c r="J25" s="23">
        <v>38222</v>
      </c>
      <c r="K25" s="18" t="s">
        <v>97</v>
      </c>
      <c r="L25" s="18" t="s">
        <v>415</v>
      </c>
      <c r="M25" s="37" t="s">
        <v>737</v>
      </c>
      <c r="N25" s="18" t="s">
        <v>385</v>
      </c>
    </row>
    <row r="26" spans="1:16" s="18" customFormat="1" x14ac:dyDescent="0.2">
      <c r="A26" s="18" t="s">
        <v>27</v>
      </c>
      <c r="B26" s="18">
        <v>400</v>
      </c>
      <c r="C26" s="81">
        <v>53.68</v>
      </c>
      <c r="D26" s="46">
        <f>C26</f>
        <v>53.68</v>
      </c>
      <c r="E26" s="46">
        <f>B26/D26</f>
        <v>7.4515648286140088</v>
      </c>
      <c r="F26" s="45" t="s">
        <v>478</v>
      </c>
      <c r="G26" s="23" t="s">
        <v>479</v>
      </c>
      <c r="H26" s="79">
        <v>19791</v>
      </c>
      <c r="I26" s="80">
        <v>40</v>
      </c>
      <c r="J26" s="23">
        <v>34413</v>
      </c>
      <c r="K26" s="18" t="s">
        <v>480</v>
      </c>
      <c r="L26" s="18" t="s">
        <v>481</v>
      </c>
      <c r="M26" s="37" t="s">
        <v>738</v>
      </c>
      <c r="N26" s="18" t="s">
        <v>385</v>
      </c>
    </row>
    <row r="27" spans="1:16" s="18" customFormat="1" x14ac:dyDescent="0.2">
      <c r="A27" s="18" t="s">
        <v>27</v>
      </c>
      <c r="B27" s="18">
        <v>800</v>
      </c>
      <c r="C27" s="82" t="s">
        <v>655</v>
      </c>
      <c r="D27" s="46">
        <f>C27*86400</f>
        <v>119.25</v>
      </c>
      <c r="E27" s="46">
        <f>B27/D27</f>
        <v>6.7085953878406706</v>
      </c>
      <c r="F27" s="45" t="s">
        <v>504</v>
      </c>
      <c r="G27" s="23" t="s">
        <v>235</v>
      </c>
      <c r="H27" s="79">
        <v>19156</v>
      </c>
      <c r="I27" s="80">
        <v>42</v>
      </c>
      <c r="J27" s="23">
        <v>34515</v>
      </c>
      <c r="K27" s="18" t="s">
        <v>505</v>
      </c>
      <c r="M27" s="37" t="s">
        <v>739</v>
      </c>
      <c r="N27" s="18" t="s">
        <v>385</v>
      </c>
    </row>
    <row r="28" spans="1:16" s="18" customFormat="1" x14ac:dyDescent="0.2">
      <c r="A28" s="18" t="s">
        <v>27</v>
      </c>
      <c r="B28" s="18">
        <v>1500</v>
      </c>
      <c r="C28" s="82" t="s">
        <v>668</v>
      </c>
      <c r="D28" s="46">
        <f t="shared" ref="D28:D34" si="5">C28*86400</f>
        <v>239.78</v>
      </c>
      <c r="E28" s="46">
        <f t="shared" ref="E28:E34" si="6">B28/D28</f>
        <v>6.2557344232212859</v>
      </c>
      <c r="F28" s="45" t="s">
        <v>504</v>
      </c>
      <c r="G28" s="23" t="s">
        <v>235</v>
      </c>
      <c r="H28" s="79">
        <v>19156</v>
      </c>
      <c r="I28" s="80">
        <v>42</v>
      </c>
      <c r="J28" s="23">
        <v>34533</v>
      </c>
      <c r="K28" s="18" t="s">
        <v>530</v>
      </c>
      <c r="L28" s="18" t="s">
        <v>531</v>
      </c>
      <c r="M28" s="37" t="s">
        <v>740</v>
      </c>
      <c r="N28" s="18" t="s">
        <v>385</v>
      </c>
    </row>
    <row r="29" spans="1:16" s="18" customFormat="1" x14ac:dyDescent="0.2">
      <c r="A29" s="18" t="s">
        <v>27</v>
      </c>
      <c r="B29" s="18">
        <v>1609.3440000000001</v>
      </c>
      <c r="C29" s="82" t="s">
        <v>680</v>
      </c>
      <c r="D29" s="46">
        <f t="shared" si="5"/>
        <v>263.77999999999997</v>
      </c>
      <c r="E29" s="46">
        <f t="shared" si="6"/>
        <v>6.1010842368640539</v>
      </c>
      <c r="F29" s="46" t="s">
        <v>504</v>
      </c>
      <c r="G29" s="23" t="s">
        <v>235</v>
      </c>
      <c r="H29" s="79">
        <v>19156</v>
      </c>
      <c r="I29" s="80">
        <v>40</v>
      </c>
      <c r="J29" s="23">
        <v>34129</v>
      </c>
      <c r="K29" s="18" t="s">
        <v>206</v>
      </c>
      <c r="L29" s="18" t="s">
        <v>207</v>
      </c>
      <c r="M29" s="37" t="s">
        <v>741</v>
      </c>
      <c r="N29" s="18" t="s">
        <v>385</v>
      </c>
    </row>
    <row r="30" spans="1:16" s="18" customFormat="1" x14ac:dyDescent="0.2">
      <c r="A30" s="18" t="s">
        <v>27</v>
      </c>
      <c r="B30" s="18">
        <v>3000</v>
      </c>
      <c r="C30" s="82" t="s">
        <v>692</v>
      </c>
      <c r="D30" s="46">
        <f t="shared" si="5"/>
        <v>543.4</v>
      </c>
      <c r="E30" s="46">
        <f t="shared" si="6"/>
        <v>5.5207949944792052</v>
      </c>
      <c r="F30" s="45" t="s">
        <v>571</v>
      </c>
      <c r="G30" s="18" t="s">
        <v>160</v>
      </c>
      <c r="H30" s="79">
        <v>27988</v>
      </c>
      <c r="I30" s="80">
        <v>40</v>
      </c>
      <c r="J30" s="23">
        <v>42910</v>
      </c>
      <c r="K30" s="18" t="s">
        <v>572</v>
      </c>
      <c r="L30" s="18" t="s">
        <v>573</v>
      </c>
      <c r="M30" s="37" t="s">
        <v>742</v>
      </c>
      <c r="N30" s="18" t="s">
        <v>385</v>
      </c>
    </row>
    <row r="31" spans="1:16" s="18" customFormat="1" x14ac:dyDescent="0.2">
      <c r="A31" s="18" t="s">
        <v>27</v>
      </c>
      <c r="B31" s="18">
        <v>5000</v>
      </c>
      <c r="C31" s="82" t="s">
        <v>703</v>
      </c>
      <c r="D31" s="46">
        <f t="shared" si="5"/>
        <v>904.86999999999989</v>
      </c>
      <c r="E31" s="46">
        <f t="shared" si="6"/>
        <v>5.5256556190391999</v>
      </c>
      <c r="F31" s="18" t="s">
        <v>574</v>
      </c>
      <c r="G31" s="18" t="s">
        <v>37</v>
      </c>
      <c r="H31" s="79">
        <v>26927</v>
      </c>
      <c r="I31" s="80">
        <v>40</v>
      </c>
      <c r="J31" s="23">
        <v>41795</v>
      </c>
      <c r="K31" s="18" t="s">
        <v>206</v>
      </c>
      <c r="L31" s="18" t="s">
        <v>207</v>
      </c>
      <c r="M31" s="37" t="s">
        <v>743</v>
      </c>
      <c r="N31" s="18" t="s">
        <v>385</v>
      </c>
    </row>
    <row r="32" spans="1:16" s="18" customFormat="1" x14ac:dyDescent="0.2">
      <c r="A32" s="18" t="s">
        <v>27</v>
      </c>
      <c r="B32" s="18">
        <v>10000</v>
      </c>
      <c r="C32" s="82" t="s">
        <v>714</v>
      </c>
      <c r="D32" s="46">
        <f t="shared" si="5"/>
        <v>1885.49</v>
      </c>
      <c r="E32" s="46">
        <f t="shared" si="6"/>
        <v>5.3036611172692512</v>
      </c>
      <c r="F32" s="18" t="s">
        <v>604</v>
      </c>
      <c r="G32" s="18" t="s">
        <v>164</v>
      </c>
      <c r="H32" s="79">
        <v>28173</v>
      </c>
      <c r="I32" s="80">
        <v>42</v>
      </c>
      <c r="J32" s="23">
        <v>43736</v>
      </c>
      <c r="K32" s="18" t="s">
        <v>605</v>
      </c>
      <c r="L32" s="18" t="s">
        <v>128</v>
      </c>
      <c r="M32" s="37" t="s">
        <v>744</v>
      </c>
      <c r="N32" s="18" t="s">
        <v>385</v>
      </c>
    </row>
    <row r="33" spans="1:16" s="18" customFormat="1" x14ac:dyDescent="0.2">
      <c r="A33" s="18" t="s">
        <v>27</v>
      </c>
      <c r="B33" s="37">
        <v>21097.5</v>
      </c>
      <c r="C33" s="82" t="s">
        <v>834</v>
      </c>
      <c r="D33" s="46">
        <f t="shared" ref="D33" si="7">C33*86400</f>
        <v>4135</v>
      </c>
      <c r="E33" s="46">
        <f t="shared" ref="E33" si="8">B33/D33</f>
        <v>5.1021765417170499</v>
      </c>
      <c r="F33" s="46" t="s">
        <v>604</v>
      </c>
      <c r="G33" s="46" t="s">
        <v>164</v>
      </c>
      <c r="H33" s="23">
        <v>28173</v>
      </c>
      <c r="I33" s="18">
        <v>41</v>
      </c>
      <c r="J33" s="79">
        <v>43499</v>
      </c>
      <c r="K33" s="23" t="s">
        <v>833</v>
      </c>
      <c r="L33" s="80" t="s">
        <v>832</v>
      </c>
      <c r="M33" s="18" t="s">
        <v>805</v>
      </c>
      <c r="O33" s="37"/>
    </row>
    <row r="34" spans="1:16" s="18" customFormat="1" x14ac:dyDescent="0.2">
      <c r="A34" s="18" t="s">
        <v>27</v>
      </c>
      <c r="B34" s="18">
        <v>42195</v>
      </c>
      <c r="C34" s="82" t="s">
        <v>733</v>
      </c>
      <c r="D34" s="46">
        <f t="shared" si="5"/>
        <v>8547</v>
      </c>
      <c r="E34" s="46">
        <f t="shared" si="6"/>
        <v>4.936819936819937</v>
      </c>
      <c r="F34" s="18" t="s">
        <v>624</v>
      </c>
      <c r="G34" s="18" t="s">
        <v>235</v>
      </c>
      <c r="H34" s="79">
        <v>27255</v>
      </c>
      <c r="I34" s="80">
        <v>40</v>
      </c>
      <c r="J34" s="23">
        <v>42071</v>
      </c>
      <c r="K34" s="18" t="s">
        <v>625</v>
      </c>
      <c r="L34" s="18" t="s">
        <v>626</v>
      </c>
      <c r="M34" s="37" t="s">
        <v>745</v>
      </c>
      <c r="N34" s="18" t="s">
        <v>385</v>
      </c>
    </row>
    <row r="35" spans="1:16" s="17" customFormat="1" x14ac:dyDescent="0.2">
      <c r="A35" s="17" t="s">
        <v>14</v>
      </c>
      <c r="B35" s="17">
        <v>100</v>
      </c>
      <c r="C35" s="91">
        <v>11.34</v>
      </c>
      <c r="D35" s="66">
        <f>C35</f>
        <v>11.34</v>
      </c>
      <c r="E35" s="66">
        <f>B35/D35</f>
        <v>8.8183421516754859</v>
      </c>
      <c r="F35" s="66" t="s">
        <v>427</v>
      </c>
      <c r="G35" s="67" t="s">
        <v>431</v>
      </c>
      <c r="H35" s="68">
        <v>22046</v>
      </c>
      <c r="I35" s="69">
        <v>46</v>
      </c>
      <c r="J35" s="67">
        <v>38941</v>
      </c>
      <c r="K35" s="70" t="s">
        <v>434</v>
      </c>
      <c r="L35" s="70" t="s">
        <v>435</v>
      </c>
      <c r="M35" s="70" t="s">
        <v>736</v>
      </c>
      <c r="N35" s="84" t="s">
        <v>385</v>
      </c>
      <c r="O35" s="84"/>
      <c r="P35" s="84"/>
    </row>
    <row r="36" spans="1:16" s="17" customFormat="1" x14ac:dyDescent="0.2">
      <c r="A36" s="17" t="s">
        <v>14</v>
      </c>
      <c r="B36" s="17">
        <v>200</v>
      </c>
      <c r="C36" s="74">
        <v>23.82</v>
      </c>
      <c r="D36" s="66">
        <f>C36</f>
        <v>23.82</v>
      </c>
      <c r="E36" s="66">
        <f>B36/D36</f>
        <v>8.3963056255247697</v>
      </c>
      <c r="F36" s="43" t="s">
        <v>427</v>
      </c>
      <c r="G36" s="22" t="s">
        <v>431</v>
      </c>
      <c r="H36" s="72">
        <v>22046</v>
      </c>
      <c r="I36" s="73">
        <v>46</v>
      </c>
      <c r="J36" s="22">
        <v>38956</v>
      </c>
      <c r="K36" s="17" t="s">
        <v>463</v>
      </c>
      <c r="L36" s="17" t="s">
        <v>464</v>
      </c>
      <c r="M36" s="70" t="s">
        <v>737</v>
      </c>
      <c r="N36" s="17" t="s">
        <v>385</v>
      </c>
    </row>
    <row r="37" spans="1:16" s="17" customFormat="1" x14ac:dyDescent="0.2">
      <c r="A37" s="17" t="s">
        <v>14</v>
      </c>
      <c r="B37" s="17">
        <v>400</v>
      </c>
      <c r="C37" s="74">
        <v>56.15</v>
      </c>
      <c r="D37" s="44">
        <f>C37</f>
        <v>56.15</v>
      </c>
      <c r="E37" s="44">
        <f>B37/D37</f>
        <v>7.1237756010685667</v>
      </c>
      <c r="F37" s="43" t="s">
        <v>482</v>
      </c>
      <c r="G37" s="22" t="s">
        <v>483</v>
      </c>
      <c r="H37" s="72">
        <v>20785</v>
      </c>
      <c r="I37" s="73">
        <v>46</v>
      </c>
      <c r="J37" s="22">
        <v>37814</v>
      </c>
      <c r="K37" s="17" t="s">
        <v>61</v>
      </c>
      <c r="L37" s="17" t="s">
        <v>116</v>
      </c>
      <c r="M37" s="70" t="s">
        <v>738</v>
      </c>
      <c r="N37" s="17" t="s">
        <v>385</v>
      </c>
    </row>
    <row r="38" spans="1:16" s="17" customFormat="1" x14ac:dyDescent="0.2">
      <c r="A38" s="17" t="s">
        <v>14</v>
      </c>
      <c r="B38" s="17">
        <v>800</v>
      </c>
      <c r="C38" s="71" t="s">
        <v>656</v>
      </c>
      <c r="D38" s="44">
        <f>C38*86400</f>
        <v>122.82000000000001</v>
      </c>
      <c r="E38" s="44">
        <f t="shared" ref="E38:E45" si="9">B38/D38</f>
        <v>6.5135971340172603</v>
      </c>
      <c r="F38" s="43" t="s">
        <v>504</v>
      </c>
      <c r="G38" s="22" t="s">
        <v>235</v>
      </c>
      <c r="H38" s="72">
        <v>19156</v>
      </c>
      <c r="I38" s="73">
        <v>46</v>
      </c>
      <c r="J38" s="22">
        <v>35972</v>
      </c>
      <c r="K38" s="17" t="s">
        <v>236</v>
      </c>
      <c r="L38" s="17" t="s">
        <v>506</v>
      </c>
      <c r="M38" s="70" t="s">
        <v>739</v>
      </c>
      <c r="N38" s="17" t="s">
        <v>385</v>
      </c>
    </row>
    <row r="39" spans="1:16" s="17" customFormat="1" x14ac:dyDescent="0.2">
      <c r="A39" s="17" t="s">
        <v>14</v>
      </c>
      <c r="B39" s="17">
        <v>1500</v>
      </c>
      <c r="C39" s="71" t="s">
        <v>669</v>
      </c>
      <c r="D39" s="44">
        <f t="shared" ref="D39:D45" si="10">C39*86400</f>
        <v>245.43999999999997</v>
      </c>
      <c r="E39" s="44">
        <f t="shared" si="9"/>
        <v>6.1114732724902225</v>
      </c>
      <c r="F39" s="43" t="s">
        <v>504</v>
      </c>
      <c r="G39" s="22" t="s">
        <v>235</v>
      </c>
      <c r="H39" s="72">
        <v>19156</v>
      </c>
      <c r="I39" s="73">
        <v>46</v>
      </c>
      <c r="J39" s="22">
        <v>36010</v>
      </c>
      <c r="K39" s="17" t="s">
        <v>236</v>
      </c>
      <c r="L39" s="17" t="s">
        <v>532</v>
      </c>
      <c r="M39" s="70" t="s">
        <v>740</v>
      </c>
      <c r="N39" s="17" t="s">
        <v>385</v>
      </c>
    </row>
    <row r="40" spans="1:16" s="17" customFormat="1" x14ac:dyDescent="0.2">
      <c r="A40" s="17" t="s">
        <v>14</v>
      </c>
      <c r="B40" s="17">
        <v>1609.3440000000001</v>
      </c>
      <c r="C40" s="71" t="s">
        <v>681</v>
      </c>
      <c r="D40" s="44">
        <f t="shared" si="10"/>
        <v>288.42</v>
      </c>
      <c r="E40" s="44">
        <f t="shared" si="9"/>
        <v>5.5798627002288326</v>
      </c>
      <c r="F40" s="44" t="s">
        <v>504</v>
      </c>
      <c r="G40" s="22" t="s">
        <v>235</v>
      </c>
      <c r="H40" s="72">
        <v>19156</v>
      </c>
      <c r="I40" s="73">
        <v>45</v>
      </c>
      <c r="J40" s="22">
        <v>35686</v>
      </c>
      <c r="K40" s="17" t="s">
        <v>550</v>
      </c>
      <c r="L40" s="17" t="s">
        <v>430</v>
      </c>
      <c r="M40" s="70" t="s">
        <v>741</v>
      </c>
      <c r="N40" s="17" t="s">
        <v>385</v>
      </c>
    </row>
    <row r="41" spans="1:16" s="17" customFormat="1" x14ac:dyDescent="0.2">
      <c r="A41" s="17" t="s">
        <v>14</v>
      </c>
      <c r="B41" s="17">
        <v>3000</v>
      </c>
      <c r="C41" s="71" t="s">
        <v>693</v>
      </c>
      <c r="D41" s="44">
        <f t="shared" si="10"/>
        <v>557.27</v>
      </c>
      <c r="E41" s="44">
        <f t="shared" si="9"/>
        <v>5.3833868681249664</v>
      </c>
      <c r="F41" s="43" t="s">
        <v>504</v>
      </c>
      <c r="G41" s="22" t="s">
        <v>575</v>
      </c>
      <c r="H41" s="72">
        <v>19156</v>
      </c>
      <c r="I41" s="73">
        <v>45</v>
      </c>
      <c r="J41" s="22">
        <v>35603</v>
      </c>
      <c r="K41" s="17" t="s">
        <v>576</v>
      </c>
      <c r="L41" s="17" t="s">
        <v>577</v>
      </c>
      <c r="M41" s="70" t="s">
        <v>742</v>
      </c>
      <c r="N41" s="17" t="s">
        <v>385</v>
      </c>
    </row>
    <row r="42" spans="1:16" s="17" customFormat="1" x14ac:dyDescent="0.2">
      <c r="A42" s="17" t="s">
        <v>14</v>
      </c>
      <c r="B42" s="17">
        <v>5000</v>
      </c>
      <c r="C42" s="71" t="s">
        <v>704</v>
      </c>
      <c r="D42" s="44">
        <f t="shared" si="10"/>
        <v>955.71000000000015</v>
      </c>
      <c r="E42" s="44">
        <f t="shared" si="9"/>
        <v>5.231712548785719</v>
      </c>
      <c r="F42" s="17" t="s">
        <v>578</v>
      </c>
      <c r="G42" s="17" t="s">
        <v>195</v>
      </c>
      <c r="H42" s="72">
        <v>18655</v>
      </c>
      <c r="I42" s="73">
        <v>45</v>
      </c>
      <c r="J42" s="22">
        <v>35217</v>
      </c>
      <c r="K42" s="17" t="s">
        <v>594</v>
      </c>
      <c r="M42" s="70" t="s">
        <v>743</v>
      </c>
      <c r="N42" s="17" t="s">
        <v>385</v>
      </c>
    </row>
    <row r="43" spans="1:16" s="17" customFormat="1" x14ac:dyDescent="0.2">
      <c r="A43" s="17" t="s">
        <v>14</v>
      </c>
      <c r="B43" s="17">
        <v>10000</v>
      </c>
      <c r="C43" s="71" t="s">
        <v>715</v>
      </c>
      <c r="D43" s="44">
        <f t="shared" si="10"/>
        <v>1954.0600000000002</v>
      </c>
      <c r="E43" s="44">
        <f t="shared" si="9"/>
        <v>5.1175501264034873</v>
      </c>
      <c r="F43" s="17" t="s">
        <v>606</v>
      </c>
      <c r="G43" s="17" t="s">
        <v>607</v>
      </c>
      <c r="H43" s="72">
        <v>15372</v>
      </c>
      <c r="I43" s="73">
        <v>46</v>
      </c>
      <c r="J43" s="22">
        <v>32390</v>
      </c>
      <c r="K43" s="17" t="s">
        <v>603</v>
      </c>
      <c r="L43" s="17" t="s">
        <v>608</v>
      </c>
      <c r="M43" s="70" t="s">
        <v>744</v>
      </c>
      <c r="N43" s="17" t="s">
        <v>385</v>
      </c>
    </row>
    <row r="44" spans="1:16" s="17" customFormat="1" x14ac:dyDescent="0.2">
      <c r="A44" s="17" t="s">
        <v>14</v>
      </c>
      <c r="B44" s="17">
        <v>21097.5</v>
      </c>
      <c r="C44" s="71" t="s">
        <v>836</v>
      </c>
      <c r="D44" s="44">
        <f t="shared" ref="D44" si="11">C44*86400</f>
        <v>4278</v>
      </c>
      <c r="E44" s="44">
        <f t="shared" ref="E44" si="12">B44/D44</f>
        <v>4.931626928471248</v>
      </c>
      <c r="F44" s="44" t="s">
        <v>606</v>
      </c>
      <c r="G44" s="44" t="s">
        <v>607</v>
      </c>
      <c r="H44" s="22">
        <v>15372</v>
      </c>
      <c r="I44" s="17">
        <v>46</v>
      </c>
      <c r="J44" s="72">
        <v>32340</v>
      </c>
      <c r="K44" s="22" t="s">
        <v>835</v>
      </c>
      <c r="M44" s="17" t="s">
        <v>805</v>
      </c>
      <c r="N44" s="70"/>
    </row>
    <row r="45" spans="1:16" s="17" customFormat="1" x14ac:dyDescent="0.2">
      <c r="A45" s="17" t="s">
        <v>14</v>
      </c>
      <c r="B45" s="17">
        <v>42195</v>
      </c>
      <c r="C45" s="71" t="s">
        <v>734</v>
      </c>
      <c r="D45" s="44">
        <f t="shared" si="10"/>
        <v>8940</v>
      </c>
      <c r="E45" s="44">
        <f t="shared" si="9"/>
        <v>4.7197986577181208</v>
      </c>
      <c r="F45" s="17" t="s">
        <v>627</v>
      </c>
      <c r="G45" s="17" t="s">
        <v>621</v>
      </c>
      <c r="H45" s="72">
        <v>20152</v>
      </c>
      <c r="I45" s="73">
        <v>46</v>
      </c>
      <c r="J45" s="22">
        <v>37542</v>
      </c>
      <c r="K45" s="17" t="s">
        <v>628</v>
      </c>
      <c r="L45" s="17" t="s">
        <v>629</v>
      </c>
      <c r="M45" s="70" t="s">
        <v>745</v>
      </c>
      <c r="N45" s="17" t="s">
        <v>385</v>
      </c>
    </row>
    <row r="46" spans="1:16" s="18" customFormat="1" x14ac:dyDescent="0.2">
      <c r="A46" s="18" t="s">
        <v>15</v>
      </c>
      <c r="B46" s="18">
        <v>100</v>
      </c>
      <c r="C46" s="90">
        <v>11.67</v>
      </c>
      <c r="D46" s="42">
        <f>C46</f>
        <v>11.67</v>
      </c>
      <c r="E46" s="42">
        <f>B46/D46</f>
        <v>8.5689802913453299</v>
      </c>
      <c r="F46" s="42" t="s">
        <v>427</v>
      </c>
      <c r="G46" s="41" t="s">
        <v>431</v>
      </c>
      <c r="H46" s="40">
        <v>22046</v>
      </c>
      <c r="I46" s="77">
        <v>50</v>
      </c>
      <c r="J46" s="41">
        <v>40372</v>
      </c>
      <c r="K46" s="37" t="s">
        <v>436</v>
      </c>
      <c r="L46" s="37" t="s">
        <v>437</v>
      </c>
      <c r="M46" s="37" t="s">
        <v>736</v>
      </c>
      <c r="N46" s="85" t="s">
        <v>385</v>
      </c>
      <c r="O46" s="85"/>
      <c r="P46" s="85"/>
    </row>
    <row r="47" spans="1:16" s="18" customFormat="1" x14ac:dyDescent="0.2">
      <c r="A47" s="18" t="s">
        <v>15</v>
      </c>
      <c r="B47" s="18">
        <v>200</v>
      </c>
      <c r="C47" s="81">
        <v>24.33</v>
      </c>
      <c r="D47" s="42">
        <f>C47</f>
        <v>24.33</v>
      </c>
      <c r="E47" s="42">
        <f>B47/D47</f>
        <v>8.2203041512535968</v>
      </c>
      <c r="F47" s="45" t="s">
        <v>427</v>
      </c>
      <c r="G47" s="23" t="s">
        <v>431</v>
      </c>
      <c r="H47" s="79">
        <v>22046</v>
      </c>
      <c r="I47" s="80">
        <v>50</v>
      </c>
      <c r="J47" s="23">
        <v>40377</v>
      </c>
      <c r="K47" s="18" t="s">
        <v>465</v>
      </c>
      <c r="L47" s="18" t="s">
        <v>466</v>
      </c>
      <c r="M47" s="37" t="s">
        <v>737</v>
      </c>
      <c r="N47" s="86" t="s">
        <v>385</v>
      </c>
      <c r="O47" s="86"/>
      <c r="P47" s="86"/>
    </row>
    <row r="48" spans="1:16" s="18" customFormat="1" x14ac:dyDescent="0.2">
      <c r="A48" s="18" t="s">
        <v>15</v>
      </c>
      <c r="B48" s="18">
        <v>400</v>
      </c>
      <c r="C48" s="80">
        <v>57.66</v>
      </c>
      <c r="D48" s="45">
        <f>C48</f>
        <v>57.66</v>
      </c>
      <c r="E48" s="45">
        <f>B48/D48</f>
        <v>6.93721817551162</v>
      </c>
      <c r="F48" s="45" t="s">
        <v>482</v>
      </c>
      <c r="G48" s="23" t="s">
        <v>483</v>
      </c>
      <c r="H48" s="79">
        <v>20785</v>
      </c>
      <c r="I48" s="80">
        <v>50</v>
      </c>
      <c r="J48" s="23">
        <v>39339</v>
      </c>
      <c r="K48" s="18" t="s">
        <v>115</v>
      </c>
      <c r="L48" s="18" t="s">
        <v>116</v>
      </c>
      <c r="M48" s="37" t="s">
        <v>738</v>
      </c>
      <c r="N48" s="18" t="s">
        <v>385</v>
      </c>
    </row>
    <row r="49" spans="1:14" s="18" customFormat="1" x14ac:dyDescent="0.2">
      <c r="A49" s="18" t="s">
        <v>15</v>
      </c>
      <c r="B49" s="18">
        <v>800</v>
      </c>
      <c r="C49" s="82" t="s">
        <v>657</v>
      </c>
      <c r="D49" s="46">
        <f>C49*86400</f>
        <v>132.5</v>
      </c>
      <c r="E49" s="45">
        <f t="shared" ref="E49:E56" si="13">B49/D49</f>
        <v>6.0377358490566042</v>
      </c>
      <c r="F49" s="45" t="s">
        <v>507</v>
      </c>
      <c r="G49" s="23" t="s">
        <v>57</v>
      </c>
      <c r="H49" s="79">
        <v>24867</v>
      </c>
      <c r="I49" s="80">
        <v>50</v>
      </c>
      <c r="J49" s="23">
        <v>43315</v>
      </c>
      <c r="K49" s="18" t="s">
        <v>508</v>
      </c>
      <c r="L49" s="18" t="s">
        <v>509</v>
      </c>
      <c r="M49" s="37" t="s">
        <v>739</v>
      </c>
      <c r="N49" s="18" t="s">
        <v>385</v>
      </c>
    </row>
    <row r="50" spans="1:14" s="18" customFormat="1" x14ac:dyDescent="0.2">
      <c r="A50" s="18" t="s">
        <v>15</v>
      </c>
      <c r="B50" s="18">
        <v>1500</v>
      </c>
      <c r="C50" s="82" t="s">
        <v>670</v>
      </c>
      <c r="D50" s="46">
        <f t="shared" ref="D50:D56" si="14">C50*86400</f>
        <v>275.39999999999998</v>
      </c>
      <c r="E50" s="45">
        <f t="shared" si="13"/>
        <v>5.446623093681918</v>
      </c>
      <c r="F50" s="45" t="s">
        <v>533</v>
      </c>
      <c r="G50" s="23" t="s">
        <v>126</v>
      </c>
      <c r="H50" s="79">
        <v>24639</v>
      </c>
      <c r="I50" s="80">
        <v>50</v>
      </c>
      <c r="J50" s="23">
        <v>42958</v>
      </c>
      <c r="K50" s="18" t="s">
        <v>534</v>
      </c>
      <c r="L50" s="18" t="s">
        <v>535</v>
      </c>
      <c r="M50" s="37" t="s">
        <v>740</v>
      </c>
      <c r="N50" s="18" t="s">
        <v>385</v>
      </c>
    </row>
    <row r="51" spans="1:14" s="18" customFormat="1" x14ac:dyDescent="0.2">
      <c r="A51" s="18" t="s">
        <v>15</v>
      </c>
      <c r="B51" s="18">
        <v>1609.3440000000001</v>
      </c>
      <c r="C51" s="82" t="s">
        <v>682</v>
      </c>
      <c r="D51" s="46">
        <f t="shared" si="14"/>
        <v>297.83</v>
      </c>
      <c r="E51" s="45">
        <f t="shared" si="13"/>
        <v>5.4035657925662299</v>
      </c>
      <c r="F51" s="46" t="s">
        <v>533</v>
      </c>
      <c r="G51" s="23" t="s">
        <v>126</v>
      </c>
      <c r="H51" s="79">
        <v>24639</v>
      </c>
      <c r="I51" s="80">
        <v>50</v>
      </c>
      <c r="J51" s="23">
        <v>42974</v>
      </c>
      <c r="K51" s="18" t="s">
        <v>551</v>
      </c>
      <c r="L51" s="18" t="s">
        <v>552</v>
      </c>
      <c r="M51" s="37" t="s">
        <v>741</v>
      </c>
      <c r="N51" s="18" t="s">
        <v>385</v>
      </c>
    </row>
    <row r="52" spans="1:14" s="18" customFormat="1" x14ac:dyDescent="0.2">
      <c r="A52" s="18" t="s">
        <v>15</v>
      </c>
      <c r="B52" s="18">
        <v>3000</v>
      </c>
      <c r="C52" s="82" t="s">
        <v>694</v>
      </c>
      <c r="D52" s="46">
        <f t="shared" si="14"/>
        <v>587.20000000000005</v>
      </c>
      <c r="E52" s="45">
        <f t="shared" si="13"/>
        <v>5.1089918256130789</v>
      </c>
      <c r="F52" s="45" t="s">
        <v>579</v>
      </c>
      <c r="G52" s="18" t="s">
        <v>580</v>
      </c>
      <c r="H52" s="79">
        <v>21684</v>
      </c>
      <c r="I52" s="80">
        <v>50</v>
      </c>
      <c r="J52" s="23">
        <v>39952</v>
      </c>
      <c r="K52" s="18" t="s">
        <v>50</v>
      </c>
      <c r="L52" s="18" t="s">
        <v>581</v>
      </c>
      <c r="M52" s="37" t="s">
        <v>742</v>
      </c>
      <c r="N52" s="18" t="s">
        <v>385</v>
      </c>
    </row>
    <row r="53" spans="1:14" s="18" customFormat="1" x14ac:dyDescent="0.2">
      <c r="A53" s="18" t="s">
        <v>15</v>
      </c>
      <c r="B53" s="18">
        <v>5000</v>
      </c>
      <c r="C53" s="82" t="s">
        <v>705</v>
      </c>
      <c r="D53" s="46">
        <f t="shared" si="14"/>
        <v>1011.1699999999998</v>
      </c>
      <c r="E53" s="45">
        <f t="shared" si="13"/>
        <v>4.9447669531334997</v>
      </c>
      <c r="F53" s="18" t="s">
        <v>579</v>
      </c>
      <c r="G53" s="18" t="s">
        <v>580</v>
      </c>
      <c r="H53" s="79">
        <v>21684</v>
      </c>
      <c r="I53" s="80">
        <v>50</v>
      </c>
      <c r="J53" s="23">
        <v>39987</v>
      </c>
      <c r="K53" s="18" t="s">
        <v>50</v>
      </c>
      <c r="M53" s="37" t="s">
        <v>743</v>
      </c>
      <c r="N53" s="18" t="s">
        <v>385</v>
      </c>
    </row>
    <row r="54" spans="1:14" s="18" customFormat="1" x14ac:dyDescent="0.2">
      <c r="A54" s="18" t="s">
        <v>15</v>
      </c>
      <c r="B54" s="18">
        <v>10000</v>
      </c>
      <c r="C54" s="82" t="s">
        <v>716</v>
      </c>
      <c r="D54" s="46">
        <f t="shared" si="14"/>
        <v>2105.6999999999998</v>
      </c>
      <c r="E54" s="45">
        <f t="shared" si="13"/>
        <v>4.7490145794747596</v>
      </c>
      <c r="F54" s="18" t="s">
        <v>609</v>
      </c>
      <c r="G54" s="18" t="s">
        <v>37</v>
      </c>
      <c r="H54" s="79">
        <v>22396</v>
      </c>
      <c r="I54" s="80">
        <v>50</v>
      </c>
      <c r="J54" s="23">
        <v>40832</v>
      </c>
      <c r="K54" s="18" t="s">
        <v>284</v>
      </c>
      <c r="L54" s="18" t="s">
        <v>610</v>
      </c>
      <c r="M54" s="37" t="s">
        <v>744</v>
      </c>
      <c r="N54" s="18" t="s">
        <v>385</v>
      </c>
    </row>
    <row r="55" spans="1:14" s="18" customFormat="1" x14ac:dyDescent="0.2">
      <c r="A55" s="18" t="s">
        <v>15</v>
      </c>
      <c r="B55" s="37">
        <v>21097.5</v>
      </c>
      <c r="C55" s="82" t="s">
        <v>839</v>
      </c>
      <c r="D55" s="46">
        <f t="shared" ref="D55" si="15">C55*86400</f>
        <v>4517.9999999999991</v>
      </c>
      <c r="E55" s="45">
        <f t="shared" ref="E55" si="16">B55/D55</f>
        <v>4.6696547144754321</v>
      </c>
      <c r="F55" s="46" t="s">
        <v>837</v>
      </c>
      <c r="G55" s="45" t="s">
        <v>33</v>
      </c>
      <c r="H55" s="23">
        <v>22408</v>
      </c>
      <c r="I55" s="18">
        <v>50</v>
      </c>
      <c r="J55" s="79">
        <v>40846</v>
      </c>
      <c r="K55" s="23" t="s">
        <v>838</v>
      </c>
      <c r="M55" s="18" t="s">
        <v>805</v>
      </c>
      <c r="N55" s="37"/>
    </row>
    <row r="56" spans="1:14" s="18" customFormat="1" x14ac:dyDescent="0.2">
      <c r="A56" s="18" t="s">
        <v>15</v>
      </c>
      <c r="B56" s="18">
        <v>42195</v>
      </c>
      <c r="C56" s="82" t="s">
        <v>735</v>
      </c>
      <c r="D56" s="46">
        <f t="shared" si="14"/>
        <v>9065</v>
      </c>
      <c r="E56" s="45">
        <f t="shared" si="13"/>
        <v>4.6547159404302265</v>
      </c>
      <c r="F56" s="18" t="s">
        <v>627</v>
      </c>
      <c r="G56" s="18" t="s">
        <v>621</v>
      </c>
      <c r="H56" s="79">
        <v>20152</v>
      </c>
      <c r="I56" s="80">
        <v>50</v>
      </c>
      <c r="J56" s="23">
        <v>38417</v>
      </c>
      <c r="K56" s="18" t="s">
        <v>129</v>
      </c>
      <c r="L56" s="18" t="s">
        <v>630</v>
      </c>
      <c r="M56" s="37" t="s">
        <v>745</v>
      </c>
      <c r="N56" s="18" t="s">
        <v>385</v>
      </c>
    </row>
    <row r="57" spans="1:14" s="17" customFormat="1" x14ac:dyDescent="0.2">
      <c r="A57" s="17" t="s">
        <v>16</v>
      </c>
      <c r="B57" s="17">
        <v>100</v>
      </c>
      <c r="C57" s="74">
        <v>12.8</v>
      </c>
      <c r="D57" s="43">
        <f>C57</f>
        <v>12.8</v>
      </c>
      <c r="E57" s="43">
        <f>B57/D57</f>
        <v>7.8125</v>
      </c>
      <c r="F57" s="43" t="s">
        <v>438</v>
      </c>
      <c r="G57" s="22" t="s">
        <v>195</v>
      </c>
      <c r="H57" s="72">
        <v>21924</v>
      </c>
      <c r="I57" s="73">
        <v>55</v>
      </c>
      <c r="J57" s="22">
        <v>42175</v>
      </c>
      <c r="K57" s="17" t="s">
        <v>439</v>
      </c>
      <c r="L57" s="17" t="s">
        <v>181</v>
      </c>
      <c r="M57" s="17" t="s">
        <v>736</v>
      </c>
      <c r="N57" s="17" t="s">
        <v>385</v>
      </c>
    </row>
    <row r="58" spans="1:14" s="17" customFormat="1" x14ac:dyDescent="0.2">
      <c r="A58" s="17" t="s">
        <v>16</v>
      </c>
      <c r="B58" s="17">
        <v>200</v>
      </c>
      <c r="C58" s="74">
        <v>26.36</v>
      </c>
      <c r="D58" s="43">
        <f>C58</f>
        <v>26.36</v>
      </c>
      <c r="E58" s="43">
        <f>B58/D58</f>
        <v>7.5872534142640369</v>
      </c>
      <c r="F58" s="43" t="s">
        <v>438</v>
      </c>
      <c r="G58" s="22" t="s">
        <v>195</v>
      </c>
      <c r="H58" s="72">
        <v>21924</v>
      </c>
      <c r="I58" s="73">
        <v>55</v>
      </c>
      <c r="J58" s="22">
        <v>42183</v>
      </c>
      <c r="K58" s="17" t="s">
        <v>467</v>
      </c>
      <c r="L58" s="17" t="s">
        <v>468</v>
      </c>
      <c r="M58" s="17" t="s">
        <v>737</v>
      </c>
      <c r="N58" s="17" t="s">
        <v>385</v>
      </c>
    </row>
    <row r="59" spans="1:14" s="17" customFormat="1" x14ac:dyDescent="0.2">
      <c r="A59" s="17" t="s">
        <v>16</v>
      </c>
      <c r="B59" s="17">
        <v>400</v>
      </c>
      <c r="C59" s="74">
        <v>60.56</v>
      </c>
      <c r="D59" s="44">
        <f>C59</f>
        <v>60.56</v>
      </c>
      <c r="E59" s="44">
        <f>B59/D59</f>
        <v>6.6050198150594452</v>
      </c>
      <c r="F59" s="43" t="s">
        <v>482</v>
      </c>
      <c r="G59" s="22" t="s">
        <v>483</v>
      </c>
      <c r="H59" s="72">
        <v>20785</v>
      </c>
      <c r="I59" s="73">
        <v>56</v>
      </c>
      <c r="J59" s="22">
        <v>41573</v>
      </c>
      <c r="K59" s="17" t="s">
        <v>117</v>
      </c>
      <c r="L59" s="17" t="s">
        <v>116</v>
      </c>
      <c r="M59" s="17" t="s">
        <v>738</v>
      </c>
      <c r="N59" s="17" t="s">
        <v>385</v>
      </c>
    </row>
    <row r="60" spans="1:14" s="17" customFormat="1" x14ac:dyDescent="0.2">
      <c r="A60" s="17" t="s">
        <v>16</v>
      </c>
      <c r="B60" s="17">
        <v>800</v>
      </c>
      <c r="C60" s="71" t="s">
        <v>658</v>
      </c>
      <c r="D60" s="44">
        <f>C60*86400</f>
        <v>139.63</v>
      </c>
      <c r="E60" s="44">
        <f t="shared" ref="E60:E67" si="17">B60/D60</f>
        <v>5.7294277734011319</v>
      </c>
      <c r="F60" s="43" t="s">
        <v>510</v>
      </c>
      <c r="G60" s="22" t="s">
        <v>511</v>
      </c>
      <c r="H60" s="72">
        <v>23473</v>
      </c>
      <c r="I60" s="73">
        <v>55</v>
      </c>
      <c r="J60" s="22">
        <v>43624</v>
      </c>
      <c r="K60" s="17" t="s">
        <v>512</v>
      </c>
      <c r="L60" s="17" t="s">
        <v>513</v>
      </c>
      <c r="M60" s="17" t="s">
        <v>739</v>
      </c>
      <c r="N60" s="17" t="s">
        <v>385</v>
      </c>
    </row>
    <row r="61" spans="1:14" s="17" customFormat="1" x14ac:dyDescent="0.2">
      <c r="A61" s="17" t="s">
        <v>16</v>
      </c>
      <c r="B61" s="17">
        <v>1500</v>
      </c>
      <c r="C61" s="71" t="s">
        <v>671</v>
      </c>
      <c r="D61" s="44">
        <f t="shared" ref="D61:D67" si="18">C61*86400</f>
        <v>281.45999999999998</v>
      </c>
      <c r="E61" s="44">
        <f t="shared" si="17"/>
        <v>5.329354082285227</v>
      </c>
      <c r="F61" s="43" t="s">
        <v>510</v>
      </c>
      <c r="G61" s="22" t="s">
        <v>511</v>
      </c>
      <c r="H61" s="72">
        <v>23473</v>
      </c>
      <c r="I61" s="73">
        <v>55</v>
      </c>
      <c r="J61" s="22">
        <v>43638</v>
      </c>
      <c r="K61" s="17" t="s">
        <v>536</v>
      </c>
      <c r="L61" s="17" t="s">
        <v>537</v>
      </c>
      <c r="M61" s="17" t="s">
        <v>740</v>
      </c>
      <c r="N61" s="17" t="s">
        <v>385</v>
      </c>
    </row>
    <row r="62" spans="1:14" s="17" customFormat="1" x14ac:dyDescent="0.2">
      <c r="A62" s="17" t="s">
        <v>16</v>
      </c>
      <c r="B62" s="17">
        <v>1609.3440000000001</v>
      </c>
      <c r="C62" s="71" t="s">
        <v>683</v>
      </c>
      <c r="D62" s="44">
        <f t="shared" si="18"/>
        <v>308.47000000000003</v>
      </c>
      <c r="E62" s="44">
        <f t="shared" si="17"/>
        <v>5.2171815735727947</v>
      </c>
      <c r="F62" s="44" t="s">
        <v>510</v>
      </c>
      <c r="G62" s="22" t="s">
        <v>511</v>
      </c>
      <c r="H62" s="72">
        <v>23473</v>
      </c>
      <c r="I62" s="73">
        <v>55</v>
      </c>
      <c r="J62" s="22">
        <v>43684</v>
      </c>
      <c r="K62" s="17" t="s">
        <v>512</v>
      </c>
      <c r="M62" s="17" t="s">
        <v>741</v>
      </c>
      <c r="N62" s="17" t="s">
        <v>385</v>
      </c>
    </row>
    <row r="63" spans="1:14" s="17" customFormat="1" x14ac:dyDescent="0.2">
      <c r="A63" s="17" t="s">
        <v>16</v>
      </c>
      <c r="B63" s="17">
        <v>3000</v>
      </c>
      <c r="C63" s="71" t="s">
        <v>695</v>
      </c>
      <c r="D63" s="44">
        <f t="shared" si="18"/>
        <v>603.9</v>
      </c>
      <c r="E63" s="44">
        <f t="shared" si="17"/>
        <v>4.9677098857426731</v>
      </c>
      <c r="F63" s="43" t="s">
        <v>582</v>
      </c>
      <c r="G63" s="17" t="s">
        <v>57</v>
      </c>
      <c r="H63" s="72">
        <v>21769</v>
      </c>
      <c r="I63" s="73">
        <v>55</v>
      </c>
      <c r="J63" s="22">
        <v>42195</v>
      </c>
      <c r="K63" s="17" t="s">
        <v>534</v>
      </c>
      <c r="L63" s="17" t="s">
        <v>583</v>
      </c>
      <c r="M63" s="17" t="s">
        <v>742</v>
      </c>
      <c r="N63" s="17" t="s">
        <v>385</v>
      </c>
    </row>
    <row r="64" spans="1:14" s="17" customFormat="1" x14ac:dyDescent="0.2">
      <c r="A64" s="17" t="s">
        <v>16</v>
      </c>
      <c r="B64" s="17">
        <v>5000</v>
      </c>
      <c r="C64" s="71" t="s">
        <v>706</v>
      </c>
      <c r="D64" s="44">
        <f t="shared" si="18"/>
        <v>1049.28</v>
      </c>
      <c r="E64" s="44">
        <f t="shared" si="17"/>
        <v>4.7651723086306799</v>
      </c>
      <c r="F64" s="17" t="s">
        <v>582</v>
      </c>
      <c r="G64" s="17" t="s">
        <v>57</v>
      </c>
      <c r="H64" s="72">
        <v>21769</v>
      </c>
      <c r="I64" s="73">
        <v>55</v>
      </c>
      <c r="J64" s="22">
        <v>42182</v>
      </c>
      <c r="K64" s="17" t="s">
        <v>595</v>
      </c>
      <c r="L64" s="17" t="s">
        <v>596</v>
      </c>
      <c r="M64" s="17" t="s">
        <v>743</v>
      </c>
      <c r="N64" s="17" t="s">
        <v>385</v>
      </c>
    </row>
    <row r="65" spans="1:14" s="17" customFormat="1" x14ac:dyDescent="0.2">
      <c r="A65" s="17" t="s">
        <v>16</v>
      </c>
      <c r="B65" s="17">
        <v>10000</v>
      </c>
      <c r="C65" s="71" t="s">
        <v>717</v>
      </c>
      <c r="D65" s="44">
        <f t="shared" si="18"/>
        <v>2206.96</v>
      </c>
      <c r="E65" s="44">
        <f t="shared" si="17"/>
        <v>4.5311197303077533</v>
      </c>
      <c r="F65" s="17" t="s">
        <v>611</v>
      </c>
      <c r="G65" s="17" t="s">
        <v>190</v>
      </c>
      <c r="H65" s="72">
        <v>23167</v>
      </c>
      <c r="I65" s="73">
        <v>56</v>
      </c>
      <c r="J65" s="22">
        <v>43780</v>
      </c>
      <c r="K65" s="17" t="s">
        <v>612</v>
      </c>
      <c r="L65" s="17" t="s">
        <v>613</v>
      </c>
      <c r="M65" s="17" t="s">
        <v>744</v>
      </c>
      <c r="N65" s="17" t="s">
        <v>385</v>
      </c>
    </row>
    <row r="66" spans="1:14" s="17" customFormat="1" x14ac:dyDescent="0.2">
      <c r="A66" s="17" t="s">
        <v>16</v>
      </c>
      <c r="B66" s="17">
        <v>21097.5</v>
      </c>
      <c r="C66" s="71" t="s">
        <v>843</v>
      </c>
      <c r="D66" s="44">
        <f t="shared" ref="D66" si="19">C66*86400</f>
        <v>4778</v>
      </c>
      <c r="E66" s="44">
        <f t="shared" ref="E66" si="20">B66/D66</f>
        <v>4.4155504395144414</v>
      </c>
      <c r="F66" s="44" t="s">
        <v>840</v>
      </c>
      <c r="G66" s="44" t="s">
        <v>57</v>
      </c>
      <c r="H66" s="22">
        <v>21769</v>
      </c>
      <c r="I66" s="17">
        <v>55</v>
      </c>
      <c r="J66" s="72">
        <v>42071</v>
      </c>
      <c r="K66" s="22" t="s">
        <v>842</v>
      </c>
      <c r="L66" s="73" t="s">
        <v>841</v>
      </c>
      <c r="M66" s="17" t="s">
        <v>805</v>
      </c>
    </row>
    <row r="67" spans="1:14" s="17" customFormat="1" x14ac:dyDescent="0.2">
      <c r="A67" s="17" t="s">
        <v>16</v>
      </c>
      <c r="B67" s="17">
        <v>42195</v>
      </c>
      <c r="C67" s="71" t="s">
        <v>725</v>
      </c>
      <c r="D67" s="44">
        <f t="shared" si="18"/>
        <v>10240</v>
      </c>
      <c r="E67" s="44">
        <f t="shared" si="17"/>
        <v>4.12060546875</v>
      </c>
      <c r="F67" s="17" t="s">
        <v>631</v>
      </c>
      <c r="G67" s="17" t="s">
        <v>33</v>
      </c>
      <c r="H67" s="72">
        <v>23193</v>
      </c>
      <c r="I67" s="73">
        <v>56</v>
      </c>
      <c r="J67" s="22">
        <v>43772</v>
      </c>
      <c r="K67" s="17" t="s">
        <v>558</v>
      </c>
      <c r="L67" s="17" t="s">
        <v>632</v>
      </c>
      <c r="M67" s="17" t="s">
        <v>745</v>
      </c>
      <c r="N67" s="17" t="s">
        <v>385</v>
      </c>
    </row>
    <row r="68" spans="1:14" s="18" customFormat="1" x14ac:dyDescent="0.2">
      <c r="A68" s="18" t="s">
        <v>17</v>
      </c>
      <c r="B68" s="18">
        <v>100</v>
      </c>
      <c r="C68" s="81">
        <v>13.63</v>
      </c>
      <c r="D68" s="45">
        <f>C68</f>
        <v>13.63</v>
      </c>
      <c r="E68" s="45">
        <f>B68/D68</f>
        <v>7.3367571533382243</v>
      </c>
      <c r="F68" s="45" t="s">
        <v>440</v>
      </c>
      <c r="G68" s="23" t="s">
        <v>77</v>
      </c>
      <c r="H68" s="79">
        <v>19445</v>
      </c>
      <c r="I68" s="80">
        <v>61</v>
      </c>
      <c r="J68" s="23">
        <v>41838</v>
      </c>
      <c r="K68" s="18" t="s">
        <v>441</v>
      </c>
      <c r="L68" s="18" t="s">
        <v>83</v>
      </c>
      <c r="M68" s="18" t="s">
        <v>736</v>
      </c>
      <c r="N68" s="18" t="s">
        <v>385</v>
      </c>
    </row>
    <row r="69" spans="1:14" s="18" customFormat="1" x14ac:dyDescent="0.2">
      <c r="A69" s="18" t="s">
        <v>17</v>
      </c>
      <c r="B69" s="18">
        <v>200</v>
      </c>
      <c r="C69" s="81">
        <v>28.11</v>
      </c>
      <c r="D69" s="45">
        <f>C69</f>
        <v>28.11</v>
      </c>
      <c r="E69" s="45">
        <f>B69/D69</f>
        <v>7.114905727499111</v>
      </c>
      <c r="F69" s="45" t="s">
        <v>440</v>
      </c>
      <c r="G69" s="23" t="s">
        <v>77</v>
      </c>
      <c r="H69" s="79">
        <v>19445</v>
      </c>
      <c r="I69" s="80">
        <v>60</v>
      </c>
      <c r="J69" s="23">
        <v>41569</v>
      </c>
      <c r="K69" s="18" t="s">
        <v>117</v>
      </c>
      <c r="L69" s="18" t="s">
        <v>62</v>
      </c>
      <c r="M69" s="18" t="s">
        <v>737</v>
      </c>
      <c r="N69" s="18" t="s">
        <v>385</v>
      </c>
    </row>
    <row r="70" spans="1:14" s="18" customFormat="1" x14ac:dyDescent="0.2">
      <c r="A70" s="18" t="s">
        <v>17</v>
      </c>
      <c r="B70" s="18">
        <v>400</v>
      </c>
      <c r="C70" s="81">
        <v>64.31</v>
      </c>
      <c r="D70" s="46">
        <f>C70</f>
        <v>64.31</v>
      </c>
      <c r="E70" s="46">
        <f>B70/D70</f>
        <v>6.2198724926139013</v>
      </c>
      <c r="F70" s="45" t="s">
        <v>484</v>
      </c>
      <c r="G70" s="23" t="s">
        <v>37</v>
      </c>
      <c r="H70" s="79">
        <v>19714</v>
      </c>
      <c r="I70" s="80">
        <v>61</v>
      </c>
      <c r="J70" s="23">
        <v>42228</v>
      </c>
      <c r="K70" s="18" t="s">
        <v>485</v>
      </c>
      <c r="L70" s="18" t="s">
        <v>116</v>
      </c>
      <c r="M70" s="18" t="s">
        <v>738</v>
      </c>
      <c r="N70" s="18" t="s">
        <v>385</v>
      </c>
    </row>
    <row r="71" spans="1:14" s="18" customFormat="1" x14ac:dyDescent="0.2">
      <c r="A71" s="18" t="s">
        <v>17</v>
      </c>
      <c r="B71" s="18">
        <v>800</v>
      </c>
      <c r="C71" s="82" t="s">
        <v>659</v>
      </c>
      <c r="D71" s="46">
        <f>C71*86400</f>
        <v>153.09</v>
      </c>
      <c r="E71" s="46">
        <f t="shared" ref="E71:E78" si="21">B71/D71</f>
        <v>5.2256842380299169</v>
      </c>
      <c r="F71" s="45" t="s">
        <v>514</v>
      </c>
      <c r="G71" s="23" t="s">
        <v>57</v>
      </c>
      <c r="H71" s="79">
        <v>19445</v>
      </c>
      <c r="I71" s="80">
        <v>60</v>
      </c>
      <c r="J71" s="23">
        <v>41531</v>
      </c>
      <c r="K71" s="18" t="s">
        <v>515</v>
      </c>
      <c r="L71" s="18" t="s">
        <v>516</v>
      </c>
      <c r="M71" s="18" t="s">
        <v>739</v>
      </c>
      <c r="N71" s="18" t="s">
        <v>385</v>
      </c>
    </row>
    <row r="72" spans="1:14" s="18" customFormat="1" x14ac:dyDescent="0.2">
      <c r="A72" s="18" t="s">
        <v>17</v>
      </c>
      <c r="B72" s="18">
        <v>1500</v>
      </c>
      <c r="C72" s="82" t="s">
        <v>672</v>
      </c>
      <c r="D72" s="46">
        <f t="shared" ref="D72:D78" si="22">C72*86400</f>
        <v>306.65000000000003</v>
      </c>
      <c r="E72" s="46">
        <f t="shared" si="21"/>
        <v>4.8915701940322842</v>
      </c>
      <c r="F72" s="45" t="s">
        <v>514</v>
      </c>
      <c r="G72" s="23" t="s">
        <v>57</v>
      </c>
      <c r="H72" s="79">
        <v>19445</v>
      </c>
      <c r="I72" s="80">
        <v>60</v>
      </c>
      <c r="J72" s="23">
        <v>41538</v>
      </c>
      <c r="K72" s="18" t="s">
        <v>538</v>
      </c>
      <c r="L72" s="18" t="s">
        <v>539</v>
      </c>
      <c r="M72" s="18" t="s">
        <v>740</v>
      </c>
      <c r="N72" s="18" t="s">
        <v>385</v>
      </c>
    </row>
    <row r="73" spans="1:14" s="18" customFormat="1" x14ac:dyDescent="0.2">
      <c r="A73" s="18" t="s">
        <v>17</v>
      </c>
      <c r="B73" s="18">
        <v>1609.3440000000001</v>
      </c>
      <c r="C73" s="82" t="s">
        <v>684</v>
      </c>
      <c r="D73" s="46">
        <f t="shared" si="22"/>
        <v>339.84</v>
      </c>
      <c r="E73" s="46">
        <f t="shared" si="21"/>
        <v>4.7355932203389832</v>
      </c>
      <c r="F73" s="46" t="s">
        <v>553</v>
      </c>
      <c r="G73" s="23" t="s">
        <v>33</v>
      </c>
      <c r="H73" s="79">
        <v>21260</v>
      </c>
      <c r="I73" s="80">
        <v>60</v>
      </c>
      <c r="J73" s="23">
        <v>43295</v>
      </c>
      <c r="K73" s="18" t="s">
        <v>554</v>
      </c>
      <c r="L73" s="18" t="s">
        <v>555</v>
      </c>
      <c r="M73" s="18" t="s">
        <v>741</v>
      </c>
      <c r="N73" s="18" t="s">
        <v>385</v>
      </c>
    </row>
    <row r="74" spans="1:14" s="18" customFormat="1" x14ac:dyDescent="0.2">
      <c r="A74" s="18" t="s">
        <v>17</v>
      </c>
      <c r="B74" s="18">
        <v>3000</v>
      </c>
      <c r="C74" s="82" t="s">
        <v>696</v>
      </c>
      <c r="D74" s="46">
        <f t="shared" si="22"/>
        <v>628.94000000000005</v>
      </c>
      <c r="E74" s="46">
        <f t="shared" si="21"/>
        <v>4.7699303590167581</v>
      </c>
      <c r="F74" s="45" t="s">
        <v>582</v>
      </c>
      <c r="G74" s="18" t="s">
        <v>57</v>
      </c>
      <c r="H74" s="79">
        <v>21769</v>
      </c>
      <c r="I74" s="80">
        <v>60</v>
      </c>
      <c r="J74" s="23">
        <v>43699</v>
      </c>
      <c r="K74" s="18" t="s">
        <v>219</v>
      </c>
      <c r="L74" s="18" t="s">
        <v>584</v>
      </c>
      <c r="M74" s="18" t="s">
        <v>742</v>
      </c>
      <c r="N74" s="18" t="s">
        <v>385</v>
      </c>
    </row>
    <row r="75" spans="1:14" s="18" customFormat="1" x14ac:dyDescent="0.2">
      <c r="A75" s="18" t="s">
        <v>17</v>
      </c>
      <c r="B75" s="18">
        <v>5000</v>
      </c>
      <c r="C75" s="82" t="s">
        <v>707</v>
      </c>
      <c r="D75" s="46">
        <f t="shared" si="22"/>
        <v>1079.1600000000001</v>
      </c>
      <c r="E75" s="46">
        <f t="shared" si="21"/>
        <v>4.6332332554950142</v>
      </c>
      <c r="F75" s="18" t="s">
        <v>582</v>
      </c>
      <c r="G75" s="18" t="s">
        <v>57</v>
      </c>
      <c r="H75" s="79">
        <v>21769</v>
      </c>
      <c r="I75" s="80">
        <v>60</v>
      </c>
      <c r="J75" s="18" t="s">
        <v>597</v>
      </c>
      <c r="K75" s="18" t="s">
        <v>598</v>
      </c>
      <c r="L75" s="18" t="s">
        <v>599</v>
      </c>
      <c r="M75" s="18" t="s">
        <v>743</v>
      </c>
      <c r="N75" s="18" t="s">
        <v>385</v>
      </c>
    </row>
    <row r="76" spans="1:14" s="18" customFormat="1" x14ac:dyDescent="0.2">
      <c r="A76" s="18" t="s">
        <v>17</v>
      </c>
      <c r="B76" s="18">
        <v>10000</v>
      </c>
      <c r="C76" s="82" t="s">
        <v>718</v>
      </c>
      <c r="D76" s="46">
        <f t="shared" si="22"/>
        <v>2344.23</v>
      </c>
      <c r="E76" s="46">
        <f t="shared" si="21"/>
        <v>4.2657930322536615</v>
      </c>
      <c r="F76" s="18" t="s">
        <v>614</v>
      </c>
      <c r="G76" s="18" t="s">
        <v>190</v>
      </c>
      <c r="H76" s="79">
        <v>18136</v>
      </c>
      <c r="I76" s="80">
        <v>60</v>
      </c>
      <c r="J76" s="23">
        <v>40237</v>
      </c>
      <c r="K76" s="18" t="s">
        <v>612</v>
      </c>
      <c r="L76" s="18" t="s">
        <v>615</v>
      </c>
      <c r="M76" s="18" t="s">
        <v>744</v>
      </c>
      <c r="N76" s="18" t="s">
        <v>385</v>
      </c>
    </row>
    <row r="77" spans="1:14" s="18" customFormat="1" x14ac:dyDescent="0.2">
      <c r="A77" s="18" t="s">
        <v>17</v>
      </c>
      <c r="B77" s="37">
        <v>21097.5</v>
      </c>
      <c r="C77" s="82" t="s">
        <v>845</v>
      </c>
      <c r="D77" s="46">
        <f t="shared" ref="D77" si="23">C77*86400</f>
        <v>5096.0000000000009</v>
      </c>
      <c r="E77" s="46">
        <f t="shared" ref="E77" si="24">B77/D77</f>
        <v>4.140011773940345</v>
      </c>
      <c r="F77" s="18" t="s">
        <v>614</v>
      </c>
      <c r="G77" s="18" t="s">
        <v>190</v>
      </c>
      <c r="H77" s="79">
        <v>18136</v>
      </c>
      <c r="I77" s="80">
        <v>60</v>
      </c>
      <c r="J77" s="23">
        <v>40335</v>
      </c>
      <c r="K77" s="18" t="s">
        <v>844</v>
      </c>
      <c r="M77" s="18" t="s">
        <v>805</v>
      </c>
    </row>
    <row r="78" spans="1:14" s="18" customFormat="1" x14ac:dyDescent="0.2">
      <c r="A78" s="18" t="s">
        <v>17</v>
      </c>
      <c r="B78" s="18">
        <v>42195</v>
      </c>
      <c r="C78" s="82" t="s">
        <v>726</v>
      </c>
      <c r="D78" s="46">
        <f t="shared" si="22"/>
        <v>10614</v>
      </c>
      <c r="E78" s="46">
        <f t="shared" si="21"/>
        <v>3.9754098360655736</v>
      </c>
      <c r="F78" s="18" t="s">
        <v>616</v>
      </c>
      <c r="G78" s="18" t="s">
        <v>73</v>
      </c>
      <c r="H78" s="79">
        <v>21318</v>
      </c>
      <c r="I78" s="80">
        <v>61</v>
      </c>
      <c r="J78" s="23">
        <v>43807</v>
      </c>
      <c r="K78" s="18" t="s">
        <v>633</v>
      </c>
      <c r="L78" s="18" t="s">
        <v>634</v>
      </c>
      <c r="M78" s="18" t="s">
        <v>745</v>
      </c>
      <c r="N78" s="18" t="s">
        <v>385</v>
      </c>
    </row>
    <row r="79" spans="1:14" s="17" customFormat="1" x14ac:dyDescent="0.2">
      <c r="A79" s="17" t="s">
        <v>18</v>
      </c>
      <c r="B79" s="17">
        <v>100</v>
      </c>
      <c r="C79" s="74">
        <v>13.91</v>
      </c>
      <c r="D79" s="44">
        <f>C79</f>
        <v>13.91</v>
      </c>
      <c r="E79" s="44">
        <f>B79/D79</f>
        <v>7.1890726096333575</v>
      </c>
      <c r="F79" s="43" t="s">
        <v>440</v>
      </c>
      <c r="G79" s="22" t="s">
        <v>77</v>
      </c>
      <c r="H79" s="72">
        <v>19445</v>
      </c>
      <c r="I79" s="73">
        <v>65</v>
      </c>
      <c r="J79" s="22">
        <v>43323</v>
      </c>
      <c r="K79" s="17" t="s">
        <v>78</v>
      </c>
      <c r="L79" s="17" t="s">
        <v>442</v>
      </c>
      <c r="M79" s="17" t="s">
        <v>736</v>
      </c>
      <c r="N79" s="17" t="s">
        <v>385</v>
      </c>
    </row>
    <row r="80" spans="1:14" s="17" customFormat="1" x14ac:dyDescent="0.2">
      <c r="A80" s="17" t="s">
        <v>18</v>
      </c>
      <c r="B80" s="17">
        <v>200</v>
      </c>
      <c r="C80" s="74">
        <v>28.53</v>
      </c>
      <c r="D80" s="44">
        <f>C80</f>
        <v>28.53</v>
      </c>
      <c r="E80" s="44">
        <f>B80/D80</f>
        <v>7.0101647388713628</v>
      </c>
      <c r="F80" s="43" t="s">
        <v>440</v>
      </c>
      <c r="G80" s="22" t="s">
        <v>77</v>
      </c>
      <c r="H80" s="72">
        <v>19445</v>
      </c>
      <c r="I80" s="73">
        <v>65</v>
      </c>
      <c r="J80" s="22">
        <v>43317</v>
      </c>
      <c r="K80" s="17" t="s">
        <v>447</v>
      </c>
      <c r="L80" s="17" t="s">
        <v>445</v>
      </c>
      <c r="M80" s="17" t="s">
        <v>737</v>
      </c>
      <c r="N80" s="17" t="s">
        <v>385</v>
      </c>
    </row>
    <row r="81" spans="1:14" s="17" customFormat="1" x14ac:dyDescent="0.2">
      <c r="A81" s="17" t="s">
        <v>18</v>
      </c>
      <c r="B81" s="17">
        <v>400</v>
      </c>
      <c r="C81" s="74">
        <v>68.08</v>
      </c>
      <c r="D81" s="44">
        <f>C81</f>
        <v>68.08</v>
      </c>
      <c r="E81" s="44">
        <f>B81/D81</f>
        <v>5.8754406580493539</v>
      </c>
      <c r="F81" s="43" t="s">
        <v>440</v>
      </c>
      <c r="G81" s="22" t="s">
        <v>77</v>
      </c>
      <c r="H81" s="72">
        <v>19445</v>
      </c>
      <c r="I81" s="73">
        <v>66</v>
      </c>
      <c r="J81" s="22">
        <v>43658</v>
      </c>
      <c r="K81" s="17" t="s">
        <v>78</v>
      </c>
      <c r="L81" s="17" t="s">
        <v>486</v>
      </c>
      <c r="M81" s="17" t="s">
        <v>738</v>
      </c>
      <c r="N81" s="17" t="s">
        <v>385</v>
      </c>
    </row>
    <row r="82" spans="1:14" s="17" customFormat="1" x14ac:dyDescent="0.2">
      <c r="A82" s="17" t="s">
        <v>18</v>
      </c>
      <c r="B82" s="17">
        <v>800</v>
      </c>
      <c r="C82" s="71" t="s">
        <v>660</v>
      </c>
      <c r="D82" s="44">
        <f>C82*86400</f>
        <v>159.60999999999999</v>
      </c>
      <c r="E82" s="44">
        <f t="shared" ref="E82:E89" si="25">B82/D82</f>
        <v>5.0122172796190716</v>
      </c>
      <c r="F82" s="43" t="s">
        <v>517</v>
      </c>
      <c r="G82" s="22" t="s">
        <v>33</v>
      </c>
      <c r="H82" s="72">
        <v>17959</v>
      </c>
      <c r="I82" s="73">
        <v>67</v>
      </c>
      <c r="J82" s="22">
        <v>42674</v>
      </c>
      <c r="K82" s="17" t="s">
        <v>165</v>
      </c>
      <c r="L82" s="17" t="s">
        <v>116</v>
      </c>
      <c r="M82" s="17" t="s">
        <v>739</v>
      </c>
      <c r="N82" s="17" t="s">
        <v>385</v>
      </c>
    </row>
    <row r="83" spans="1:14" s="17" customFormat="1" x14ac:dyDescent="0.2">
      <c r="A83" s="17" t="s">
        <v>18</v>
      </c>
      <c r="B83" s="17">
        <v>1500</v>
      </c>
      <c r="C83" s="71" t="s">
        <v>673</v>
      </c>
      <c r="D83" s="44">
        <f t="shared" ref="D83:D89" si="26">C83*86400</f>
        <v>325.65000000000003</v>
      </c>
      <c r="E83" s="44">
        <f t="shared" si="25"/>
        <v>4.6061722708429294</v>
      </c>
      <c r="F83" s="43" t="s">
        <v>540</v>
      </c>
      <c r="G83" s="22" t="s">
        <v>33</v>
      </c>
      <c r="H83" s="72">
        <v>18901</v>
      </c>
      <c r="I83" s="73">
        <v>65</v>
      </c>
      <c r="J83" s="22">
        <v>42959</v>
      </c>
      <c r="K83" s="17" t="s">
        <v>78</v>
      </c>
      <c r="L83" s="17" t="s">
        <v>80</v>
      </c>
      <c r="M83" s="17" t="s">
        <v>740</v>
      </c>
      <c r="N83" s="17" t="s">
        <v>385</v>
      </c>
    </row>
    <row r="84" spans="1:14" s="17" customFormat="1" x14ac:dyDescent="0.2">
      <c r="A84" s="17" t="s">
        <v>18</v>
      </c>
      <c r="B84" s="17">
        <v>1609.3440000000001</v>
      </c>
      <c r="C84" s="71" t="s">
        <v>685</v>
      </c>
      <c r="D84" s="44">
        <f t="shared" si="26"/>
        <v>354.59</v>
      </c>
      <c r="E84" s="44">
        <f t="shared" si="25"/>
        <v>4.5386051496094089</v>
      </c>
      <c r="F84" s="43" t="s">
        <v>541</v>
      </c>
      <c r="G84" s="17" t="s">
        <v>37</v>
      </c>
      <c r="H84" s="72">
        <v>17277</v>
      </c>
      <c r="I84" s="73">
        <v>68</v>
      </c>
      <c r="J84" s="22">
        <v>42204</v>
      </c>
      <c r="K84" s="17" t="s">
        <v>556</v>
      </c>
      <c r="L84" s="17" t="s">
        <v>557</v>
      </c>
      <c r="M84" s="17" t="s">
        <v>741</v>
      </c>
      <c r="N84" s="17" t="s">
        <v>385</v>
      </c>
    </row>
    <row r="85" spans="1:14" s="17" customFormat="1" x14ac:dyDescent="0.2">
      <c r="A85" s="17" t="s">
        <v>18</v>
      </c>
      <c r="B85" s="17">
        <v>3000</v>
      </c>
      <c r="C85" s="71" t="s">
        <v>697</v>
      </c>
      <c r="D85" s="44">
        <f t="shared" si="26"/>
        <v>702.80000000000007</v>
      </c>
      <c r="E85" s="44">
        <f t="shared" si="25"/>
        <v>4.2686397268070575</v>
      </c>
      <c r="F85" s="43" t="s">
        <v>540</v>
      </c>
      <c r="G85" s="17" t="s">
        <v>33</v>
      </c>
      <c r="H85" s="72">
        <v>18901</v>
      </c>
      <c r="I85" s="73">
        <v>65</v>
      </c>
      <c r="J85" s="22">
        <v>42981</v>
      </c>
      <c r="K85" s="17" t="s">
        <v>585</v>
      </c>
      <c r="L85" s="17" t="s">
        <v>586</v>
      </c>
      <c r="M85" s="17" t="s">
        <v>742</v>
      </c>
      <c r="N85" s="17" t="s">
        <v>385</v>
      </c>
    </row>
    <row r="86" spans="1:14" s="17" customFormat="1" x14ac:dyDescent="0.2">
      <c r="A86" s="17" t="s">
        <v>18</v>
      </c>
      <c r="B86" s="17">
        <v>5000</v>
      </c>
      <c r="C86" s="71" t="s">
        <v>708</v>
      </c>
      <c r="D86" s="44">
        <f t="shared" si="26"/>
        <v>1208.17</v>
      </c>
      <c r="E86" s="44">
        <f t="shared" si="25"/>
        <v>4.1384904442255639</v>
      </c>
      <c r="F86" s="17" t="s">
        <v>540</v>
      </c>
      <c r="G86" s="17" t="s">
        <v>33</v>
      </c>
      <c r="H86" s="72">
        <v>18901</v>
      </c>
      <c r="I86" s="73">
        <v>65</v>
      </c>
      <c r="J86" s="22">
        <v>42671</v>
      </c>
      <c r="K86" s="17" t="s">
        <v>165</v>
      </c>
      <c r="L86" s="17" t="s">
        <v>116</v>
      </c>
      <c r="M86" s="17" t="s">
        <v>743</v>
      </c>
      <c r="N86" s="17" t="s">
        <v>385</v>
      </c>
    </row>
    <row r="87" spans="1:14" s="17" customFormat="1" x14ac:dyDescent="0.2">
      <c r="A87" s="17" t="s">
        <v>18</v>
      </c>
      <c r="B87" s="17">
        <v>10000</v>
      </c>
      <c r="C87" s="71" t="s">
        <v>719</v>
      </c>
      <c r="D87" s="44">
        <f t="shared" si="26"/>
        <v>2500.2699999999995</v>
      </c>
      <c r="E87" s="44">
        <f t="shared" si="25"/>
        <v>3.9995680466509627</v>
      </c>
      <c r="F87" s="17" t="s">
        <v>541</v>
      </c>
      <c r="G87" s="17" t="s">
        <v>37</v>
      </c>
      <c r="H87" s="72">
        <v>17277</v>
      </c>
      <c r="I87" s="73">
        <v>65</v>
      </c>
      <c r="J87" s="22">
        <v>41126</v>
      </c>
      <c r="K87" s="17" t="s">
        <v>617</v>
      </c>
      <c r="L87" s="17" t="s">
        <v>618</v>
      </c>
      <c r="M87" s="17" t="s">
        <v>744</v>
      </c>
      <c r="N87" s="17" t="s">
        <v>385</v>
      </c>
    </row>
    <row r="88" spans="1:14" s="17" customFormat="1" x14ac:dyDescent="0.2">
      <c r="A88" s="17" t="s">
        <v>18</v>
      </c>
      <c r="B88" s="17">
        <v>21097.5</v>
      </c>
      <c r="C88" s="71" t="s">
        <v>849</v>
      </c>
      <c r="D88" s="44">
        <f t="shared" ref="D88" si="27">C88*86400</f>
        <v>5576.0000000000009</v>
      </c>
      <c r="E88" s="44">
        <f t="shared" ref="E88" si="28">B88/D88</f>
        <v>3.7836262553802</v>
      </c>
      <c r="F88" s="71" t="s">
        <v>846</v>
      </c>
      <c r="G88" s="71" t="s">
        <v>847</v>
      </c>
      <c r="H88" s="44">
        <v>16132</v>
      </c>
      <c r="I88" s="44">
        <v>65</v>
      </c>
      <c r="J88" s="22">
        <v>39964</v>
      </c>
      <c r="K88" s="72" t="s">
        <v>848</v>
      </c>
      <c r="L88" s="73"/>
      <c r="M88" s="22" t="s">
        <v>805</v>
      </c>
    </row>
    <row r="89" spans="1:14" s="17" customFormat="1" x14ac:dyDescent="0.2">
      <c r="A89" s="17" t="s">
        <v>18</v>
      </c>
      <c r="B89" s="17">
        <v>42195</v>
      </c>
      <c r="C89" s="71" t="s">
        <v>727</v>
      </c>
      <c r="D89" s="44">
        <f t="shared" si="26"/>
        <v>11271</v>
      </c>
      <c r="E89" s="44">
        <f t="shared" si="25"/>
        <v>3.7436784668618577</v>
      </c>
      <c r="F89" s="17" t="s">
        <v>635</v>
      </c>
      <c r="G89" s="17" t="s">
        <v>73</v>
      </c>
      <c r="H89" s="72">
        <v>19783</v>
      </c>
      <c r="I89" s="73">
        <v>65</v>
      </c>
      <c r="J89" s="22">
        <v>43814</v>
      </c>
      <c r="K89" s="17" t="s">
        <v>636</v>
      </c>
      <c r="L89" s="17" t="s">
        <v>637</v>
      </c>
      <c r="M89" s="17" t="s">
        <v>745</v>
      </c>
      <c r="N89" s="17" t="s">
        <v>385</v>
      </c>
    </row>
    <row r="90" spans="1:14" s="18" customFormat="1" x14ac:dyDescent="0.2">
      <c r="A90" s="18" t="s">
        <v>19</v>
      </c>
      <c r="B90" s="18">
        <v>100</v>
      </c>
      <c r="C90" s="81">
        <v>14.73</v>
      </c>
      <c r="D90" s="46">
        <f>C90</f>
        <v>14.73</v>
      </c>
      <c r="E90" s="46">
        <f>B90/D90</f>
        <v>6.7888662593346911</v>
      </c>
      <c r="F90" s="45" t="s">
        <v>443</v>
      </c>
      <c r="G90" s="23" t="s">
        <v>57</v>
      </c>
      <c r="H90" s="79">
        <v>17258</v>
      </c>
      <c r="I90" s="80">
        <v>70</v>
      </c>
      <c r="J90" s="23">
        <v>42916</v>
      </c>
      <c r="K90" s="18" t="s">
        <v>444</v>
      </c>
      <c r="L90" s="18" t="s">
        <v>445</v>
      </c>
      <c r="M90" s="18" t="s">
        <v>736</v>
      </c>
      <c r="N90" s="18" t="s">
        <v>385</v>
      </c>
    </row>
    <row r="91" spans="1:14" s="18" customFormat="1" x14ac:dyDescent="0.2">
      <c r="A91" s="18" t="s">
        <v>19</v>
      </c>
      <c r="B91" s="18">
        <v>200</v>
      </c>
      <c r="C91" s="81">
        <v>31.3</v>
      </c>
      <c r="D91" s="46">
        <f>C91</f>
        <v>31.3</v>
      </c>
      <c r="E91" s="46">
        <f>B91/D91</f>
        <v>6.3897763578274756</v>
      </c>
      <c r="F91" s="45" t="s">
        <v>443</v>
      </c>
      <c r="G91" s="23" t="s">
        <v>57</v>
      </c>
      <c r="H91" s="79">
        <v>17258</v>
      </c>
      <c r="I91" s="80">
        <v>70</v>
      </c>
      <c r="J91" s="23">
        <v>42918</v>
      </c>
      <c r="K91" s="18" t="s">
        <v>444</v>
      </c>
      <c r="L91" s="18" t="s">
        <v>469</v>
      </c>
      <c r="M91" s="18" t="s">
        <v>737</v>
      </c>
      <c r="N91" s="18" t="s">
        <v>385</v>
      </c>
    </row>
    <row r="92" spans="1:14" s="18" customFormat="1" x14ac:dyDescent="0.2">
      <c r="A92" s="18" t="s">
        <v>19</v>
      </c>
      <c r="B92" s="18">
        <v>400</v>
      </c>
      <c r="C92" s="81">
        <v>72.510000000000005</v>
      </c>
      <c r="D92" s="46">
        <f>C92</f>
        <v>72.510000000000005</v>
      </c>
      <c r="E92" s="46">
        <f>B92/D92</f>
        <v>5.5164804854502822</v>
      </c>
      <c r="F92" s="45" t="s">
        <v>487</v>
      </c>
      <c r="G92" s="23" t="s">
        <v>164</v>
      </c>
      <c r="H92" s="79">
        <v>18341</v>
      </c>
      <c r="I92" s="80">
        <v>70</v>
      </c>
      <c r="J92" s="23">
        <v>44147</v>
      </c>
      <c r="K92" s="18" t="s">
        <v>488</v>
      </c>
      <c r="L92" s="18" t="s">
        <v>489</v>
      </c>
      <c r="M92" s="18" t="s">
        <v>738</v>
      </c>
      <c r="N92" s="18" t="s">
        <v>385</v>
      </c>
    </row>
    <row r="93" spans="1:14" s="18" customFormat="1" x14ac:dyDescent="0.2">
      <c r="A93" s="18" t="s">
        <v>19</v>
      </c>
      <c r="B93" s="18">
        <v>800</v>
      </c>
      <c r="C93" s="82" t="s">
        <v>661</v>
      </c>
      <c r="D93" s="46">
        <f>C93*86400</f>
        <v>170.66</v>
      </c>
      <c r="E93" s="46">
        <f t="shared" ref="E93:E100" si="29">B93/D93</f>
        <v>4.6876831126215865</v>
      </c>
      <c r="F93" s="45" t="s">
        <v>517</v>
      </c>
      <c r="G93" s="23" t="s">
        <v>33</v>
      </c>
      <c r="H93" s="79">
        <v>17959</v>
      </c>
      <c r="I93" s="80">
        <v>70</v>
      </c>
      <c r="J93" s="23">
        <v>43665</v>
      </c>
      <c r="K93" s="18" t="s">
        <v>78</v>
      </c>
      <c r="L93" s="18" t="s">
        <v>80</v>
      </c>
      <c r="M93" s="18" t="s">
        <v>739</v>
      </c>
      <c r="N93" s="18" t="s">
        <v>385</v>
      </c>
    </row>
    <row r="94" spans="1:14" s="18" customFormat="1" x14ac:dyDescent="0.2">
      <c r="A94" s="18" t="s">
        <v>19</v>
      </c>
      <c r="B94" s="18">
        <v>1500</v>
      </c>
      <c r="C94" s="82" t="s">
        <v>674</v>
      </c>
      <c r="D94" s="46">
        <f t="shared" ref="D94:D100" si="30">C94*86400</f>
        <v>346.9</v>
      </c>
      <c r="E94" s="46">
        <f t="shared" si="29"/>
        <v>4.3240126837705395</v>
      </c>
      <c r="F94" s="45" t="s">
        <v>541</v>
      </c>
      <c r="G94" s="23" t="s">
        <v>37</v>
      </c>
      <c r="H94" s="79">
        <v>17277</v>
      </c>
      <c r="I94" s="80">
        <v>70</v>
      </c>
      <c r="J94" s="23">
        <v>42890</v>
      </c>
      <c r="K94" s="18" t="s">
        <v>542</v>
      </c>
      <c r="L94" s="18" t="s">
        <v>543</v>
      </c>
      <c r="M94" s="18" t="s">
        <v>740</v>
      </c>
      <c r="N94" s="18" t="s">
        <v>385</v>
      </c>
    </row>
    <row r="95" spans="1:14" s="18" customFormat="1" x14ac:dyDescent="0.2">
      <c r="A95" s="18" t="s">
        <v>19</v>
      </c>
      <c r="B95" s="18">
        <v>1609.3440000000001</v>
      </c>
      <c r="C95" s="82" t="s">
        <v>686</v>
      </c>
      <c r="D95" s="46">
        <f t="shared" si="30"/>
        <v>398.3</v>
      </c>
      <c r="E95" s="46">
        <f t="shared" si="29"/>
        <v>4.0405322621139845</v>
      </c>
      <c r="F95" s="45" t="s">
        <v>559</v>
      </c>
      <c r="G95" s="23" t="s">
        <v>33</v>
      </c>
      <c r="H95" s="79">
        <v>17611</v>
      </c>
      <c r="I95" s="80">
        <v>70</v>
      </c>
      <c r="J95" s="23">
        <v>43226</v>
      </c>
      <c r="K95" s="18" t="s">
        <v>42</v>
      </c>
      <c r="L95" s="18" t="s">
        <v>524</v>
      </c>
      <c r="M95" s="18" t="s">
        <v>741</v>
      </c>
      <c r="N95" s="18" t="s">
        <v>385</v>
      </c>
    </row>
    <row r="96" spans="1:14" s="18" customFormat="1" x14ac:dyDescent="0.2">
      <c r="A96" s="18" t="s">
        <v>19</v>
      </c>
      <c r="B96" s="18">
        <v>3000</v>
      </c>
      <c r="C96" s="82" t="s">
        <v>698</v>
      </c>
      <c r="D96" s="46">
        <f t="shared" si="30"/>
        <v>733.12</v>
      </c>
      <c r="E96" s="46">
        <f t="shared" si="29"/>
        <v>4.0920995198603229</v>
      </c>
      <c r="F96" s="18" t="s">
        <v>541</v>
      </c>
      <c r="G96" s="18" t="s">
        <v>37</v>
      </c>
      <c r="H96" s="79">
        <v>17277</v>
      </c>
      <c r="I96" s="80">
        <v>70</v>
      </c>
      <c r="J96" s="23">
        <v>43344</v>
      </c>
      <c r="K96" s="18" t="s">
        <v>556</v>
      </c>
      <c r="L96" s="18" t="s">
        <v>587</v>
      </c>
      <c r="M96" s="18" t="s">
        <v>742</v>
      </c>
      <c r="N96" s="18" t="s">
        <v>385</v>
      </c>
    </row>
    <row r="97" spans="1:14" s="18" customFormat="1" x14ac:dyDescent="0.2">
      <c r="A97" s="18" t="s">
        <v>19</v>
      </c>
      <c r="B97" s="18">
        <v>5000</v>
      </c>
      <c r="C97" s="82" t="s">
        <v>709</v>
      </c>
      <c r="D97" s="46">
        <f t="shared" si="30"/>
        <v>1256.1300000000001</v>
      </c>
      <c r="E97" s="46">
        <f t="shared" si="29"/>
        <v>3.980479727416748</v>
      </c>
      <c r="F97" s="18" t="s">
        <v>541</v>
      </c>
      <c r="G97" s="18" t="s">
        <v>37</v>
      </c>
      <c r="H97" s="79">
        <v>17277</v>
      </c>
      <c r="I97" s="80">
        <v>70</v>
      </c>
      <c r="J97" s="23">
        <v>42911</v>
      </c>
      <c r="K97" s="18" t="s">
        <v>174</v>
      </c>
      <c r="L97" s="18" t="s">
        <v>600</v>
      </c>
      <c r="M97" s="18" t="s">
        <v>743</v>
      </c>
      <c r="N97" s="18" t="s">
        <v>385</v>
      </c>
    </row>
    <row r="98" spans="1:14" s="18" customFormat="1" x14ac:dyDescent="0.2">
      <c r="A98" s="18" t="s">
        <v>19</v>
      </c>
      <c r="B98" s="18">
        <v>10000</v>
      </c>
      <c r="C98" s="82" t="s">
        <v>720</v>
      </c>
      <c r="D98" s="46">
        <f t="shared" si="30"/>
        <v>2665.14</v>
      </c>
      <c r="E98" s="46">
        <f t="shared" si="29"/>
        <v>3.7521481047899923</v>
      </c>
      <c r="F98" s="18" t="s">
        <v>541</v>
      </c>
      <c r="G98" s="18" t="s">
        <v>37</v>
      </c>
      <c r="H98" s="79">
        <v>17277</v>
      </c>
      <c r="I98" s="80">
        <v>70</v>
      </c>
      <c r="J98" s="23">
        <v>42944</v>
      </c>
      <c r="K98" s="18" t="s">
        <v>50</v>
      </c>
      <c r="L98" s="18" t="s">
        <v>98</v>
      </c>
      <c r="M98" s="18" t="s">
        <v>744</v>
      </c>
      <c r="N98" s="18" t="s">
        <v>385</v>
      </c>
    </row>
    <row r="99" spans="1:14" s="18" customFormat="1" x14ac:dyDescent="0.2">
      <c r="A99" s="18" t="s">
        <v>19</v>
      </c>
      <c r="B99" s="37">
        <v>21097.5</v>
      </c>
      <c r="C99" s="82" t="s">
        <v>851</v>
      </c>
      <c r="D99" s="46">
        <f t="shared" ref="D99" si="31">C99*86400</f>
        <v>5857.9999999999991</v>
      </c>
      <c r="E99" s="46">
        <f t="shared" ref="E99" si="32">B99/D99</f>
        <v>3.6014851485148522</v>
      </c>
      <c r="F99" s="46" t="s">
        <v>601</v>
      </c>
      <c r="G99" s="46" t="s">
        <v>164</v>
      </c>
      <c r="H99" s="23">
        <v>15962</v>
      </c>
      <c r="I99" s="18">
        <v>70</v>
      </c>
      <c r="J99" s="79">
        <v>41651</v>
      </c>
      <c r="K99" s="23" t="s">
        <v>850</v>
      </c>
      <c r="M99" s="18" t="s">
        <v>805</v>
      </c>
    </row>
    <row r="100" spans="1:14" s="18" customFormat="1" x14ac:dyDescent="0.2">
      <c r="A100" s="18" t="s">
        <v>19</v>
      </c>
      <c r="B100" s="18">
        <v>42195</v>
      </c>
      <c r="C100" s="82" t="s">
        <v>728</v>
      </c>
      <c r="D100" s="46">
        <f t="shared" si="30"/>
        <v>12929</v>
      </c>
      <c r="E100" s="46">
        <f t="shared" si="29"/>
        <v>3.2635934720396009</v>
      </c>
      <c r="F100" s="18" t="s">
        <v>638</v>
      </c>
      <c r="G100" s="18" t="s">
        <v>57</v>
      </c>
      <c r="H100" s="79">
        <v>15058</v>
      </c>
      <c r="I100" s="80">
        <v>72</v>
      </c>
      <c r="J100" s="23">
        <v>41560</v>
      </c>
      <c r="K100" s="18" t="s">
        <v>639</v>
      </c>
      <c r="M100" s="18" t="s">
        <v>745</v>
      </c>
      <c r="N100" s="18" t="s">
        <v>385</v>
      </c>
    </row>
    <row r="101" spans="1:14" s="17" customFormat="1" x14ac:dyDescent="0.2">
      <c r="A101" s="17" t="s">
        <v>20</v>
      </c>
      <c r="B101" s="17">
        <v>100</v>
      </c>
      <c r="C101" s="74">
        <v>15.03</v>
      </c>
      <c r="D101" s="44">
        <f>C101</f>
        <v>15.03</v>
      </c>
      <c r="E101" s="44">
        <f>B101/D101</f>
        <v>6.6533599467731204</v>
      </c>
      <c r="F101" s="43" t="s">
        <v>446</v>
      </c>
      <c r="G101" s="22" t="s">
        <v>77</v>
      </c>
      <c r="H101" s="72">
        <v>15478</v>
      </c>
      <c r="I101" s="73">
        <v>76</v>
      </c>
      <c r="J101" s="22">
        <v>43316</v>
      </c>
      <c r="K101" s="17" t="s">
        <v>447</v>
      </c>
      <c r="L101" s="17" t="s">
        <v>445</v>
      </c>
      <c r="M101" s="17" t="s">
        <v>736</v>
      </c>
      <c r="N101" s="17" t="s">
        <v>385</v>
      </c>
    </row>
    <row r="102" spans="1:14" s="17" customFormat="1" x14ac:dyDescent="0.2">
      <c r="A102" s="17" t="s">
        <v>20</v>
      </c>
      <c r="B102" s="17">
        <v>200</v>
      </c>
      <c r="C102" s="74">
        <v>31.56</v>
      </c>
      <c r="D102" s="44">
        <f>C102</f>
        <v>31.56</v>
      </c>
      <c r="E102" s="44">
        <f>B102/D102</f>
        <v>6.3371356147021549</v>
      </c>
      <c r="F102" s="43" t="s">
        <v>446</v>
      </c>
      <c r="G102" s="22" t="s">
        <v>77</v>
      </c>
      <c r="H102" s="72">
        <v>15478</v>
      </c>
      <c r="I102" s="73">
        <v>76</v>
      </c>
      <c r="J102" s="22">
        <v>43352</v>
      </c>
      <c r="K102" s="17" t="s">
        <v>68</v>
      </c>
      <c r="L102" s="17" t="s">
        <v>62</v>
      </c>
      <c r="M102" s="17" t="s">
        <v>737</v>
      </c>
      <c r="N102" s="17" t="s">
        <v>385</v>
      </c>
    </row>
    <row r="103" spans="1:14" s="17" customFormat="1" x14ac:dyDescent="0.2">
      <c r="A103" s="17" t="s">
        <v>20</v>
      </c>
      <c r="B103" s="17">
        <v>400</v>
      </c>
      <c r="C103" s="76" t="s">
        <v>649</v>
      </c>
      <c r="D103" s="44">
        <f>C103*86400</f>
        <v>79.53</v>
      </c>
      <c r="E103" s="44">
        <f>B103/D103</f>
        <v>5.0295485980133279</v>
      </c>
      <c r="F103" s="43" t="s">
        <v>490</v>
      </c>
      <c r="G103" s="22" t="s">
        <v>77</v>
      </c>
      <c r="H103" s="72">
        <v>13544</v>
      </c>
      <c r="I103" s="73">
        <v>76</v>
      </c>
      <c r="J103" s="22">
        <v>41508</v>
      </c>
      <c r="K103" s="17" t="s">
        <v>491</v>
      </c>
      <c r="L103" s="17" t="s">
        <v>492</v>
      </c>
      <c r="M103" s="17" t="s">
        <v>738</v>
      </c>
      <c r="N103" s="17" t="s">
        <v>385</v>
      </c>
    </row>
    <row r="104" spans="1:14" s="17" customFormat="1" x14ac:dyDescent="0.2">
      <c r="A104" s="17" t="s">
        <v>20</v>
      </c>
      <c r="B104" s="17">
        <v>800</v>
      </c>
      <c r="C104" s="71" t="s">
        <v>662</v>
      </c>
      <c r="D104" s="44">
        <f t="shared" ref="D104:D111" si="33">C104*86400</f>
        <v>187.35</v>
      </c>
      <c r="E104" s="44">
        <f t="shared" ref="E104:E111" si="34">B104/D104</f>
        <v>4.2700827328529494</v>
      </c>
      <c r="F104" s="43" t="s">
        <v>518</v>
      </c>
      <c r="G104" s="22" t="s">
        <v>33</v>
      </c>
      <c r="H104" s="72">
        <v>13409</v>
      </c>
      <c r="I104" s="73">
        <v>75</v>
      </c>
      <c r="J104" s="22">
        <v>40839</v>
      </c>
      <c r="K104" s="17" t="s">
        <v>519</v>
      </c>
      <c r="L104" s="17" t="s">
        <v>520</v>
      </c>
      <c r="M104" s="17" t="s">
        <v>739</v>
      </c>
      <c r="N104" s="17" t="s">
        <v>385</v>
      </c>
    </row>
    <row r="105" spans="1:14" s="17" customFormat="1" x14ac:dyDescent="0.2">
      <c r="A105" s="17" t="s">
        <v>20</v>
      </c>
      <c r="B105" s="17">
        <v>1500</v>
      </c>
      <c r="C105" s="71" t="s">
        <v>675</v>
      </c>
      <c r="D105" s="44">
        <f t="shared" si="33"/>
        <v>394.21999999999997</v>
      </c>
      <c r="E105" s="44">
        <f t="shared" si="34"/>
        <v>3.8049819897519153</v>
      </c>
      <c r="F105" s="44" t="s">
        <v>544</v>
      </c>
      <c r="G105" s="22" t="s">
        <v>57</v>
      </c>
      <c r="H105" s="72">
        <v>12950</v>
      </c>
      <c r="I105" s="73">
        <v>75</v>
      </c>
      <c r="J105" s="22">
        <v>40362</v>
      </c>
      <c r="K105" s="17" t="s">
        <v>545</v>
      </c>
      <c r="L105" s="17" t="s">
        <v>546</v>
      </c>
      <c r="M105" s="17" t="s">
        <v>740</v>
      </c>
      <c r="N105" s="17" t="s">
        <v>385</v>
      </c>
    </row>
    <row r="106" spans="1:14" s="17" customFormat="1" x14ac:dyDescent="0.2">
      <c r="A106" s="17" t="s">
        <v>20</v>
      </c>
      <c r="B106" s="17">
        <v>1609.3440000000001</v>
      </c>
      <c r="C106" s="71" t="s">
        <v>687</v>
      </c>
      <c r="D106" s="44">
        <f t="shared" si="33"/>
        <v>418.44000000000005</v>
      </c>
      <c r="E106" s="44">
        <f t="shared" si="34"/>
        <v>3.8460567823343843</v>
      </c>
      <c r="F106" s="43" t="s">
        <v>518</v>
      </c>
      <c r="G106" s="22" t="s">
        <v>33</v>
      </c>
      <c r="H106" s="72">
        <v>13409</v>
      </c>
      <c r="I106" s="73">
        <v>75</v>
      </c>
      <c r="J106" s="22">
        <v>41111</v>
      </c>
      <c r="K106" s="17" t="s">
        <v>560</v>
      </c>
      <c r="L106" s="17" t="s">
        <v>561</v>
      </c>
      <c r="M106" s="17" t="s">
        <v>741</v>
      </c>
      <c r="N106" s="17" t="s">
        <v>385</v>
      </c>
    </row>
    <row r="107" spans="1:14" s="17" customFormat="1" x14ac:dyDescent="0.2">
      <c r="A107" s="17" t="s">
        <v>20</v>
      </c>
      <c r="B107" s="17">
        <v>3000</v>
      </c>
      <c r="C107" s="71" t="s">
        <v>699</v>
      </c>
      <c r="D107" s="44">
        <f t="shared" si="33"/>
        <v>835.57999999999993</v>
      </c>
      <c r="E107" s="44">
        <f t="shared" si="34"/>
        <v>3.590320495942938</v>
      </c>
      <c r="F107" s="17" t="s">
        <v>521</v>
      </c>
      <c r="G107" s="17" t="s">
        <v>73</v>
      </c>
      <c r="H107" s="72">
        <v>13119</v>
      </c>
      <c r="I107" s="73">
        <v>76</v>
      </c>
      <c r="J107" s="22">
        <v>41173</v>
      </c>
      <c r="K107" s="17" t="s">
        <v>588</v>
      </c>
      <c r="L107" s="17" t="s">
        <v>139</v>
      </c>
      <c r="M107" s="17" t="s">
        <v>742</v>
      </c>
      <c r="N107" s="17" t="s">
        <v>385</v>
      </c>
    </row>
    <row r="108" spans="1:14" s="17" customFormat="1" x14ac:dyDescent="0.2">
      <c r="A108" s="17" t="s">
        <v>20</v>
      </c>
      <c r="B108" s="17">
        <v>5000</v>
      </c>
      <c r="C108" s="71" t="s">
        <v>710</v>
      </c>
      <c r="D108" s="44">
        <f t="shared" si="33"/>
        <v>1410.9299999999998</v>
      </c>
      <c r="E108" s="44">
        <f t="shared" si="34"/>
        <v>3.5437619158994424</v>
      </c>
      <c r="F108" s="17" t="s">
        <v>601</v>
      </c>
      <c r="G108" s="17" t="s">
        <v>164</v>
      </c>
      <c r="H108" s="72">
        <v>15962</v>
      </c>
      <c r="I108" s="73">
        <v>75</v>
      </c>
      <c r="J108" s="22">
        <v>43583</v>
      </c>
      <c r="K108" s="17" t="s">
        <v>227</v>
      </c>
      <c r="L108" s="17" t="s">
        <v>602</v>
      </c>
      <c r="M108" s="17" t="s">
        <v>743</v>
      </c>
      <c r="N108" s="17" t="s">
        <v>385</v>
      </c>
    </row>
    <row r="109" spans="1:14" s="17" customFormat="1" x14ac:dyDescent="0.2">
      <c r="A109" s="17" t="s">
        <v>20</v>
      </c>
      <c r="B109" s="17">
        <v>10000</v>
      </c>
      <c r="C109" s="71" t="s">
        <v>721</v>
      </c>
      <c r="D109" s="44">
        <f t="shared" si="33"/>
        <v>3000.9300000000003</v>
      </c>
      <c r="E109" s="44">
        <f t="shared" si="34"/>
        <v>3.3323003202340606</v>
      </c>
      <c r="F109" s="17" t="s">
        <v>497</v>
      </c>
      <c r="G109" s="17" t="s">
        <v>57</v>
      </c>
      <c r="H109" s="72">
        <v>11078</v>
      </c>
      <c r="I109" s="73">
        <v>75</v>
      </c>
      <c r="J109" s="22">
        <v>38592</v>
      </c>
      <c r="K109" s="17" t="s">
        <v>86</v>
      </c>
      <c r="L109" s="17" t="s">
        <v>62</v>
      </c>
      <c r="M109" s="17" t="s">
        <v>744</v>
      </c>
      <c r="N109" s="17" t="s">
        <v>385</v>
      </c>
    </row>
    <row r="110" spans="1:14" s="17" customFormat="1" x14ac:dyDescent="0.2">
      <c r="A110" s="17" t="s">
        <v>20</v>
      </c>
      <c r="B110" s="17">
        <v>21097.5</v>
      </c>
      <c r="C110" s="71" t="s">
        <v>854</v>
      </c>
      <c r="D110" s="44">
        <f t="shared" ref="D110" si="35">C110*86400</f>
        <v>6368</v>
      </c>
      <c r="E110" s="44">
        <f t="shared" ref="E110" si="36">B110/D110</f>
        <v>3.3130496231155777</v>
      </c>
      <c r="F110" s="44" t="s">
        <v>852</v>
      </c>
      <c r="G110" s="44" t="s">
        <v>33</v>
      </c>
      <c r="H110" s="22">
        <v>13343</v>
      </c>
      <c r="I110" s="17">
        <v>76</v>
      </c>
      <c r="J110" s="72">
        <v>41287</v>
      </c>
      <c r="K110" s="22" t="s">
        <v>853</v>
      </c>
      <c r="M110" s="17" t="s">
        <v>805</v>
      </c>
    </row>
    <row r="111" spans="1:14" s="17" customFormat="1" x14ac:dyDescent="0.2">
      <c r="A111" s="17" t="s">
        <v>20</v>
      </c>
      <c r="B111" s="17">
        <v>42195</v>
      </c>
      <c r="C111" s="71" t="s">
        <v>729</v>
      </c>
      <c r="D111" s="44">
        <f t="shared" si="33"/>
        <v>14022</v>
      </c>
      <c r="E111" s="44">
        <f t="shared" si="34"/>
        <v>3.0091998288403938</v>
      </c>
      <c r="F111" s="17" t="s">
        <v>521</v>
      </c>
      <c r="G111" s="17" t="s">
        <v>73</v>
      </c>
      <c r="H111" s="72">
        <v>13119</v>
      </c>
      <c r="I111" s="73">
        <v>76</v>
      </c>
      <c r="J111" s="22">
        <v>41236</v>
      </c>
      <c r="K111" s="17" t="s">
        <v>640</v>
      </c>
      <c r="L111" s="17" t="s">
        <v>641</v>
      </c>
      <c r="M111" s="17" t="s">
        <v>745</v>
      </c>
      <c r="N111" s="17" t="s">
        <v>747</v>
      </c>
    </row>
    <row r="112" spans="1:14" s="18" customFormat="1" x14ac:dyDescent="0.2">
      <c r="A112" s="18" t="s">
        <v>21</v>
      </c>
      <c r="B112" s="18">
        <v>100</v>
      </c>
      <c r="C112" s="81">
        <v>16.62</v>
      </c>
      <c r="D112" s="45">
        <f>C112</f>
        <v>16.62</v>
      </c>
      <c r="E112" s="45">
        <f>B112/D112</f>
        <v>6.0168471720818291</v>
      </c>
      <c r="F112" s="45" t="s">
        <v>448</v>
      </c>
      <c r="G112" s="23" t="s">
        <v>33</v>
      </c>
      <c r="H112" s="79">
        <v>14603</v>
      </c>
      <c r="I112" s="80">
        <v>80</v>
      </c>
      <c r="J112" s="23">
        <v>44107</v>
      </c>
      <c r="K112" s="18" t="s">
        <v>106</v>
      </c>
      <c r="L112" s="18" t="s">
        <v>107</v>
      </c>
      <c r="M112" s="18" t="s">
        <v>736</v>
      </c>
      <c r="N112" s="18" t="s">
        <v>385</v>
      </c>
    </row>
    <row r="113" spans="1:14" s="18" customFormat="1" x14ac:dyDescent="0.2">
      <c r="A113" s="18" t="s">
        <v>21</v>
      </c>
      <c r="B113" s="18">
        <v>200</v>
      </c>
      <c r="C113" s="81">
        <v>36.799999999999997</v>
      </c>
      <c r="D113" s="45">
        <f>C113</f>
        <v>36.799999999999997</v>
      </c>
      <c r="E113" s="45">
        <f>B113/D113</f>
        <v>5.4347826086956523</v>
      </c>
      <c r="F113" s="45" t="s">
        <v>470</v>
      </c>
      <c r="G113" s="23" t="s">
        <v>33</v>
      </c>
      <c r="H113" s="79">
        <v>12395</v>
      </c>
      <c r="I113" s="80">
        <v>80</v>
      </c>
      <c r="J113" s="23">
        <v>41840</v>
      </c>
      <c r="K113" s="18" t="s">
        <v>441</v>
      </c>
      <c r="L113" s="18" t="s">
        <v>83</v>
      </c>
      <c r="M113" s="18" t="s">
        <v>737</v>
      </c>
      <c r="N113" s="18" t="s">
        <v>385</v>
      </c>
    </row>
    <row r="114" spans="1:14" s="18" customFormat="1" x14ac:dyDescent="0.2">
      <c r="A114" s="18" t="s">
        <v>21</v>
      </c>
      <c r="B114" s="18">
        <v>400</v>
      </c>
      <c r="C114" s="83" t="s">
        <v>650</v>
      </c>
      <c r="D114" s="46">
        <f>C114*86400</f>
        <v>89.84</v>
      </c>
      <c r="E114" s="46">
        <f>B114/D114</f>
        <v>4.4523597506678536</v>
      </c>
      <c r="F114" s="45" t="s">
        <v>493</v>
      </c>
      <c r="G114" s="23" t="s">
        <v>126</v>
      </c>
      <c r="H114" s="79">
        <v>14417</v>
      </c>
      <c r="I114" s="80">
        <v>80</v>
      </c>
      <c r="J114" s="23">
        <v>43717</v>
      </c>
      <c r="K114" s="18" t="s">
        <v>494</v>
      </c>
      <c r="L114" s="18" t="s">
        <v>98</v>
      </c>
      <c r="M114" s="18" t="s">
        <v>738</v>
      </c>
      <c r="N114" s="18" t="s">
        <v>385</v>
      </c>
    </row>
    <row r="115" spans="1:14" s="18" customFormat="1" x14ac:dyDescent="0.2">
      <c r="A115" s="18" t="s">
        <v>21</v>
      </c>
      <c r="B115" s="18">
        <v>800</v>
      </c>
      <c r="C115" s="82" t="s">
        <v>663</v>
      </c>
      <c r="D115" s="46">
        <f t="shared" ref="D115:D122" si="37">C115*86400</f>
        <v>210.41</v>
      </c>
      <c r="E115" s="46">
        <f t="shared" ref="E115:E122" si="38">B115/D115</f>
        <v>3.8021006606149896</v>
      </c>
      <c r="F115" s="45" t="s">
        <v>521</v>
      </c>
      <c r="G115" s="23" t="s">
        <v>73</v>
      </c>
      <c r="H115" s="79">
        <v>13119</v>
      </c>
      <c r="I115" s="80">
        <v>82</v>
      </c>
      <c r="J115" s="23">
        <v>43354</v>
      </c>
      <c r="K115" s="18" t="s">
        <v>68</v>
      </c>
      <c r="L115" s="18" t="s">
        <v>116</v>
      </c>
      <c r="M115" s="18" t="s">
        <v>739</v>
      </c>
      <c r="N115" s="18" t="s">
        <v>385</v>
      </c>
    </row>
    <row r="116" spans="1:14" s="18" customFormat="1" x14ac:dyDescent="0.2">
      <c r="A116" s="18" t="s">
        <v>21</v>
      </c>
      <c r="B116" s="18">
        <v>1500</v>
      </c>
      <c r="C116" s="82" t="s">
        <v>676</v>
      </c>
      <c r="D116" s="46">
        <f t="shared" si="37"/>
        <v>412.77</v>
      </c>
      <c r="E116" s="46">
        <f t="shared" si="38"/>
        <v>3.633985027981685</v>
      </c>
      <c r="F116" s="46" t="s">
        <v>521</v>
      </c>
      <c r="G116" s="23" t="s">
        <v>73</v>
      </c>
      <c r="H116" s="79">
        <v>13119</v>
      </c>
      <c r="I116" s="80">
        <v>80</v>
      </c>
      <c r="J116" s="23">
        <v>42568</v>
      </c>
      <c r="K116" s="18" t="s">
        <v>450</v>
      </c>
      <c r="L116" s="18" t="s">
        <v>547</v>
      </c>
      <c r="M116" s="18" t="s">
        <v>740</v>
      </c>
      <c r="N116" s="18" t="s">
        <v>385</v>
      </c>
    </row>
    <row r="117" spans="1:14" s="18" customFormat="1" x14ac:dyDescent="0.2">
      <c r="A117" s="18" t="s">
        <v>21</v>
      </c>
      <c r="B117" s="18">
        <v>1609.3440000000001</v>
      </c>
      <c r="C117" s="82" t="s">
        <v>688</v>
      </c>
      <c r="D117" s="46">
        <f t="shared" si="37"/>
        <v>454.74</v>
      </c>
      <c r="E117" s="46">
        <f t="shared" si="38"/>
        <v>3.5390420899854864</v>
      </c>
      <c r="F117" s="46" t="s">
        <v>522</v>
      </c>
      <c r="G117" s="23" t="s">
        <v>195</v>
      </c>
      <c r="H117" s="79">
        <v>14498</v>
      </c>
      <c r="I117" s="80">
        <v>80</v>
      </c>
      <c r="J117" s="23">
        <v>43750</v>
      </c>
      <c r="K117" s="18" t="s">
        <v>562</v>
      </c>
      <c r="L117" s="18" t="s">
        <v>563</v>
      </c>
      <c r="M117" s="18" t="s">
        <v>741</v>
      </c>
      <c r="N117" s="18" t="s">
        <v>385</v>
      </c>
    </row>
    <row r="118" spans="1:14" s="18" customFormat="1" x14ac:dyDescent="0.2">
      <c r="A118" s="18" t="s">
        <v>21</v>
      </c>
      <c r="B118" s="18">
        <v>3000</v>
      </c>
      <c r="C118" s="82" t="s">
        <v>700</v>
      </c>
      <c r="D118" s="46">
        <f t="shared" si="37"/>
        <v>867.49000000000012</v>
      </c>
      <c r="E118" s="46">
        <f t="shared" si="38"/>
        <v>3.4582531210734411</v>
      </c>
      <c r="F118" s="18" t="s">
        <v>521</v>
      </c>
      <c r="G118" s="18" t="s">
        <v>73</v>
      </c>
      <c r="H118" s="79">
        <v>13119</v>
      </c>
      <c r="I118" s="80">
        <v>81</v>
      </c>
      <c r="J118" s="23">
        <v>43035</v>
      </c>
      <c r="K118" s="18" t="s">
        <v>589</v>
      </c>
      <c r="L118" s="18" t="s">
        <v>139</v>
      </c>
      <c r="M118" s="18" t="s">
        <v>742</v>
      </c>
      <c r="N118" s="18" t="s">
        <v>385</v>
      </c>
    </row>
    <row r="119" spans="1:14" s="18" customFormat="1" x14ac:dyDescent="0.2">
      <c r="A119" s="18" t="s">
        <v>21</v>
      </c>
      <c r="B119" s="18">
        <v>5000</v>
      </c>
      <c r="C119" s="82" t="s">
        <v>711</v>
      </c>
      <c r="D119" s="46">
        <f t="shared" si="37"/>
        <v>1540.14</v>
      </c>
      <c r="E119" s="46">
        <f t="shared" si="38"/>
        <v>3.2464581141974103</v>
      </c>
      <c r="F119" s="18" t="s">
        <v>521</v>
      </c>
      <c r="G119" s="18" t="s">
        <v>73</v>
      </c>
      <c r="H119" s="79">
        <v>13119</v>
      </c>
      <c r="I119" s="80">
        <v>81</v>
      </c>
      <c r="J119" s="23">
        <v>43355</v>
      </c>
      <c r="K119" s="18" t="s">
        <v>68</v>
      </c>
      <c r="L119" s="18" t="s">
        <v>116</v>
      </c>
      <c r="M119" s="18" t="s">
        <v>743</v>
      </c>
      <c r="N119" s="18" t="s">
        <v>385</v>
      </c>
    </row>
    <row r="120" spans="1:14" s="18" customFormat="1" x14ac:dyDescent="0.2">
      <c r="A120" s="18" t="s">
        <v>21</v>
      </c>
      <c r="B120" s="18">
        <v>10000</v>
      </c>
      <c r="C120" s="82" t="s">
        <v>722</v>
      </c>
      <c r="D120" s="46">
        <f t="shared" si="37"/>
        <v>3106.6500000000005</v>
      </c>
      <c r="E120" s="46">
        <f t="shared" si="38"/>
        <v>3.2189013889559486</v>
      </c>
      <c r="F120" s="18" t="s">
        <v>521</v>
      </c>
      <c r="G120" s="18" t="s">
        <v>73</v>
      </c>
      <c r="H120" s="79">
        <v>13119</v>
      </c>
      <c r="I120" s="80">
        <v>82</v>
      </c>
      <c r="J120" s="23">
        <v>43226</v>
      </c>
      <c r="K120" s="18" t="s">
        <v>450</v>
      </c>
      <c r="L120" s="18" t="s">
        <v>619</v>
      </c>
      <c r="M120" s="18" t="s">
        <v>744</v>
      </c>
      <c r="N120" s="18" t="s">
        <v>385</v>
      </c>
    </row>
    <row r="121" spans="1:14" s="18" customFormat="1" x14ac:dyDescent="0.2">
      <c r="A121" s="18" t="s">
        <v>21</v>
      </c>
      <c r="B121" s="37">
        <v>21097.5</v>
      </c>
      <c r="C121" s="82" t="s">
        <v>856</v>
      </c>
      <c r="D121" s="46">
        <f t="shared" ref="D121" si="39">C121*86400</f>
        <v>7459.0000000000009</v>
      </c>
      <c r="E121" s="46">
        <f t="shared" ref="E121" si="40">B121/D121</f>
        <v>2.8284622603566159</v>
      </c>
      <c r="F121" s="46" t="s">
        <v>643</v>
      </c>
      <c r="G121" s="46" t="s">
        <v>77</v>
      </c>
      <c r="H121" s="23">
        <v>10173</v>
      </c>
      <c r="I121" s="18">
        <v>80</v>
      </c>
      <c r="J121" s="79">
        <v>39572</v>
      </c>
      <c r="K121" s="23" t="s">
        <v>855</v>
      </c>
      <c r="M121" s="18" t="s">
        <v>805</v>
      </c>
    </row>
    <row r="122" spans="1:14" s="18" customFormat="1" x14ac:dyDescent="0.2">
      <c r="A122" s="18" t="s">
        <v>21</v>
      </c>
      <c r="B122" s="18">
        <v>42195</v>
      </c>
      <c r="C122" s="82" t="s">
        <v>730</v>
      </c>
      <c r="D122" s="46">
        <f t="shared" si="37"/>
        <v>15105.000000000002</v>
      </c>
      <c r="E122" s="46">
        <f t="shared" si="38"/>
        <v>2.7934458788480634</v>
      </c>
      <c r="F122" s="18" t="s">
        <v>521</v>
      </c>
      <c r="G122" s="18" t="s">
        <v>73</v>
      </c>
      <c r="H122" s="79">
        <v>13119</v>
      </c>
      <c r="I122" s="80">
        <v>81</v>
      </c>
      <c r="J122" s="23">
        <v>42792</v>
      </c>
      <c r="K122" s="18" t="s">
        <v>450</v>
      </c>
      <c r="L122" s="18" t="s">
        <v>642</v>
      </c>
      <c r="M122" s="18" t="s">
        <v>745</v>
      </c>
      <c r="N122" s="18" t="s">
        <v>385</v>
      </c>
    </row>
    <row r="123" spans="1:14" s="17" customFormat="1" x14ac:dyDescent="0.2">
      <c r="A123" s="17" t="s">
        <v>22</v>
      </c>
      <c r="B123" s="17">
        <v>100</v>
      </c>
      <c r="C123" s="74">
        <v>19.37</v>
      </c>
      <c r="D123" s="43">
        <f>C123</f>
        <v>19.37</v>
      </c>
      <c r="E123" s="43">
        <f>B123/D123</f>
        <v>5.1626226122870413</v>
      </c>
      <c r="F123" s="43" t="s">
        <v>449</v>
      </c>
      <c r="G123" s="22" t="s">
        <v>73</v>
      </c>
      <c r="H123" s="72">
        <v>11395</v>
      </c>
      <c r="I123" s="73">
        <v>86</v>
      </c>
      <c r="J123" s="22">
        <v>43394</v>
      </c>
      <c r="K123" s="17" t="s">
        <v>450</v>
      </c>
      <c r="L123" s="17" t="s">
        <v>451</v>
      </c>
      <c r="M123" s="17" t="s">
        <v>736</v>
      </c>
      <c r="N123" s="17" t="s">
        <v>385</v>
      </c>
    </row>
    <row r="124" spans="1:14" s="17" customFormat="1" x14ac:dyDescent="0.2">
      <c r="A124" s="17" t="s">
        <v>22</v>
      </c>
      <c r="B124" s="17">
        <v>200</v>
      </c>
      <c r="C124" s="74">
        <v>41.58</v>
      </c>
      <c r="D124" s="43">
        <f>C124</f>
        <v>41.58</v>
      </c>
      <c r="E124" s="43">
        <f>B124/D124</f>
        <v>4.8100048100048101</v>
      </c>
      <c r="F124" s="43" t="s">
        <v>449</v>
      </c>
      <c r="G124" s="22" t="s">
        <v>73</v>
      </c>
      <c r="H124" s="72">
        <v>11395</v>
      </c>
      <c r="I124" s="73">
        <v>86</v>
      </c>
      <c r="J124" s="22">
        <v>43051</v>
      </c>
      <c r="K124" s="17" t="s">
        <v>471</v>
      </c>
      <c r="L124" s="17" t="s">
        <v>472</v>
      </c>
      <c r="M124" s="17" t="s">
        <v>737</v>
      </c>
      <c r="N124" s="17" t="s">
        <v>385</v>
      </c>
    </row>
    <row r="125" spans="1:14" s="17" customFormat="1" x14ac:dyDescent="0.2">
      <c r="A125" s="17" t="s">
        <v>22</v>
      </c>
      <c r="B125" s="17">
        <v>400</v>
      </c>
      <c r="C125" s="76" t="s">
        <v>651</v>
      </c>
      <c r="D125" s="44">
        <f>C125*86400</f>
        <v>101.63000000000001</v>
      </c>
      <c r="E125" s="44">
        <f>B125/D125</f>
        <v>3.9358457148479777</v>
      </c>
      <c r="F125" s="43" t="s">
        <v>449</v>
      </c>
      <c r="G125" s="22" t="s">
        <v>73</v>
      </c>
      <c r="H125" s="72">
        <v>11395</v>
      </c>
      <c r="I125" s="73">
        <v>86</v>
      </c>
      <c r="J125" s="22">
        <v>42854</v>
      </c>
      <c r="K125" s="17" t="s">
        <v>495</v>
      </c>
      <c r="L125" s="17" t="s">
        <v>496</v>
      </c>
      <c r="M125" s="17" t="s">
        <v>738</v>
      </c>
      <c r="N125" s="17" t="s">
        <v>385</v>
      </c>
    </row>
    <row r="126" spans="1:14" s="17" customFormat="1" x14ac:dyDescent="0.2">
      <c r="A126" s="17" t="s">
        <v>22</v>
      </c>
      <c r="B126" s="17">
        <v>800</v>
      </c>
      <c r="C126" s="71" t="s">
        <v>664</v>
      </c>
      <c r="D126" s="44">
        <f t="shared" ref="D126:D133" si="41">C126*86400</f>
        <v>255.99</v>
      </c>
      <c r="E126" s="44">
        <f t="shared" ref="E126:E133" si="42">B126/D126</f>
        <v>3.1251220750810575</v>
      </c>
      <c r="F126" s="43" t="s">
        <v>497</v>
      </c>
      <c r="G126" s="22" t="s">
        <v>57</v>
      </c>
      <c r="H126" s="72">
        <v>11078</v>
      </c>
      <c r="I126" s="73">
        <v>85</v>
      </c>
      <c r="J126" s="22">
        <v>42225</v>
      </c>
      <c r="K126" s="17" t="s">
        <v>485</v>
      </c>
      <c r="L126" s="17" t="s">
        <v>116</v>
      </c>
      <c r="M126" s="17" t="s">
        <v>739</v>
      </c>
      <c r="N126" s="17" t="s">
        <v>385</v>
      </c>
    </row>
    <row r="127" spans="1:14" s="17" customFormat="1" x14ac:dyDescent="0.2">
      <c r="A127" s="17" t="s">
        <v>22</v>
      </c>
      <c r="B127" s="17">
        <v>1500</v>
      </c>
      <c r="C127" s="71" t="s">
        <v>677</v>
      </c>
      <c r="D127" s="44">
        <f t="shared" si="41"/>
        <v>530.41999999999996</v>
      </c>
      <c r="E127" s="44">
        <f t="shared" si="42"/>
        <v>2.8279476641152295</v>
      </c>
      <c r="F127" s="44" t="s">
        <v>497</v>
      </c>
      <c r="G127" s="22" t="s">
        <v>57</v>
      </c>
      <c r="H127" s="72">
        <v>11078</v>
      </c>
      <c r="I127" s="73">
        <v>85</v>
      </c>
      <c r="J127" s="22">
        <v>42230</v>
      </c>
      <c r="K127" s="17" t="s">
        <v>485</v>
      </c>
      <c r="L127" s="17" t="s">
        <v>116</v>
      </c>
      <c r="M127" s="17" t="s">
        <v>740</v>
      </c>
      <c r="N127" s="17" t="s">
        <v>385</v>
      </c>
    </row>
    <row r="128" spans="1:14" s="17" customFormat="1" x14ac:dyDescent="0.2">
      <c r="A128" s="17" t="s">
        <v>22</v>
      </c>
      <c r="B128" s="17">
        <v>1609.3440000000001</v>
      </c>
      <c r="C128" s="71" t="s">
        <v>689</v>
      </c>
      <c r="D128" s="44">
        <f t="shared" si="41"/>
        <v>655.24999999999989</v>
      </c>
      <c r="E128" s="44">
        <f t="shared" si="42"/>
        <v>2.4560763067531481</v>
      </c>
      <c r="F128" s="43" t="s">
        <v>564</v>
      </c>
      <c r="G128" s="17" t="s">
        <v>33</v>
      </c>
      <c r="H128" s="72">
        <v>10806</v>
      </c>
      <c r="I128" s="73">
        <v>85</v>
      </c>
      <c r="J128" s="22">
        <v>42175</v>
      </c>
      <c r="K128" s="17" t="s">
        <v>184</v>
      </c>
      <c r="L128" s="17" t="s">
        <v>565</v>
      </c>
      <c r="M128" s="17" t="s">
        <v>741</v>
      </c>
      <c r="N128" s="17" t="s">
        <v>385</v>
      </c>
    </row>
    <row r="129" spans="1:14" s="17" customFormat="1" x14ac:dyDescent="0.2">
      <c r="A129" s="17" t="s">
        <v>22</v>
      </c>
      <c r="B129" s="17">
        <v>3000</v>
      </c>
      <c r="C129" s="71" t="s">
        <v>701</v>
      </c>
      <c r="D129" s="44">
        <f t="shared" si="41"/>
        <v>1198.0500000000002</v>
      </c>
      <c r="E129" s="44">
        <f t="shared" si="42"/>
        <v>2.5040691123074992</v>
      </c>
      <c r="F129" s="17" t="s">
        <v>548</v>
      </c>
      <c r="G129" s="17" t="s">
        <v>77</v>
      </c>
      <c r="H129" s="72">
        <v>11106</v>
      </c>
      <c r="I129" s="73">
        <v>87</v>
      </c>
      <c r="J129" s="22">
        <v>42925</v>
      </c>
      <c r="K129" s="17" t="s">
        <v>590</v>
      </c>
      <c r="L129" s="17" t="s">
        <v>591</v>
      </c>
      <c r="M129" s="17" t="s">
        <v>742</v>
      </c>
      <c r="N129" s="17" t="s">
        <v>385</v>
      </c>
    </row>
    <row r="130" spans="1:14" s="17" customFormat="1" x14ac:dyDescent="0.2">
      <c r="A130" s="17" t="s">
        <v>22</v>
      </c>
      <c r="B130" s="17">
        <v>5000</v>
      </c>
      <c r="C130" s="71" t="s">
        <v>712</v>
      </c>
      <c r="D130" s="44">
        <f t="shared" si="41"/>
        <v>1956.1999999999998</v>
      </c>
      <c r="E130" s="44">
        <f t="shared" si="42"/>
        <v>2.5559758715877723</v>
      </c>
      <c r="F130" s="17" t="s">
        <v>548</v>
      </c>
      <c r="G130" s="17" t="s">
        <v>77</v>
      </c>
      <c r="H130" s="72">
        <v>11106</v>
      </c>
      <c r="I130" s="73">
        <v>85</v>
      </c>
      <c r="J130" s="22">
        <v>42242</v>
      </c>
      <c r="K130" s="17" t="s">
        <v>590</v>
      </c>
      <c r="L130" s="17" t="s">
        <v>492</v>
      </c>
      <c r="M130" s="17" t="s">
        <v>743</v>
      </c>
      <c r="N130" s="17" t="s">
        <v>385</v>
      </c>
    </row>
    <row r="131" spans="1:14" s="17" customFormat="1" x14ac:dyDescent="0.2">
      <c r="A131" s="17" t="s">
        <v>22</v>
      </c>
      <c r="B131" s="17">
        <v>10000</v>
      </c>
      <c r="C131" s="71" t="s">
        <v>723</v>
      </c>
      <c r="D131" s="44">
        <f t="shared" si="41"/>
        <v>5175.07</v>
      </c>
      <c r="E131" s="44">
        <f t="shared" si="42"/>
        <v>1.9323410118124007</v>
      </c>
      <c r="F131" s="17" t="s">
        <v>620</v>
      </c>
      <c r="G131" s="17" t="s">
        <v>621</v>
      </c>
      <c r="H131" s="72">
        <v>9783</v>
      </c>
      <c r="I131" s="73">
        <v>87</v>
      </c>
      <c r="J131" s="22">
        <v>41903</v>
      </c>
      <c r="K131" s="17" t="s">
        <v>622</v>
      </c>
      <c r="M131" s="17" t="s">
        <v>744</v>
      </c>
      <c r="N131" s="17" t="s">
        <v>385</v>
      </c>
    </row>
    <row r="132" spans="1:14" s="17" customFormat="1" x14ac:dyDescent="0.2">
      <c r="A132" s="17" t="s">
        <v>22</v>
      </c>
      <c r="B132" s="17">
        <v>21097.5</v>
      </c>
      <c r="C132" s="71" t="s">
        <v>859</v>
      </c>
      <c r="D132" s="44">
        <f t="shared" ref="D132" si="43">C132*86400</f>
        <v>7957</v>
      </c>
      <c r="E132" s="44">
        <f t="shared" ref="E132" si="44">B132/D132</f>
        <v>2.6514389845419126</v>
      </c>
      <c r="F132" s="44" t="s">
        <v>857</v>
      </c>
      <c r="G132" s="44" t="s">
        <v>143</v>
      </c>
      <c r="H132" s="22">
        <v>11590</v>
      </c>
      <c r="I132" s="17">
        <v>85</v>
      </c>
      <c r="J132" s="72">
        <v>42770</v>
      </c>
      <c r="K132" s="22" t="s">
        <v>858</v>
      </c>
      <c r="M132" s="17" t="s">
        <v>805</v>
      </c>
    </row>
    <row r="133" spans="1:14" s="17" customFormat="1" x14ac:dyDescent="0.2">
      <c r="A133" s="17" t="s">
        <v>22</v>
      </c>
      <c r="B133" s="17">
        <v>42195</v>
      </c>
      <c r="C133" s="71" t="s">
        <v>731</v>
      </c>
      <c r="D133" s="44">
        <f t="shared" si="41"/>
        <v>18866</v>
      </c>
      <c r="E133" s="44">
        <f t="shared" si="42"/>
        <v>2.2365631294392028</v>
      </c>
      <c r="F133" s="17" t="s">
        <v>643</v>
      </c>
      <c r="G133" s="17" t="s">
        <v>77</v>
      </c>
      <c r="H133" s="72">
        <v>10173</v>
      </c>
      <c r="I133" s="73">
        <v>85</v>
      </c>
      <c r="J133" s="22">
        <v>41252</v>
      </c>
      <c r="K133" s="17" t="s">
        <v>644</v>
      </c>
      <c r="L133" s="17" t="s">
        <v>645</v>
      </c>
      <c r="M133" s="17" t="s">
        <v>745</v>
      </c>
      <c r="N133" s="17" t="s">
        <v>385</v>
      </c>
    </row>
    <row r="134" spans="1:14" s="18" customFormat="1" x14ac:dyDescent="0.2">
      <c r="A134" s="18" t="s">
        <v>23</v>
      </c>
      <c r="B134" s="18">
        <v>100</v>
      </c>
      <c r="C134" s="81">
        <v>23.15</v>
      </c>
      <c r="D134" s="46">
        <f>C134</f>
        <v>23.15</v>
      </c>
      <c r="E134" s="46">
        <f>B134/D134</f>
        <v>4.3196544276457889</v>
      </c>
      <c r="F134" s="45" t="s">
        <v>452</v>
      </c>
      <c r="G134" s="23" t="s">
        <v>73</v>
      </c>
      <c r="H134" s="79">
        <v>8581</v>
      </c>
      <c r="I134" s="80">
        <v>90</v>
      </c>
      <c r="J134" s="23">
        <v>41553</v>
      </c>
      <c r="K134" s="18" t="s">
        <v>453</v>
      </c>
      <c r="L134" s="18" t="s">
        <v>454</v>
      </c>
      <c r="M134" s="18" t="s">
        <v>736</v>
      </c>
      <c r="N134" s="18" t="s">
        <v>385</v>
      </c>
    </row>
    <row r="135" spans="1:14" s="18" customFormat="1" x14ac:dyDescent="0.2">
      <c r="A135" s="18" t="s">
        <v>23</v>
      </c>
      <c r="B135" s="18">
        <v>200</v>
      </c>
      <c r="C135" s="81">
        <v>55.62</v>
      </c>
      <c r="D135" s="46">
        <f>C135</f>
        <v>55.62</v>
      </c>
      <c r="E135" s="46">
        <f>B135/D135</f>
        <v>3.5958288385472854</v>
      </c>
      <c r="F135" s="45" t="s">
        <v>452</v>
      </c>
      <c r="G135" s="23" t="s">
        <v>73</v>
      </c>
      <c r="H135" s="79">
        <v>8581</v>
      </c>
      <c r="I135" s="80">
        <v>90</v>
      </c>
      <c r="J135" s="23">
        <v>41455</v>
      </c>
      <c r="K135" s="18" t="s">
        <v>473</v>
      </c>
      <c r="L135" s="18" t="s">
        <v>474</v>
      </c>
      <c r="M135" s="18" t="s">
        <v>737</v>
      </c>
      <c r="N135" s="18" t="s">
        <v>385</v>
      </c>
    </row>
    <row r="136" spans="1:14" s="18" customFormat="1" x14ac:dyDescent="0.2">
      <c r="A136" s="18" t="s">
        <v>23</v>
      </c>
      <c r="B136" s="18">
        <v>400</v>
      </c>
      <c r="C136" s="83" t="s">
        <v>652</v>
      </c>
      <c r="D136" s="46">
        <f>C136*86400</f>
        <v>136.19000000000003</v>
      </c>
      <c r="E136" s="46">
        <f>B136/D136</f>
        <v>2.9370732065496727</v>
      </c>
      <c r="F136" s="45" t="s">
        <v>497</v>
      </c>
      <c r="G136" s="23" t="s">
        <v>57</v>
      </c>
      <c r="H136" s="79">
        <v>11078</v>
      </c>
      <c r="I136" s="80">
        <v>90</v>
      </c>
      <c r="J136" s="23">
        <v>44088</v>
      </c>
      <c r="K136" s="18" t="s">
        <v>498</v>
      </c>
      <c r="L136" s="18" t="s">
        <v>499</v>
      </c>
      <c r="M136" s="18" t="s">
        <v>738</v>
      </c>
      <c r="N136" s="18" t="s">
        <v>385</v>
      </c>
    </row>
    <row r="137" spans="1:14" s="18" customFormat="1" x14ac:dyDescent="0.2">
      <c r="A137" s="18" t="s">
        <v>23</v>
      </c>
      <c r="B137" s="18">
        <v>800</v>
      </c>
      <c r="C137" s="82" t="s">
        <v>665</v>
      </c>
      <c r="D137" s="46">
        <f t="shared" ref="D137:D139" si="45">C137*86400</f>
        <v>344.50000000000006</v>
      </c>
      <c r="E137" s="46">
        <f t="shared" ref="E137:E139" si="46">B137/D137</f>
        <v>2.3222060957910009</v>
      </c>
      <c r="F137" s="45" t="s">
        <v>523</v>
      </c>
      <c r="G137" s="23" t="s">
        <v>33</v>
      </c>
      <c r="H137" s="79">
        <v>9730</v>
      </c>
      <c r="I137" s="80">
        <v>91</v>
      </c>
      <c r="J137" s="23">
        <v>43226</v>
      </c>
      <c r="K137" s="18" t="s">
        <v>42</v>
      </c>
      <c r="L137" s="18" t="s">
        <v>524</v>
      </c>
      <c r="M137" s="18" t="s">
        <v>739</v>
      </c>
      <c r="N137" s="18" t="s">
        <v>385</v>
      </c>
    </row>
    <row r="138" spans="1:14" s="18" customFormat="1" x14ac:dyDescent="0.2">
      <c r="A138" s="18" t="s">
        <v>23</v>
      </c>
      <c r="B138" s="18">
        <v>1500</v>
      </c>
      <c r="C138" s="82" t="s">
        <v>678</v>
      </c>
      <c r="D138" s="46">
        <f t="shared" si="45"/>
        <v>754.66999999999985</v>
      </c>
      <c r="E138" s="46">
        <f t="shared" si="46"/>
        <v>1.9876237295771666</v>
      </c>
      <c r="F138" s="46" t="s">
        <v>548</v>
      </c>
      <c r="G138" s="23" t="s">
        <v>77</v>
      </c>
      <c r="H138" s="79">
        <v>11106</v>
      </c>
      <c r="I138" s="80">
        <v>90</v>
      </c>
      <c r="J138" s="23">
        <v>44086</v>
      </c>
      <c r="K138" s="18" t="s">
        <v>447</v>
      </c>
      <c r="L138" s="18" t="s">
        <v>549</v>
      </c>
      <c r="M138" s="18" t="s">
        <v>740</v>
      </c>
      <c r="N138" s="18" t="s">
        <v>385</v>
      </c>
    </row>
    <row r="139" spans="1:14" s="18" customFormat="1" x14ac:dyDescent="0.2">
      <c r="A139" s="18" t="s">
        <v>23</v>
      </c>
      <c r="B139" s="18">
        <v>1609.3440000000001</v>
      </c>
      <c r="C139" s="82" t="s">
        <v>690</v>
      </c>
      <c r="D139" s="46">
        <f t="shared" si="45"/>
        <v>768.58999999999992</v>
      </c>
      <c r="E139" s="46">
        <f t="shared" si="46"/>
        <v>2.093891411545818</v>
      </c>
      <c r="F139" s="46" t="s">
        <v>566</v>
      </c>
      <c r="G139" s="23" t="s">
        <v>164</v>
      </c>
      <c r="H139" s="79">
        <v>9818</v>
      </c>
      <c r="I139" s="80">
        <v>93</v>
      </c>
      <c r="J139" s="23">
        <v>43841</v>
      </c>
      <c r="K139" s="18" t="s">
        <v>567</v>
      </c>
      <c r="L139" s="18" t="s">
        <v>568</v>
      </c>
      <c r="M139" s="18" t="s">
        <v>741</v>
      </c>
      <c r="N139" s="18" t="s">
        <v>385</v>
      </c>
    </row>
    <row r="140" spans="1:14" s="18" customFormat="1" x14ac:dyDescent="0.2">
      <c r="A140" s="18" t="s">
        <v>23</v>
      </c>
      <c r="B140" s="18">
        <v>3000</v>
      </c>
      <c r="C140" s="82"/>
      <c r="D140" s="46"/>
      <c r="E140" s="46"/>
      <c r="H140" s="79"/>
      <c r="I140" s="80"/>
      <c r="J140" s="23"/>
      <c r="M140" s="18" t="s">
        <v>742</v>
      </c>
      <c r="N140" s="18" t="s">
        <v>385</v>
      </c>
    </row>
    <row r="141" spans="1:14" s="18" customFormat="1" x14ac:dyDescent="0.2">
      <c r="A141" s="18" t="s">
        <v>23</v>
      </c>
      <c r="B141" s="18">
        <v>5000</v>
      </c>
      <c r="C141" s="82"/>
      <c r="D141" s="46"/>
      <c r="E141" s="46"/>
      <c r="H141" s="79"/>
      <c r="I141" s="80"/>
      <c r="J141" s="23"/>
      <c r="M141" s="18" t="s">
        <v>743</v>
      </c>
      <c r="N141" s="18" t="s">
        <v>385</v>
      </c>
    </row>
    <row r="142" spans="1:14" s="18" customFormat="1" x14ac:dyDescent="0.2">
      <c r="A142" s="18" t="s">
        <v>23</v>
      </c>
      <c r="B142" s="18">
        <v>10000</v>
      </c>
      <c r="C142" s="82"/>
      <c r="D142" s="46"/>
      <c r="E142" s="46"/>
      <c r="H142" s="79"/>
      <c r="I142" s="80"/>
      <c r="J142" s="23"/>
      <c r="M142" s="18" t="s">
        <v>744</v>
      </c>
      <c r="N142" s="18" t="s">
        <v>385</v>
      </c>
    </row>
    <row r="143" spans="1:14" s="18" customFormat="1" x14ac:dyDescent="0.2">
      <c r="A143" s="18" t="s">
        <v>23</v>
      </c>
      <c r="B143" s="37">
        <v>21097.5</v>
      </c>
      <c r="C143" s="82" t="s">
        <v>862</v>
      </c>
      <c r="D143" s="46">
        <f t="shared" ref="D143" si="47">C143*86400</f>
        <v>17365</v>
      </c>
      <c r="E143" s="46">
        <f t="shared" ref="E143" si="48">B143/D143</f>
        <v>1.2149438525770226</v>
      </c>
      <c r="F143" s="46" t="s">
        <v>860</v>
      </c>
      <c r="G143" s="46" t="s">
        <v>77</v>
      </c>
      <c r="H143" s="23">
        <v>6902</v>
      </c>
      <c r="I143" s="18">
        <v>93</v>
      </c>
      <c r="J143" s="79">
        <v>40979</v>
      </c>
      <c r="K143" s="23" t="s">
        <v>861</v>
      </c>
      <c r="M143" s="18" t="s">
        <v>805</v>
      </c>
    </row>
    <row r="144" spans="1:14" s="18" customFormat="1" x14ac:dyDescent="0.2">
      <c r="A144" s="18" t="s">
        <v>23</v>
      </c>
      <c r="B144" s="18">
        <v>42195</v>
      </c>
      <c r="C144" s="82" t="s">
        <v>732</v>
      </c>
      <c r="D144" s="46">
        <f>C144*86400</f>
        <v>31988</v>
      </c>
      <c r="E144" s="46">
        <f>B144/D144</f>
        <v>1.3190884081530574</v>
      </c>
      <c r="F144" s="18" t="s">
        <v>646</v>
      </c>
      <c r="G144" s="18" t="s">
        <v>33</v>
      </c>
      <c r="H144" s="79">
        <v>2649</v>
      </c>
      <c r="I144" s="80">
        <v>90</v>
      </c>
      <c r="J144" s="23">
        <v>35701</v>
      </c>
      <c r="K144" s="18" t="s">
        <v>647</v>
      </c>
      <c r="M144" s="18" t="s">
        <v>745</v>
      </c>
      <c r="N144" s="18" t="s">
        <v>385</v>
      </c>
    </row>
    <row r="145" spans="1:16" s="17" customFormat="1" x14ac:dyDescent="0.2">
      <c r="A145" s="17" t="s">
        <v>24</v>
      </c>
      <c r="B145" s="17">
        <v>100</v>
      </c>
      <c r="C145" s="74">
        <v>30.18</v>
      </c>
      <c r="D145" s="44">
        <f>C145</f>
        <v>30.18</v>
      </c>
      <c r="E145" s="44">
        <f>B145/D145</f>
        <v>3.313452617627568</v>
      </c>
      <c r="F145" s="43" t="s">
        <v>455</v>
      </c>
      <c r="G145" s="22" t="s">
        <v>33</v>
      </c>
      <c r="H145" s="72">
        <v>7870</v>
      </c>
      <c r="I145" s="73">
        <v>96</v>
      </c>
      <c r="J145" s="22">
        <v>42938</v>
      </c>
      <c r="K145" s="17" t="s">
        <v>456</v>
      </c>
      <c r="L145" s="17" t="s">
        <v>457</v>
      </c>
      <c r="M145" s="17" t="s">
        <v>736</v>
      </c>
      <c r="N145" s="17" t="s">
        <v>385</v>
      </c>
    </row>
    <row r="146" spans="1:16" s="17" customFormat="1" x14ac:dyDescent="0.2">
      <c r="A146" s="17" t="s">
        <v>24</v>
      </c>
      <c r="B146" s="17">
        <v>200</v>
      </c>
      <c r="C146" s="71" t="s">
        <v>791</v>
      </c>
      <c r="D146" s="43">
        <f>C146*86400</f>
        <v>72.989999999999995</v>
      </c>
      <c r="E146" s="44">
        <f>B146/D146</f>
        <v>2.7401013837511989</v>
      </c>
      <c r="F146" s="43" t="s">
        <v>455</v>
      </c>
      <c r="G146" s="22" t="s">
        <v>33</v>
      </c>
      <c r="H146" s="72">
        <v>7870</v>
      </c>
      <c r="I146" s="73">
        <v>96</v>
      </c>
      <c r="J146" s="22">
        <v>42938</v>
      </c>
      <c r="K146" s="17" t="s">
        <v>456</v>
      </c>
      <c r="L146" s="17" t="s">
        <v>457</v>
      </c>
      <c r="M146" s="17" t="s">
        <v>737</v>
      </c>
      <c r="N146" s="17" t="s">
        <v>385</v>
      </c>
    </row>
    <row r="147" spans="1:16" s="17" customFormat="1" x14ac:dyDescent="0.2">
      <c r="A147" s="17" t="s">
        <v>24</v>
      </c>
      <c r="B147" s="17">
        <v>400</v>
      </c>
      <c r="C147" s="76" t="s">
        <v>653</v>
      </c>
      <c r="D147" s="44">
        <f>C147*86400</f>
        <v>200.99999999999997</v>
      </c>
      <c r="E147" s="44">
        <f>B147/D147</f>
        <v>1.9900497512437814</v>
      </c>
      <c r="F147" s="43" t="s">
        <v>455</v>
      </c>
      <c r="G147" s="22" t="s">
        <v>33</v>
      </c>
      <c r="H147" s="72">
        <v>7870</v>
      </c>
      <c r="I147" s="73">
        <v>98</v>
      </c>
      <c r="J147" s="22">
        <v>43673</v>
      </c>
      <c r="K147" s="17" t="s">
        <v>500</v>
      </c>
      <c r="L147" s="17" t="s">
        <v>457</v>
      </c>
      <c r="M147" s="17" t="s">
        <v>738</v>
      </c>
      <c r="N147" s="17" t="s">
        <v>385</v>
      </c>
    </row>
    <row r="148" spans="1:16" s="17" customFormat="1" x14ac:dyDescent="0.2">
      <c r="A148" s="17" t="s">
        <v>24</v>
      </c>
      <c r="B148" s="17">
        <v>800</v>
      </c>
      <c r="C148" s="71" t="s">
        <v>666</v>
      </c>
      <c r="D148" s="44">
        <f>C148*86400</f>
        <v>570.46</v>
      </c>
      <c r="E148" s="44">
        <f>B148/D148</f>
        <v>1.4023770290642639</v>
      </c>
      <c r="F148" s="43" t="s">
        <v>525</v>
      </c>
      <c r="G148" s="22" t="s">
        <v>33</v>
      </c>
      <c r="H148" s="72">
        <v>7214</v>
      </c>
      <c r="I148" s="73">
        <v>97</v>
      </c>
      <c r="J148" s="22">
        <v>42896</v>
      </c>
      <c r="K148" s="17" t="s">
        <v>526</v>
      </c>
      <c r="L148" s="17" t="s">
        <v>132</v>
      </c>
      <c r="M148" s="17" t="s">
        <v>739</v>
      </c>
      <c r="N148" s="17" t="s">
        <v>385</v>
      </c>
    </row>
    <row r="149" spans="1:16" s="17" customFormat="1" x14ac:dyDescent="0.2">
      <c r="A149" s="17" t="s">
        <v>24</v>
      </c>
      <c r="B149" s="17">
        <v>1500</v>
      </c>
      <c r="C149" s="71"/>
      <c r="D149" s="44"/>
      <c r="E149" s="44"/>
      <c r="F149" s="44"/>
      <c r="G149" s="22"/>
      <c r="H149" s="72"/>
      <c r="I149" s="73"/>
      <c r="J149" s="22"/>
      <c r="M149" s="17" t="s">
        <v>740</v>
      </c>
      <c r="N149" s="17" t="s">
        <v>385</v>
      </c>
    </row>
    <row r="150" spans="1:16" s="17" customFormat="1" x14ac:dyDescent="0.2">
      <c r="A150" s="17" t="s">
        <v>24</v>
      </c>
      <c r="B150" s="17">
        <v>1609.3440000000001</v>
      </c>
      <c r="C150" s="71"/>
      <c r="D150" s="44"/>
      <c r="E150" s="44"/>
      <c r="F150" s="44"/>
      <c r="G150" s="22"/>
      <c r="H150" s="72"/>
      <c r="I150" s="73"/>
      <c r="J150" s="22"/>
      <c r="M150" s="17" t="s">
        <v>741</v>
      </c>
      <c r="N150" s="17" t="s">
        <v>385</v>
      </c>
    </row>
    <row r="151" spans="1:16" s="17" customFormat="1" x14ac:dyDescent="0.2">
      <c r="A151" s="17" t="s">
        <v>24</v>
      </c>
      <c r="B151" s="17">
        <v>3000</v>
      </c>
      <c r="C151" s="71"/>
      <c r="D151" s="44"/>
      <c r="E151" s="44"/>
      <c r="H151" s="72"/>
      <c r="I151" s="73"/>
      <c r="J151" s="22"/>
      <c r="M151" s="17" t="s">
        <v>742</v>
      </c>
      <c r="N151" s="17" t="s">
        <v>385</v>
      </c>
    </row>
    <row r="152" spans="1:16" s="17" customFormat="1" x14ac:dyDescent="0.2">
      <c r="A152" s="17" t="s">
        <v>24</v>
      </c>
      <c r="B152" s="17">
        <v>5000</v>
      </c>
      <c r="C152" s="71"/>
      <c r="D152" s="44"/>
      <c r="E152" s="44"/>
      <c r="H152" s="72"/>
      <c r="I152" s="73"/>
      <c r="J152" s="22"/>
      <c r="M152" s="17" t="s">
        <v>743</v>
      </c>
      <c r="N152" s="17" t="s">
        <v>385</v>
      </c>
    </row>
    <row r="153" spans="1:16" s="17" customFormat="1" x14ac:dyDescent="0.2">
      <c r="A153" s="17" t="s">
        <v>24</v>
      </c>
      <c r="B153" s="17">
        <v>10000</v>
      </c>
      <c r="C153" s="71"/>
      <c r="D153" s="44"/>
      <c r="E153" s="44"/>
      <c r="H153" s="72"/>
      <c r="I153" s="73"/>
      <c r="J153" s="22"/>
      <c r="M153" s="17" t="s">
        <v>744</v>
      </c>
      <c r="N153" s="17" t="s">
        <v>385</v>
      </c>
    </row>
    <row r="154" spans="1:16" s="17" customFormat="1" x14ac:dyDescent="0.2">
      <c r="A154" s="17" t="s">
        <v>24</v>
      </c>
      <c r="B154" s="17">
        <v>21097.5</v>
      </c>
      <c r="C154" s="71"/>
      <c r="D154" s="44"/>
      <c r="E154" s="44"/>
      <c r="H154" s="72"/>
      <c r="I154" s="73"/>
      <c r="J154" s="22"/>
    </row>
    <row r="155" spans="1:16" s="17" customFormat="1" x14ac:dyDescent="0.2">
      <c r="A155" s="17" t="s">
        <v>24</v>
      </c>
      <c r="B155" s="17">
        <v>42195</v>
      </c>
      <c r="C155" s="75"/>
      <c r="D155" s="43"/>
      <c r="E155" s="43"/>
      <c r="H155" s="72"/>
      <c r="I155" s="73"/>
      <c r="M155" s="17" t="s">
        <v>745</v>
      </c>
      <c r="N155" s="17" t="s">
        <v>385</v>
      </c>
    </row>
    <row r="156" spans="1:16" s="85" customFormat="1" x14ac:dyDescent="0.2">
      <c r="A156" s="18" t="s">
        <v>25</v>
      </c>
      <c r="B156" s="18">
        <v>100</v>
      </c>
      <c r="C156" s="81">
        <v>39.619999999999997</v>
      </c>
      <c r="D156" s="46">
        <f>C156</f>
        <v>39.619999999999997</v>
      </c>
      <c r="E156" s="46">
        <f>B156/D156</f>
        <v>2.5239777889954569</v>
      </c>
      <c r="F156" s="45" t="s">
        <v>458</v>
      </c>
      <c r="G156" s="23" t="s">
        <v>33</v>
      </c>
      <c r="H156" s="79">
        <v>5884</v>
      </c>
      <c r="I156" s="80">
        <v>101</v>
      </c>
      <c r="J156" s="23">
        <v>42896</v>
      </c>
      <c r="K156" s="18" t="s">
        <v>459</v>
      </c>
      <c r="L156" s="18" t="s">
        <v>460</v>
      </c>
      <c r="M156" s="18" t="s">
        <v>736</v>
      </c>
      <c r="N156" s="18" t="s">
        <v>385</v>
      </c>
      <c r="O156" s="18"/>
      <c r="P156" s="18"/>
    </row>
    <row r="157" spans="1:16" s="85" customFormat="1" x14ac:dyDescent="0.2">
      <c r="A157" s="18" t="s">
        <v>25</v>
      </c>
      <c r="B157" s="18">
        <v>200</v>
      </c>
      <c r="C157" s="78"/>
      <c r="D157" s="45"/>
      <c r="E157" s="45"/>
      <c r="F157" s="45"/>
      <c r="G157" s="23"/>
      <c r="H157" s="79"/>
      <c r="I157" s="80"/>
      <c r="J157" s="23"/>
      <c r="K157" s="18"/>
      <c r="L157" s="18"/>
      <c r="M157" s="18" t="s">
        <v>737</v>
      </c>
      <c r="N157" s="18" t="s">
        <v>385</v>
      </c>
      <c r="O157" s="18"/>
      <c r="P157" s="18"/>
    </row>
    <row r="158" spans="1:16" s="85" customFormat="1" ht="12.75" customHeight="1" x14ac:dyDescent="0.2">
      <c r="A158" s="18" t="s">
        <v>25</v>
      </c>
      <c r="B158" s="18">
        <v>400</v>
      </c>
      <c r="C158" s="83"/>
      <c r="D158" s="46"/>
      <c r="E158" s="46"/>
      <c r="F158" s="45"/>
      <c r="G158" s="23"/>
      <c r="H158" s="79"/>
      <c r="I158" s="80"/>
      <c r="J158" s="23"/>
      <c r="K158" s="18"/>
      <c r="L158" s="18"/>
      <c r="M158" s="18" t="s">
        <v>738</v>
      </c>
      <c r="N158" s="18" t="s">
        <v>385</v>
      </c>
      <c r="O158" s="18"/>
      <c r="P158" s="18"/>
    </row>
    <row r="159" spans="1:16" s="85" customFormat="1" ht="12.75" customHeight="1" x14ac:dyDescent="0.2">
      <c r="A159" s="18" t="s">
        <v>25</v>
      </c>
      <c r="B159" s="18">
        <v>800</v>
      </c>
      <c r="C159" s="82"/>
      <c r="D159" s="46"/>
      <c r="E159" s="46"/>
      <c r="F159" s="45"/>
      <c r="G159" s="23"/>
      <c r="H159" s="79"/>
      <c r="I159" s="80"/>
      <c r="J159" s="23"/>
      <c r="K159" s="18"/>
      <c r="L159" s="18"/>
      <c r="M159" s="18" t="s">
        <v>739</v>
      </c>
      <c r="N159" s="18" t="s">
        <v>385</v>
      </c>
      <c r="O159" s="18"/>
      <c r="P159" s="18"/>
    </row>
    <row r="160" spans="1:16" s="18" customFormat="1" ht="12.75" customHeight="1" x14ac:dyDescent="0.2">
      <c r="A160" s="18" t="s">
        <v>25</v>
      </c>
      <c r="B160" s="18">
        <v>1500</v>
      </c>
      <c r="C160" s="82"/>
      <c r="D160" s="46"/>
      <c r="E160" s="46"/>
      <c r="F160" s="46"/>
      <c r="G160" s="23"/>
      <c r="H160" s="79"/>
      <c r="I160" s="80"/>
      <c r="J160" s="23"/>
      <c r="M160" s="18" t="s">
        <v>740</v>
      </c>
      <c r="N160" s="18" t="s">
        <v>385</v>
      </c>
    </row>
    <row r="161" spans="1:14" s="18" customFormat="1" ht="12.75" customHeight="1" x14ac:dyDescent="0.2">
      <c r="A161" s="18" t="s">
        <v>25</v>
      </c>
      <c r="B161" s="18">
        <v>1609.3440000000001</v>
      </c>
      <c r="C161" s="82"/>
      <c r="D161" s="46"/>
      <c r="E161" s="46"/>
      <c r="F161" s="46"/>
      <c r="G161" s="23"/>
      <c r="H161" s="79"/>
      <c r="I161" s="80"/>
      <c r="J161" s="23"/>
      <c r="M161" s="18" t="s">
        <v>741</v>
      </c>
      <c r="N161" s="18" t="s">
        <v>385</v>
      </c>
    </row>
    <row r="162" spans="1:14" s="18" customFormat="1" x14ac:dyDescent="0.2">
      <c r="A162" s="18" t="s">
        <v>25</v>
      </c>
      <c r="B162" s="18">
        <v>3000</v>
      </c>
      <c r="C162" s="82"/>
      <c r="D162" s="46"/>
      <c r="E162" s="46"/>
      <c r="H162" s="79"/>
      <c r="I162" s="80"/>
      <c r="J162" s="23"/>
      <c r="M162" s="18" t="s">
        <v>742</v>
      </c>
      <c r="N162" s="18" t="s">
        <v>385</v>
      </c>
    </row>
    <row r="163" spans="1:14" s="18" customFormat="1" x14ac:dyDescent="0.2">
      <c r="A163" s="18" t="s">
        <v>25</v>
      </c>
      <c r="B163" s="18">
        <v>5000</v>
      </c>
      <c r="C163" s="82"/>
      <c r="D163" s="46"/>
      <c r="E163" s="46"/>
      <c r="H163" s="79"/>
      <c r="I163" s="80"/>
      <c r="J163" s="23"/>
      <c r="M163" s="18" t="s">
        <v>743</v>
      </c>
      <c r="N163" s="18" t="s">
        <v>385</v>
      </c>
    </row>
    <row r="164" spans="1:14" s="18" customFormat="1" x14ac:dyDescent="0.2">
      <c r="A164" s="18" t="s">
        <v>25</v>
      </c>
      <c r="B164" s="18">
        <v>10000</v>
      </c>
      <c r="C164" s="82"/>
      <c r="D164" s="46"/>
      <c r="E164" s="46"/>
      <c r="H164" s="79"/>
      <c r="I164" s="80"/>
      <c r="J164" s="23"/>
      <c r="M164" s="18" t="s">
        <v>744</v>
      </c>
      <c r="N164" s="18" t="s">
        <v>385</v>
      </c>
    </row>
    <row r="165" spans="1:14" s="18" customFormat="1" x14ac:dyDescent="0.2">
      <c r="A165" s="18" t="s">
        <v>25</v>
      </c>
      <c r="B165" s="37">
        <v>21097.5</v>
      </c>
      <c r="C165" s="82"/>
      <c r="D165" s="46"/>
      <c r="E165" s="46"/>
      <c r="H165" s="79"/>
      <c r="I165" s="80"/>
      <c r="J165" s="23"/>
    </row>
    <row r="166" spans="1:14" s="18" customFormat="1" ht="12.75" customHeight="1" x14ac:dyDescent="0.2">
      <c r="A166" s="18" t="s">
        <v>25</v>
      </c>
      <c r="B166" s="18">
        <v>42195</v>
      </c>
      <c r="C166" s="78"/>
      <c r="D166" s="45"/>
      <c r="E166" s="45"/>
      <c r="H166" s="79"/>
      <c r="I166" s="80"/>
      <c r="M166" s="18" t="s">
        <v>745</v>
      </c>
      <c r="N166" s="18" t="s">
        <v>385</v>
      </c>
    </row>
    <row r="167" spans="1:14" x14ac:dyDescent="0.2">
      <c r="A167" s="17" t="s">
        <v>26</v>
      </c>
      <c r="B167" s="17">
        <v>100</v>
      </c>
      <c r="M167" s="58" t="s">
        <v>746</v>
      </c>
      <c r="N167" s="58" t="s">
        <v>385</v>
      </c>
    </row>
    <row r="168" spans="1:14" x14ac:dyDescent="0.2">
      <c r="A168" s="17" t="s">
        <v>26</v>
      </c>
      <c r="B168" s="17">
        <v>200</v>
      </c>
    </row>
    <row r="169" spans="1:14" x14ac:dyDescent="0.2">
      <c r="A169" s="31" t="s">
        <v>26</v>
      </c>
      <c r="B169" s="31">
        <v>400</v>
      </c>
    </row>
    <row r="170" spans="1:14" x14ac:dyDescent="0.2">
      <c r="A170" s="17" t="s">
        <v>26</v>
      </c>
      <c r="B170" s="17">
        <v>800</v>
      </c>
    </row>
    <row r="171" spans="1:14" x14ac:dyDescent="0.2">
      <c r="A171" s="17" t="s">
        <v>26</v>
      </c>
      <c r="B171" s="17">
        <v>1500</v>
      </c>
    </row>
    <row r="172" spans="1:14" x14ac:dyDescent="0.2">
      <c r="A172" s="17" t="s">
        <v>26</v>
      </c>
      <c r="B172" s="17">
        <v>1609.3440000000001</v>
      </c>
    </row>
    <row r="173" spans="1:14" x14ac:dyDescent="0.2">
      <c r="A173" s="17" t="s">
        <v>26</v>
      </c>
      <c r="B173" s="17">
        <v>3000</v>
      </c>
    </row>
    <row r="174" spans="1:14" x14ac:dyDescent="0.2">
      <c r="A174" s="17" t="s">
        <v>26</v>
      </c>
      <c r="B174" s="17">
        <v>5000</v>
      </c>
    </row>
    <row r="175" spans="1:14" x14ac:dyDescent="0.2">
      <c r="A175" s="17" t="s">
        <v>26</v>
      </c>
      <c r="B175" s="17">
        <v>10000</v>
      </c>
    </row>
    <row r="176" spans="1:14" x14ac:dyDescent="0.2">
      <c r="A176" s="17" t="s">
        <v>26</v>
      </c>
      <c r="B176" s="17">
        <v>21097.5</v>
      </c>
    </row>
    <row r="177" spans="1:2" x14ac:dyDescent="0.2">
      <c r="A177" s="17" t="s">
        <v>26</v>
      </c>
      <c r="B177" s="17">
        <v>42195</v>
      </c>
    </row>
    <row r="193" spans="1:2" x14ac:dyDescent="0.2">
      <c r="A193"/>
      <c r="B193"/>
    </row>
    <row r="194" spans="1:2" x14ac:dyDescent="0.2">
      <c r="A194"/>
      <c r="B194"/>
    </row>
    <row r="195" spans="1:2" x14ac:dyDescent="0.2">
      <c r="A195"/>
      <c r="B195"/>
    </row>
    <row r="196" spans="1:2" x14ac:dyDescent="0.2">
      <c r="A196"/>
      <c r="B196"/>
    </row>
    <row r="197" spans="1:2" x14ac:dyDescent="0.2">
      <c r="A197"/>
      <c r="B197"/>
    </row>
    <row r="198" spans="1:2" x14ac:dyDescent="0.2">
      <c r="A198"/>
      <c r="B198"/>
    </row>
    <row r="199" spans="1:2" x14ac:dyDescent="0.2">
      <c r="A199"/>
      <c r="B199"/>
    </row>
    <row r="200" spans="1:2" x14ac:dyDescent="0.2">
      <c r="A200"/>
      <c r="B200"/>
    </row>
    <row r="201" spans="1:2" x14ac:dyDescent="0.2">
      <c r="A201"/>
      <c r="B201"/>
    </row>
    <row r="202" spans="1:2" x14ac:dyDescent="0.2">
      <c r="A202"/>
      <c r="B202"/>
    </row>
    <row r="203" spans="1:2" x14ac:dyDescent="0.2">
      <c r="A203"/>
      <c r="B203"/>
    </row>
    <row r="204" spans="1:2" x14ac:dyDescent="0.2">
      <c r="A204"/>
      <c r="B204"/>
    </row>
    <row r="205" spans="1:2" x14ac:dyDescent="0.2">
      <c r="A205"/>
      <c r="B205"/>
    </row>
    <row r="206" spans="1:2" x14ac:dyDescent="0.2">
      <c r="A206"/>
      <c r="B206"/>
    </row>
    <row r="207" spans="1:2" x14ac:dyDescent="0.2">
      <c r="A207"/>
      <c r="B207"/>
    </row>
    <row r="208" spans="1:2" x14ac:dyDescent="0.2">
      <c r="A208"/>
      <c r="B208"/>
    </row>
    <row r="209" spans="1:2" x14ac:dyDescent="0.2">
      <c r="A209"/>
      <c r="B209"/>
    </row>
    <row r="210" spans="1:2" x14ac:dyDescent="0.2">
      <c r="A210"/>
      <c r="B210"/>
    </row>
    <row r="211" spans="1:2" x14ac:dyDescent="0.2">
      <c r="A211"/>
      <c r="B211"/>
    </row>
    <row r="212" spans="1:2" x14ac:dyDescent="0.2">
      <c r="A212"/>
      <c r="B212"/>
    </row>
    <row r="213" spans="1:2" x14ac:dyDescent="0.2">
      <c r="A213"/>
      <c r="B213"/>
    </row>
    <row r="214" spans="1:2" x14ac:dyDescent="0.2">
      <c r="A214"/>
      <c r="B214"/>
    </row>
    <row r="215" spans="1:2" x14ac:dyDescent="0.2">
      <c r="A215"/>
      <c r="B215"/>
    </row>
    <row r="216" spans="1:2" x14ac:dyDescent="0.2">
      <c r="A216"/>
      <c r="B216"/>
    </row>
    <row r="217" spans="1:2" x14ac:dyDescent="0.2">
      <c r="A217"/>
      <c r="B217"/>
    </row>
    <row r="218" spans="1:2" x14ac:dyDescent="0.2">
      <c r="A218"/>
      <c r="B218"/>
    </row>
    <row r="219" spans="1:2" x14ac:dyDescent="0.2">
      <c r="A219"/>
      <c r="B219"/>
    </row>
    <row r="220" spans="1:2" x14ac:dyDescent="0.2">
      <c r="A220"/>
      <c r="B220"/>
    </row>
    <row r="221" spans="1:2" x14ac:dyDescent="0.2">
      <c r="A221"/>
      <c r="B221"/>
    </row>
    <row r="222" spans="1:2" x14ac:dyDescent="0.2">
      <c r="A222"/>
      <c r="B222"/>
    </row>
    <row r="223" spans="1:2" x14ac:dyDescent="0.2">
      <c r="A223"/>
      <c r="B223"/>
    </row>
    <row r="224" spans="1:2" x14ac:dyDescent="0.2">
      <c r="A224"/>
      <c r="B224"/>
    </row>
    <row r="225" spans="1:2" x14ac:dyDescent="0.2">
      <c r="A225"/>
      <c r="B225"/>
    </row>
    <row r="226" spans="1:2" x14ac:dyDescent="0.2">
      <c r="A226"/>
      <c r="B226"/>
    </row>
    <row r="227" spans="1:2" x14ac:dyDescent="0.2">
      <c r="A227"/>
      <c r="B227"/>
    </row>
    <row r="228" spans="1:2" x14ac:dyDescent="0.2">
      <c r="A228"/>
      <c r="B228"/>
    </row>
    <row r="229" spans="1:2" x14ac:dyDescent="0.2">
      <c r="A229"/>
      <c r="B229"/>
    </row>
    <row r="230" spans="1:2" x14ac:dyDescent="0.2">
      <c r="A230"/>
      <c r="B230"/>
    </row>
    <row r="231" spans="1:2" x14ac:dyDescent="0.2">
      <c r="A231"/>
      <c r="B231"/>
    </row>
    <row r="232" spans="1:2" x14ac:dyDescent="0.2">
      <c r="A232"/>
      <c r="B232"/>
    </row>
    <row r="233" spans="1:2" x14ac:dyDescent="0.2">
      <c r="A233"/>
      <c r="B233"/>
    </row>
    <row r="234" spans="1:2" x14ac:dyDescent="0.2">
      <c r="A234"/>
      <c r="B234"/>
    </row>
    <row r="235" spans="1:2" x14ac:dyDescent="0.2">
      <c r="A235"/>
      <c r="B235"/>
    </row>
    <row r="236" spans="1:2" x14ac:dyDescent="0.2">
      <c r="A236"/>
      <c r="B236"/>
    </row>
    <row r="237" spans="1:2" x14ac:dyDescent="0.2">
      <c r="A237"/>
      <c r="B237"/>
    </row>
    <row r="238" spans="1:2" x14ac:dyDescent="0.2">
      <c r="A238"/>
      <c r="B238"/>
    </row>
    <row r="239" spans="1:2" x14ac:dyDescent="0.2">
      <c r="A239"/>
      <c r="B239"/>
    </row>
    <row r="240" spans="1:2" x14ac:dyDescent="0.2">
      <c r="A240"/>
      <c r="B240"/>
    </row>
    <row r="241" spans="1:2" x14ac:dyDescent="0.2">
      <c r="A241"/>
      <c r="B241"/>
    </row>
    <row r="242" spans="1:2" x14ac:dyDescent="0.2">
      <c r="A242"/>
      <c r="B242"/>
    </row>
    <row r="243" spans="1:2" x14ac:dyDescent="0.2">
      <c r="A243"/>
      <c r="B243"/>
    </row>
    <row r="244" spans="1:2" x14ac:dyDescent="0.2">
      <c r="A244"/>
      <c r="B244"/>
    </row>
    <row r="245" spans="1:2" x14ac:dyDescent="0.2">
      <c r="A245"/>
      <c r="B245"/>
    </row>
    <row r="246" spans="1:2" x14ac:dyDescent="0.2">
      <c r="A246"/>
      <c r="B246"/>
    </row>
    <row r="247" spans="1:2" x14ac:dyDescent="0.2">
      <c r="A247"/>
      <c r="B247"/>
    </row>
    <row r="248" spans="1:2" x14ac:dyDescent="0.2">
      <c r="A248"/>
      <c r="B248"/>
    </row>
    <row r="249" spans="1:2" x14ac:dyDescent="0.2">
      <c r="A249"/>
      <c r="B249"/>
    </row>
    <row r="250" spans="1:2" x14ac:dyDescent="0.2">
      <c r="A250"/>
      <c r="B250"/>
    </row>
    <row r="251" spans="1:2" x14ac:dyDescent="0.2">
      <c r="A251"/>
      <c r="B251"/>
    </row>
    <row r="252" spans="1:2" x14ac:dyDescent="0.2">
      <c r="A252"/>
      <c r="B252"/>
    </row>
    <row r="253" spans="1:2" x14ac:dyDescent="0.2">
      <c r="A253"/>
      <c r="B253"/>
    </row>
    <row r="254" spans="1:2" x14ac:dyDescent="0.2">
      <c r="A254"/>
      <c r="B254"/>
    </row>
    <row r="255" spans="1:2" x14ac:dyDescent="0.2">
      <c r="A255"/>
      <c r="B255"/>
    </row>
    <row r="256" spans="1:2" x14ac:dyDescent="0.2">
      <c r="A256"/>
      <c r="B256"/>
    </row>
    <row r="257" spans="1:2" x14ac:dyDescent="0.2">
      <c r="A257"/>
      <c r="B257"/>
    </row>
    <row r="258" spans="1:2" x14ac:dyDescent="0.2">
      <c r="A258"/>
      <c r="B258"/>
    </row>
    <row r="259" spans="1:2" x14ac:dyDescent="0.2">
      <c r="A259"/>
      <c r="B259"/>
    </row>
    <row r="260" spans="1:2" x14ac:dyDescent="0.2">
      <c r="A260"/>
      <c r="B260"/>
    </row>
    <row r="261" spans="1:2" x14ac:dyDescent="0.2">
      <c r="A261"/>
      <c r="B261"/>
    </row>
    <row r="262" spans="1:2" x14ac:dyDescent="0.2">
      <c r="A262"/>
      <c r="B262"/>
    </row>
    <row r="263" spans="1:2" x14ac:dyDescent="0.2">
      <c r="A263"/>
      <c r="B263"/>
    </row>
    <row r="264" spans="1:2" x14ac:dyDescent="0.2">
      <c r="A264"/>
      <c r="B264"/>
    </row>
    <row r="265" spans="1:2" x14ac:dyDescent="0.2">
      <c r="A265"/>
      <c r="B265"/>
    </row>
    <row r="266" spans="1:2" x14ac:dyDescent="0.2">
      <c r="A266"/>
      <c r="B266"/>
    </row>
  </sheetData>
  <sortState xmlns:xlrd2="http://schemas.microsoft.com/office/spreadsheetml/2017/richdata2" ref="A2:N170">
    <sortCondition ref="A2:A170"/>
    <sortCondition ref="B2:B170"/>
  </sortState>
  <pageMargins left="0.7" right="0.7" top="0.75" bottom="0.75" header="0.3" footer="0.3"/>
  <pageSetup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1"/>
  <sheetViews>
    <sheetView zoomScaleNormal="100" workbookViewId="0">
      <selection activeCell="B31" sqref="B31"/>
    </sheetView>
  </sheetViews>
  <sheetFormatPr defaultColWidth="9.140625" defaultRowHeight="12.75" x14ac:dyDescent="0.2"/>
  <cols>
    <col min="1" max="1" width="9.140625" style="2"/>
    <col min="2" max="2" width="10" style="2" customWidth="1"/>
    <col min="3" max="3" width="12.5703125" style="2" customWidth="1"/>
    <col min="4" max="4" width="11.42578125" style="2" customWidth="1"/>
    <col min="5" max="5" width="12.42578125" style="2" customWidth="1"/>
    <col min="6" max="6" width="11.5703125" style="2" customWidth="1"/>
    <col min="7" max="7" width="12" style="2" customWidth="1"/>
    <col min="8" max="9" width="11.28515625" style="2" customWidth="1"/>
    <col min="10" max="10" width="12.28515625" style="2" customWidth="1"/>
    <col min="11" max="11" width="12.7109375" style="2" customWidth="1"/>
    <col min="12" max="12" width="11.28515625" style="2" customWidth="1"/>
    <col min="13" max="13" width="12.42578125" style="2" customWidth="1"/>
    <col min="14" max="14" width="11.42578125" style="2" customWidth="1"/>
    <col min="15" max="15" width="11.28515625" style="2" customWidth="1"/>
    <col min="16" max="16" width="11.85546875" style="2" customWidth="1"/>
    <col min="17" max="17" width="11.7109375" style="2" customWidth="1"/>
    <col min="18" max="16384" width="9.140625" style="2"/>
  </cols>
  <sheetData>
    <row r="1" spans="1:17" x14ac:dyDescent="0.2">
      <c r="A1" s="6" t="s">
        <v>7</v>
      </c>
    </row>
    <row r="3" spans="1:17" ht="15.75" x14ac:dyDescent="0.2">
      <c r="A3" s="97" t="s">
        <v>10</v>
      </c>
      <c r="B3" s="98"/>
      <c r="C3" s="96" t="s">
        <v>5</v>
      </c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</row>
    <row r="4" spans="1:17" ht="12.75" customHeight="1" x14ac:dyDescent="0.2">
      <c r="A4" s="98"/>
      <c r="B4" s="98"/>
      <c r="C4" s="10" t="s">
        <v>386</v>
      </c>
      <c r="D4" s="10" t="s">
        <v>13</v>
      </c>
      <c r="E4" s="10" t="s">
        <v>27</v>
      </c>
      <c r="F4" s="10" t="s">
        <v>14</v>
      </c>
      <c r="G4" s="10" t="s">
        <v>15</v>
      </c>
      <c r="H4" s="10" t="s">
        <v>16</v>
      </c>
      <c r="I4" s="10" t="s">
        <v>17</v>
      </c>
      <c r="J4" s="10" t="s">
        <v>18</v>
      </c>
      <c r="K4" s="10" t="s">
        <v>19</v>
      </c>
      <c r="L4" s="10" t="s">
        <v>20</v>
      </c>
      <c r="M4" s="10" t="s">
        <v>21</v>
      </c>
      <c r="N4" s="10" t="s">
        <v>22</v>
      </c>
      <c r="O4" s="10" t="s">
        <v>23</v>
      </c>
      <c r="P4" s="10" t="s">
        <v>24</v>
      </c>
      <c r="Q4" s="10" t="s">
        <v>25</v>
      </c>
    </row>
    <row r="5" spans="1:17" ht="12.75" customHeight="1" x14ac:dyDescent="0.2">
      <c r="A5" s="92" t="s">
        <v>0</v>
      </c>
      <c r="B5" s="3" t="s">
        <v>419</v>
      </c>
      <c r="C5" s="12">
        <v>10.49</v>
      </c>
      <c r="D5" s="12">
        <v>10.74</v>
      </c>
      <c r="E5" s="12">
        <v>11.09</v>
      </c>
      <c r="F5" s="12">
        <v>11.34</v>
      </c>
      <c r="G5" s="12">
        <v>11.67</v>
      </c>
      <c r="H5" s="12">
        <v>12.8</v>
      </c>
      <c r="I5" s="12">
        <v>13.63</v>
      </c>
      <c r="J5" s="12">
        <v>13.91</v>
      </c>
      <c r="K5" s="12">
        <v>14.73</v>
      </c>
      <c r="L5" s="12">
        <v>15.03</v>
      </c>
      <c r="M5" s="12">
        <v>16.62</v>
      </c>
      <c r="N5" s="12">
        <v>19.37</v>
      </c>
      <c r="O5" s="48" t="s">
        <v>788</v>
      </c>
      <c r="P5" s="48" t="s">
        <v>790</v>
      </c>
      <c r="Q5" s="48" t="s">
        <v>792</v>
      </c>
    </row>
    <row r="6" spans="1:17" x14ac:dyDescent="0.2">
      <c r="A6" s="93"/>
      <c r="B6" s="3" t="s">
        <v>420</v>
      </c>
      <c r="C6" s="12">
        <v>21.34</v>
      </c>
      <c r="D6" s="12">
        <v>21.93</v>
      </c>
      <c r="E6" s="12">
        <v>22.72</v>
      </c>
      <c r="F6" s="12">
        <v>23.82</v>
      </c>
      <c r="G6" s="12">
        <v>24.33</v>
      </c>
      <c r="H6" s="12">
        <v>26.36</v>
      </c>
      <c r="I6" s="12">
        <v>28.11</v>
      </c>
      <c r="J6" s="12">
        <v>28.53</v>
      </c>
      <c r="K6" s="12">
        <v>31.3</v>
      </c>
      <c r="L6" s="12">
        <v>31.56</v>
      </c>
      <c r="M6" s="12">
        <v>36.799999999999997</v>
      </c>
      <c r="N6" s="12">
        <v>41.58</v>
      </c>
      <c r="O6" s="48" t="s">
        <v>789</v>
      </c>
      <c r="P6" s="48" t="s">
        <v>791</v>
      </c>
      <c r="Q6" s="11" t="s">
        <v>418</v>
      </c>
    </row>
    <row r="7" spans="1:17" x14ac:dyDescent="0.2">
      <c r="A7" s="93"/>
      <c r="B7" s="3" t="s">
        <v>421</v>
      </c>
      <c r="C7" s="12" t="s">
        <v>748</v>
      </c>
      <c r="D7" s="12">
        <v>50.27</v>
      </c>
      <c r="E7" s="12" t="s">
        <v>648</v>
      </c>
      <c r="F7" s="12">
        <v>56.15</v>
      </c>
      <c r="G7" s="12">
        <v>57.66</v>
      </c>
      <c r="H7" s="12">
        <v>60.56</v>
      </c>
      <c r="I7" s="12">
        <v>64.31</v>
      </c>
      <c r="J7" s="12">
        <v>68.08</v>
      </c>
      <c r="K7" s="12">
        <v>72.510000000000005</v>
      </c>
      <c r="L7" s="7">
        <v>9.2048611111111107E-4</v>
      </c>
      <c r="M7" s="12" t="s">
        <v>650</v>
      </c>
      <c r="N7" s="12" t="s">
        <v>651</v>
      </c>
      <c r="O7" s="48" t="s">
        <v>652</v>
      </c>
      <c r="P7" s="48" t="s">
        <v>653</v>
      </c>
      <c r="Q7" s="11" t="s">
        <v>418</v>
      </c>
    </row>
    <row r="8" spans="1:17" x14ac:dyDescent="0.2">
      <c r="A8" s="93"/>
      <c r="B8" s="3" t="s">
        <v>422</v>
      </c>
      <c r="C8" s="12" t="s">
        <v>749</v>
      </c>
      <c r="D8" s="12" t="s">
        <v>654</v>
      </c>
      <c r="E8" s="12" t="s">
        <v>655</v>
      </c>
      <c r="F8" s="12" t="s">
        <v>656</v>
      </c>
      <c r="G8" s="12" t="s">
        <v>657</v>
      </c>
      <c r="H8" s="12" t="s">
        <v>658</v>
      </c>
      <c r="I8" s="12" t="s">
        <v>659</v>
      </c>
      <c r="J8" s="12" t="s">
        <v>660</v>
      </c>
      <c r="K8" s="12" t="s">
        <v>661</v>
      </c>
      <c r="L8" s="12" t="s">
        <v>662</v>
      </c>
      <c r="M8" s="12" t="s">
        <v>663</v>
      </c>
      <c r="N8" s="12" t="s">
        <v>664</v>
      </c>
      <c r="O8" s="48" t="s">
        <v>665</v>
      </c>
      <c r="P8" s="48" t="s">
        <v>666</v>
      </c>
      <c r="Q8" s="11" t="s">
        <v>418</v>
      </c>
    </row>
    <row r="9" spans="1:17" x14ac:dyDescent="0.2">
      <c r="A9" s="93"/>
      <c r="B9" s="3" t="s">
        <v>423</v>
      </c>
      <c r="C9" s="7" t="s">
        <v>750</v>
      </c>
      <c r="D9" s="7" t="s">
        <v>667</v>
      </c>
      <c r="E9" s="7" t="s">
        <v>668</v>
      </c>
      <c r="F9" s="7" t="s">
        <v>669</v>
      </c>
      <c r="G9" s="7" t="s">
        <v>670</v>
      </c>
      <c r="H9" s="7" t="s">
        <v>671</v>
      </c>
      <c r="I9" s="7" t="s">
        <v>672</v>
      </c>
      <c r="J9" s="7" t="s">
        <v>673</v>
      </c>
      <c r="K9" s="7" t="s">
        <v>674</v>
      </c>
      <c r="L9" s="7" t="s">
        <v>675</v>
      </c>
      <c r="M9" s="7" t="s">
        <v>676</v>
      </c>
      <c r="N9" s="7" t="s">
        <v>677</v>
      </c>
      <c r="O9" s="8" t="s">
        <v>678</v>
      </c>
      <c r="P9" s="88" t="s">
        <v>418</v>
      </c>
      <c r="Q9" s="11" t="s">
        <v>418</v>
      </c>
    </row>
    <row r="10" spans="1:17" x14ac:dyDescent="0.2">
      <c r="A10" s="93"/>
      <c r="B10" s="3" t="s">
        <v>12</v>
      </c>
      <c r="C10" s="7" t="s">
        <v>751</v>
      </c>
      <c r="D10" s="7" t="s">
        <v>679</v>
      </c>
      <c r="E10" s="7" t="s">
        <v>680</v>
      </c>
      <c r="F10" s="7" t="s">
        <v>681</v>
      </c>
      <c r="G10" s="7" t="s">
        <v>682</v>
      </c>
      <c r="H10" s="7" t="s">
        <v>683</v>
      </c>
      <c r="I10" s="7" t="s">
        <v>684</v>
      </c>
      <c r="J10" s="7" t="s">
        <v>685</v>
      </c>
      <c r="K10" s="7" t="s">
        <v>686</v>
      </c>
      <c r="L10" s="7" t="s">
        <v>687</v>
      </c>
      <c r="M10" s="7" t="s">
        <v>688</v>
      </c>
      <c r="N10" s="7" t="s">
        <v>689</v>
      </c>
      <c r="O10" s="48" t="s">
        <v>690</v>
      </c>
      <c r="P10" s="88" t="s">
        <v>418</v>
      </c>
      <c r="Q10" s="11" t="s">
        <v>418</v>
      </c>
    </row>
    <row r="11" spans="1:17" x14ac:dyDescent="0.2">
      <c r="A11" s="93"/>
      <c r="B11" s="3" t="s">
        <v>424</v>
      </c>
      <c r="C11" s="7" t="s">
        <v>752</v>
      </c>
      <c r="D11" s="7" t="s">
        <v>691</v>
      </c>
      <c r="E11" s="7" t="s">
        <v>692</v>
      </c>
      <c r="F11" s="7" t="s">
        <v>693</v>
      </c>
      <c r="G11" s="7" t="s">
        <v>694</v>
      </c>
      <c r="H11" s="7" t="s">
        <v>695</v>
      </c>
      <c r="I11" s="7" t="s">
        <v>696</v>
      </c>
      <c r="J11" s="7" t="s">
        <v>697</v>
      </c>
      <c r="K11" s="7" t="s">
        <v>698</v>
      </c>
      <c r="L11" s="7" t="s">
        <v>699</v>
      </c>
      <c r="M11" s="7" t="s">
        <v>700</v>
      </c>
      <c r="N11" s="7" t="s">
        <v>701</v>
      </c>
      <c r="O11" s="88" t="s">
        <v>418</v>
      </c>
      <c r="P11" s="88" t="s">
        <v>418</v>
      </c>
      <c r="Q11" s="11" t="s">
        <v>418</v>
      </c>
    </row>
    <row r="12" spans="1:17" x14ac:dyDescent="0.2">
      <c r="A12" s="93"/>
      <c r="B12" s="3" t="s">
        <v>425</v>
      </c>
      <c r="C12" s="7" t="s">
        <v>753</v>
      </c>
      <c r="D12" s="7" t="s">
        <v>702</v>
      </c>
      <c r="E12" s="7" t="s">
        <v>703</v>
      </c>
      <c r="F12" s="7" t="s">
        <v>704</v>
      </c>
      <c r="G12" s="7" t="s">
        <v>705</v>
      </c>
      <c r="H12" s="7" t="s">
        <v>706</v>
      </c>
      <c r="I12" s="7" t="s">
        <v>707</v>
      </c>
      <c r="J12" s="7" t="s">
        <v>708</v>
      </c>
      <c r="K12" s="7" t="s">
        <v>709</v>
      </c>
      <c r="L12" s="7" t="s">
        <v>710</v>
      </c>
      <c r="M12" s="7" t="s">
        <v>711</v>
      </c>
      <c r="N12" s="7" t="s">
        <v>712</v>
      </c>
      <c r="O12" s="88" t="s">
        <v>418</v>
      </c>
      <c r="P12" s="88" t="s">
        <v>418</v>
      </c>
      <c r="Q12" s="11" t="s">
        <v>418</v>
      </c>
    </row>
    <row r="13" spans="1:17" x14ac:dyDescent="0.2">
      <c r="A13" s="93"/>
      <c r="B13" s="3" t="s">
        <v>426</v>
      </c>
      <c r="C13" s="7" t="s">
        <v>754</v>
      </c>
      <c r="D13" s="7" t="s">
        <v>713</v>
      </c>
      <c r="E13" s="7" t="s">
        <v>714</v>
      </c>
      <c r="F13" s="7" t="s">
        <v>715</v>
      </c>
      <c r="G13" s="7" t="s">
        <v>716</v>
      </c>
      <c r="H13" s="7" t="s">
        <v>717</v>
      </c>
      <c r="I13" s="7" t="s">
        <v>718</v>
      </c>
      <c r="J13" s="7" t="s">
        <v>719</v>
      </c>
      <c r="K13" s="7" t="s">
        <v>720</v>
      </c>
      <c r="L13" s="7" t="s">
        <v>721</v>
      </c>
      <c r="M13" s="7" t="s">
        <v>722</v>
      </c>
      <c r="N13" s="7" t="s">
        <v>723</v>
      </c>
      <c r="O13" s="88" t="s">
        <v>418</v>
      </c>
      <c r="P13" s="88" t="s">
        <v>418</v>
      </c>
      <c r="Q13" s="11" t="s">
        <v>418</v>
      </c>
    </row>
    <row r="14" spans="1:17" x14ac:dyDescent="0.2">
      <c r="A14" s="93"/>
      <c r="B14" s="3" t="s">
        <v>802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88"/>
      <c r="P14" s="88"/>
      <c r="Q14" s="11"/>
    </row>
    <row r="15" spans="1:17" x14ac:dyDescent="0.2">
      <c r="A15" s="93"/>
      <c r="B15" s="9" t="s">
        <v>11</v>
      </c>
      <c r="C15" s="7" t="s">
        <v>755</v>
      </c>
      <c r="D15" s="7" t="s">
        <v>724</v>
      </c>
      <c r="E15" s="50" t="s">
        <v>733</v>
      </c>
      <c r="F15" s="50" t="s">
        <v>734</v>
      </c>
      <c r="G15" s="50" t="s">
        <v>735</v>
      </c>
      <c r="H15" s="50" t="s">
        <v>725</v>
      </c>
      <c r="I15" s="50" t="s">
        <v>726</v>
      </c>
      <c r="J15" s="50" t="s">
        <v>727</v>
      </c>
      <c r="K15" s="50" t="s">
        <v>728</v>
      </c>
      <c r="L15" s="50" t="s">
        <v>729</v>
      </c>
      <c r="M15" s="50" t="s">
        <v>730</v>
      </c>
      <c r="N15" s="50" t="s">
        <v>731</v>
      </c>
      <c r="O15" s="51" t="s">
        <v>732</v>
      </c>
      <c r="P15" s="88" t="s">
        <v>418</v>
      </c>
      <c r="Q15" s="11" t="s">
        <v>418</v>
      </c>
    </row>
    <row r="17" spans="1:17" x14ac:dyDescent="0.2">
      <c r="A17" s="6" t="s">
        <v>8</v>
      </c>
    </row>
    <row r="19" spans="1:17" ht="15.75" x14ac:dyDescent="0.2">
      <c r="A19" s="97" t="s">
        <v>10</v>
      </c>
      <c r="B19" s="98"/>
      <c r="C19" s="96" t="s">
        <v>5</v>
      </c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</row>
    <row r="20" spans="1:17" x14ac:dyDescent="0.2">
      <c r="A20" s="98"/>
      <c r="B20" s="98"/>
      <c r="C20" s="10" t="s">
        <v>386</v>
      </c>
      <c r="D20" s="10" t="s">
        <v>13</v>
      </c>
      <c r="E20" s="10" t="s">
        <v>27</v>
      </c>
      <c r="F20" s="10" t="s">
        <v>14</v>
      </c>
      <c r="G20" s="10" t="s">
        <v>15</v>
      </c>
      <c r="H20" s="10" t="s">
        <v>16</v>
      </c>
      <c r="I20" s="10" t="s">
        <v>17</v>
      </c>
      <c r="J20" s="10" t="s">
        <v>18</v>
      </c>
      <c r="K20" s="10" t="s">
        <v>19</v>
      </c>
      <c r="L20" s="10" t="s">
        <v>20</v>
      </c>
      <c r="M20" s="10" t="s">
        <v>21</v>
      </c>
      <c r="N20" s="10" t="s">
        <v>22</v>
      </c>
      <c r="O20" s="10" t="s">
        <v>23</v>
      </c>
      <c r="P20" s="10" t="s">
        <v>24</v>
      </c>
      <c r="Q20" s="10" t="s">
        <v>25</v>
      </c>
    </row>
    <row r="21" spans="1:17" x14ac:dyDescent="0.2">
      <c r="A21" s="92" t="s">
        <v>0</v>
      </c>
      <c r="B21" s="3" t="s">
        <v>419</v>
      </c>
      <c r="C21" s="56">
        <f>'Women Outdoor - All Info'!E2</f>
        <v>9.532888465204957</v>
      </c>
      <c r="D21" s="56">
        <f>'Women Outdoor - All Info'!E13</f>
        <v>9.3109869646182499</v>
      </c>
      <c r="E21" s="56">
        <f>'Women Outdoor - All Info'!E24</f>
        <v>9.0171325518485119</v>
      </c>
      <c r="F21" s="56">
        <f>'Women Outdoor - All Info'!E35</f>
        <v>8.8183421516754859</v>
      </c>
      <c r="G21" s="56">
        <f>'Women Outdoor - All Info'!E46</f>
        <v>8.5689802913453299</v>
      </c>
      <c r="H21" s="56">
        <f>'Women Outdoor - All Info'!E57</f>
        <v>7.8125</v>
      </c>
      <c r="I21" s="56">
        <f>'Women Outdoor - All Info'!E68</f>
        <v>7.3367571533382243</v>
      </c>
      <c r="J21" s="56">
        <f>'Women Outdoor - All Info'!E79</f>
        <v>7.1890726096333575</v>
      </c>
      <c r="K21" s="56">
        <f>'Women Outdoor - All Info'!E90</f>
        <v>6.7888662593346911</v>
      </c>
      <c r="L21" s="56">
        <f>'Women Outdoor - All Info'!E101</f>
        <v>6.6533599467731204</v>
      </c>
      <c r="M21" s="56">
        <f>'Women Outdoor - All Info'!E112</f>
        <v>6.0168471720818291</v>
      </c>
      <c r="N21" s="56">
        <f>'Women Outdoor - All Info'!E123</f>
        <v>5.1626226122870413</v>
      </c>
      <c r="O21" s="56">
        <f>'Women Outdoor - All Info'!E134</f>
        <v>4.3196544276457889</v>
      </c>
      <c r="P21" s="56">
        <f>'Women Outdoor - All Info'!E145</f>
        <v>3.313452617627568</v>
      </c>
      <c r="Q21" s="56">
        <f>'Women Outdoor - All Info'!$E$156</f>
        <v>2.5239777889954569</v>
      </c>
    </row>
    <row r="22" spans="1:17" x14ac:dyDescent="0.2">
      <c r="A22" s="93"/>
      <c r="B22" s="3" t="s">
        <v>420</v>
      </c>
      <c r="C22" s="56">
        <f>'Women Outdoor - All Info'!E3</f>
        <v>9.3720712277413316</v>
      </c>
      <c r="D22" s="56">
        <f>'Women Outdoor - All Info'!E14</f>
        <v>9.1199270405836756</v>
      </c>
      <c r="E22" s="56">
        <f>'Women Outdoor - All Info'!E25</f>
        <v>8.8028169014084519</v>
      </c>
      <c r="F22" s="56">
        <f>'Women Outdoor - All Info'!E36</f>
        <v>8.3963056255247697</v>
      </c>
      <c r="G22" s="56">
        <f>'Women Outdoor - All Info'!E47</f>
        <v>8.2203041512535968</v>
      </c>
      <c r="H22" s="56">
        <f>'Women Outdoor - All Info'!E58</f>
        <v>7.5872534142640369</v>
      </c>
      <c r="I22" s="56">
        <f>'Women Outdoor - All Info'!E69</f>
        <v>7.114905727499111</v>
      </c>
      <c r="J22" s="56">
        <f>'Women Outdoor - All Info'!E80</f>
        <v>7.0101647388713628</v>
      </c>
      <c r="K22" s="56">
        <f>'Women Outdoor - All Info'!E91</f>
        <v>6.3897763578274756</v>
      </c>
      <c r="L22" s="56">
        <f>'Women Outdoor - All Info'!E102</f>
        <v>6.3371356147021549</v>
      </c>
      <c r="M22" s="56">
        <f>'Women Outdoor - All Info'!E113</f>
        <v>5.4347826086956523</v>
      </c>
      <c r="N22" s="56">
        <f>'Women Outdoor - All Info'!E124</f>
        <v>4.8100048100048101</v>
      </c>
      <c r="O22" s="56">
        <f>'Women Outdoor - All Info'!E135</f>
        <v>3.5958288385472854</v>
      </c>
      <c r="P22" s="56">
        <f>'Women Outdoor - All Info'!E146</f>
        <v>2.7401013837511989</v>
      </c>
      <c r="Q22" s="52" t="s">
        <v>418</v>
      </c>
    </row>
    <row r="23" spans="1:17" x14ac:dyDescent="0.2">
      <c r="A23" s="93"/>
      <c r="B23" s="3" t="s">
        <v>421</v>
      </c>
      <c r="C23" s="53">
        <v>8.4033613445378155</v>
      </c>
      <c r="D23" s="53">
        <v>7.9570320270539083</v>
      </c>
      <c r="E23" s="53">
        <v>7.4515648286140088</v>
      </c>
      <c r="F23" s="53">
        <v>7.1237756010685667</v>
      </c>
      <c r="G23" s="53">
        <v>6.93721817551162</v>
      </c>
      <c r="H23" s="53">
        <v>6.6050198150594452</v>
      </c>
      <c r="I23" s="53">
        <v>6.2198724926139013</v>
      </c>
      <c r="J23" s="53">
        <v>5.8754406580493539</v>
      </c>
      <c r="K23" s="53">
        <v>5.5164804854502822</v>
      </c>
      <c r="L23" s="53">
        <v>5.0295485980133279</v>
      </c>
      <c r="M23" s="53">
        <v>4.4523597506678536</v>
      </c>
      <c r="N23" s="53">
        <v>3.9358457148479777</v>
      </c>
      <c r="O23" s="56">
        <v>2.9370732065496727</v>
      </c>
      <c r="P23" s="56">
        <v>1.9900497512437814</v>
      </c>
      <c r="Q23" s="52" t="s">
        <v>418</v>
      </c>
    </row>
    <row r="24" spans="1:17" ht="12.75" customHeight="1" x14ac:dyDescent="0.2">
      <c r="A24" s="93"/>
      <c r="B24" s="3" t="s">
        <v>422</v>
      </c>
      <c r="C24" s="53">
        <v>7.0621468926553677</v>
      </c>
      <c r="D24" s="53">
        <v>6.8651849309190762</v>
      </c>
      <c r="E24" s="53">
        <v>6.7085953878406706</v>
      </c>
      <c r="F24" s="53">
        <v>6.5135971340172603</v>
      </c>
      <c r="G24" s="53">
        <v>6.0377358490566042</v>
      </c>
      <c r="H24" s="53">
        <v>5.7294277734011319</v>
      </c>
      <c r="I24" s="53">
        <v>5.2256842380299169</v>
      </c>
      <c r="J24" s="53">
        <v>5.0122172796190716</v>
      </c>
      <c r="K24" s="53">
        <v>4.6876831126215865</v>
      </c>
      <c r="L24" s="53">
        <v>4.2700827328529494</v>
      </c>
      <c r="M24" s="53">
        <v>3.8021006606149896</v>
      </c>
      <c r="N24" s="53">
        <v>3.1251220750810575</v>
      </c>
      <c r="O24" s="56">
        <v>2.3222060957910009</v>
      </c>
      <c r="P24" s="56">
        <v>1.4023770290642639</v>
      </c>
      <c r="Q24" s="52" t="s">
        <v>418</v>
      </c>
    </row>
    <row r="25" spans="1:17" ht="12.75" customHeight="1" x14ac:dyDescent="0.2">
      <c r="A25" s="93"/>
      <c r="B25" s="3" t="s">
        <v>423</v>
      </c>
      <c r="C25" s="53">
        <v>6.5197548572173689</v>
      </c>
      <c r="D25" s="53">
        <v>6.3096790476591087</v>
      </c>
      <c r="E25" s="53">
        <v>6.2557344232212859</v>
      </c>
      <c r="F25" s="53">
        <v>6.1114732724902225</v>
      </c>
      <c r="G25" s="53">
        <v>5.446623093681918</v>
      </c>
      <c r="H25" s="53">
        <v>5.329354082285227</v>
      </c>
      <c r="I25" s="53">
        <v>4.8915701940322842</v>
      </c>
      <c r="J25" s="53">
        <v>4.6061722708429294</v>
      </c>
      <c r="K25" s="53">
        <v>4.3240126837705395</v>
      </c>
      <c r="L25" s="53">
        <v>3.8049819897519153</v>
      </c>
      <c r="M25" s="53">
        <v>3.633985027981685</v>
      </c>
      <c r="N25" s="53">
        <v>2.8279476641152295</v>
      </c>
      <c r="O25" s="54">
        <v>1.9876237295771666</v>
      </c>
      <c r="P25" s="88" t="s">
        <v>418</v>
      </c>
      <c r="Q25" s="52" t="s">
        <v>418</v>
      </c>
    </row>
    <row r="26" spans="1:17" x14ac:dyDescent="0.2">
      <c r="A26" s="93"/>
      <c r="B26" s="3" t="s">
        <v>12</v>
      </c>
      <c r="C26" s="53">
        <v>6.3779336583046007</v>
      </c>
      <c r="D26" s="53">
        <v>6.2540084716123268</v>
      </c>
      <c r="E26" s="53">
        <v>6.1010842368640539</v>
      </c>
      <c r="F26" s="53">
        <v>5.5798627002288326</v>
      </c>
      <c r="G26" s="53">
        <v>5.4035657925662299</v>
      </c>
      <c r="H26" s="53">
        <v>5.2171815735727947</v>
      </c>
      <c r="I26" s="53">
        <v>4.7355932203389832</v>
      </c>
      <c r="J26" s="53">
        <v>4.5386051496094089</v>
      </c>
      <c r="K26" s="53">
        <v>4.0405322621139845</v>
      </c>
      <c r="L26" s="53">
        <v>3.8460567823343843</v>
      </c>
      <c r="M26" s="53">
        <v>3.5390420899854864</v>
      </c>
      <c r="N26" s="53">
        <v>2.4560763067531481</v>
      </c>
      <c r="O26" s="56">
        <v>2.093891411545818</v>
      </c>
      <c r="P26" s="88" t="s">
        <v>418</v>
      </c>
      <c r="Q26" s="52" t="s">
        <v>418</v>
      </c>
    </row>
    <row r="27" spans="1:17" x14ac:dyDescent="0.2">
      <c r="A27" s="93"/>
      <c r="B27" s="3" t="s">
        <v>424</v>
      </c>
      <c r="C27" s="53">
        <v>6.1714426775832631</v>
      </c>
      <c r="D27" s="53">
        <v>5.9074887265423461</v>
      </c>
      <c r="E27" s="53">
        <v>5.5207949944792052</v>
      </c>
      <c r="F27" s="53">
        <v>5.3833868681249664</v>
      </c>
      <c r="G27" s="53">
        <v>5.1089918256130789</v>
      </c>
      <c r="H27" s="53">
        <v>4.9677098857426731</v>
      </c>
      <c r="I27" s="53">
        <v>4.7699303590167581</v>
      </c>
      <c r="J27" s="53">
        <v>4.2686397268070575</v>
      </c>
      <c r="K27" s="53">
        <v>4.0920995198603229</v>
      </c>
      <c r="L27" s="53">
        <v>3.590320495942938</v>
      </c>
      <c r="M27" s="53">
        <v>3.4582531210734411</v>
      </c>
      <c r="N27" s="53">
        <v>2.5040691123074992</v>
      </c>
      <c r="O27" s="88" t="s">
        <v>418</v>
      </c>
      <c r="P27" s="88" t="s">
        <v>418</v>
      </c>
      <c r="Q27" s="52" t="s">
        <v>418</v>
      </c>
    </row>
    <row r="28" spans="1:17" x14ac:dyDescent="0.2">
      <c r="A28" s="93"/>
      <c r="B28" s="3" t="s">
        <v>425</v>
      </c>
      <c r="C28" s="53">
        <v>5.9058373296165918</v>
      </c>
      <c r="D28" s="53">
        <v>5.7218712807836676</v>
      </c>
      <c r="E28" s="53">
        <v>5.5256556190391999</v>
      </c>
      <c r="F28" s="53">
        <v>5.231712548785719</v>
      </c>
      <c r="G28" s="53">
        <v>4.9447669531334997</v>
      </c>
      <c r="H28" s="53">
        <v>4.7651723086306799</v>
      </c>
      <c r="I28" s="53">
        <v>4.6332332554950142</v>
      </c>
      <c r="J28" s="53">
        <v>4.1384904442255639</v>
      </c>
      <c r="K28" s="53">
        <v>3.980479727416748</v>
      </c>
      <c r="L28" s="53">
        <v>3.5437619158994424</v>
      </c>
      <c r="M28" s="53">
        <v>3.2464581141974103</v>
      </c>
      <c r="N28" s="53">
        <v>2.5559758715877723</v>
      </c>
      <c r="O28" s="88" t="s">
        <v>418</v>
      </c>
      <c r="P28" s="88" t="s">
        <v>418</v>
      </c>
      <c r="Q28" s="52" t="s">
        <v>418</v>
      </c>
    </row>
    <row r="29" spans="1:17" x14ac:dyDescent="0.2">
      <c r="A29" s="93"/>
      <c r="B29" s="3" t="s">
        <v>426</v>
      </c>
      <c r="C29" s="53">
        <v>5.6900623061822531</v>
      </c>
      <c r="D29" s="53">
        <v>5.3960716598316427</v>
      </c>
      <c r="E29" s="53">
        <v>5.3036611172692512</v>
      </c>
      <c r="F29" s="53">
        <v>5.1175501264034873</v>
      </c>
      <c r="G29" s="53">
        <v>4.7490145794747596</v>
      </c>
      <c r="H29" s="53">
        <v>4.5311197303077533</v>
      </c>
      <c r="I29" s="53">
        <v>4.2657930322536615</v>
      </c>
      <c r="J29" s="53">
        <v>3.9995680466509627</v>
      </c>
      <c r="K29" s="53">
        <v>3.7521481047899923</v>
      </c>
      <c r="L29" s="53">
        <v>3.3323003202340606</v>
      </c>
      <c r="M29" s="53">
        <v>3.2189013889559486</v>
      </c>
      <c r="N29" s="53">
        <v>1.9323410118124007</v>
      </c>
      <c r="O29" s="88" t="s">
        <v>418</v>
      </c>
      <c r="P29" s="88" t="s">
        <v>418</v>
      </c>
      <c r="Q29" s="52" t="s">
        <v>418</v>
      </c>
    </row>
    <row r="30" spans="1:17" x14ac:dyDescent="0.2">
      <c r="A30" s="93"/>
      <c r="B30" s="3" t="s">
        <v>802</v>
      </c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88"/>
      <c r="P30" s="88"/>
      <c r="Q30" s="52"/>
    </row>
    <row r="31" spans="1:17" x14ac:dyDescent="0.2">
      <c r="A31" s="93"/>
      <c r="B31" s="9" t="s">
        <v>11</v>
      </c>
      <c r="C31" s="53">
        <v>5.2455246146195931</v>
      </c>
      <c r="D31" s="53">
        <v>5.1325872764870457</v>
      </c>
      <c r="E31" s="53">
        <v>4.936819936819937</v>
      </c>
      <c r="F31" s="53">
        <v>4.7197986577181208</v>
      </c>
      <c r="G31" s="53">
        <v>4.6547159404302265</v>
      </c>
      <c r="H31" s="53">
        <v>4.12060546875</v>
      </c>
      <c r="I31" s="53">
        <v>3.9754098360655736</v>
      </c>
      <c r="J31" s="53">
        <v>3.7436784668618577</v>
      </c>
      <c r="K31" s="53">
        <v>3.2635934720396009</v>
      </c>
      <c r="L31" s="53">
        <v>3.0091998288403938</v>
      </c>
      <c r="M31" s="53">
        <v>2.7934458788480634</v>
      </c>
      <c r="N31" s="53">
        <v>2.2365631294392028</v>
      </c>
      <c r="O31" s="57">
        <v>1.3190884081530574</v>
      </c>
      <c r="P31" s="88" t="s">
        <v>418</v>
      </c>
      <c r="Q31" s="52" t="s">
        <v>418</v>
      </c>
    </row>
  </sheetData>
  <mergeCells count="6">
    <mergeCell ref="A19:B20"/>
    <mergeCell ref="C19:Q19"/>
    <mergeCell ref="A21:A31"/>
    <mergeCell ref="A3:B4"/>
    <mergeCell ref="C3:Q3"/>
    <mergeCell ref="A5:A15"/>
  </mergeCells>
  <pageMargins left="0.7" right="0.7" top="0.75" bottom="0.75" header="0.3" footer="0.3"/>
  <pageSetup orientation="portrait" horizontalDpi="300" verticalDpi="300" r:id="rId1"/>
  <ignoredErrors>
    <ignoredError sqref="C7 E7 O5:O6 P5:Q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Men Outdoor - All Info</vt:lpstr>
      <vt:lpstr>Men - Charts</vt:lpstr>
      <vt:lpstr>Women Outdoor - All Info</vt:lpstr>
      <vt:lpstr>Women - Charts</vt:lpstr>
      <vt:lpstr>'Women Outdoor - All Info'!_FilterDatabase</vt:lpstr>
    </vt:vector>
  </TitlesOfParts>
  <Company>Mayo Clinic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Senese, Katherine A.</dc:creator>
  <cp:lastModifiedBy>TKR</cp:lastModifiedBy>
  <dcterms:created xsi:type="dcterms:W3CDTF">2021-01-11T15:55:48Z</dcterms:created>
  <dcterms:modified xsi:type="dcterms:W3CDTF">2021-05-06T01:53:57Z</dcterms:modified>
</cp:coreProperties>
</file>