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pm-my.sharepoint.com/personal/p018341_staff_univpm_it/Documents/Work/Etica/ethics risk assessment/IEEE ethics/"/>
    </mc:Choice>
  </mc:AlternateContent>
  <xr:revisionPtr revIDLastSave="0" documentId="8_{B1344657-AFB9-454E-8181-A14484D3FE2A}" xr6:coauthVersionLast="47" xr6:coauthVersionMax="47" xr10:uidLastSave="{00000000-0000-0000-0000-000000000000}"/>
  <workbookProtection workbookAlgorithmName="SHA-512" workbookHashValue="Tq4JR0VLKY8J3LojEJ678i+kevJU0tGG4JAhLPercdwwPi+wT5X2n1MokvXB4xHln6rwuI5/pgIRSz1gj3yGYg==" workbookSaltValue="9PpcGOUFemvid2Zr2MtKPg==" workbookSpinCount="100000" lockStructure="1"/>
  <bookViews>
    <workbookView xWindow="-110" yWindow="-110" windowWidth="19420" windowHeight="10420" xr2:uid="{DDB6AA48-F7EF-4E51-A6DE-C4E11FFC7C48}"/>
  </bookViews>
  <sheets>
    <sheet name="Cover" sheetId="1" r:id="rId1"/>
    <sheet name="Constitutive Ethics Evaluation" sheetId="3" r:id="rId2"/>
    <sheet name="Constitutive Ethics Index" sheetId="4" r:id="rId3"/>
    <sheet name="Attractiveness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3" l="1"/>
  <c r="E14" i="3"/>
  <c r="E11" i="3"/>
  <c r="E10" i="3"/>
  <c r="E6" i="3"/>
  <c r="E5" i="3"/>
  <c r="E4" i="3"/>
  <c r="B8" i="4"/>
  <c r="B7" i="4"/>
  <c r="B6" i="4"/>
  <c r="B5" i="4"/>
  <c r="B4" i="4"/>
  <c r="E9" i="3"/>
  <c r="E8" i="3"/>
  <c r="E7" i="3"/>
  <c r="G4" i="3" l="1" a="1"/>
  <c r="G4" i="3" s="1"/>
  <c r="E4" i="4" l="1"/>
  <c r="E19" i="3"/>
  <c r="E18" i="3"/>
  <c r="E13" i="3"/>
  <c r="E12" i="3"/>
  <c r="E17" i="3"/>
  <c r="E16" i="3"/>
  <c r="D11" i="1"/>
  <c r="G18" i="3" l="1" a="1"/>
  <c r="G18" i="3" s="1"/>
  <c r="E8" i="4" s="1"/>
  <c r="G7" i="3" a="1"/>
  <c r="G7" i="3" s="1"/>
  <c r="E5" i="4" s="1"/>
  <c r="G12" i="3" a="1"/>
  <c r="G12" i="3" s="1"/>
  <c r="E6" i="4" s="1"/>
  <c r="G16" i="3" a="1"/>
  <c r="G16" i="3" s="1"/>
  <c r="E7" i="4" s="1"/>
  <c r="G11" i="3" a="1"/>
  <c r="G11" i="3" s="1"/>
  <c r="E9" i="4" l="1"/>
  <c r="B12" i="4" s="1"/>
  <c r="E1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<sst xmlns="http://schemas.openxmlformats.org/spreadsheetml/2006/main" count="111" uniqueCount="83">
  <si>
    <t>Name of Organization</t>
  </si>
  <si>
    <t>-</t>
  </si>
  <si>
    <t>Select the type of the organization</t>
  </si>
  <si>
    <t>Healthcare</t>
  </si>
  <si>
    <t>Contact details of the contact person</t>
  </si>
  <si>
    <t>aaa</t>
  </si>
  <si>
    <t>General description of the infrastructure</t>
  </si>
  <si>
    <t>General description of the infrastructure management methods</t>
  </si>
  <si>
    <t>Organization's Type</t>
  </si>
  <si>
    <t>Online Services / Cloud</t>
  </si>
  <si>
    <t>GOV - Mil - LEAs - Intel</t>
  </si>
  <si>
    <t>Banking / Finance</t>
  </si>
  <si>
    <t>High</t>
  </si>
  <si>
    <t>Research / Education</t>
  </si>
  <si>
    <t>Software / Hardware / Vendor</t>
  </si>
  <si>
    <t>Medium</t>
  </si>
  <si>
    <t>Enterteinment / News</t>
  </si>
  <si>
    <t>GDO / Retail</t>
  </si>
  <si>
    <t xml:space="preserve">Critical Infrastructure </t>
  </si>
  <si>
    <t>Low</t>
  </si>
  <si>
    <t>Hospitability</t>
  </si>
  <si>
    <t>Org / ONG</t>
  </si>
  <si>
    <t>Security Industry</t>
  </si>
  <si>
    <t>Telco</t>
  </si>
  <si>
    <t>Cov. Contractors / Consulting</t>
  </si>
  <si>
    <t>Automotive</t>
  </si>
  <si>
    <t>Religion</t>
  </si>
  <si>
    <t xml:space="preserve">Chemical / Medical </t>
  </si>
  <si>
    <t>Others</t>
  </si>
  <si>
    <t>Ethical Features</t>
  </si>
  <si>
    <t>Note</t>
  </si>
  <si>
    <t xml:space="preserve">Score </t>
  </si>
  <si>
    <t>Weight</t>
  </si>
  <si>
    <t>Weighted Mean</t>
  </si>
  <si>
    <t>References</t>
  </si>
  <si>
    <t>Accuracy</t>
  </si>
  <si>
    <t xml:space="preserve">Every data is accompanied with a datasheet describing its operating characteristics </t>
  </si>
  <si>
    <t>Every tool has an interacted visual surface which allows the data owner to evaluate the correctness of information before managing them</t>
  </si>
  <si>
    <t xml:space="preserve">Fairness </t>
  </si>
  <si>
    <t>Right to be forgotten</t>
  </si>
  <si>
    <t xml:space="preserve">The use of sensitive data takes place in standalone systems disconnected from the network </t>
  </si>
  <si>
    <t xml:space="preserve">Final Ethics Score </t>
  </si>
  <si>
    <t>Level of Attractiveness</t>
  </si>
  <si>
    <r>
      <t xml:space="preserve">1. </t>
    </r>
    <r>
      <rPr>
        <b/>
        <sz val="10"/>
        <color theme="1"/>
        <rFont val="Georgia"/>
        <family val="1"/>
      </rPr>
      <t>Anti-classification</t>
    </r>
    <r>
      <rPr>
        <sz val="10"/>
        <color theme="1"/>
        <rFont val="Georgia"/>
        <family val="1"/>
      </rPr>
      <t xml:space="preserve">: protected categories, such as race and gender, are not explicitly used in decision making
2. </t>
    </r>
    <r>
      <rPr>
        <b/>
        <sz val="10"/>
        <color theme="1"/>
        <rFont val="Georgia"/>
        <family val="1"/>
      </rPr>
      <t>Classification parity</t>
    </r>
    <r>
      <rPr>
        <sz val="10"/>
        <color theme="1"/>
        <rFont val="Georgia"/>
        <family val="1"/>
      </rPr>
      <t xml:space="preserve">: common measures of predictive performance are equal across protected groups
3. </t>
    </r>
    <r>
      <rPr>
        <b/>
        <sz val="10"/>
        <color theme="1"/>
        <rFont val="Georgia"/>
        <family val="1"/>
      </rPr>
      <t>Calibration</t>
    </r>
    <r>
      <rPr>
        <sz val="10"/>
        <color theme="1"/>
        <rFont val="Georgia"/>
        <family val="1"/>
      </rPr>
      <t xml:space="preserve">: considering fairness as a measure of how well-calibrated an algorithm is between protected groups
4. </t>
    </r>
    <r>
      <rPr>
        <b/>
        <sz val="10"/>
        <color theme="1"/>
        <rFont val="Georgia"/>
        <family val="1"/>
      </rPr>
      <t>Statistical parity</t>
    </r>
    <r>
      <rPr>
        <sz val="10"/>
        <color theme="1"/>
        <rFont val="Georgia"/>
        <family val="1"/>
      </rPr>
      <t>: defining fairness as an equal average probability estimate over all members of protected groups</t>
    </r>
  </si>
  <si>
    <t xml:space="preserve">The system complies with the Right to Justification </t>
  </si>
  <si>
    <t>The distribution of access opportunities is not influenced by any form of contingencies</t>
  </si>
  <si>
    <r>
      <rPr>
        <b/>
        <sz val="10"/>
        <color theme="1"/>
        <rFont val="Georgia"/>
        <family val="1"/>
      </rPr>
      <t>Right to Justification</t>
    </r>
    <r>
      <rPr>
        <sz val="10"/>
        <color theme="1"/>
        <rFont val="Georgia"/>
        <family val="1"/>
      </rPr>
      <t xml:space="preserve">: no relationships or accounts should exist if they are not adequatelly justified towards those involved. Additionally, every actor has the right to demand justification for the treatment he is subjected to. </t>
    </r>
  </si>
  <si>
    <t xml:space="preserve">Citizens level of control over their data access and privacy </t>
  </si>
  <si>
    <t>Model for the ethical evaluation</t>
  </si>
  <si>
    <t>aaa@bbb.com</t>
  </si>
  <si>
    <t>Date of the evaluation</t>
  </si>
  <si>
    <t>Questionnaire for the Constitutive Ethics evaluation</t>
  </si>
  <si>
    <t>Accountability</t>
  </si>
  <si>
    <t xml:space="preserve">Privacy and Data Governance </t>
  </si>
  <si>
    <t>Maturity Profile</t>
  </si>
  <si>
    <t>Weighted Average</t>
  </si>
  <si>
    <t>Constitutive ethics compliance index</t>
  </si>
  <si>
    <t>Constitutive Ethics Score</t>
  </si>
  <si>
    <t>Controls</t>
  </si>
  <si>
    <t>Level of accountability of the participants and of any form of outcomes of the system</t>
  </si>
  <si>
    <t xml:space="preserve">Type of implemented responsibility </t>
  </si>
  <si>
    <t xml:space="preserve">Volume of defined responsibility </t>
  </si>
  <si>
    <t>Sensitive data are used to evaluate the necessity to require some compensatory tool</t>
  </si>
  <si>
    <t>Level of heterogeneity of the sources of the used and analyzed data</t>
  </si>
  <si>
    <t>Used type of classification method</t>
  </si>
  <si>
    <t xml:space="preserve">There is a system that avoids to collect or run a set  of data if no consent has been given </t>
  </si>
  <si>
    <t xml:space="preserve">The credentials of the employees are evaluated every time a new access is performed </t>
  </si>
  <si>
    <t>[1]</t>
  </si>
  <si>
    <t>[2]</t>
  </si>
  <si>
    <t>[3]</t>
  </si>
  <si>
    <t>[4]</t>
  </si>
  <si>
    <t>[5]</t>
  </si>
  <si>
    <t>[7]</t>
  </si>
  <si>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>:
[1] Floridi, L. "Establishing the rules for building trustworthy AI". Nat Mach Intell 1, 261–262 (2019). https://doi.org/10.1038/s42256-019-0055-y
[2] Kirchschläger, P. (2021). "Ethics of Blockchain Technology". 10.5771/9783748924012-185.
[3] Giovanola, B. and Tiribelli, S. "Beyond bias and discrimination: redefining the AI ethics principle of fairness in healthcare machine-learning algorithms." AI &amp; society (2022): 1-15.
[4] Tsamados, A. et al. "The ethics of algorithms: key problems and solutions." AI &amp; SOCIETY 37.1 (2022): 215-230.
[5] Sharif, M. and Ghodoosi, F. "The ethics of blockchain in organizations." Journal of Business Ethics (2022): 1-17.
[6] https://www.idrnd.ai/5-authentication-methods-that-can-prevent-the-next-breach/ 
[7] Abdu, N.A.A. and Zhaoshun W. "Blockchain for Healthcare Sector-Analytical Review." IOP Conference Series: Materials Science and Engineering. Vol. 1110. No. 1. IOP Publishing, 2021</t>
    </r>
  </si>
  <si>
    <t xml:space="preserve">Level of security of the authentication system used every time a new access is performed </t>
  </si>
  <si>
    <t>Use of approved cryptographic mechanisms to protect stored data</t>
  </si>
  <si>
    <r>
      <t xml:space="preserve">1. </t>
    </r>
    <r>
      <rPr>
        <b/>
        <sz val="10"/>
        <color theme="1"/>
        <rFont val="Georgia"/>
        <family val="1"/>
      </rPr>
      <t>Low</t>
    </r>
    <r>
      <rPr>
        <sz val="10"/>
        <color theme="1"/>
        <rFont val="Georgia"/>
        <family val="1"/>
      </rPr>
      <t xml:space="preserve">: the system has not any form of accountability process
2. </t>
    </r>
    <r>
      <rPr>
        <b/>
        <sz val="10"/>
        <color theme="1"/>
        <rFont val="Georgia"/>
        <family val="1"/>
      </rPr>
      <t>Medium</t>
    </r>
    <r>
      <rPr>
        <sz val="10"/>
        <color theme="1"/>
        <rFont val="Georgia"/>
        <family val="1"/>
      </rPr>
      <t xml:space="preserve">: there is a reward or a penalty for any type of action and it is given to a group of participants 
3. </t>
    </r>
    <r>
      <rPr>
        <b/>
        <sz val="10"/>
        <color theme="1"/>
        <rFont val="Georgia"/>
        <family val="1"/>
      </rPr>
      <t>High</t>
    </r>
    <r>
      <rPr>
        <sz val="10"/>
        <color theme="1"/>
        <rFont val="Georgia"/>
        <family val="1"/>
      </rPr>
      <t>:  there is a reward or penalty for any type of action performed and it is given to a specific actor identified</t>
    </r>
  </si>
  <si>
    <t>[6]</t>
  </si>
  <si>
    <r>
      <t xml:space="preserve">1. </t>
    </r>
    <r>
      <rPr>
        <b/>
        <sz val="10"/>
        <color theme="1"/>
        <rFont val="Georgia"/>
        <family val="1"/>
      </rPr>
      <t>Monadic</t>
    </r>
    <r>
      <rPr>
        <sz val="10"/>
        <color theme="1"/>
        <rFont val="Georgia"/>
        <family val="1"/>
      </rPr>
      <t xml:space="preserve"> </t>
    </r>
    <r>
      <rPr>
        <b/>
        <sz val="10"/>
        <color theme="1"/>
        <rFont val="Georgia"/>
        <family val="1"/>
      </rPr>
      <t>Responsability</t>
    </r>
    <r>
      <rPr>
        <sz val="10"/>
        <color theme="1"/>
        <rFont val="Georgia"/>
        <family val="1"/>
      </rPr>
      <t xml:space="preserve">: it considers the general concept of responsibility
2. </t>
    </r>
    <r>
      <rPr>
        <b/>
        <sz val="10"/>
        <color theme="1"/>
        <rFont val="Georgia"/>
        <family val="1"/>
      </rPr>
      <t>Dyadic</t>
    </r>
    <r>
      <rPr>
        <sz val="10"/>
        <color theme="1"/>
        <rFont val="Georgia"/>
        <family val="1"/>
      </rPr>
      <t xml:space="preserve"> </t>
    </r>
    <r>
      <rPr>
        <b/>
        <sz val="10"/>
        <color theme="1"/>
        <rFont val="Georgia"/>
        <family val="1"/>
      </rPr>
      <t>Responsability</t>
    </r>
    <r>
      <rPr>
        <sz val="10"/>
        <color theme="1"/>
        <rFont val="Georgia"/>
        <family val="1"/>
      </rPr>
      <t xml:space="preserve">: it defines the responsibility for specific actions
3. </t>
    </r>
    <r>
      <rPr>
        <b/>
        <sz val="10"/>
        <color theme="1"/>
        <rFont val="Georgia"/>
        <family val="1"/>
      </rPr>
      <t>Triadic</t>
    </r>
    <r>
      <rPr>
        <sz val="10"/>
        <color theme="1"/>
        <rFont val="Georgia"/>
        <family val="1"/>
      </rPr>
      <t xml:space="preserve"> </t>
    </r>
    <r>
      <rPr>
        <b/>
        <sz val="10"/>
        <color theme="1"/>
        <rFont val="Georgia"/>
        <family val="1"/>
      </rPr>
      <t>Responsability</t>
    </r>
    <r>
      <rPr>
        <sz val="10"/>
        <color theme="1"/>
        <rFont val="Georgia"/>
        <family val="1"/>
      </rPr>
      <t>: it defines the reponsibility for specific actions towards somebody</t>
    </r>
  </si>
  <si>
    <r>
      <t xml:space="preserve">1. </t>
    </r>
    <r>
      <rPr>
        <b/>
        <sz val="10"/>
        <color theme="1"/>
        <rFont val="Georgia"/>
        <family val="1"/>
      </rPr>
      <t>Sole</t>
    </r>
    <r>
      <rPr>
        <sz val="10"/>
        <color theme="1"/>
        <rFont val="Georgia"/>
        <family val="1"/>
      </rPr>
      <t xml:space="preserve"> </t>
    </r>
    <r>
      <rPr>
        <b/>
        <sz val="10"/>
        <color theme="1"/>
        <rFont val="Georgia"/>
        <family val="1"/>
      </rPr>
      <t>Responsability</t>
    </r>
    <r>
      <rPr>
        <sz val="10"/>
        <color theme="1"/>
        <rFont val="Georgia"/>
        <family val="1"/>
      </rPr>
      <t xml:space="preserve">: only the owner of a decision is responsible for that
2. </t>
    </r>
    <r>
      <rPr>
        <b/>
        <sz val="10"/>
        <color theme="1"/>
        <rFont val="Georgia"/>
        <family val="1"/>
      </rPr>
      <t xml:space="preserve">Shared Responsibility: </t>
    </r>
    <r>
      <rPr>
        <sz val="10"/>
        <color theme="1"/>
        <rFont val="Georgia"/>
        <family val="1"/>
      </rPr>
      <t xml:space="preserve">definition of specific category or group that is responsible for an action
3. </t>
    </r>
    <r>
      <rPr>
        <b/>
        <sz val="10"/>
        <color theme="1"/>
        <rFont val="Georgia"/>
        <family val="1"/>
      </rPr>
      <t>Sphere</t>
    </r>
    <r>
      <rPr>
        <sz val="10"/>
        <color theme="1"/>
        <rFont val="Georgia"/>
        <family val="1"/>
      </rPr>
      <t xml:space="preserve"> </t>
    </r>
    <r>
      <rPr>
        <b/>
        <sz val="10"/>
        <color theme="1"/>
        <rFont val="Georgia"/>
        <family val="1"/>
      </rPr>
      <t>of</t>
    </r>
    <r>
      <rPr>
        <sz val="10"/>
        <color theme="1"/>
        <rFont val="Georgia"/>
        <family val="1"/>
      </rPr>
      <t xml:space="preserve"> </t>
    </r>
    <r>
      <rPr>
        <b/>
        <sz val="10"/>
        <color theme="1"/>
        <rFont val="Georgia"/>
        <family val="1"/>
      </rPr>
      <t>Responsability</t>
    </r>
    <r>
      <rPr>
        <sz val="10"/>
        <color theme="1"/>
        <rFont val="Georgia"/>
        <family val="1"/>
      </rPr>
      <t xml:space="preserve">: definition of specific types of situations in which a given person or group is responsible for </t>
    </r>
  </si>
  <si>
    <r>
      <t xml:space="preserve">1. </t>
    </r>
    <r>
      <rPr>
        <b/>
        <sz val="10"/>
        <color theme="1"/>
        <rFont val="Georgia"/>
        <family val="1"/>
      </rPr>
      <t>Low</t>
    </r>
    <r>
      <rPr>
        <sz val="10"/>
        <color theme="1"/>
        <rFont val="Georgia"/>
        <family val="1"/>
      </rPr>
      <t xml:space="preserve">: once data are inserted, their processing follows specific ethical rules and the owner is no longer asked to confirm them
2. </t>
    </r>
    <r>
      <rPr>
        <b/>
        <sz val="10"/>
        <color theme="1"/>
        <rFont val="Georgia"/>
        <family val="1"/>
      </rPr>
      <t>Medium</t>
    </r>
    <r>
      <rPr>
        <sz val="10"/>
        <color theme="1"/>
        <rFont val="Georgia"/>
        <family val="1"/>
      </rPr>
      <t xml:space="preserve">:  once data are inserted their processing follows specific ethical rules and the owner is asked to confirm them every time a new access is performed 
3. </t>
    </r>
    <r>
      <rPr>
        <b/>
        <sz val="10"/>
        <color theme="1"/>
        <rFont val="Georgia"/>
        <family val="1"/>
      </rPr>
      <t>High</t>
    </r>
    <r>
      <rPr>
        <sz val="10"/>
        <color theme="1"/>
        <rFont val="Georgia"/>
        <family val="1"/>
      </rPr>
      <t>: once data are inserted their processing follows specific ethical rules and the owner is asked to confirm them every time a new access is performed. Additionally, there is the definition of who is autorized to visualize and modify data</t>
    </r>
  </si>
  <si>
    <r>
      <t>1.</t>
    </r>
    <r>
      <rPr>
        <b/>
        <sz val="10"/>
        <color theme="1"/>
        <rFont val="Georgia"/>
        <family val="1"/>
      </rPr>
      <t xml:space="preserve"> High Level</t>
    </r>
    <r>
      <rPr>
        <sz val="10"/>
        <color theme="1"/>
        <rFont val="Georgia"/>
        <family val="1"/>
      </rPr>
      <t>: multi-factors authentication
2.</t>
    </r>
    <r>
      <rPr>
        <b/>
        <sz val="10"/>
        <color theme="1"/>
        <rFont val="Georgia"/>
        <family val="1"/>
      </rPr>
      <t xml:space="preserve"> Medium Level</t>
    </r>
    <r>
      <rPr>
        <sz val="10"/>
        <color theme="1"/>
        <rFont val="Georgia"/>
        <family val="1"/>
      </rPr>
      <t>: OTP/Biometric authentication
3.</t>
    </r>
    <r>
      <rPr>
        <b/>
        <sz val="10"/>
        <color theme="1"/>
        <rFont val="Georgia"/>
        <family val="1"/>
      </rPr>
      <t xml:space="preserve"> Low Level</t>
    </r>
    <r>
      <rPr>
        <sz val="10"/>
        <color theme="1"/>
        <rFont val="Georgia"/>
        <family val="1"/>
      </rPr>
      <t xml:space="preserve">: password  </t>
    </r>
  </si>
  <si>
    <t>Select: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</si>
</sst>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Georgia"/>
      <family val="1"/>
    </font>
    <font>
      <b/>
      <sz val="14"/>
      <color theme="1"/>
      <name val="Georgia"/>
      <family val="1"/>
    </font>
    <font>
      <sz val="10"/>
      <color theme="1"/>
      <name val="Georgia"/>
      <family val="1"/>
    </font>
    <font>
      <sz val="8"/>
      <color theme="1"/>
      <name val="Georgia"/>
      <family val="1"/>
    </font>
    <font>
      <b/>
      <sz val="11"/>
      <color theme="1"/>
      <name val="Georgia"/>
      <family val="1"/>
    </font>
    <font>
      <sz val="11"/>
      <color theme="1"/>
      <name val="Georgia"/>
      <family val="1"/>
    </font>
    <font>
      <sz val="12"/>
      <color theme="1"/>
      <name val="Georgia"/>
      <family val="1"/>
    </font>
    <font>
      <b/>
      <sz val="9"/>
      <color theme="1"/>
      <name val="Georgia"/>
      <family val="1"/>
    </font>
    <font>
      <b/>
      <sz val="10"/>
      <color theme="1"/>
      <name val="Georgia"/>
      <family val="1"/>
    </font>
    <font>
      <b/>
      <sz val="14"/>
      <color rgb="FF000000"/>
      <name val="Georgia"/>
      <family val="1"/>
    </font>
    <font>
      <b/>
      <sz val="12"/>
      <color theme="0"/>
      <name val="Georgia"/>
      <family val="1"/>
    </font>
    <font>
      <sz val="11"/>
      <name val="Georgia"/>
      <family val="1"/>
    </font>
    <font>
      <b/>
      <sz val="11"/>
      <color indexed="8"/>
      <name val="Georgia"/>
      <family val="1"/>
    </font>
    <font>
      <b/>
      <sz val="12"/>
      <color theme="1"/>
      <name val="Georgia"/>
      <family val="1"/>
    </font>
    <font>
      <sz val="10"/>
      <color rgb="FFFF0000"/>
      <name val="Georgia"/>
      <family val="1"/>
    </font>
    <font>
      <b/>
      <sz val="10"/>
      <color rgb="FF000000"/>
      <name val="Georgia"/>
      <family val="1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Georgia"/>
      <family val="1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47">
    <xf numFmtId="0" fontId="0" fillId="0" borderId="0" xfId="0"/>
    <xf numFmtId="0" fontId="0" fillId="0" borderId="0" xfId="0" applyProtection="1">
      <protection hidden="1"/>
    </xf>
    <xf numFmtId="0" fontId="8" fillId="0" borderId="19" xfId="0" applyFont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8" borderId="0" xfId="0" applyFont="1" applyFill="1" applyAlignment="1" applyProtection="1">
      <alignment horizontal="center" vertical="center" wrapText="1"/>
      <protection hidden="1"/>
    </xf>
    <xf numFmtId="0" fontId="18" fillId="8" borderId="0" xfId="0" applyFont="1" applyFill="1" applyAlignment="1" applyProtection="1">
      <alignment horizontal="center" vertical="center" wrapText="1"/>
      <protection hidden="1"/>
    </xf>
    <xf numFmtId="0" fontId="12" fillId="2" borderId="1" xfId="0" applyFont="1" applyFill="1" applyBorder="1" applyAlignment="1" applyProtection="1">
      <alignment horizontal="center" vertical="center" wrapText="1"/>
      <protection hidden="1"/>
    </xf>
    <xf numFmtId="0" fontId="12" fillId="2" borderId="2" xfId="0" applyFont="1" applyFill="1" applyBorder="1" applyAlignment="1" applyProtection="1">
      <alignment horizontal="center" vertical="center" wrapText="1"/>
      <protection hidden="1"/>
    </xf>
    <xf numFmtId="0" fontId="12" fillId="2" borderId="3" xfId="0" applyFont="1" applyFill="1" applyBorder="1" applyAlignment="1" applyProtection="1">
      <alignment horizontal="center" vertical="center" wrapText="1"/>
      <protection hidden="1"/>
    </xf>
    <xf numFmtId="0" fontId="14" fillId="12" borderId="27" xfId="0" applyFont="1" applyFill="1" applyBorder="1" applyAlignment="1" applyProtection="1">
      <alignment horizontal="center" vertical="center"/>
      <protection hidden="1"/>
    </xf>
    <xf numFmtId="0" fontId="14" fillId="12" borderId="40" xfId="0" applyFont="1" applyFill="1" applyBorder="1" applyAlignment="1" applyProtection="1">
      <alignment horizontal="center" vertical="center"/>
      <protection hidden="1"/>
    </xf>
    <xf numFmtId="0" fontId="13" fillId="11" borderId="10" xfId="2" applyFont="1" applyFill="1" applyBorder="1" applyAlignment="1" applyProtection="1">
      <alignment horizontal="center" vertical="center" wrapText="1"/>
      <protection hidden="1"/>
    </xf>
    <xf numFmtId="0" fontId="8" fillId="0" borderId="43" xfId="0" applyFont="1" applyBorder="1" applyAlignment="1" applyProtection="1">
      <alignment horizontal="center" vertical="center" wrapText="1"/>
      <protection locked="0"/>
    </xf>
    <xf numFmtId="0" fontId="8" fillId="0" borderId="19" xfId="0" applyFont="1" applyBorder="1" applyAlignment="1" applyProtection="1">
      <alignment horizontal="center" vertical="center" wrapText="1"/>
      <protection locked="0"/>
    </xf>
    <xf numFmtId="0" fontId="8" fillId="0" borderId="32" xfId="0" applyFont="1" applyBorder="1" applyAlignment="1" applyProtection="1">
      <alignment horizontal="center" vertical="center" wrapText="1"/>
      <protection locked="0"/>
    </xf>
    <xf numFmtId="0" fontId="8" fillId="0" borderId="35" xfId="0" applyFont="1" applyBorder="1" applyAlignment="1" applyProtection="1">
      <alignment horizontal="center" vertical="center" wrapText="1"/>
      <protection locked="0"/>
    </xf>
    <xf numFmtId="0" fontId="8" fillId="0" borderId="20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</xf>
    <xf numFmtId="0" fontId="13" fillId="9" borderId="10" xfId="0" applyFont="1" applyFill="1" applyBorder="1" applyAlignment="1" applyProtection="1">
      <alignment horizontal="center" vertical="center" wrapText="1"/>
    </xf>
    <xf numFmtId="0" fontId="13" fillId="9" borderId="2" xfId="0" applyFont="1" applyFill="1" applyBorder="1" applyAlignment="1" applyProtection="1">
      <alignment horizontal="center" vertical="center" wrapText="1"/>
    </xf>
    <xf numFmtId="0" fontId="13" fillId="15" borderId="10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7" fillId="10" borderId="42" xfId="0" applyFont="1" applyFill="1" applyBorder="1" applyAlignment="1" applyProtection="1">
      <alignment horizontal="center" vertical="center"/>
    </xf>
    <xf numFmtId="0" fontId="8" fillId="0" borderId="43" xfId="0" applyFont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left" vertical="center" wrapText="1"/>
    </xf>
    <xf numFmtId="0" fontId="8" fillId="0" borderId="43" xfId="0" applyFont="1" applyBorder="1" applyAlignment="1" applyProtection="1">
      <alignment horizontal="center" vertical="center"/>
    </xf>
    <xf numFmtId="10" fontId="8" fillId="0" borderId="43" xfId="0" applyNumberFormat="1" applyFont="1" applyBorder="1" applyAlignment="1" applyProtection="1">
      <alignment horizontal="center" vertical="center"/>
    </xf>
    <xf numFmtId="2" fontId="7" fillId="0" borderId="45" xfId="0" applyNumberFormat="1" applyFont="1" applyBorder="1" applyAlignment="1" applyProtection="1">
      <alignment horizontal="center" vertical="center"/>
    </xf>
    <xf numFmtId="0" fontId="8" fillId="14" borderId="23" xfId="0" applyFont="1" applyFill="1" applyBorder="1" applyAlignment="1" applyProtection="1">
      <alignment horizontal="center" vertical="center" wrapText="1"/>
    </xf>
    <xf numFmtId="0" fontId="7" fillId="10" borderId="27" xfId="0" applyFont="1" applyFill="1" applyBorder="1" applyAlignment="1" applyProtection="1">
      <alignment horizontal="center" vertical="center"/>
    </xf>
    <xf numFmtId="0" fontId="8" fillId="0" borderId="19" xfId="0" applyFont="1" applyBorder="1" applyAlignment="1" applyProtection="1">
      <alignment horizontal="center" vertical="center" wrapText="1"/>
    </xf>
    <xf numFmtId="0" fontId="5" fillId="0" borderId="19" xfId="0" applyFont="1" applyBorder="1" applyAlignment="1" applyProtection="1">
      <alignment horizontal="left" vertical="center" wrapText="1"/>
    </xf>
    <xf numFmtId="0" fontId="8" fillId="0" borderId="19" xfId="0" applyFont="1" applyBorder="1" applyAlignment="1" applyProtection="1">
      <alignment horizontal="center" vertical="center"/>
    </xf>
    <xf numFmtId="10" fontId="8" fillId="0" borderId="20" xfId="0" applyNumberFormat="1" applyFont="1" applyBorder="1" applyAlignment="1" applyProtection="1">
      <alignment horizontal="center" vertical="center"/>
    </xf>
    <xf numFmtId="2" fontId="7" fillId="0" borderId="37" xfId="0" applyNumberFormat="1" applyFont="1" applyBorder="1" applyAlignment="1" applyProtection="1">
      <alignment horizontal="center" vertical="center"/>
    </xf>
    <xf numFmtId="0" fontId="8" fillId="14" borderId="26" xfId="0" applyFont="1" applyFill="1" applyBorder="1" applyAlignment="1" applyProtection="1">
      <alignment horizontal="center" vertical="center" wrapText="1"/>
    </xf>
    <xf numFmtId="0" fontId="7" fillId="10" borderId="31" xfId="0" applyFont="1" applyFill="1" applyBorder="1" applyAlignment="1" applyProtection="1">
      <alignment horizontal="center" vertical="center"/>
    </xf>
    <xf numFmtId="0" fontId="8" fillId="0" borderId="32" xfId="0" applyFont="1" applyBorder="1" applyAlignment="1" applyProtection="1">
      <alignment horizontal="center" vertical="center" wrapText="1"/>
    </xf>
    <xf numFmtId="0" fontId="5" fillId="0" borderId="32" xfId="0" applyFont="1" applyBorder="1" applyAlignment="1" applyProtection="1">
      <alignment horizontal="left" vertical="center" wrapText="1"/>
    </xf>
    <xf numFmtId="0" fontId="8" fillId="0" borderId="32" xfId="0" applyFont="1" applyBorder="1" applyAlignment="1" applyProtection="1">
      <alignment horizontal="center" vertical="center"/>
    </xf>
    <xf numFmtId="10" fontId="8" fillId="0" borderId="32" xfId="0" applyNumberFormat="1" applyFont="1" applyBorder="1" applyAlignment="1" applyProtection="1">
      <alignment horizontal="center" vertical="center"/>
    </xf>
    <xf numFmtId="2" fontId="7" fillId="0" borderId="46" xfId="0" applyNumberFormat="1" applyFont="1" applyBorder="1" applyAlignment="1" applyProtection="1">
      <alignment horizontal="center" vertical="center"/>
    </xf>
    <xf numFmtId="0" fontId="8" fillId="14" borderId="30" xfId="0" applyFont="1" applyFill="1" applyBorder="1" applyAlignment="1" applyProtection="1">
      <alignment horizontal="center" vertical="center" wrapText="1"/>
    </xf>
    <xf numFmtId="0" fontId="7" fillId="10" borderId="34" xfId="0" applyFont="1" applyFill="1" applyBorder="1" applyAlignment="1" applyProtection="1">
      <alignment horizontal="center" vertical="center"/>
    </xf>
    <xf numFmtId="0" fontId="8" fillId="0" borderId="35" xfId="0" applyFont="1" applyBorder="1" applyAlignment="1" applyProtection="1">
      <alignment horizontal="center" vertical="center" wrapText="1"/>
    </xf>
    <xf numFmtId="0" fontId="5" fillId="0" borderId="35" xfId="0" applyFont="1" applyBorder="1" applyAlignment="1" applyProtection="1">
      <alignment horizontal="left" vertical="center" wrapText="1"/>
    </xf>
    <xf numFmtId="9" fontId="8" fillId="0" borderId="44" xfId="0" applyNumberFormat="1" applyFont="1" applyBorder="1" applyAlignment="1" applyProtection="1">
      <alignment horizontal="center" vertical="center"/>
    </xf>
    <xf numFmtId="2" fontId="7" fillId="0" borderId="36" xfId="0" applyNumberFormat="1" applyFont="1" applyBorder="1" applyAlignment="1" applyProtection="1">
      <alignment horizontal="center" vertical="center"/>
    </xf>
    <xf numFmtId="0" fontId="8" fillId="14" borderId="38" xfId="0" applyFont="1" applyFill="1" applyBorder="1" applyAlignment="1" applyProtection="1">
      <alignment horizontal="center" vertical="center" wrapText="1"/>
    </xf>
    <xf numFmtId="0" fontId="17" fillId="0" borderId="19" xfId="0" applyFont="1" applyBorder="1" applyAlignment="1" applyProtection="1">
      <alignment horizontal="center" vertical="center"/>
    </xf>
    <xf numFmtId="9" fontId="8" fillId="0" borderId="19" xfId="0" applyNumberFormat="1" applyFont="1" applyBorder="1" applyAlignment="1" applyProtection="1">
      <alignment horizontal="center" vertical="center"/>
    </xf>
    <xf numFmtId="2" fontId="7" fillId="0" borderId="28" xfId="0" applyNumberFormat="1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9" fontId="8" fillId="0" borderId="20" xfId="0" applyNumberFormat="1" applyFont="1" applyBorder="1" applyAlignment="1" applyProtection="1">
      <alignment horizontal="center" vertical="center"/>
    </xf>
    <xf numFmtId="2" fontId="7" fillId="0" borderId="33" xfId="0" applyNumberFormat="1" applyFont="1" applyBorder="1" applyAlignment="1" applyProtection="1">
      <alignment horizontal="center" vertical="center"/>
    </xf>
    <xf numFmtId="0" fontId="7" fillId="10" borderId="34" xfId="0" applyFont="1" applyFill="1" applyBorder="1" applyAlignment="1" applyProtection="1">
      <alignment horizontal="center" vertical="center" wrapText="1"/>
    </xf>
    <xf numFmtId="0" fontId="5" fillId="0" borderId="35" xfId="0" applyFont="1" applyBorder="1" applyAlignment="1" applyProtection="1">
      <alignment horizontal="center" vertical="center"/>
    </xf>
    <xf numFmtId="0" fontId="8" fillId="0" borderId="35" xfId="0" applyFont="1" applyBorder="1" applyAlignment="1" applyProtection="1">
      <alignment horizontal="center" vertical="center"/>
    </xf>
    <xf numFmtId="10" fontId="8" fillId="0" borderId="35" xfId="0" applyNumberFormat="1" applyFont="1" applyBorder="1" applyAlignment="1" applyProtection="1">
      <alignment horizontal="center" vertical="center"/>
    </xf>
    <xf numFmtId="0" fontId="7" fillId="10" borderId="27" xfId="0" applyFont="1" applyFill="1" applyBorder="1" applyAlignment="1" applyProtection="1">
      <alignment horizontal="center" vertical="center" wrapText="1"/>
    </xf>
    <xf numFmtId="10" fontId="8" fillId="0" borderId="19" xfId="0" applyNumberFormat="1" applyFont="1" applyBorder="1" applyAlignment="1" applyProtection="1">
      <alignment horizontal="center" vertical="center"/>
    </xf>
    <xf numFmtId="0" fontId="7" fillId="10" borderId="40" xfId="0" applyFont="1" applyFill="1" applyBorder="1" applyAlignment="1" applyProtection="1">
      <alignment horizontal="center" vertical="center" wrapText="1"/>
    </xf>
    <xf numFmtId="2" fontId="7" fillId="0" borderId="41" xfId="0" applyNumberFormat="1" applyFont="1" applyBorder="1" applyAlignment="1" applyProtection="1">
      <alignment horizontal="center" vertical="center"/>
    </xf>
    <xf numFmtId="0" fontId="7" fillId="10" borderId="31" xfId="0" applyFont="1" applyFill="1" applyBorder="1" applyAlignment="1" applyProtection="1">
      <alignment horizontal="center" vertical="center" wrapText="1"/>
    </xf>
    <xf numFmtId="0" fontId="7" fillId="10" borderId="24" xfId="0" applyFont="1" applyFill="1" applyBorder="1" applyAlignment="1" applyProtection="1">
      <alignment horizontal="center" vertical="center"/>
    </xf>
    <xf numFmtId="0" fontId="8" fillId="0" borderId="20" xfId="0" applyFont="1" applyBorder="1" applyAlignment="1" applyProtection="1">
      <alignment horizontal="center" vertical="center" wrapText="1"/>
    </xf>
    <xf numFmtId="0" fontId="5" fillId="0" borderId="20" xfId="0" applyFont="1" applyBorder="1" applyAlignment="1" applyProtection="1">
      <alignment horizontal="center" vertical="center"/>
    </xf>
    <xf numFmtId="0" fontId="8" fillId="0" borderId="20" xfId="0" applyFont="1" applyBorder="1" applyAlignment="1" applyProtection="1">
      <alignment horizontal="center" vertical="center"/>
    </xf>
    <xf numFmtId="2" fontId="7" fillId="0" borderId="25" xfId="0" applyNumberFormat="1" applyFont="1" applyBorder="1" applyAlignment="1" applyProtection="1">
      <alignment horizontal="center" vertical="center"/>
    </xf>
    <xf numFmtId="9" fontId="8" fillId="0" borderId="35" xfId="0" applyNumberFormat="1" applyFont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/>
    </xf>
    <xf numFmtId="9" fontId="8" fillId="0" borderId="32" xfId="0" applyNumberFormat="1" applyFont="1" applyBorder="1" applyAlignment="1" applyProtection="1">
      <alignment horizontal="center" vertical="center"/>
    </xf>
    <xf numFmtId="0" fontId="19" fillId="0" borderId="0" xfId="0" applyFont="1" applyAlignment="1" applyProtection="1">
      <alignment horizontal="center" vertical="center"/>
    </xf>
    <xf numFmtId="0" fontId="0" fillId="17" borderId="1" xfId="0" applyFill="1" applyBorder="1" applyAlignment="1" applyProtection="1">
      <alignment horizontal="left" vertical="center" wrapText="1"/>
    </xf>
    <xf numFmtId="0" fontId="0" fillId="17" borderId="2" xfId="0" applyFill="1" applyBorder="1" applyAlignment="1" applyProtection="1">
      <alignment horizontal="left" vertical="center" wrapText="1"/>
    </xf>
    <xf numFmtId="0" fontId="0" fillId="17" borderId="3" xfId="0" applyFill="1" applyBorder="1" applyAlignment="1" applyProtection="1">
      <alignment horizontal="left" vertical="center" wrapText="1"/>
    </xf>
    <xf numFmtId="0" fontId="14" fillId="14" borderId="30" xfId="1" applyFont="1" applyFill="1" applyBorder="1" applyAlignment="1" applyProtection="1">
      <alignment horizontal="center" vertical="center" wrapText="1"/>
    </xf>
    <xf numFmtId="0" fontId="14" fillId="12" borderId="24" xfId="0" applyFont="1" applyFill="1" applyBorder="1" applyAlignment="1" applyProtection="1">
      <alignment horizontal="center" vertical="center"/>
      <protection hidden="1"/>
    </xf>
    <xf numFmtId="0" fontId="13" fillId="11" borderId="1" xfId="2" applyFont="1" applyFill="1" applyBorder="1" applyAlignment="1" applyProtection="1">
      <alignment horizontal="center" vertical="center" wrapText="1"/>
      <protection hidden="1"/>
    </xf>
    <xf numFmtId="0" fontId="13" fillId="11" borderId="2" xfId="2" applyFont="1" applyFill="1" applyBorder="1" applyAlignment="1" applyProtection="1">
      <alignment horizontal="center" vertical="center" wrapText="1"/>
      <protection hidden="1"/>
    </xf>
    <xf numFmtId="0" fontId="13" fillId="11" borderId="3" xfId="2" applyFont="1" applyFill="1" applyBorder="1" applyAlignment="1" applyProtection="1">
      <alignment horizontal="center" vertical="center" wrapText="1"/>
      <protection hidden="1"/>
    </xf>
    <xf numFmtId="0" fontId="13" fillId="9" borderId="1" xfId="0" applyFont="1" applyFill="1" applyBorder="1" applyAlignment="1" applyProtection="1">
      <alignment horizontal="center" vertical="center" wrapText="1"/>
    </xf>
    <xf numFmtId="0" fontId="13" fillId="19" borderId="10" xfId="0" applyFont="1" applyFill="1" applyBorder="1" applyAlignment="1" applyProtection="1">
      <alignment horizontal="center" vertical="center" wrapText="1"/>
    </xf>
    <xf numFmtId="0" fontId="8" fillId="3" borderId="6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9" fillId="3" borderId="10" xfId="0" applyFont="1" applyFill="1" applyBorder="1" applyAlignment="1" applyProtection="1">
      <alignment horizontal="center" vertical="center"/>
      <protection locked="0"/>
    </xf>
    <xf numFmtId="0" fontId="10" fillId="3" borderId="6" xfId="0" applyFont="1" applyFill="1" applyBorder="1" applyAlignment="1" applyProtection="1">
      <alignment horizontal="center" vertical="center"/>
      <protection locked="0"/>
    </xf>
    <xf numFmtId="0" fontId="2" fillId="3" borderId="13" xfId="1" applyFill="1" applyBorder="1" applyAlignment="1" applyProtection="1">
      <alignment horizontal="center" vertical="center"/>
      <protection locked="0"/>
    </xf>
    <xf numFmtId="14" fontId="10" fillId="3" borderId="15" xfId="0" applyNumberFormat="1" applyFont="1" applyFill="1" applyBorder="1" applyAlignment="1" applyProtection="1">
      <alignment horizontal="center" vertical="center"/>
      <protection locked="0"/>
    </xf>
    <xf numFmtId="0" fontId="5" fillId="5" borderId="16" xfId="0" applyFont="1" applyFill="1" applyBorder="1" applyAlignment="1" applyProtection="1">
      <alignment horizontal="left" vertical="center" wrapText="1" indent="1"/>
      <protection locked="0"/>
    </xf>
    <xf numFmtId="0" fontId="5" fillId="5" borderId="17" xfId="0" applyFont="1" applyFill="1" applyBorder="1" applyAlignment="1" applyProtection="1">
      <alignment horizontal="left" vertical="center" wrapText="1" indent="1"/>
      <protection locked="0"/>
    </xf>
    <xf numFmtId="0" fontId="5" fillId="5" borderId="18" xfId="0" applyFont="1" applyFill="1" applyBorder="1" applyAlignment="1" applyProtection="1">
      <alignment horizontal="left" vertical="center" indent="1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5" fillId="3" borderId="0" xfId="0" applyFont="1" applyFill="1" applyAlignment="1" applyProtection="1">
      <alignment vertical="center"/>
    </xf>
    <xf numFmtId="0" fontId="6" fillId="3" borderId="0" xfId="0" applyFont="1" applyFill="1" applyAlignment="1" applyProtection="1">
      <alignment vertical="center"/>
    </xf>
    <xf numFmtId="0" fontId="7" fillId="4" borderId="4" xfId="0" applyFont="1" applyFill="1" applyBorder="1" applyAlignment="1" applyProtection="1">
      <alignment horizontal="center" vertical="center"/>
    </xf>
    <xf numFmtId="0" fontId="7" fillId="4" borderId="5" xfId="0" applyFont="1" applyFill="1" applyBorder="1" applyAlignment="1" applyProtection="1">
      <alignment horizontal="center" vertical="center"/>
    </xf>
    <xf numFmtId="0" fontId="7" fillId="4" borderId="7" xfId="0" applyFont="1" applyFill="1" applyBorder="1" applyAlignment="1" applyProtection="1">
      <alignment horizontal="center" vertical="center"/>
    </xf>
    <xf numFmtId="0" fontId="7" fillId="4" borderId="8" xfId="0" applyFont="1" applyFill="1" applyBorder="1" applyAlignment="1" applyProtection="1">
      <alignment horizontal="center" vertical="center"/>
    </xf>
    <xf numFmtId="0" fontId="9" fillId="4" borderId="1" xfId="0" applyFont="1" applyFill="1" applyBorder="1" applyAlignment="1" applyProtection="1">
      <alignment horizontal="center" vertical="center" wrapText="1"/>
    </xf>
    <xf numFmtId="0" fontId="9" fillId="4" borderId="3" xfId="0" applyFont="1" applyFill="1" applyBorder="1" applyAlignment="1" applyProtection="1">
      <alignment horizontal="center" vertical="center" wrapText="1"/>
    </xf>
    <xf numFmtId="0" fontId="8" fillId="4" borderId="4" xfId="0" applyFont="1" applyFill="1" applyBorder="1" applyAlignment="1" applyProtection="1">
      <alignment horizontal="center" vertical="center"/>
    </xf>
    <xf numFmtId="0" fontId="8" fillId="4" borderId="11" xfId="0" applyFont="1" applyFill="1" applyBorder="1" applyAlignment="1" applyProtection="1">
      <alignment horizontal="center" vertical="center"/>
    </xf>
    <xf numFmtId="0" fontId="8" fillId="4" borderId="7" xfId="0" applyFont="1" applyFill="1" applyBorder="1" applyAlignment="1" applyProtection="1">
      <alignment horizontal="center" vertical="center"/>
    </xf>
    <xf numFmtId="0" fontId="8" fillId="4" borderId="12" xfId="0" applyFont="1" applyFill="1" applyBorder="1" applyAlignment="1" applyProtection="1">
      <alignment horizontal="center" vertical="center"/>
    </xf>
    <xf numFmtId="0" fontId="8" fillId="4" borderId="1" xfId="0" applyFont="1" applyFill="1" applyBorder="1" applyAlignment="1" applyProtection="1">
      <alignment horizontal="center" vertical="center"/>
    </xf>
    <xf numFmtId="0" fontId="8" fillId="4" borderId="14" xfId="0" applyFont="1" applyFill="1" applyBorder="1" applyAlignment="1" applyProtection="1">
      <alignment horizontal="center" vertical="center"/>
    </xf>
    <xf numFmtId="14" fontId="10" fillId="3" borderId="0" xfId="0" applyNumberFormat="1" applyFont="1" applyFill="1" applyAlignment="1" applyProtection="1">
      <alignment horizontal="center" vertical="center"/>
    </xf>
    <xf numFmtId="0" fontId="7" fillId="4" borderId="16" xfId="0" applyFont="1" applyFill="1" applyBorder="1" applyAlignment="1" applyProtection="1">
      <alignment horizontal="center" vertical="center"/>
    </xf>
    <xf numFmtId="0" fontId="7" fillId="4" borderId="17" xfId="0" applyFont="1" applyFill="1" applyBorder="1" applyAlignment="1" applyProtection="1">
      <alignment horizontal="center" vertical="center"/>
    </xf>
    <xf numFmtId="0" fontId="7" fillId="4" borderId="18" xfId="0" applyFont="1" applyFill="1" applyBorder="1" applyAlignment="1" applyProtection="1">
      <alignment horizontal="center" vertical="center"/>
    </xf>
    <xf numFmtId="0" fontId="16" fillId="18" borderId="1" xfId="0" applyFont="1" applyFill="1" applyBorder="1" applyAlignment="1" applyProtection="1">
      <alignment horizontal="center" vertical="center"/>
    </xf>
    <xf numFmtId="0" fontId="16" fillId="18" borderId="2" xfId="0" applyFont="1" applyFill="1" applyBorder="1" applyAlignment="1" applyProtection="1">
      <alignment horizontal="center" vertical="center"/>
    </xf>
    <xf numFmtId="0" fontId="16" fillId="18" borderId="3" xfId="0" applyFont="1" applyFill="1" applyBorder="1" applyAlignment="1" applyProtection="1">
      <alignment horizontal="center" vertical="center"/>
    </xf>
    <xf numFmtId="0" fontId="0" fillId="0" borderId="29" xfId="0" applyBorder="1" applyProtection="1"/>
    <xf numFmtId="0" fontId="0" fillId="0" borderId="0" xfId="0" applyBorder="1" applyProtection="1"/>
    <xf numFmtId="0" fontId="0" fillId="0" borderId="50" xfId="0" applyBorder="1" applyProtection="1"/>
    <xf numFmtId="0" fontId="7" fillId="3" borderId="53" xfId="0" applyFont="1" applyFill="1" applyBorder="1" applyAlignment="1" applyProtection="1">
      <alignment horizontal="left" vertical="center" wrapText="1"/>
    </xf>
    <xf numFmtId="0" fontId="7" fillId="3" borderId="54" xfId="0" applyFont="1" applyFill="1" applyBorder="1" applyAlignment="1" applyProtection="1">
      <alignment horizontal="left" vertical="center" wrapText="1"/>
    </xf>
    <xf numFmtId="0" fontId="7" fillId="3" borderId="52" xfId="0" applyFont="1" applyFill="1" applyBorder="1" applyAlignment="1" applyProtection="1">
      <alignment horizontal="left" vertical="center" wrapText="1"/>
    </xf>
    <xf numFmtId="2" fontId="7" fillId="3" borderId="26" xfId="0" applyNumberFormat="1" applyFont="1" applyFill="1" applyBorder="1" applyAlignment="1" applyProtection="1">
      <alignment horizontal="center" vertical="center"/>
    </xf>
    <xf numFmtId="0" fontId="15" fillId="13" borderId="16" xfId="0" applyFont="1" applyFill="1" applyBorder="1" applyAlignment="1" applyProtection="1">
      <alignment horizontal="left" vertical="center" wrapText="1"/>
    </xf>
    <xf numFmtId="0" fontId="15" fillId="13" borderId="17" xfId="0" applyFont="1" applyFill="1" applyBorder="1" applyAlignment="1" applyProtection="1">
      <alignment horizontal="left" vertical="center" wrapText="1"/>
    </xf>
    <xf numFmtId="0" fontId="15" fillId="13" borderId="51" xfId="0" applyFont="1" applyFill="1" applyBorder="1" applyAlignment="1" applyProtection="1">
      <alignment horizontal="left" vertical="center" wrapText="1"/>
    </xf>
    <xf numFmtId="0" fontId="15" fillId="13" borderId="55" xfId="0" applyFont="1" applyFill="1" applyBorder="1" applyAlignment="1" applyProtection="1">
      <alignment horizontal="left" vertical="center" wrapText="1"/>
    </xf>
    <xf numFmtId="0" fontId="15" fillId="13" borderId="47" xfId="0" applyFont="1" applyFill="1" applyBorder="1" applyAlignment="1" applyProtection="1">
      <alignment horizontal="left" vertical="center" wrapText="1"/>
    </xf>
    <xf numFmtId="0" fontId="15" fillId="13" borderId="48" xfId="0" applyFont="1" applyFill="1" applyBorder="1" applyAlignment="1" applyProtection="1">
      <alignment horizontal="left" vertical="center" wrapText="1"/>
    </xf>
    <xf numFmtId="2" fontId="7" fillId="3" borderId="49" xfId="0" applyNumberFormat="1" applyFont="1" applyFill="1" applyBorder="1" applyAlignment="1" applyProtection="1">
      <alignment horizontal="center" vertical="center"/>
    </xf>
    <xf numFmtId="0" fontId="0" fillId="16" borderId="1" xfId="0" applyFill="1" applyBorder="1" applyAlignment="1" applyProtection="1"/>
    <xf numFmtId="0" fontId="16" fillId="16" borderId="2" xfId="0" applyFont="1" applyFill="1" applyBorder="1" applyAlignment="1" applyProtection="1">
      <alignment horizontal="left" vertical="center"/>
    </xf>
    <xf numFmtId="0" fontId="16" fillId="16" borderId="3" xfId="0" applyFont="1" applyFill="1" applyBorder="1" applyAlignment="1" applyProtection="1">
      <alignment horizontal="left" vertical="center"/>
    </xf>
    <xf numFmtId="2" fontId="21" fillId="16" borderId="10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left"/>
    </xf>
    <xf numFmtId="0" fontId="7" fillId="0" borderId="21" xfId="0" applyFont="1" applyBorder="1" applyAlignment="1" applyProtection="1">
      <alignment horizontal="center" vertical="center" wrapText="1"/>
    </xf>
    <xf numFmtId="2" fontId="7" fillId="0" borderId="39" xfId="0" applyNumberFormat="1" applyFont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/>
    </xf>
    <xf numFmtId="0" fontId="7" fillId="0" borderId="39" xfId="0" applyFont="1" applyBorder="1" applyAlignment="1" applyProtection="1">
      <alignment horizontal="center" vertical="center" wrapText="1"/>
    </xf>
    <xf numFmtId="2" fontId="7" fillId="0" borderId="22" xfId="0" applyNumberFormat="1" applyFont="1" applyBorder="1" applyAlignment="1" applyProtection="1">
      <alignment horizontal="center" vertical="center"/>
    </xf>
    <xf numFmtId="0" fontId="0" fillId="0" borderId="7" xfId="0" applyBorder="1" applyProtection="1"/>
    <xf numFmtId="0" fontId="0" fillId="0" borderId="8" xfId="0" applyBorder="1" applyProtection="1"/>
    <xf numFmtId="0" fontId="0" fillId="0" borderId="56" xfId="0" applyBorder="1" applyProtection="1"/>
  </cellXfs>
  <cellStyles count="3">
    <cellStyle name="Collegamento ipertestuale" xfId="1" builtinId="8"/>
    <cellStyle name="Normal 3" xfId="2" xr:uid="{424330A9-A4BB-4129-87C2-BB93BD5E4812}"/>
    <cellStyle name="Normale" xfId="0" builtinId="0"/>
  </cellStyles>
  <dxfs count="25"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fgColor rgb="FFFF5050"/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33CC"/>
      <color rgb="FF3333CC"/>
      <color rgb="FF6699FF"/>
      <color rgb="FF99CCFF"/>
      <color rgb="FFCC0000"/>
      <color rgb="FFFFCC00"/>
      <color rgb="FFFF5050"/>
      <color rgb="FFFF3B40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 </c:v>
          </c:tx>
          <c:spPr>
            <a:solidFill>
              <a:srgbClr val="99CCFF"/>
            </a:solidFill>
            <a:ln>
              <a:solidFill>
                <a:sysClr val="windowText" lastClr="000000"/>
              </a:solidFill>
            </a:ln>
            <a:effectLst>
              <a:innerShdw blurRad="63500" dist="50800" dir="10800000">
                <a:prstClr val="black">
                  <a:alpha val="50000"/>
                </a:prstClr>
              </a:innerShdw>
            </a:effectLst>
          </c:spPr>
          <c:invertIfNegative val="0"/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solidFill>
                  <a:sysClr val="windowText" lastClr="000000"/>
                </a:solidFill>
              </a:ln>
              <a:effectLst>
                <a:innerShdw blurRad="63500" dist="50800" dir="108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109D-4996-9A48-565E93998B40}"/>
              </c:ext>
            </c:extLst>
          </c:dPt>
          <c:cat>
            <c:strRef>
              <c:f>'Constitutive Ethics Index'!$B$4:$D$9</c:f>
              <c:strCache>
                <c:ptCount val="6"/>
                <c:pt idx="0">
                  <c:v>Accountability</c:v>
                </c:pt>
                <c:pt idx="1">
                  <c:v>Fairness </c:v>
                </c:pt>
                <c:pt idx="2">
                  <c:v>Privacy and Data Governance </c:v>
                </c:pt>
                <c:pt idx="3">
                  <c:v>Accuracy</c:v>
                </c:pt>
                <c:pt idx="4">
                  <c:v>Right to be forgotten</c:v>
                </c:pt>
                <c:pt idx="5">
                  <c:v>Constitutive Ethics Score</c:v>
                </c:pt>
              </c:strCache>
            </c:strRef>
          </c:cat>
          <c:val>
            <c:numRef>
              <c:f>'Constitutive Ethics Index'!$E$4:$E$9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9F-4B8D-9C30-A23021B64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811856"/>
        <c:axId val="1377804368"/>
      </c:barChart>
      <c:catAx>
        <c:axId val="137781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it-IT"/>
          </a:p>
        </c:txPr>
        <c:crossAx val="1377804368"/>
        <c:crosses val="autoZero"/>
        <c:auto val="1"/>
        <c:lblAlgn val="ctr"/>
        <c:lblOffset val="100"/>
        <c:noMultiLvlLbl val="0"/>
      </c:catAx>
      <c:valAx>
        <c:axId val="137780436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eorgia" panose="02040502050405020303" pitchFamily="18" charset="0"/>
                    <a:ea typeface="+mn-ea"/>
                    <a:cs typeface="+mn-cs"/>
                  </a:defRPr>
                </a:pPr>
                <a:r>
                  <a:rPr lang="en-US">
                    <a:latin typeface="Georgia" panose="02040502050405020303" pitchFamily="18" charset="0"/>
                  </a:rPr>
                  <a:t>Ethics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eorgia" panose="02040502050405020303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it-IT"/>
          </a:p>
        </c:txPr>
        <c:crossAx val="137781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456494</xdr:colOff>
      <xdr:row>2</xdr:row>
      <xdr:rowOff>106257</xdr:rowOff>
    </xdr:from>
    <xdr:to>
      <xdr:col>12</xdr:col>
      <xdr:colOff>148167</xdr:colOff>
      <xdr:row>12</xdr:row>
      <xdr:rowOff>44450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3E1B9E7-1103-71F5-1802-623E33E60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84948</xdr:colOff>
      <xdr:row>11</xdr:row>
      <xdr:rowOff>181328</xdr:rowOff>
    </xdr:from>
    <xdr:to>
      <xdr:col>2</xdr:col>
      <xdr:colOff>504048</xdr:colOff>
      <xdr:row>11</xdr:row>
      <xdr:rowOff>592808</xdr:rowOff>
    </xdr:to>
    <xdr:pic>
      <xdr:nvPicPr>
        <xdr:cNvPr id="4" name="Elemento grafico 3" descr="Freccia a destra contorno">
          <a:extLst>
            <a:ext uri="{FF2B5EF4-FFF2-40B4-BE49-F238E27FC236}">
              <a16:creationId xmlns:a16="http://schemas.microsoft.com/office/drawing/2014/main" id="{1B4D3644-D585-B9EE-ED50-D0D25B564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21837" y="2940050"/>
          <a:ext cx="419100" cy="41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bbb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E130-DB95-4521-AD84-62C0C7581655}">
  <dimension ref="A1:F18"/>
  <sheetViews>
    <sheetView showGridLines="0" tabSelected="1" workbookViewId="0">
      <selection activeCell="D3" sqref="D3"/>
    </sheetView>
  </sheetViews>
  <sheetFormatPr defaultColWidth="0" defaultRowHeight="14.4" customHeight="1" zeroHeight="1" x14ac:dyDescent="0.35"/>
  <cols>
    <col min="1" max="1" width="5.1796875" style="98" customWidth="1"/>
    <col min="2" max="2" width="26.26953125" style="98" customWidth="1"/>
    <col min="3" max="3" width="23.7265625" style="98" customWidth="1"/>
    <col min="4" max="4" width="51.54296875" style="98" customWidth="1"/>
    <col min="5" max="5" width="7.90625" style="98" customWidth="1"/>
    <col min="6" max="6" width="8.81640625" style="1" hidden="1" customWidth="1"/>
    <col min="7" max="16384" width="8.81640625" style="98" hidden="1"/>
  </cols>
  <sheetData>
    <row r="1" spans="2:4" ht="38" customHeight="1" thickBot="1" x14ac:dyDescent="0.4">
      <c r="B1" s="95" t="s">
        <v>48</v>
      </c>
      <c r="C1" s="96"/>
      <c r="D1" s="97"/>
    </row>
    <row r="2" spans="2:4" ht="15" thickBot="1" x14ac:dyDescent="0.4">
      <c r="B2" s="99"/>
      <c r="C2" s="99"/>
      <c r="D2" s="100"/>
    </row>
    <row r="3" spans="2:4" ht="22.5" customHeight="1" x14ac:dyDescent="0.35">
      <c r="B3" s="101" t="s">
        <v>0</v>
      </c>
      <c r="C3" s="102"/>
      <c r="D3" s="86" t="s">
        <v>1</v>
      </c>
    </row>
    <row r="4" spans="2:4" ht="21" customHeight="1" thickBot="1" x14ac:dyDescent="0.4">
      <c r="B4" s="103"/>
      <c r="C4" s="104"/>
      <c r="D4" s="87" t="s">
        <v>1</v>
      </c>
    </row>
    <row r="5" spans="2:4" ht="15" thickBot="1" x14ac:dyDescent="0.4"/>
    <row r="6" spans="2:4" ht="20" customHeight="1" thickBot="1" x14ac:dyDescent="0.4">
      <c r="B6" s="105" t="s">
        <v>2</v>
      </c>
      <c r="C6" s="106"/>
      <c r="D6" s="88" t="s">
        <v>3</v>
      </c>
    </row>
    <row r="7" spans="2:4" ht="15" thickBot="1" x14ac:dyDescent="0.4"/>
    <row r="8" spans="2:4" ht="21" customHeight="1" x14ac:dyDescent="0.35">
      <c r="B8" s="107" t="s">
        <v>4</v>
      </c>
      <c r="C8" s="108"/>
      <c r="D8" s="89" t="s">
        <v>5</v>
      </c>
    </row>
    <row r="9" spans="2:4" ht="21" customHeight="1" thickBot="1" x14ac:dyDescent="0.4">
      <c r="B9" s="109"/>
      <c r="C9" s="110"/>
      <c r="D9" s="90" t="s">
        <v>49</v>
      </c>
    </row>
    <row r="10" spans="2:4" ht="15" thickBot="1" x14ac:dyDescent="0.4">
      <c r="B10" s="99"/>
      <c r="C10" s="99"/>
      <c r="D10" s="99"/>
    </row>
    <row r="11" spans="2:4" ht="21.5" customHeight="1" thickBot="1" x14ac:dyDescent="0.4">
      <c r="B11" s="111" t="s">
        <v>50</v>
      </c>
      <c r="C11" s="112"/>
      <c r="D11" s="91">
        <f ca="1">TODAY()</f>
        <v>44935</v>
      </c>
    </row>
    <row r="12" spans="2:4" ht="14.5" x14ac:dyDescent="0.35">
      <c r="B12" s="113"/>
      <c r="C12" s="113"/>
      <c r="D12" s="113"/>
    </row>
    <row r="13" spans="2:4" ht="20" customHeight="1" x14ac:dyDescent="0.35">
      <c r="B13" s="114" t="s">
        <v>6</v>
      </c>
      <c r="C13" s="115"/>
      <c r="D13" s="116"/>
    </row>
    <row r="14" spans="2:4" ht="89" customHeight="1" x14ac:dyDescent="0.35">
      <c r="B14" s="92"/>
      <c r="C14" s="93"/>
      <c r="D14" s="94"/>
    </row>
    <row r="15" spans="2:4" ht="14.5" x14ac:dyDescent="0.35">
      <c r="B15" s="99"/>
      <c r="C15" s="99"/>
      <c r="D15" s="100"/>
    </row>
    <row r="16" spans="2:4" ht="22.5" customHeight="1" x14ac:dyDescent="0.35">
      <c r="B16" s="114" t="s">
        <v>7</v>
      </c>
      <c r="C16" s="115"/>
      <c r="D16" s="116"/>
    </row>
    <row r="17" spans="2:4" ht="94.5" customHeight="1" x14ac:dyDescent="0.35">
      <c r="B17" s="92"/>
      <c r="C17" s="93"/>
      <c r="D17" s="94"/>
    </row>
    <row r="18" spans="2:4" ht="14.5" x14ac:dyDescent="0.35">
      <c r="B18" s="99"/>
      <c r="C18" s="99"/>
      <c r="D18" s="100"/>
    </row>
  </sheetData>
  <sheetProtection algorithmName="SHA-512" hashValue="qvl0fX6kDeGhgtA1n8v9ZYj5SRhlSZOqFviOZiC04RDk2UFA7tueHIUtrAh0Jd4YZe7rkqt9/h3G5rR08rfTwg==" saltValue="Qjwm0qwwuECoaU/vVfgfIw==" spinCount="100000" sheet="1" objects="1" scenarios="1" selectLockedCells="1"/>
  <mergeCells count="9">
    <mergeCell ref="B14:D14"/>
    <mergeCell ref="B16:D16"/>
    <mergeCell ref="B17:D17"/>
    <mergeCell ref="B1:D1"/>
    <mergeCell ref="B3:C4"/>
    <mergeCell ref="B6:C6"/>
    <mergeCell ref="B8:C9"/>
    <mergeCell ref="B11:C11"/>
    <mergeCell ref="B13:D13"/>
  </mergeCells>
  <hyperlinks>
    <hyperlink ref="D9" r:id="rId1" xr:uid="{0FDB0361-257B-476D-BD04-D28A5E84858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218D9F-1235-4607-8058-2F30D210D26B}">
          <x14:formula1>
            <xm:f>Attractiveness!$A$2:$A$19</xm:f>
          </x14:formula1>
          <xm:sqref>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FB0D-A8DD-4497-8F3D-7FE6EBD49003}">
  <dimension ref="A1:H26"/>
  <sheetViews>
    <sheetView showGridLines="0" zoomScale="87" zoomScaleNormal="100" workbookViewId="0">
      <selection activeCell="C4" sqref="C4"/>
    </sheetView>
  </sheetViews>
  <sheetFormatPr defaultColWidth="0" defaultRowHeight="14.5" zeroHeight="1" x14ac:dyDescent="0.35"/>
  <cols>
    <col min="1" max="1" width="18" style="20" customWidth="1"/>
    <col min="2" max="2" width="45.7265625" style="20" customWidth="1"/>
    <col min="3" max="3" width="23.08984375" style="24" customWidth="1"/>
    <col min="4" max="4" width="58.6328125" style="75" customWidth="1"/>
    <col min="5" max="5" width="8.6328125" style="20" customWidth="1"/>
    <col min="6" max="6" width="13" style="20" hidden="1" customWidth="1"/>
    <col min="7" max="7" width="15.1796875" style="20" customWidth="1"/>
    <col min="8" max="8" width="21.1796875" style="20" customWidth="1"/>
    <col min="9" max="9" width="8.90625" style="20" customWidth="1"/>
    <col min="10" max="16384" width="8.90625" style="20" hidden="1"/>
  </cols>
  <sheetData>
    <row r="1" spans="1:8" ht="32" customHeight="1" thickBot="1" x14ac:dyDescent="0.4">
      <c r="A1" s="9" t="s">
        <v>51</v>
      </c>
      <c r="B1" s="10"/>
      <c r="C1" s="10"/>
      <c r="D1" s="10"/>
      <c r="E1" s="10"/>
      <c r="F1" s="10"/>
      <c r="G1" s="10"/>
      <c r="H1" s="11"/>
    </row>
    <row r="2" spans="1:8" ht="14" customHeight="1" thickBot="1" x14ac:dyDescent="0.4">
      <c r="A2" s="7"/>
      <c r="B2" s="7"/>
      <c r="C2" s="7"/>
      <c r="D2" s="8"/>
    </row>
    <row r="3" spans="1:8" s="24" customFormat="1" ht="36.5" customHeight="1" thickBot="1" x14ac:dyDescent="0.4">
      <c r="A3" s="21" t="s">
        <v>29</v>
      </c>
      <c r="B3" s="84" t="s">
        <v>58</v>
      </c>
      <c r="C3" s="85" t="s">
        <v>82</v>
      </c>
      <c r="D3" s="21" t="s">
        <v>30</v>
      </c>
      <c r="E3" s="21" t="s">
        <v>31</v>
      </c>
      <c r="F3" s="22" t="s">
        <v>32</v>
      </c>
      <c r="G3" s="21" t="s">
        <v>33</v>
      </c>
      <c r="H3" s="23" t="s">
        <v>34</v>
      </c>
    </row>
    <row r="4" spans="1:8" ht="73" customHeight="1" x14ac:dyDescent="0.35">
      <c r="A4" s="25" t="s">
        <v>52</v>
      </c>
      <c r="B4" s="26" t="s">
        <v>59</v>
      </c>
      <c r="C4" s="15"/>
      <c r="D4" s="27" t="s">
        <v>76</v>
      </c>
      <c r="E4" s="28">
        <f>IF(C4="HIGH",1,IF(C4="MEDIUM",0.5,IF(C4="N/A","N/A",0)))</f>
        <v>0</v>
      </c>
      <c r="F4" s="29">
        <v>0.33329999999999999</v>
      </c>
      <c r="G4" s="30" cm="1">
        <f t="array" ref="G4">(SUMPRODUCT(--(E4:E6&lt;&gt;"N/A"),E4:E6,F4:F6)/SUMIF(E4:E6,"&lt;&gt;N/A",F4:F6))*10</f>
        <v>0</v>
      </c>
      <c r="H4" s="31" t="s">
        <v>67</v>
      </c>
    </row>
    <row r="5" spans="1:8" ht="88.25" customHeight="1" x14ac:dyDescent="0.35">
      <c r="A5" s="32"/>
      <c r="B5" s="33" t="s">
        <v>60</v>
      </c>
      <c r="C5" s="16"/>
      <c r="D5" s="34" t="s">
        <v>78</v>
      </c>
      <c r="E5" s="35">
        <f>IF(C5="Monadic Responsibility",1,IF(C5="Dyadic Responsibility",1,IF(C5="Triadic Responsibility",1,IF(C5="Others",1,IF(C5="N/A","N/A",0)))))</f>
        <v>0</v>
      </c>
      <c r="F5" s="36">
        <v>0.33329999999999999</v>
      </c>
      <c r="G5" s="37"/>
      <c r="H5" s="38" t="s">
        <v>68</v>
      </c>
    </row>
    <row r="6" spans="1:8" ht="82.25" customHeight="1" thickBot="1" x14ac:dyDescent="0.4">
      <c r="A6" s="39"/>
      <c r="B6" s="40" t="s">
        <v>61</v>
      </c>
      <c r="C6" s="17"/>
      <c r="D6" s="41" t="s">
        <v>79</v>
      </c>
      <c r="E6" s="42">
        <f>IF(C6="Sole Responsibility",1,IF(C6="Shared Responsibility",1,IF(C6="Sphere of Responsibility",1,IF(C6="Others",1,IF(C6="N/A","N/A",0)))))</f>
        <v>0</v>
      </c>
      <c r="F6" s="43">
        <v>0.33329999999999999</v>
      </c>
      <c r="G6" s="44"/>
      <c r="H6" s="45" t="s">
        <v>68</v>
      </c>
    </row>
    <row r="7" spans="1:8" ht="63.65" customHeight="1" thickTop="1" x14ac:dyDescent="0.35">
      <c r="A7" s="46" t="s">
        <v>38</v>
      </c>
      <c r="B7" s="47" t="s">
        <v>44</v>
      </c>
      <c r="C7" s="16"/>
      <c r="D7" s="48" t="s">
        <v>46</v>
      </c>
      <c r="E7" s="35">
        <f>IF(C7="YES",1,IF(C7="N/A","N/A",0))</f>
        <v>0</v>
      </c>
      <c r="F7" s="49">
        <v>0.2</v>
      </c>
      <c r="G7" s="50" cm="1">
        <f t="array" ref="G7">(SUMPRODUCT(--(E7:E11&lt;&gt;"None"),E7:E11,F7:F11)/SUMIF(E7:E11,"&lt;&gt;None",F7:F11))*10</f>
        <v>0</v>
      </c>
      <c r="H7" s="51" t="s">
        <v>69</v>
      </c>
    </row>
    <row r="8" spans="1:8" ht="40" customHeight="1" x14ac:dyDescent="0.35">
      <c r="A8" s="32"/>
      <c r="B8" s="33" t="s">
        <v>45</v>
      </c>
      <c r="C8" s="16"/>
      <c r="D8" s="52"/>
      <c r="E8" s="35">
        <f>IF(C8="YES",1,IF(C8="N/A","N/A",0))</f>
        <v>0</v>
      </c>
      <c r="F8" s="53">
        <v>0.2</v>
      </c>
      <c r="G8" s="54"/>
      <c r="H8" s="51" t="s">
        <v>69</v>
      </c>
    </row>
    <row r="9" spans="1:8" ht="42.5" customHeight="1" x14ac:dyDescent="0.35">
      <c r="A9" s="32"/>
      <c r="B9" s="33" t="s">
        <v>62</v>
      </c>
      <c r="C9" s="16"/>
      <c r="D9" s="52"/>
      <c r="E9" s="35">
        <f>IF(C9="YES",1,IF(C9="N/A","N/A",0))</f>
        <v>0</v>
      </c>
      <c r="F9" s="53">
        <v>0.2</v>
      </c>
      <c r="G9" s="54"/>
      <c r="H9" s="51" t="s">
        <v>69</v>
      </c>
    </row>
    <row r="10" spans="1:8" ht="40.5" customHeight="1" x14ac:dyDescent="0.35">
      <c r="A10" s="32"/>
      <c r="B10" s="33" t="s">
        <v>63</v>
      </c>
      <c r="C10" s="16"/>
      <c r="D10" s="55"/>
      <c r="E10" s="35">
        <f>IF(C10="HIGH",1,IF(C10="MEDIUM",0.5,IF(C10="N/A","N/A",0)))</f>
        <v>0</v>
      </c>
      <c r="F10" s="53">
        <v>0.2</v>
      </c>
      <c r="G10" s="54"/>
      <c r="H10" s="38" t="s">
        <v>70</v>
      </c>
    </row>
    <row r="11" spans="1:8" ht="120" customHeight="1" thickBot="1" x14ac:dyDescent="0.4">
      <c r="A11" s="39"/>
      <c r="B11" s="40" t="s">
        <v>64</v>
      </c>
      <c r="C11" s="17"/>
      <c r="D11" s="41" t="s">
        <v>43</v>
      </c>
      <c r="E11" s="42">
        <f>IF(C11="Anti-classification",1,IF(C11="Classification parity",1,IF(C11="Calibration",1,IF(C11="Statistical parity",1,IF(C11="N/A","N/A",0)))))</f>
        <v>0</v>
      </c>
      <c r="F11" s="56">
        <v>0.2</v>
      </c>
      <c r="G11" s="57" cm="1">
        <f t="array" ref="G11">(SUMPRODUCT(--(E11:E19&lt;&gt;"N/A"),E11:E19,F11:F19)/SUMIF(E11:E19,"&lt;&gt;N/A",F11:F19))*10</f>
        <v>0</v>
      </c>
      <c r="H11" s="45" t="s">
        <v>70</v>
      </c>
    </row>
    <row r="12" spans="1:8" ht="39" customHeight="1" thickTop="1" x14ac:dyDescent="0.35">
      <c r="A12" s="58" t="s">
        <v>53</v>
      </c>
      <c r="B12" s="47" t="s">
        <v>65</v>
      </c>
      <c r="C12" s="18"/>
      <c r="D12" s="59"/>
      <c r="E12" s="60">
        <f>IF(C12="YES",1,IF(C12="N/A","N/A",0))</f>
        <v>0</v>
      </c>
      <c r="F12" s="61">
        <v>0.25</v>
      </c>
      <c r="G12" s="50" cm="1">
        <f t="array" ref="G12">(SUMPRODUCT(--(E12:E15&lt;&gt;"N/A"),E12:E15,F12:F15)/SUMIF(E12:E15,"&lt;&gt;N/A",F12:F15))*10</f>
        <v>0</v>
      </c>
      <c r="H12" s="51" t="s">
        <v>71</v>
      </c>
    </row>
    <row r="13" spans="1:8" ht="45" customHeight="1" x14ac:dyDescent="0.35">
      <c r="A13" s="62"/>
      <c r="B13" s="33" t="s">
        <v>66</v>
      </c>
      <c r="C13" s="16"/>
      <c r="D13" s="55"/>
      <c r="E13" s="35">
        <f>IF(C13="YES",1,IF(C13="N/A","N/A",0))</f>
        <v>0</v>
      </c>
      <c r="F13" s="63">
        <v>0.25</v>
      </c>
      <c r="G13" s="54"/>
      <c r="H13" s="38" t="s">
        <v>71</v>
      </c>
    </row>
    <row r="14" spans="1:8" ht="147.65" customHeight="1" x14ac:dyDescent="0.35">
      <c r="A14" s="64"/>
      <c r="B14" s="33" t="s">
        <v>47</v>
      </c>
      <c r="C14" s="16"/>
      <c r="D14" s="34" t="s">
        <v>80</v>
      </c>
      <c r="E14" s="35">
        <f>IF(C14="HIGH",1,IF(C14="MEDIUM",0.5,IF(C14="N/A","N/A",0)))</f>
        <v>0</v>
      </c>
      <c r="F14" s="63">
        <v>0.25</v>
      </c>
      <c r="G14" s="65"/>
      <c r="H14" s="38" t="s">
        <v>67</v>
      </c>
    </row>
    <row r="15" spans="1:8" ht="61.75" customHeight="1" thickBot="1" x14ac:dyDescent="0.4">
      <c r="A15" s="66"/>
      <c r="B15" s="40" t="s">
        <v>74</v>
      </c>
      <c r="C15" s="17"/>
      <c r="D15" s="41" t="s">
        <v>81</v>
      </c>
      <c r="E15" s="42">
        <f>IF(C15="HIGH",1,IF(C15="MEDIUM",0.5,IF(C15="N/A","N/A",0)))</f>
        <v>0</v>
      </c>
      <c r="F15" s="36">
        <v>0.25</v>
      </c>
      <c r="G15" s="57"/>
      <c r="H15" s="79" t="s">
        <v>77</v>
      </c>
    </row>
    <row r="16" spans="1:8" ht="48" customHeight="1" thickTop="1" x14ac:dyDescent="0.35">
      <c r="A16" s="67" t="s">
        <v>35</v>
      </c>
      <c r="B16" s="68" t="s">
        <v>36</v>
      </c>
      <c r="C16" s="19"/>
      <c r="D16" s="69"/>
      <c r="E16" s="70">
        <f>IF(C16="YES",1,IF(C16="N/A","N/A",0))</f>
        <v>0</v>
      </c>
      <c r="F16" s="36">
        <v>0.5</v>
      </c>
      <c r="G16" s="71" cm="1">
        <f t="array" ref="G16">(SUMPRODUCT(--(E16:E17&lt;&gt;"N/A"),E16:E17,F16:F17)/SUMIF(E16:E17,"&lt;&gt;N/A",F16:F17))*10</f>
        <v>0</v>
      </c>
      <c r="H16" s="51" t="s">
        <v>70</v>
      </c>
    </row>
    <row r="17" spans="1:8" ht="57.65" customHeight="1" thickBot="1" x14ac:dyDescent="0.4">
      <c r="A17" s="32"/>
      <c r="B17" s="33" t="s">
        <v>37</v>
      </c>
      <c r="C17" s="16"/>
      <c r="D17" s="55"/>
      <c r="E17" s="35">
        <f>IF(C17="YES",1,IF(C17="N/A","N/A",0))</f>
        <v>0</v>
      </c>
      <c r="F17" s="63">
        <v>0.5</v>
      </c>
      <c r="G17" s="54"/>
      <c r="H17" s="38" t="s">
        <v>70</v>
      </c>
    </row>
    <row r="18" spans="1:8" ht="61.75" customHeight="1" thickTop="1" x14ac:dyDescent="0.35">
      <c r="A18" s="58" t="s">
        <v>39</v>
      </c>
      <c r="B18" s="47" t="s">
        <v>40</v>
      </c>
      <c r="C18" s="18"/>
      <c r="D18" s="59"/>
      <c r="E18" s="60">
        <f>IF(C18="YES",1,IF(C18="N/A","N/A",0))</f>
        <v>0</v>
      </c>
      <c r="F18" s="72">
        <v>0.5</v>
      </c>
      <c r="G18" s="50" cm="1">
        <f t="array" ref="G18">(SUMPRODUCT(--(E18:E19&lt;&gt;"N/A"),E18:E19,F18:F19)/SUMIF(E18:E19,"&lt;&gt;N/A",F18:F19))*10</f>
        <v>0</v>
      </c>
      <c r="H18" s="51" t="s">
        <v>72</v>
      </c>
    </row>
    <row r="19" spans="1:8" ht="64.75" customHeight="1" thickBot="1" x14ac:dyDescent="0.4">
      <c r="A19" s="66"/>
      <c r="B19" s="40" t="s">
        <v>75</v>
      </c>
      <c r="C19" s="17"/>
      <c r="D19" s="73"/>
      <c r="E19" s="42">
        <f>IF(C19="YES",1,IF(C19="N/A","N/A",0))</f>
        <v>0</v>
      </c>
      <c r="F19" s="74">
        <v>0.5</v>
      </c>
      <c r="G19" s="57"/>
      <c r="H19" s="45" t="s">
        <v>72</v>
      </c>
    </row>
    <row r="20" spans="1:8" ht="15" thickTop="1" x14ac:dyDescent="0.35"/>
    <row r="21" spans="1:8" ht="15" thickBot="1" x14ac:dyDescent="0.4"/>
    <row r="22" spans="1:8" ht="124.5" customHeight="1" thickBot="1" x14ac:dyDescent="0.4">
      <c r="A22" s="76" t="s">
        <v>73</v>
      </c>
      <c r="B22" s="77"/>
      <c r="C22" s="77"/>
      <c r="D22" s="77"/>
      <c r="E22" s="77"/>
      <c r="F22" s="77"/>
      <c r="G22" s="77"/>
      <c r="H22" s="78"/>
    </row>
    <row r="23" spans="1:8" x14ac:dyDescent="0.35"/>
    <row r="26" spans="1:8" ht="12" hidden="1" customHeight="1" x14ac:dyDescent="0.35"/>
  </sheetData>
  <sheetProtection algorithmName="SHA-512" hashValue="4lY/RyqWcZpHwtxajJHwA5xJaVTta3GeBluWEhh2IPCqOyii/FVDCuU5QanYy39eWTipf0JctpwE7WTrC5AxgA==" saltValue="fjzrHpYA+I3H6BCAU58hNg==" spinCount="100000" sheet="1" objects="1" scenarios="1" selectLockedCells="1"/>
  <mergeCells count="12">
    <mergeCell ref="A22:H22"/>
    <mergeCell ref="A1:H1"/>
    <mergeCell ref="G4:G6"/>
    <mergeCell ref="A4:A6"/>
    <mergeCell ref="A18:A19"/>
    <mergeCell ref="G18:G19"/>
    <mergeCell ref="A16:A17"/>
    <mergeCell ref="G16:G17"/>
    <mergeCell ref="A12:A15"/>
    <mergeCell ref="G12:G15"/>
    <mergeCell ref="A7:A11"/>
    <mergeCell ref="G7:G11"/>
  </mergeCells>
  <conditionalFormatting sqref="C11">
    <cfRule type="containsText" dxfId="18" priority="36" operator="containsText" text="Statistical parity">
      <formula>NOT(ISERROR(SEARCH("Statistical parity",C11)))</formula>
    </cfRule>
    <cfRule type="containsText" dxfId="17" priority="37" operator="containsText" text="Calibration">
      <formula>NOT(ISERROR(SEARCH("Calibration",C11)))</formula>
    </cfRule>
    <cfRule type="containsText" dxfId="16" priority="38" operator="containsText" text="Classification parity">
      <formula>NOT(ISERROR(SEARCH("Classification parity",C11)))</formula>
    </cfRule>
    <cfRule type="containsText" dxfId="15" priority="39" operator="containsText" text="Anti-classification">
      <formula>NOT(ISERROR(SEARCH("Anti-classification",C11)))</formula>
    </cfRule>
    <cfRule type="containsText" dxfId="14" priority="40" operator="containsText" text="Calibration;Classification parity;Anti-classification;Statistical parity">
      <formula>NOT(ISERROR(SEARCH("Calibration;Classification parity;Anti-classification;Statistical parity",C11)))</formula>
    </cfRule>
  </conditionalFormatting>
  <conditionalFormatting sqref="C5">
    <cfRule type="containsText" dxfId="13" priority="23" operator="containsText" text="Triadic Responsibility">
      <formula>NOT(ISERROR(SEARCH("Triadic Responsibility",C5)))</formula>
    </cfRule>
    <cfRule type="containsText" dxfId="12" priority="24" operator="containsText" text="Dyadic Responsibility">
      <formula>NOT(ISERROR(SEARCH("Dyadic Responsibility",C5)))</formula>
    </cfRule>
    <cfRule type="containsText" dxfId="11" priority="25" operator="containsText" text="Monadic Responsibility">
      <formula>NOT(ISERROR(SEARCH("Monadic Responsibility",C5)))</formula>
    </cfRule>
  </conditionalFormatting>
  <conditionalFormatting sqref="C6">
    <cfRule type="containsText" dxfId="10" priority="15" operator="containsText" text="Sphere Responsibility">
      <formula>NOT(ISERROR(SEARCH("Sphere Responsibility",C6)))</formula>
    </cfRule>
    <cfRule type="containsText" dxfId="9" priority="17" operator="containsText" text="Shared Responsibility">
      <formula>NOT(ISERROR(SEARCH("Shared Responsibility",C6)))</formula>
    </cfRule>
    <cfRule type="containsText" dxfId="8" priority="18" operator="containsText" text="Sole Responsibility">
      <formula>NOT(ISERROR(SEARCH("Sole Responsibility",C6)))</formula>
    </cfRule>
  </conditionalFormatting>
  <conditionalFormatting sqref="C4:C19">
    <cfRule type="containsText" dxfId="7" priority="1" operator="containsText" text="N/A">
      <formula>NOT(ISERROR(SEARCH("N/A",C4)))</formula>
    </cfRule>
    <cfRule type="containsText" dxfId="6" priority="4" operator="containsText" text="NO">
      <formula>NOT(ISERROR(SEARCH("NO",C4)))</formula>
    </cfRule>
    <cfRule type="containsText" dxfId="5" priority="8" operator="containsText" text="YES">
      <formula>NOT(ISERROR(SEARCH("YES",C4)))</formula>
    </cfRule>
    <cfRule type="containsText" dxfId="4" priority="10" operator="containsText" text="HIGH">
      <formula>NOT(ISERROR(SEARCH("HIGH",C4)))</formula>
    </cfRule>
    <cfRule type="containsText" dxfId="3" priority="11" operator="containsText" text="MEDIUM">
      <formula>NOT(ISERROR(SEARCH("MEDIUM",C4)))</formula>
    </cfRule>
    <cfRule type="containsText" dxfId="2" priority="12" operator="containsText" text="LOW">
      <formula>NOT(ISERROR(SEARCH("LOW",C4)))</formula>
    </cfRule>
    <cfRule type="containsText" dxfId="1" priority="14" operator="containsText" text="None">
      <formula>NOT(ISERROR(SEARCH("None",C4)))</formula>
    </cfRule>
    <cfRule type="containsText" dxfId="0" priority="16" operator="containsText" text="Others">
      <formula>NOT(ISERROR(SEARCH("Others",C4)))</formula>
    </cfRule>
  </conditionalFormatting>
  <dataValidations count="7">
    <dataValidation type="list" allowBlank="1" showInputMessage="1" showErrorMessage="1" sqref="C7:C9 C16:C19 C12:C13" xr:uid="{1038A5EB-CED6-4454-8722-6233CE1E2D84}">
      <formula1>"YES,NO,N/A"</formula1>
    </dataValidation>
    <dataValidation type="list" allowBlank="1" showInputMessage="1" showErrorMessage="1" sqref="C16:C17" xr:uid="{8B1F9007-4611-405F-8EF7-D38528F72A4E}">
      <formula1>"LOW,MEDIUM,HIGH"</formula1>
    </dataValidation>
    <dataValidation type="list" allowBlank="1" showInputMessage="1" showErrorMessage="1" sqref="C11" xr:uid="{47A6FFF5-C995-42A7-B27E-E7E53AFDA32F}">
      <formula1>"Anti-classification,Classification parity,Calibration,Statistical parity,None,N/A"</formula1>
    </dataValidation>
    <dataValidation type="list" allowBlank="1" showInputMessage="1" showErrorMessage="1" sqref="C5" xr:uid="{ABB51E0A-B2ED-472C-8BB1-425799D5FE87}">
      <formula1>"Monadic Responsibility,Dyadic Responsibility,Triadic Responsibility,Others,None,N/A"</formula1>
    </dataValidation>
    <dataValidation type="list" allowBlank="1" showInputMessage="1" showErrorMessage="1" sqref="C7:C9 C11" xr:uid="{560A638B-3656-477B-AB92-F9951AB435F9}">
      <formula1>"Sole Responsibility,Shared Responsibility,Sphere of Responsibility,Others,None"</formula1>
    </dataValidation>
    <dataValidation type="list" allowBlank="1" showInputMessage="1" showErrorMessage="1" sqref="C4 C10 C14 C15" xr:uid="{22DF39E5-C1E6-4C64-8FFF-88B152BBC41A}">
      <formula1>"LOW,MEDIUM,HIGH,N/A"</formula1>
    </dataValidation>
    <dataValidation type="list" allowBlank="1" showInputMessage="1" showErrorMessage="1" sqref="C6 C10" xr:uid="{FE52239B-0C9C-4326-A50C-F068209D7198}">
      <formula1>"Sole Responsibility,Shared Responsibility,Sphere of Responsibility,Others,None,N/A"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1EDE-473B-4E73-83B6-FA317F29FE50}">
  <dimension ref="A1:M21"/>
  <sheetViews>
    <sheetView showGridLines="0" zoomScale="90" zoomScaleNormal="90" workbookViewId="0">
      <selection sqref="A1:XFD1048576"/>
    </sheetView>
  </sheetViews>
  <sheetFormatPr defaultColWidth="0" defaultRowHeight="14.5" zeroHeight="1" x14ac:dyDescent="0.35"/>
  <cols>
    <col min="1" max="1" width="14.453125" style="98" customWidth="1"/>
    <col min="2" max="2" width="10.08984375" style="98" customWidth="1"/>
    <col min="3" max="3" width="8.90625" style="98" customWidth="1"/>
    <col min="4" max="4" width="23.6328125" style="98" customWidth="1"/>
    <col min="5" max="5" width="15.90625" style="98" customWidth="1"/>
    <col min="6" max="6" width="23.6328125" style="98" customWidth="1"/>
    <col min="7" max="7" width="12.6328125" style="98" customWidth="1"/>
    <col min="8" max="8" width="8.7265625" style="98" customWidth="1"/>
    <col min="9" max="9" width="16.6328125" style="98" customWidth="1"/>
    <col min="10" max="10" width="11.81640625" style="98" customWidth="1"/>
    <col min="11" max="14" width="8.7265625" style="98" customWidth="1"/>
    <col min="15" max="16384" width="8.7265625" style="98" hidden="1"/>
  </cols>
  <sheetData>
    <row r="1" spans="1:13" ht="26.5" customHeight="1" thickBot="1" x14ac:dyDescent="0.4">
      <c r="A1" s="117" t="s">
        <v>56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9"/>
    </row>
    <row r="2" spans="1:13" ht="15" thickBot="1" x14ac:dyDescent="0.4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2"/>
    </row>
    <row r="3" spans="1:13" ht="36.5" customHeight="1" thickBot="1" x14ac:dyDescent="0.4">
      <c r="A3" s="81" t="s">
        <v>54</v>
      </c>
      <c r="B3" s="82"/>
      <c r="C3" s="82"/>
      <c r="D3" s="83"/>
      <c r="E3" s="14" t="s">
        <v>55</v>
      </c>
      <c r="F3" s="121"/>
      <c r="G3" s="121"/>
      <c r="H3" s="121"/>
      <c r="I3" s="121"/>
      <c r="J3" s="121"/>
      <c r="K3" s="121"/>
      <c r="L3" s="121"/>
      <c r="M3" s="122"/>
    </row>
    <row r="4" spans="1:13" ht="24" customHeight="1" x14ac:dyDescent="0.35">
      <c r="A4" s="80">
        <v>1</v>
      </c>
      <c r="B4" s="123" t="str">
        <f>'Constitutive Ethics Evaluation'!A4</f>
        <v>Accountability</v>
      </c>
      <c r="C4" s="124"/>
      <c r="D4" s="125"/>
      <c r="E4" s="126">
        <f>'Constitutive Ethics Evaluation'!G4</f>
        <v>0</v>
      </c>
      <c r="F4" s="121"/>
      <c r="G4" s="121"/>
      <c r="H4" s="121"/>
      <c r="I4" s="121"/>
      <c r="J4" s="121"/>
      <c r="K4" s="121"/>
      <c r="L4" s="121"/>
      <c r="M4" s="122"/>
    </row>
    <row r="5" spans="1:13" ht="24" customHeight="1" x14ac:dyDescent="0.35">
      <c r="A5" s="12">
        <v>2</v>
      </c>
      <c r="B5" s="127" t="str">
        <f>'Constitutive Ethics Evaluation'!A7</f>
        <v xml:space="preserve">Fairness </v>
      </c>
      <c r="C5" s="128"/>
      <c r="D5" s="129"/>
      <c r="E5" s="126">
        <f>'Constitutive Ethics Evaluation'!G7</f>
        <v>0</v>
      </c>
      <c r="F5" s="121"/>
      <c r="G5" s="121"/>
      <c r="H5" s="121"/>
      <c r="I5" s="121"/>
      <c r="J5" s="121"/>
      <c r="K5" s="121"/>
      <c r="L5" s="121"/>
      <c r="M5" s="122"/>
    </row>
    <row r="6" spans="1:13" ht="24" customHeight="1" x14ac:dyDescent="0.35">
      <c r="A6" s="12">
        <v>3</v>
      </c>
      <c r="B6" s="127" t="str">
        <f>'Constitutive Ethics Evaluation'!A12</f>
        <v xml:space="preserve">Privacy and Data Governance </v>
      </c>
      <c r="C6" s="128"/>
      <c r="D6" s="129"/>
      <c r="E6" s="126">
        <f>'Constitutive Ethics Evaluation'!G12</f>
        <v>0</v>
      </c>
      <c r="F6" s="121"/>
      <c r="G6" s="121"/>
      <c r="H6" s="121"/>
      <c r="I6" s="121"/>
      <c r="J6" s="121"/>
      <c r="K6" s="121"/>
      <c r="L6" s="121"/>
      <c r="M6" s="122"/>
    </row>
    <row r="7" spans="1:13" ht="24" customHeight="1" x14ac:dyDescent="0.35">
      <c r="A7" s="12">
        <v>4</v>
      </c>
      <c r="B7" s="127" t="str">
        <f>'Constitutive Ethics Evaluation'!A16</f>
        <v>Accuracy</v>
      </c>
      <c r="C7" s="128"/>
      <c r="D7" s="129"/>
      <c r="E7" s="126">
        <f>'Constitutive Ethics Evaluation'!G16</f>
        <v>0</v>
      </c>
      <c r="F7" s="121"/>
      <c r="G7" s="121"/>
      <c r="H7" s="121"/>
      <c r="I7" s="121"/>
      <c r="J7" s="121"/>
      <c r="K7" s="121"/>
      <c r="L7" s="121"/>
      <c r="M7" s="122"/>
    </row>
    <row r="8" spans="1:13" ht="24" customHeight="1" thickBot="1" x14ac:dyDescent="0.4">
      <c r="A8" s="13">
        <v>5</v>
      </c>
      <c r="B8" s="130" t="str">
        <f>'Constitutive Ethics Evaluation'!A18</f>
        <v>Right to be forgotten</v>
      </c>
      <c r="C8" s="131"/>
      <c r="D8" s="132"/>
      <c r="E8" s="133">
        <f>'Constitutive Ethics Evaluation'!G18</f>
        <v>0</v>
      </c>
      <c r="F8" s="121"/>
      <c r="G8" s="121"/>
      <c r="H8" s="121"/>
      <c r="I8" s="121"/>
      <c r="J8" s="121"/>
      <c r="K8" s="121"/>
      <c r="L8" s="121"/>
      <c r="M8" s="122"/>
    </row>
    <row r="9" spans="1:13" ht="24" customHeight="1" thickBot="1" x14ac:dyDescent="0.4">
      <c r="A9" s="134"/>
      <c r="B9" s="135" t="s">
        <v>57</v>
      </c>
      <c r="C9" s="135"/>
      <c r="D9" s="136"/>
      <c r="E9" s="137">
        <f>AVERAGE(E4:E8)</f>
        <v>0</v>
      </c>
      <c r="F9" s="121"/>
      <c r="G9" s="121"/>
      <c r="H9" s="121"/>
      <c r="I9" s="121"/>
      <c r="J9" s="121"/>
      <c r="K9" s="121"/>
      <c r="L9" s="121"/>
      <c r="M9" s="122"/>
    </row>
    <row r="10" spans="1:13" ht="19.25" customHeight="1" x14ac:dyDescent="0.35">
      <c r="A10" s="120"/>
      <c r="B10" s="121"/>
      <c r="C10" s="138"/>
      <c r="D10" s="138"/>
      <c r="E10" s="121"/>
      <c r="F10" s="121"/>
      <c r="G10" s="121"/>
      <c r="H10" s="121"/>
      <c r="I10" s="121"/>
      <c r="J10" s="121"/>
      <c r="K10" s="121"/>
      <c r="L10" s="121"/>
      <c r="M10" s="122"/>
    </row>
    <row r="11" spans="1:13" ht="18.649999999999999" customHeight="1" thickBot="1" x14ac:dyDescent="0.4">
      <c r="A11" s="120"/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2"/>
    </row>
    <row r="12" spans="1:13" ht="56.5" customHeight="1" thickBot="1" x14ac:dyDescent="0.4">
      <c r="A12" s="139" t="s">
        <v>41</v>
      </c>
      <c r="B12" s="140">
        <f>E9</f>
        <v>0</v>
      </c>
      <c r="C12" s="141"/>
      <c r="D12" s="142" t="s">
        <v>56</v>
      </c>
      <c r="E12" s="143">
        <f>_xlfn.XLOOKUP(Cover!D6,Attractiveness!A2:A19,Attractiveness!C2:C19)^(1-B12/10)*B12</f>
        <v>0</v>
      </c>
      <c r="F12" s="121"/>
      <c r="G12" s="121"/>
      <c r="H12" s="121"/>
      <c r="I12" s="121"/>
      <c r="J12" s="121"/>
      <c r="K12" s="121"/>
      <c r="L12" s="121"/>
      <c r="M12" s="122"/>
    </row>
    <row r="13" spans="1:13" ht="21.65" customHeight="1" x14ac:dyDescent="0.35">
      <c r="A13" s="120"/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2"/>
    </row>
    <row r="14" spans="1:13" ht="27.65" customHeight="1" thickBot="1" x14ac:dyDescent="0.4">
      <c r="A14" s="144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6"/>
    </row>
    <row r="15" spans="1:13" ht="28.75" customHeight="1" x14ac:dyDescent="0.35"/>
    <row r="16" spans="1:13" ht="28.75" hidden="1" customHeight="1" x14ac:dyDescent="0.35"/>
    <row r="17" s="98" customFormat="1" ht="25.75" hidden="1" customHeight="1" x14ac:dyDescent="0.35"/>
    <row r="18" s="98" customFormat="1" ht="27.65" hidden="1" customHeight="1" x14ac:dyDescent="0.35"/>
    <row r="19" s="98" customFormat="1" ht="31.25" hidden="1" customHeight="1" x14ac:dyDescent="0.35"/>
    <row r="20" s="98" customFormat="1" ht="32.4" hidden="1" customHeight="1" x14ac:dyDescent="0.35"/>
    <row r="21" s="98" customFormat="1" ht="31.75" hidden="1" customHeight="1" x14ac:dyDescent="0.35"/>
  </sheetData>
  <sheetProtection algorithmName="SHA-512" hashValue="6U3mbdQIrrXR/DJeSq7BBVME4jok8kiC6ThEaEa2puKzMQdPN8dEwvM0TUWVyBpIwEz5kmh+KEVaSApHZrK3dw==" saltValue="c6j8kHmnYnoimnk9kct8MA==" spinCount="100000" sheet="1" objects="1" scenarios="1" selectLockedCells="1"/>
  <mergeCells count="8">
    <mergeCell ref="B4:D4"/>
    <mergeCell ref="B5:D5"/>
    <mergeCell ref="B6:D6"/>
    <mergeCell ref="B7:D7"/>
    <mergeCell ref="B8:D8"/>
    <mergeCell ref="B9:D9"/>
    <mergeCell ref="A3:D3"/>
    <mergeCell ref="A1:M1"/>
  </mergeCells>
  <conditionalFormatting sqref="E12">
    <cfRule type="colorScale" priority="1">
      <colorScale>
        <cfvo type="num" val="0"/>
        <cfvo type="num" val="5"/>
        <cfvo type="num" val="10"/>
        <color rgb="FFFF0000"/>
        <color rgb="FFFFEB84"/>
        <color rgb="FF00B050"/>
      </colorScale>
    </cfRule>
    <cfRule type="cellIs" dxfId="21" priority="2" operator="equal">
      <formula>0</formula>
    </cfRule>
    <cfRule type="cellIs" dxfId="20" priority="3" operator="equal">
      <formula>$B$12*0.5</formula>
    </cfRule>
    <cfRule type="cellIs" dxfId="19" priority="4" operator="equal">
      <formula>$B$12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0746-EFE9-417E-AAE9-35B0296D9E8E}">
  <dimension ref="A1:C19"/>
  <sheetViews>
    <sheetView workbookViewId="0">
      <selection activeCell="A8" sqref="A8"/>
    </sheetView>
  </sheetViews>
  <sheetFormatPr defaultRowHeight="14.5" x14ac:dyDescent="0.35"/>
  <cols>
    <col min="1" max="1" width="30.08984375" customWidth="1"/>
    <col min="2" max="2" width="26.54296875" customWidth="1"/>
    <col min="3" max="3" width="12.54296875" customWidth="1"/>
  </cols>
  <sheetData>
    <row r="1" spans="1:3" ht="31.75" customHeight="1" x14ac:dyDescent="0.35">
      <c r="A1" s="6" t="s">
        <v>8</v>
      </c>
      <c r="B1" s="6" t="s">
        <v>42</v>
      </c>
      <c r="C1" s="6" t="s">
        <v>32</v>
      </c>
    </row>
    <row r="2" spans="1:3" x14ac:dyDescent="0.35">
      <c r="A2" s="2" t="s">
        <v>9</v>
      </c>
      <c r="B2" s="4" t="s">
        <v>15</v>
      </c>
      <c r="C2" s="2">
        <v>0.6</v>
      </c>
    </row>
    <row r="3" spans="1:3" x14ac:dyDescent="0.35">
      <c r="A3" s="2" t="s">
        <v>10</v>
      </c>
      <c r="B3" s="3" t="s">
        <v>12</v>
      </c>
      <c r="C3" s="2">
        <v>0.3</v>
      </c>
    </row>
    <row r="4" spans="1:3" x14ac:dyDescent="0.35">
      <c r="A4" s="2" t="s">
        <v>3</v>
      </c>
      <c r="B4" s="3" t="s">
        <v>12</v>
      </c>
      <c r="C4" s="2">
        <v>0.3</v>
      </c>
    </row>
    <row r="5" spans="1:3" x14ac:dyDescent="0.35">
      <c r="A5" s="2" t="s">
        <v>11</v>
      </c>
      <c r="B5" s="4" t="s">
        <v>15</v>
      </c>
      <c r="C5" s="2">
        <v>0.6</v>
      </c>
    </row>
    <row r="6" spans="1:3" x14ac:dyDescent="0.35">
      <c r="A6" s="2" t="s">
        <v>13</v>
      </c>
      <c r="B6" s="4" t="s">
        <v>15</v>
      </c>
      <c r="C6" s="2">
        <v>0.6</v>
      </c>
    </row>
    <row r="7" spans="1:3" x14ac:dyDescent="0.35">
      <c r="A7" s="2" t="s">
        <v>14</v>
      </c>
      <c r="B7" s="5" t="s">
        <v>19</v>
      </c>
      <c r="C7" s="2">
        <v>0.9</v>
      </c>
    </row>
    <row r="8" spans="1:3" x14ac:dyDescent="0.35">
      <c r="A8" s="2" t="s">
        <v>16</v>
      </c>
      <c r="B8" s="4" t="s">
        <v>15</v>
      </c>
      <c r="C8" s="2">
        <v>0.6</v>
      </c>
    </row>
    <row r="9" spans="1:3" x14ac:dyDescent="0.35">
      <c r="A9" s="2" t="s">
        <v>17</v>
      </c>
      <c r="B9" s="4" t="s">
        <v>15</v>
      </c>
      <c r="C9" s="2">
        <v>0.6</v>
      </c>
    </row>
    <row r="10" spans="1:3" x14ac:dyDescent="0.35">
      <c r="A10" s="2" t="s">
        <v>18</v>
      </c>
      <c r="B10" s="5" t="s">
        <v>19</v>
      </c>
      <c r="C10" s="2">
        <v>0.9</v>
      </c>
    </row>
    <row r="11" spans="1:3" x14ac:dyDescent="0.35">
      <c r="A11" s="2" t="s">
        <v>20</v>
      </c>
      <c r="B11" s="4" t="s">
        <v>15</v>
      </c>
      <c r="C11" s="2">
        <v>0.6</v>
      </c>
    </row>
    <row r="12" spans="1:3" x14ac:dyDescent="0.35">
      <c r="A12" s="2" t="s">
        <v>21</v>
      </c>
      <c r="B12" s="3" t="s">
        <v>12</v>
      </c>
      <c r="C12" s="2">
        <v>0.3</v>
      </c>
    </row>
    <row r="13" spans="1:3" x14ac:dyDescent="0.35">
      <c r="A13" s="2" t="s">
        <v>22</v>
      </c>
      <c r="B13" s="4" t="s">
        <v>15</v>
      </c>
      <c r="C13" s="2">
        <v>0.6</v>
      </c>
    </row>
    <row r="14" spans="1:3" x14ac:dyDescent="0.35">
      <c r="A14" s="2" t="s">
        <v>23</v>
      </c>
      <c r="B14" s="4" t="s">
        <v>15</v>
      </c>
      <c r="C14" s="2">
        <v>0.6</v>
      </c>
    </row>
    <row r="15" spans="1:3" x14ac:dyDescent="0.35">
      <c r="A15" s="2" t="s">
        <v>24</v>
      </c>
      <c r="B15" s="5" t="s">
        <v>19</v>
      </c>
      <c r="C15" s="2">
        <v>0.9</v>
      </c>
    </row>
    <row r="16" spans="1:3" x14ac:dyDescent="0.35">
      <c r="A16" s="2" t="s">
        <v>25</v>
      </c>
      <c r="B16" s="5" t="s">
        <v>19</v>
      </c>
      <c r="C16" s="2">
        <v>0.9</v>
      </c>
    </row>
    <row r="17" spans="1:3" x14ac:dyDescent="0.35">
      <c r="A17" s="2" t="s">
        <v>26</v>
      </c>
      <c r="B17" s="3" t="s">
        <v>12</v>
      </c>
      <c r="C17" s="2">
        <v>0.3</v>
      </c>
    </row>
    <row r="18" spans="1:3" x14ac:dyDescent="0.35">
      <c r="A18" s="2" t="s">
        <v>27</v>
      </c>
      <c r="B18" s="3" t="s">
        <v>12</v>
      </c>
      <c r="C18" s="2">
        <v>0.3</v>
      </c>
    </row>
    <row r="19" spans="1:3" x14ac:dyDescent="0.35">
      <c r="A19" s="2" t="s">
        <v>28</v>
      </c>
      <c r="B19" s="4" t="s">
        <v>15</v>
      </c>
      <c r="C19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Cover</vt:lpstr>
      <vt:lpstr>Constitutive Ethics Evaluation</vt:lpstr>
      <vt:lpstr>Constitutive Ethics Index</vt:lpstr>
      <vt:lpstr>Attractiveness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Giulia Rafaiani</cp:lastModifiedBy>
  <dcterms:created xsi:type="dcterms:W3CDTF">2022-07-23T09:55:25Z</dcterms:created>
  <dcterms:modified xsi:type="dcterms:W3CDTF">2023-01-09T14:48:13Z</dcterms:modified>
</cp:coreProperties>
</file>