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7dcca848752bae/Desktop/"/>
    </mc:Choice>
  </mc:AlternateContent>
  <xr:revisionPtr revIDLastSave="288" documentId="8_{A435A22E-024C-4F50-8120-28B1EAF0AC00}" xr6:coauthVersionLast="47" xr6:coauthVersionMax="47" xr10:uidLastSave="{35465972-756D-4DBF-9F82-9A1C056EE645}"/>
  <bookViews>
    <workbookView xWindow="2052" yWindow="0" windowWidth="20496" windowHeight="11820" firstSheet="1" activeTab="1" xr2:uid="{00000000-000D-0000-FFFF-FFFF00000000}"/>
  </bookViews>
  <sheets>
    <sheet name="Launch Date Outcome" sheetId="5" r:id="rId1"/>
    <sheet name="Crowdfunding" sheetId="1" r:id="rId2"/>
    <sheet name="Category" sheetId="3" r:id="rId3"/>
    <sheet name="Sub-Category" sheetId="4" r:id="rId4"/>
    <sheet name="Goal Analysis" sheetId="2" r:id="rId5"/>
    <sheet name="Backers for Outcome" sheetId="6" r:id="rId6"/>
  </sheets>
  <definedNames>
    <definedName name="_xlnm._FilterDatabase" localSheetId="1" hidden="1">Crowdfunding!$A$1:$T$1001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D13" i="2"/>
  <c r="D12" i="2"/>
  <c r="D11" i="2"/>
  <c r="D10" i="2"/>
  <c r="D9" i="2"/>
  <c r="D8" i="2"/>
  <c r="D7" i="2"/>
  <c r="D6" i="2"/>
  <c r="D5" i="2"/>
  <c r="D4" i="2"/>
  <c r="C13" i="2"/>
  <c r="C12" i="2"/>
  <c r="C11" i="2"/>
  <c r="C10" i="2"/>
  <c r="C9" i="2"/>
  <c r="C8" i="2"/>
  <c r="C7" i="2"/>
  <c r="C6" i="2"/>
  <c r="C5" i="2"/>
  <c r="C4" i="2"/>
  <c r="D3" i="2"/>
  <c r="C3" i="2"/>
  <c r="D2" i="2"/>
  <c r="C2" i="2"/>
  <c r="B13" i="2"/>
  <c r="B12" i="2"/>
  <c r="B11" i="2"/>
  <c r="B10" i="2"/>
  <c r="B9" i="2"/>
  <c r="B8" i="2"/>
  <c r="B7" i="2"/>
  <c r="B6" i="2"/>
  <c r="B5" i="2"/>
  <c r="B4" i="2"/>
  <c r="B3" i="2"/>
  <c r="L3" i="6"/>
  <c r="L2" i="6"/>
  <c r="K3" i="6"/>
  <c r="K2" i="6"/>
  <c r="J3" i="6"/>
  <c r="J2" i="6"/>
  <c r="I3" i="6"/>
  <c r="I2" i="6"/>
  <c r="G3" i="6"/>
  <c r="H3" i="6"/>
  <c r="H2" i="6"/>
  <c r="G2" i="6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54" i="1"/>
  <c r="L55" i="1"/>
  <c r="L56" i="1"/>
  <c r="L57" i="1"/>
  <c r="L58" i="1"/>
  <c r="L59" i="1"/>
  <c r="L60" i="1"/>
  <c r="L61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J994" i="1"/>
  <c r="J995" i="1"/>
  <c r="J996" i="1"/>
  <c r="J997" i="1"/>
  <c r="J998" i="1"/>
  <c r="J999" i="1"/>
  <c r="J1000" i="1"/>
  <c r="J1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<sst xmlns="http://schemas.openxmlformats.org/spreadsheetml/2006/main" count="7052" uniqueCount="2101">
  <si>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</si>
  <si>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</si>
  <si>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</si>
  <si>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</si>
  <si>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</si>
  <si>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</si>
  <si>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</si>
  <si>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</si>
  <si>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</si>
  <si>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</si>
  <si>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</si>
  <si>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</si>
  <si>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</si>
  <si>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</si>
  <si>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</si>
  <si>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</si>
  <si>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</si>
  <si>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</si>
  <si>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</si>
  <si>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</si>
  <si>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</si>
  <si>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</si>
  <si>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</si>
  <si>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</si>
  <si>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</si>
  <si>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</si>
  <si>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</si>
  <si>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</si>
  <si>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</si>
  <si>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</si>
  <si>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</si>
  <si>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</si>
  <si>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</si>
  <si>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</si>
  <si>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</si>
  <si>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</si>
  <si>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</si>
  <si>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</si>
  <si>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</si>
  <si>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</si>
  <si>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</si>
  <si>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</si>
  <si>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</si>
  <si>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</si>
  <si>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</si>
  <si>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</si>
  <si>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</si>
  <si>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</si>
  <si>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</si>
  <si>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</si>
  <si>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</si>
  <si>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</si>
  <si>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</si>
  <si>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</si>
  <si>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</si>
  <si>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</si>
  <si>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</si>
  <si>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</si>
  <si>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</si>
  <si>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</si>
  <si>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</si>
  <si>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</si>
  <si>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</si>
  <si>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</si>
  <si>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</si>
  <si>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</si>
  <si>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</si>
  <si>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</si>
  <si>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</si>
  <si>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</si>
  <si>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</si>
  <si>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</si>
  <si>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</si>
  <si>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</si>
  <si>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</si>
  <si>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</si>
  <si>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</si>
  <si>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</si>
  <si>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</si>
  <si>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</si>
  <si>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</si>
  <si>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</si>
  <si>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</si>
  <si>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</si>
  <si>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</si>
  <si>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</si>
  <si>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</si>
  <si>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</si>
  <si>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</si>
  <si>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</si>
  <si>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</si>
  <si>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</si>
  <si>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</si>
  <si>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</si>
  <si>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</si>
  <si>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</si>
  <si>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</si>
  <si>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</si>
  <si>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</si>
  <si>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</si>
  <si>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</si>
  <si>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</si>
  <si>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</si>
  <si>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</si>
  <si>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</si>
  <si>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</si>
  <si>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</si>
  <si>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</si>
  <si>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</si>
  <si>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</si>
  <si>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</si>
  <si>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</si>
  <si>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</si>
  <si>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</si>
  <si>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</si>
  <si>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</si>
  <si>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</si>
  <si>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</si>
  <si>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</si>
  <si>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</si>
  <si>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</si>
  <si>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</si>
  <si>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</si>
  <si>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</si>
  <si>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</si>
  <si>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</si>
  <si>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</si>
  <si>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</si>
  <si>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</si>
  <si>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</si>
  <si>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</si>
  <si>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</si>
  <si>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</si>
  <si>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</si>
  <si>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</si>
  <si>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</si>
  <si>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</si>
  <si>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</si>
  <si>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</si>
  <si>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</si>
  <si>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</si>
  <si>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</si>
  <si>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</si>
  <si>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</si>
  <si>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</si>
  <si>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</si>
  <si>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</si>
  <si>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</si>
  <si>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</si>
  <si>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</si>
  <si>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</si>
  <si>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</si>
  <si>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</si>
  <si>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</si>
  <si>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</si>
  <si>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</si>
  <si>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</si>
  <si>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</si>
  <si>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</si>
  <si>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</si>
  <si>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</si>
  <si>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</si>
  <si>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</si>
  <si>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</si>
  <si>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</si>
  <si>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</si>
  <si>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</si>
  <si>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</si>
  <si>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</si>
  <si>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</si>
  <si>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</si>
  <si>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</si>
  <si>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</si>
  <si>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</si>
  <si>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</si>
  <si>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</si>
  <si>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</si>
  <si>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</si>
  <si>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</si>
  <si>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</si>
  <si>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</si>
  <si>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</si>
  <si>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</si>
  <si>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</si>
  <si>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</si>
  <si>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</si>
  <si>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</si>
  <si>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</si>
  <si>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</si>
  <si>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</si>
  <si>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</si>
  <si>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</si>
  <si>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</si>
  <si>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</si>
  <si>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</si>
  <si>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</si>
  <si>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</si>
  <si>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</si>
  <si>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</si>
  <si>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</si>
  <si>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</si>
  <si>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</si>
  <si>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</si>
  <si>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</si>
  <si>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</si>
  <si>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</si>
  <si>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</si>
  <si>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</si>
  <si>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</si>
  <si>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</si>
  <si>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</si>
  <si>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</si>
  <si>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</si>
  <si>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</si>
  <si>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</si>
  <si>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</si>
  <si>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</si>
  <si>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</si>
  <si>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</si>
  <si>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</si>
  <si>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</si>
  <si>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</si>
  <si>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</si>
  <si>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</si>
  <si>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</si>
  <si>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</si>
  <si>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</si>
  <si>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</si>
  <si>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</si>
  <si>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</si>
  <si>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</si>
  <si>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</si>
  <si>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</si>
  <si>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</si>
  <si>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</si>
  <si>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</si>
  <si>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</si>
  <si>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</si>
  <si>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</si>
  <si>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</si>
  <si>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</si>
  <si>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</si>
  <si>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</si>
  <si>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</si>
  <si>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</si>
  <si>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</si>
  <si>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</si>
  <si>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</si>
  <si>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</si>
  <si>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</si>
  <si>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</si>
  <si>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</si>
  <si>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</si>
  <si>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</si>
  <si>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</si>
  <si>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</si>
  <si>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</si>
  <si>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</si>
  <si>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</si>
  <si>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</si>
  <si>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</si>
  <si>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</si>
  <si>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</si>
  <si>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</si>
  <si>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</si>
  <si>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</si>
  <si>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</si>
  <si>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</si>
  <si>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</si>
  <si>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</si>
  <si>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</si>
  <si>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</si>
  <si>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</si>
  <si>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</si>
  <si>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</si>
  <si>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</si>
  <si>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</si>
  <si>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</si>
  <si>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</si>
  <si>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</si>
  <si>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</si>
  <si>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</si>
  <si>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</si>
  <si>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</si>
  <si>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</si>
  <si>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</si>
  <si>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</si>
  <si>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</si>
  <si>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</si>
  <si>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</si>
  <si>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</si>
  <si>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</si>
  <si>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</si>
  <si>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</si>
  <si>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</si>
  <si>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</si>
  <si>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</si>
  <si>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</si>
  <si>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</si>
  <si>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</si>
  <si>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</si>
  <si>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</si>
  <si>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</si>
  <si>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</si>
  <si>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</si>
  <si>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</si>
  <si>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</si>
  <si>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</si>
  <si>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</si>
  <si>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</si>
  <si>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</si>
  <si>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</si>
  <si>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</si>
  <si>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</si>
  <si>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</si>
  <si>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</si>
  <si>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</si>
  <si>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</si>
  <si>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</si>
  <si>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</si>
  <si>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</si>
  <si>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</si>
  <si>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</si>
  <si>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</si>
  <si>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</si>
  <si>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</si>
  <si>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</si>
  <si>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</si>
  <si>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</si>
  <si>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</si>
  <si>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</si>
  <si>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</si>
  <si>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</si>
  <si>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</si>
  <si>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</si>
  <si>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</si>
  <si>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</si>
  <si>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</si>
  <si>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</si>
  <si>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</si>
  <si>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</si>
  <si>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</si>
  <si>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</si>
  <si>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</si>
  <si>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</si>
  <si>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</si>
  <si>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</si>
  <si>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</si>
  <si>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</si>
  <si>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</si>
  <si>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</si>
  <si>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</si>
  <si>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</si>
  <si>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</si>
  <si>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</si>
  <si>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</si>
  <si>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</si>
  <si>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</si>
  <si>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</si>
  <si>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</si>
  <si>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</si>
  <si>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</si>
  <si>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</si>
  <si>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</si>
  <si>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</si>
  <si>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</si>
  <si>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</si>
  <si>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</si>
  <si>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</si>
  <si>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</si>
  <si>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</si>
  <si>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</si>
  <si>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</si>
  <si>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</si>
  <si>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</si>
  <si>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</si>
  <si>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</si>
  <si>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</si>
  <si>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</si>
  <si>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</si>
  <si>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</si>
  <si>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</si>
  <si>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</si>
  <si>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</si>
  <si>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</si>
  <si>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</si>
  <si>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</si>
  <si>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</si>
  <si>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</si>
  <si>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</si>
  <si>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</si>
  <si>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</si>
  <si>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</si>
  <si>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</si>
  <si>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</si>
  <si>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</si>
  <si>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</si>
  <si>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</si>
  <si>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</si>
  <si>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</si>
  <si>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</si>
  <si>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</si>
  <si>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</si>
  <si>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</si>
  <si>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</si>
  <si>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</si>
  <si>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</si>
  <si>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</si>
  <si>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</si>
  <si>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</si>
  <si>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</si>
  <si>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</si>
  <si>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</si>
  <si>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</si>
  <si>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</si>
  <si>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</si>
  <si>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</si>
  <si>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</si>
  <si>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</si>
  <si>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</si>
  <si>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</si>
  <si>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</si>
  <si>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</si>
  <si>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</si>
  <si>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</si>
  <si>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</si>
  <si>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</si>
  <si>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</si>
  <si>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</si>
  <si>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</si>
  <si>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</si>
  <si>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</si>
  <si>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</si>
  <si>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</si>
  <si>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</si>
  <si>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</si>
  <si>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</si>
  <si>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</si>
  <si>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</si>
  <si>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</si>
  <si>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</si>
  <si>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</si>
  <si>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</si>
  <si>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</si>
  <si>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</si>
  <si>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</si>
  <si>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</si>
  <si>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</si>
  <si>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</si>
  <si>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</si>
  <si>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</si>
  <si>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</si>
  <si>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</si>
  <si>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</si>
  <si>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</si>
  <si>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</si>
  <si>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</si>
  <si>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</si>
  <si>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</si>
  <si>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</si>
  <si>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</si>
  <si>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</si>
  <si>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</si>
  <si>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</si>
  <si>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</si>
  <si>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</si>
  <si>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</si>
  <si>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</si>
  <si>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</si>
  <si>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</si>
  <si>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</si>
  <si>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</si>
  <si>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</si>
  <si>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</si>
  <si>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</si>
  <si>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</si>
  <si>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</si>
  <si>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</si>
  <si>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</si>
  <si>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</si>
  <si>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</si>
  <si>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</si>
  <si>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</si>
  <si>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</si>
  <si>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</si>
  <si>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</si>
  <si>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</si>
  <si>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</si>
  <si>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</si>
  <si>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</si>
  <si>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</si>
  <si>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</si>
  <si>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</si>
  <si>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</si>
  <si>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</si>
  <si>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</si>
  <si>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</si>
  <si>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</si>
  <si>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</si>
  <si>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</si>
  <si>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</si>
  <si>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</si>
  <si>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</si>
  <si>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</si>
  <si>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</si>
  <si>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</si>
  <si>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</si>
  <si>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</si>
  <si>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</si>
  <si>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</si>
  <si>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</si>
  <si>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</si>
  <si>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</si>
  <si>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</si>
  <si>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</si>
  <si>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</si>
  <si>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</si>
  <si>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</si>
  <si>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</si>
  <si>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</si>
  <si>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</si>
  <si>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</si>
  <si>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</si>
  <si>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</si>
  <si>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</si>
  <si>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</si>
  <si>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</si>
  <si>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</si>
  <si>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</si>
  <si>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</si>
  <si>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</si>
  <si>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</si>
  <si>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</si>
  <si>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</si>
  <si>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</si>
  <si>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</si>
  <si>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</si>
  <si>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</si>
  <si>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</si>
  <si>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</si>
  <si>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</si>
  <si>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</si>
  <si>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</si>
  <si>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</si>
  <si>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</si>
  <si>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</si>
  <si>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</si>
  <si>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</si>
  <si>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</si>
  <si>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</si>
  <si>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</si>
  <si>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</si>
  <si>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</si>
  <si>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</si>
  <si>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</si>
  <si>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</si>
  <si>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</si>
  <si>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</si>
  <si>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</si>
  <si>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</si>
  <si>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</si>
  <si>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</si>
  <si>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</si>
  <si>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</si>
  <si>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</si>
  <si>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</si>
  <si>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</si>
  <si>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</si>
  <si>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</si>
  <si>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</si>
  <si>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</si>
  <si>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</si>
  <si>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</si>
  <si>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</si>
  <si>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</si>
  <si>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</si>
  <si>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</si>
  <si>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</si>
  <si>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</si>
  <si>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</si>
  <si>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</si>
  <si>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</si>
  <si>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</si>
  <si>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</si>
  <si>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</si>
  <si>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</si>
  <si>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</si>
  <si>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</si>
  <si>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</si>
  <si>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</si>
  <si>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</si>
  <si>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</si>
  <si>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</si>
  <si>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</si>
  <si>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</si>
  <si>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</si>
  <si>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</si>
  <si>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</si>
  <si>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</si>
  <si>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</si>
  <si>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</si>
  <si>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</si>
  <si>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</si>
  <si>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</si>
  <si>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</si>
  <si>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</si>
  <si>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</si>
  <si>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</si>
  <si>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</si>
  <si>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</si>
  <si>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</si>
  <si>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</si>
  <si>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</si>
  <si>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</si>
  <si>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</si>
  <si>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</si>
  <si>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</si>
  <si>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</si>
  <si>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</si>
  <si>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</si>
  <si>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</si>
  <si>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</si>
  <si>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</si>
  <si>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</si>
  <si>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</si>
  <si>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</si>
  <si>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</si>
  <si>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</si>
  <si>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</si>
  <si>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</si>
  <si>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</si>
  <si>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</si>
  <si>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</si>
  <si>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</si>
  <si>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</si>
  <si>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</si>
  <si>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</si>
  <si>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</si>
  <si>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</si>
  <si>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</si>
  <si>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</si>
  <si>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</si>
  <si>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</si>
  <si>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</si>
  <si>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</si>
  <si>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</si>
  <si>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</si>
  <si>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</si>
  <si>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</si>
  <si>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</si>
  <si>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</si>
  <si>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</si>
  <si>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</si>
  <si>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</si>
  <si>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</si>
  <si>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</si>
  <si>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</si>
  <si>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</si>
  <si>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</si>
  <si>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</si>
  <si>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</si>
  <si>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</si>
  <si>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</si>
  <si>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</si>
  <si>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</si>
  <si>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</si>
  <si>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</si>
  <si>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</si>
  <si>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</si>
  <si>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</si>
  <si>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</si>
  <si>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</si>
  <si>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</si>
  <si>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</si>
  <si>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</si>
  <si>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</si>
  <si>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</si>
  <si>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</si>
  <si>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</si>
  <si>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</si>
  <si>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</si>
  <si>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</si>
  <si>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</si>
  <si>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</si>
  <si>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</si>
  <si>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</si>
  <si>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</si>
  <si>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</si>
  <si>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</si>
  <si>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</si>
  <si>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</si>
  <si>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</si>
  <si>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</si>
  <si>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</si>
  <si>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</si>
  <si>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</si>
  <si>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</si>
  <si>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</si>
  <si>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</si>
  <si>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</si>
  <si>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</si>
  <si>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</si>
  <si>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</si>
  <si>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</si>
  <si>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</si>
  <si>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</si>
  <si>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</si>
  <si>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</si>
  <si>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</si>
  <si>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</si>
  <si>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</si>
  <si>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</si>
  <si>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</si>
  <si>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</si>
  <si>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</si>
  <si>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</si>
  <si>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</si>
  <si>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</si>
  <si>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</si>
  <si>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</si>
  <si>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</si>
  <si>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</si>
  <si>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</si>
  <si>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</si>
  <si>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</si>
  <si>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</si>
  <si>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</si>
  <si>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</si>
  <si>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</si>
  <si>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</si>
  <si>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</si>
  <si>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</si>
  <si>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</si>
  <si>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</si>
  <si>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</si>
  <si>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</si>
  <si>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</si>
  <si>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</si>
  <si>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</si>
  <si>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</si>
  <si>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</si>
  <si>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</si>
  <si>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</si>
  <si>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</si>
  <si>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</si>
  <si>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</si>
  <si>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</si>
  <si>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</si>
  <si>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</si>
  <si>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</si>
  <si>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</si>
  <si>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</si>
  <si>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</si>
  <si>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</si>
  <si>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</si>
  <si>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</si>
  <si>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</si>
  <si>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</si>
  <si>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</si>
  <si>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</si>
  <si>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</si>
  <si>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</si>
  <si>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</si>
  <si>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</si>
  <si>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</si>
  <si>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</si>
  <si>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</si>
  <si>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</si>
  <si>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</si>
  <si>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</si>
  <si>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</si>
  <si>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</si>
  <si>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</si>
  <si>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</si>
  <si>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</si>
  <si>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</si>
  <si>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</si>
  <si>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</si>
  <si>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</si>
  <si>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</si>
  <si>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</si>
  <si>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</si>
  <si>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</si>
  <si>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</si>
  <si>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</si>
  <si>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</si>
  <si>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</si>
  <si>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</si>
  <si>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</si>
  <si>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</si>
  <si>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</si>
  <si>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</si>
  <si>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</si>
  <si>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</si>
  <si>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</si>
  <si>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</si>
  <si>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</si>
  <si>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</si>
  <si>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</si>
  <si>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</si>
  <si>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</si>
  <si>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</si>
  <si>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</si>
  <si>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</si>
  <si>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</si>
  <si>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</si>
  <si>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</si>
  <si>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</si>
  <si>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</si>
  <si>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</si>
  <si>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</si>
  <si>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</si>
  <si>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</si>
  <si>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</si>
  <si>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</si>
  <si>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</si>
  <si>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</si>
  <si>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</si>
  <si>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</si>
  <si>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</si>
  <si>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</si>
  <si>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</si>
  <si>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</si>
  <si>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</si>
  <si>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</si>
  <si>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</si>
  <si>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</si>
  <si>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</si>
  <si>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</si>
  <si>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</si>
  <si>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</si>
  <si>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</si>
  <si>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</si>
  <si>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</si>
  <si>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</si>
  <si>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</si>
  <si>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</si>
  <si>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</si>
  <si>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</si>
  <si>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</si>
  <si>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</si>
  <si>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</si>
  <si>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</si>
  <si>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</si>
  <si>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</si>
  <si>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</si>
  <si>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</si>
  <si>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</si>
  <si>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</si>
  <si>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</si>
  <si>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</si>
  <si>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</si>
  <si>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</si>
  <si>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</si>
  <si>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</si>
  <si>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</si>
  <si>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</si>
  <si>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</si>
  <si>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</si>
  <si>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</si>
  <si>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</si>
  <si>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</si>
  <si>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</si>
  <si>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</si>
  <si>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</si>
  <si>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</si>
  <si>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</si>
  <si>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</si>
  <si>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</si>
  <si>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</si>
  <si>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</si>
  <si>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</si>
  <si>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</si>
  <si>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</si>
  <si>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</si>
  <si>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</si>
  <si>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</si>
  <si>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</si>
  <si>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</si>
  <si>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</si>
  <si>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</si>
  <si>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</si>
  <si>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</si>
  <si>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</si>
  <si>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</si>
  <si>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</si>
  <si>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</si>
  <si>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</si>
  <si>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</si>
  <si>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</si>
  <si>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</si>
  <si>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</si>
  <si>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</si>
  <si>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</si>
  <si>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</si>
  <si>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</si>
  <si>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</si>
  <si>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</si>
  <si>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</si>
  <si>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</si>
  <si>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</si>
  <si>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</si>
  <si>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</si>
  <si>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</si>
  <si>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</si>
  <si>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</si>
  <si>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</si>
  <si>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</si>
  <si>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</si>
  <si>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</si>
  <si>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</si>
  <si>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</si>
  <si>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</si>
  <si>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</si>
  <si>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</si>
  <si>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</si>
  <si>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</si>
  <si>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</si>
  <si>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</si>
  <si>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</si>
  <si>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</si>
  <si>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</si>
  <si>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</si>
  <si>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</si>
  <si>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</si>
  <si>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</si>
  <si>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</si>
  <si>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</si>
  <si>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</si>
  <si>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</si>
  <si>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</si>
  <si>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</si>
  <si>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</si>
  <si>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</si>
  <si>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</si>
  <si>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</si>
  <si>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</si>
  <si>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</si>
  <si>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</si>
  <si>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</si>
  <si>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</si>
  <si>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</si>
  <si>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</si>
  <si>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</si>
  <si>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</si>
  <si>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</si>
  <si>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</si>
  <si>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</si>
  <si>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</si>
  <si>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</si>
  <si>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</si>
  <si>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</si>
  <si>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</si>
  <si>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</si>
  <si>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</si>
  <si>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</si>
  <si>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</si>
  <si>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</si>
  <si>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</si>
  <si>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</si>
  <si>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</si>
  <si>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</si>
  <si>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</si>
  <si>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</si>
  <si>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</si>
  <si>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</si>
  <si>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</si>
  <si>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</si>
  <si>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</si>
  <si>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</si>
  <si>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</si>
  <si>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</si>
  <si>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</si>
  <si>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</si>
  <si>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</si>
  <si>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</si>
  <si>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</si>
  <si>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</si>
  <si>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</si>
  <si>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</si>
  <si>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</si>
  <si>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</si>
  <si>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</si>
  <si>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</si>
  <si>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</si>
  <si>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</si>
  <si>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</si>
  <si>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</si>
  <si>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</si>
  <si>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</si>
  <si>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</si>
  <si>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</si>
  <si>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</si>
  <si>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</si>
  <si>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</si>
  <si>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</si>
  <si>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</si>
  <si>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</si>
  <si>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</si>
  <si>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</si>
  <si>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</si>
  <si>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</si>
  <si>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</si>
  <si>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</si>
  <si>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</si>
  <si>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</si>
  <si>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</si>
  <si>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</si>
  <si>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</si>
  <si>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</si>
  <si>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</si>
  <si>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</si>
  <si>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</si>
  <si>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</si>
  <si>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</si>
  <si>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</si>
  <si>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</si>
  <si>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</si>
  <si>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</si>
  <si>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</si>
  <si>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</si>
  <si>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</si>
  <si>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</si>
  <si>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</si>
  <si>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</si>
  <si>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</si>
  <si>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</si>
  <si>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</si>
  <si>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</si>
  <si>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</si>
  <si>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</si>
  <si>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</si>
  <si>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</si>
  <si>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</si>
  <si>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</si>
  <si>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</si>
  <si>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</si>
  <si>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</si>
  <si>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</si>
  <si>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</si>
  <si>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</si>
  <si>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</si>
  <si>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</si>
  <si>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</si>
  <si>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</si>
  <si>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</si>
  <si>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</si>
  <si>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</si>
  <si>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</si>
  <si>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</si>
  <si>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</si>
  <si>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</si>
  <si>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</si>
  <si>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</si>
  <si>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</si>
  <si>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</si>
  <si>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</si>
  <si>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</si>
  <si>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</si>
  <si>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</si>
  <si>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</si>
  <si>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</si>
  <si>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</si>
  <si>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</si>
  <si>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</si>
  <si>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</si>
  <si>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</si>
  <si>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</si>
  <si>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</si>
  <si>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</si>
  <si>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</si>
  <si>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</si>
  <si>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</si>
  <si>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</si>
  <si>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</si>
  <si>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</si>
  <si>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</si>
  <si>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</si>
  <si>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</si>
  <si>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</si>
  <si>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</si>
  <si>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</si>
  <si>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</si>
  <si>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</si>
  <si>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</si>
  <si>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</si>
  <si>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</si>
  <si>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</si>
  <si>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</si>
  <si>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</si>
  <si>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</si>
  <si>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</si>
  <si>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</si>
  <si>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</si>
  <si>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</si>
  <si>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</si>
  <si>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</si>
  <si>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</si>
  <si>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</si>
  <si>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</si>
  <si>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</si>
  <si>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</si>
  <si>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</si>
  <si>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</si>
  <si>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</si>
  <si>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</si>
  <si>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</si>
  <si>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</si>
  <si>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</si>
  <si>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</si>
  <si>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</si>
  <si>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</si>
  <si>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</si>
  <si>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</si>
  <si>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</si>
  <si>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</si>
  <si>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</si>
  <si>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</si>
  <si>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</si>
  <si>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</si>
  <si>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</si>
  <si>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</si>
  <si>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</si>
  <si>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</si>
  <si>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</si>
  <si>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</si>
  <si>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</si>
  <si>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</si>
  <si>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</si>
  <si>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</si>
  <si>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</si>
  <si>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</si>
  <si>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</si>
  <si>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</si>
  <si>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</si>
  <si>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</si>
  <si>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</si>
  <si>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</si>
  <si>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</si>
  <si>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</si>
  <si>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</si>
  <si>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</si>
  <si>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</si>
  <si>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</si>
  <si>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</si>
  <si>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</si>
  <si>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</si>
  <si>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</si>
  <si>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</si>
  <si>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</si>
  <si>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</si>
  <si>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</si>
  <si>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</si>
  <si>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</si>
  <si>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</si>
  <si>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</si>
  <si>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</si>
  <si>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</si>
  <si>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</si>
  <si>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</si>
  <si>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</si>
  <si>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</si>
  <si>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</si>
  <si>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</si>
  <si>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</si>
  <si>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</si>
  <si>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</si>
  <si>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</si>
  <si>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</si>
  <si>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</si>
  <si>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</si>
  <si>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</si>
  <si>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</si>
  <si>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</si>
  <si>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</si>
  <si>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</si>
  <si>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</si>
  <si>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</si>
  <si>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</si>
  <si>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</si>
  <si>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</si>
  <si>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</si>
  <si>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</si>
  <si>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</si>
  <si>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</si>
  <si>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</si>
  <si>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</si>
  <si>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</si>
  <si>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</si>
  <si>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</si>
  <si>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</si>
  <si>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</si>
  <si>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</si>
  <si>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</si>
  <si>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</si>
  <si>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</si>
  <si>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</si>
  <si>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</si>
  <si>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</si>
  <si>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</si>
  <si>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</si>
  <si>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</si>
  <si>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</si>
  <si>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</si>
  <si>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</si>
  <si>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</si>
  <si>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</si>
  <si>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</si>
  <si>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</si>
  <si>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</si>
  <si>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</si>
  <si>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</si>
  <si>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</si>
  <si>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</si>
  <si>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</si>
  <si>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</si>
  <si>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</si>
  <si>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</si>
  <si>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</si>
  <si>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</si>
  <si>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</si>
  <si>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</si>
  <si>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</si>
  <si>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</si>
  <si>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</si>
  <si>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</si>
  <si>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</si>
  <si>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</si>
  <si>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</si>
  <si>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</si>
  <si>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</si>
  <si>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</si>
  <si>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</si>
  <si>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</si>
  <si>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</si>
  <si>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</si>
  <si>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</si>
  <si>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</si>
  <si>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</si>
  <si>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</si>
  <si>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</si>
  <si>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</si>
  <si>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</si>
  <si>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</si>
  <si>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</si>
  <si>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</si>
  <si>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</si>
  <si>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</si>
  <si>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</si>
  <si>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</si>
  <si>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</si>
  <si>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</si>
  <si>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</si>
  <si>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</si>
  <si>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</si>
  <si>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</si>
  <si>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</si>
  <si>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</si>
  <si>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</si>
  <si>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</si>
  <si>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</si>
  <si>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</si>
  <si>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</si>
  <si>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</si>
  <si>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</si>
  <si>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</si>
  <si>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</si>
  <si>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</si>
  <si>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</si>
  <si>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</si>
  <si>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</si>
  <si>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</si>
  <si>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</si>
  <si>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</si>
  <si>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</si>
  <si>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</si>
  <si>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</si>
  <si>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</si>
  <si>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</si>
  <si>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</si>
  <si>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</si>
  <si>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</si>
  <si>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</si>
  <si>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</si>
  <si>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</si>
  <si>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</si>
  <si>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</si>
  <si>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</si>
  <si>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</si>
  <si>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</si>
  <si>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</si>
  <si>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</si>
  <si>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</si>
  <si>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</si>
  <si>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</si>
  <si>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</si>
  <si>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</si>
  <si>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</si>
  <si>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</si>
  <si>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</si>
  <si>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</si>
  <si>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</si>
  <si>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</si>
  <si>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</si>
  <si>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</si>
  <si>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</si>
  <si>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</si>
  <si>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</si>
  <si>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</si>
  <si>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</si>
  <si>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</si>
  <si>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</si>
  <si>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</si>
  <si>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</si>
  <si>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</si>
  <si>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</si>
  <si>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</si>
  <si>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</si>
  <si>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</si>
  <si>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</si>
  <si>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</si>
  <si>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</si>
  <si>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</si>
  <si>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</si>
  <si>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</si>
  <si>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</si>
  <si>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</si>
  <si>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</si>
  <si>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</si>
  <si>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</si>
  <si>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</si>
  <si>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</si>
  <si>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</si>
  <si>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</si>
  <si>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</si>
  <si>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</si>
  <si>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</si>
  <si>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</si>
  <si>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</si>
  <si>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</si>
  <si>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</si>
  <si>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</si>
  <si>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</si>
  <si>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</si>
  <si>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</si>
  <si>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</si>
  <si>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</si>
  <si>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</si>
  <si>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</si>
  <si>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</si>
  <si>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</si>
  <si>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</si>
  <si>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</si>
  <si>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</si>
  <si>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</si>
  <si>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</si>
  <si>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</si>
  <si>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</si>
  <si>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</si>
  <si>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</si>
  <si>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</si>
  <si>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</si>
  <si>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</si>
  <si>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</si>
  <si>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</si>
  <si>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</si>
  <si>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</si>
  <si>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</si>
  <si>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</si>
  <si>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</si>
  <si>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</si>
  <si>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</si>
  <si>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</si>
  <si>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</si>
  <si>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</si>
  <si>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</si>
  <si>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</si>
  <si>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</si>
  <si>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</si>
  <si>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</si>
  <si>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</si>
  <si>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</si>
  <si>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</si>
  <si>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</si>
  <si>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</si>
  <si>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</si>
  <si>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</si>
  <si>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</si>
  <si>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</si>
  <si>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</si>
  <si>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</si>
  <si>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</si>
  <si>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</si>
  <si>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</si>
  <si>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</si>
  <si>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</si>
  <si>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</si>
  <si>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</si>
  <si>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</si>
  <si>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</si>
  <si>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</si>
  <si>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</si>
  <si>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</si>
  <si>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</si>
  <si>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</si>
  <si>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</si>
  <si>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</si>
  <si>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</si>
  <si>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</si>
  <si>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</si>
  <si>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</si>
  <si>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</si>
  <si>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</si>
  <si>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</si>
  <si>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</si>
  <si>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</si>
  <si>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</si>
  <si>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</si>
  <si>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</si>
  <si>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</si>
  <si>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</si>
  <si>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</si>
  <si>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</si>
  <si>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</si>
  <si>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</si>
  <si>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</si>
  <si>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</si>
  <si>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</si>
  <si>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</si>
  <si>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</si>
  <si>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</si>
  <si>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</si>
  <si>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</si>
  <si>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</si>
  <si>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</si>
  <si>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</si>
  <si>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</si>
  <si>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</si>
  <si>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</si>
  <si>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</si>
  <si>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</si>
  <si>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</si>
  <si>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</si>
  <si>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</si>
  <si>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</si>
  <si>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</si>
  <si>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</si>
  <si>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</si>
  <si>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</si>
  <si>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</si>
  <si>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</si>
  <si>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</si>
  <si>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</si>
  <si>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</si>
  <si>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</si>
  <si>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</si>
  <si>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</si>
  <si>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</si>
  <si>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</si>
  <si>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</si>
  <si>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</si>
  <si>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</si>
  <si>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</si>
  <si>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</si>
  <si>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</si>
  <si>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</si>
  <si>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</si>
  <si>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</si>
  <si>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</si>
  <si>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</si>
  <si>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</si>
  <si>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</si>
  <si>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</si>
  <si>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</si>
  <si>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</si>
  <si>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</si>
  <si>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</si>
  <si>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</si>
  <si>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</si>
  <si>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</si>
  <si>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</si>
  <si>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</si>
  <si>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</si>
  <si>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</si>
  <si>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</si>
  <si>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</si>
  <si>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</si>
  <si>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</si>
  <si>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</si>
  <si>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</si>
  <si>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</si>
  <si>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</si>
  <si>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</si>
  <si>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</si>
  <si>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</si>
  <si>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</si>
  <si>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</si>
  <si>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</si>
  <si>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</si>
  <si>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</si>
  <si>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</si>
  <si>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</si>
  <si>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</si>
  <si>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</si>
  <si>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</si>
  <si>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</si>
  <si>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</si>
  <si>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</si>
  <si>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</si>
  <si>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</si>
  <si>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</si>
  <si>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</si>
  <si>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</si>
  <si>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</si>
  <si>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</si>
  <si>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</si>
  <si>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</si>
  <si>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</si>
  <si>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</si>
  <si>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</si>
  <si>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</si>
  <si>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</si>
  <si>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</si>
  <si>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</si>
  <si>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</si>
  <si>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</si>
  <si>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</si>
  <si>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</si>
  <si>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</si>
  <si>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</si>
  <si>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</si>
  <si>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</si>
  <si>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</si>
  <si>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</si>
  <si>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</si>
  <si>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</si>
  <si>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</si>
  <si>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</si>
  <si>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</si>
  <si>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</si>
  <si>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</si>
  <si>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</si>
  <si>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</si>
  <si>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</si>
  <si>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</si>
  <si>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</si>
  <si>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</si>
  <si>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</si>
  <si>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</si>
  <si>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</si>
  <si>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</si>
  <si>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</si>
  <si>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</si>
  <si>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</si>
  <si>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</si>
  <si>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</si>
  <si>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</si>
  <si>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</si>
  <si>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</si>
  <si>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</si>
  <si>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</si>
  <si>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</si>
  <si>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</si>
  <si>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</si>
  <si>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</si>
  <si>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</si>
  <si>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</si>
  <si>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</si>
  <si>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</si>
  <si>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</si>
  <si>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</si>
  <si>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</si>
  <si>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</si>
  <si>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</si>
  <si>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</si>
  <si>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</si>
  <si>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</si>
  <si>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</si>
  <si>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</si>
  <si>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</si>
  <si>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</si>
  <si>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</si>
  <si>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</si>
  <si>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</si>
  <si>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</si>
  <si>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</si>
  <si>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</si>
  <si>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</si>
  <si>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</si>
  <si>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</si>
  <si>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</si>
  <si>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</si>
  <si>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</si>
  <si>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</si>
  <si>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</si>
  <si>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</si>
  <si>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</si>
  <si>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</si>
  <si>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</si>
  <si>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</si>
  <si>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</si>
  <si>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</si>
  <si>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</si>
  <si>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</si>
  <si>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</si>
  <si>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</si>
  <si>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</si>
  <si>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</si>
  <si>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</si>
  <si>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</si>
  <si>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</si>
  <si>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</si>
  <si>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</si>
  <si>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</si>
  <si>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</si>
  <si>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</si>
  <si>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</si>
  <si>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</si>
  <si>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</si>
  <si>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</si>
  <si>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</si>
  <si>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</si>
  <si>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</si>
  <si>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</si>
  <si>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</si>
  <si>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</si>
  <si>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</si>
  <si>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</si>
  <si>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</si>
  <si>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</si>
  <si>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</si>
  <si>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</si>
  <si>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</si>
  <si>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</si>
  <si>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</si>
  <si>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</si>
  <si>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</si>
  <si>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</si>
  <si>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</si>
  <si>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</si>
  <si>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</si>
  <si>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</si>
  <si>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</si>
  <si>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</si>
  <si>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</si>
  <si>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</si>
  <si>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</si>
  <si>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</si>
  <si>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</si>
  <si>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</si>
  <si>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</si>
  <si>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</si>
  <si>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</si>
  <si>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</si>
  <si>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</si>
  <si>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</si>
  <si>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</si>
  <si>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</si>
  <si>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</si>
  <si>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</si>
  <si>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</si>
  <si>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</si>
  <si>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</si>
  <si>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</si>
  <si>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</si>
  <si>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</si>
  <si>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</si>
  <si>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</si>
  <si>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</si>
  <si>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</si>
  <si>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</si>
  <si>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</si>
  <si>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</si>
  <si>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</si>
  <si>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</si>
  <si>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</si>
  <si>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</si>
  <si>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</si>
  <si>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</si>
  <si>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</si>
  <si>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</si>
  <si>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</si>
  <si>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</si>
  <si>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</si>
  <si>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</si>
  <si>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</si>
  <si>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</si>
  <si>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</si>
  <si>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</si>
  <si>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</si>
  <si>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</si>
  <si>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</si>
  <si>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</si>
  <si>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</si>
  <si>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</si>
  <si>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</si>
  <si>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</si>
  <si>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</si>
  <si>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</si>
  <si>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</si>
  <si>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</si>
  <si>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</si>
  <si>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</si>
  <si>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</si>
  <si>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</si>
  <si>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</si>
  <si>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</si>
  <si>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</si>
  <si>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</si>
  <si>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</si>
  <si>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</si>
  <si>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</si>
  <si>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</si>
  <si>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</si>
  <si>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</si>
  <si>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</si>
  <si>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</si>
  <si>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</si>
  <si>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</si>
  <si>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</si>
  <si>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</si>
  <si>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</si>
  <si>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</si>
  <si>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</si>
  <si>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</si>
  <si>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</si>
  <si>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</si>
  <si>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</si>
  <si>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</si>
  <si>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</si>
  <si>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</si>
  <si>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</si>
  <si>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</si>
  <si>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</si>
  <si>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</si>
  <si>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</si>
  <si>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</si>
  <si>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</si>
  <si>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</si>
  <si>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</si>
  <si>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</si>
  <si>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</si>
  <si>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</si>
  <si>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</si>
  <si>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</si>
  <si>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</si>
  <si>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</si>
  <si>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</si>
  <si>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</si>
  <si>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</si>
  <si>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</si>
  <si>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</si>
  <si>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</si>
  <si>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</si>
  <si>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</si>
  <si>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</si>
  <si>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</si>
  <si>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</si>
  <si>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</si>
  <si>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</si>
  <si>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</si>
  <si>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</si>
  <si>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</si>
  <si>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</si>
  <si>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</si>
  <si>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</si>
  <si>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</si>
  <si>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</si>
  <si>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</si>
  <si>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</si>
  <si>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</si>
  <si>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</si>
  <si>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</si>
  <si>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</si>
  <si>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</si>
  <si>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</si>
  <si>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</si>
  <si>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</si>
  <si>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</si>
  <si>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</si>
  <si>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</si>
  <si>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</si>
  <si>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</si>
  <si>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</si>
  <si>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</si>
  <si>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</si>
  <si>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</si>
  <si>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</si>
  <si>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</si>
  <si>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</si>
  <si>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</si>
  <si>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</si>
  <si>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</si>
  <si>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</si>
  <si>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</si>
  <si>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</si>
  <si>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</si>
  <si>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</si>
  <si>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</si>
  <si>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</si>
  <si>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</si>
  <si>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</si>
  <si>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</si>
  <si>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</si>
  <si>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</si>
  <si>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</si>
  <si>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</si>
  <si>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</si>
  <si>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</si>
  <si>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</si>
  <si>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</si>
  <si>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</si>
  <si>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</si>
  <si>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</si>
  <si>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</si>
  <si>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</si>
  <si>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</si>
  <si>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</si>
  <si>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</si>
  <si>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</si>
  <si>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</si>
  <si>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</si>
  <si>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</si>
  <si>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</si>
  <si>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</si>
  <si>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</si>
  <si>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</si>
  <si>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</si>
  <si>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</si>
  <si>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</si>
  <si>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</si>
  <si>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</si>
  <si>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</si>
  <si>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</si>
  <si>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</si>
  <si>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</si>
  <si>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</si>
  <si>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</si>
  <si>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</si>
  <si>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</si>
  <si>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</si>
  <si>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</si>
  <si>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</si>
  <si>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</si>
  <si>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</si>
  <si>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</si>
  <si>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</si>
  <si>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</si>
  <si>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</si>
  <si>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</si>
  <si>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</si>
  <si>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</si>
  <si>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</si>
  <si>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</si>
  <si>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</si>
  <si>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</si>
  <si>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</si>
  <si>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</si>
  <si>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</si>
  <si>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</si>
  <si>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</si>
  <si>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</si>
  <si>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</si>
  <si>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</si>
  <si>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</si>
  <si>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</si>
  <si>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</si>
  <si>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</si>
  <si>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</si>
  <si>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</si>
  <si>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</si>
  <si>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</si>
  <si>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</si>
  <si>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</si>
  <si>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</si>
  <si>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</si>
  <si>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</si>
  <si>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</si>
  <si>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</si>
  <si>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</si>
  <si>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</si>
  <si>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</si>
  <si>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</si>
  <si>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</si>
  <si>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</si>
  <si>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</si>
  <si>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</si>
  <si>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</si>
  <si>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</si>
  <si>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</si>
  <si>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</si>
  <si>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</si>
  <si>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</si>
  <si>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</si>
  <si>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</si>
  <si>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</si>
  <si>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</si>
  <si>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</si>
  <si>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</si>
  <si>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</si>
  <si>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</si>
  <si>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</si>
  <si>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</si>
  <si>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</si>
  <si>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</si>
  <si>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</si>
  <si>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</si>
  <si>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</si>
  <si>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</si>
  <si>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</si>
  <si>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</si>
  <si>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</si>
  <si>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</si>
  <si>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</si>
  <si>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</si>
  <si>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</si>
  <si>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</si>
  <si>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</si>
  <si>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</si>
  <si>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</si>
  <si>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</si>
  <si>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</si>
  <si>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</si>
  <si>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</si>
  <si>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</si>
  <si>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</si>
  <si>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</si>
  <si>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</si>
  <si>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</si>
  <si>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</si>
  <si>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</si>
  <si>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</si>
  <si>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</si>
  <si>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</si>
  <si>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</si>
  <si>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</si>
  <si>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</si>
  <si>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</si>
  <si>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</si>
  <si>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</si>
  <si>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</si>
  <si>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</si>
  <si>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</si>
  <si>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</si>
  <si>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</si>
  <si>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</si>
  <si>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</si>
  <si>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</si>
  <si>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</si>
  <si>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</si>
  <si>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</si>
  <si>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</si>
  <si>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</si>
  <si>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</si>
  <si>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</si>
  <si>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</si>
  <si>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</si>
  <si>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</si>
  <si>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</si>
  <si>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</si>
  <si>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</si>
  <si>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</si>
  <si>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</si>
  <si>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</si>
  <si>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</si>
  <si>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</si>
  <si>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</si>
  <si>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</si>
  <si>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</si>
  <si>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</si>
  <si>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</si>
  <si>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</si>
  <si>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</si>
  <si>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</si>
  <si>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</si>
  <si>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</si>
  <si>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</si>
  <si>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</si>
  <si>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</si>
  <si>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</si>
  <si>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</si>
  <si>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</si>
  <si>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</si>
  <si>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</si>
  <si>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</si>
  <si>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</si>
  <si>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</si>
  <si>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</si>
  <si>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</si>
  <si>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</si>
  <si>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</si>
  <si>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</si>
  <si>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</si>
  <si>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</si>
  <si>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</si>
  <si>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</si>
  <si>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</si>
  <si>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</si>
  <si>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</si>
  <si>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</si>
  <si>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</si>
  <si>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</si>
  <si>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</si>
  <si>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</si>
  <si>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</si>
  <si>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</si>
  <si>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</si>
  <si>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</si>
  <si>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</si>
  <si>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</si>
  <si>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</si>
  <si>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</si>
  <si>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</si>
  <si>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</si>
  <si>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</si>
  <si>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</si>
  <si>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</si>
  <si>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</si>
  <si>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</si>
  <si>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</si>
  <si>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</si>
  <si>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</si>
  <si>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</si>
  <si>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</si>
  <si>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</si>
  <si>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</si>
  <si>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</si>
  <si>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</si>
  <si>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</si>
  <si>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</si>
  <si>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</si>
  <si>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</si>
  <si>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Average Donation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</si>
  <si>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</si>
  <si>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</si>
  <si>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</si>
  <si>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</si>
  <si>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</si>
  <si>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</si>
  <si>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</si>
  <si>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</si>
  <si>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</si>
  <si>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</si>
  <si>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</si>
  <si>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</si>
  <si>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</si>
  <si>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</si>
  <si>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</si>
  <si>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</si>
  <si>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</si>
  <si>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</si>
  <si>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</si>
  <si>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</si>
  <si>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</si>
  <si>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</si>
  <si>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</si>
  <si>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</si>
  <si>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</si>
  <si>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</si>
  <si>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</si>
  <si>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</si>
  <si>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</si>
  <si>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</si>
  <si>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</si>
  <si>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</si>
  <si>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</si>
  <si>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</si>
  <si>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</si>
  <si>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Column Labels</t>
  </si>
  <si>
    <t>(All)</t>
  </si>
  <si>
    <t>Count of outcome</t>
  </si>
  <si>
    <t>Date Created Conversion</t>
  </si>
  <si>
    <t>Date Ended Conversion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</si>
  <si>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</si>
  <si>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</si>
  <si>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</si>
  <si>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</si>
  <si>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</si>
  <si>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</si>
  <si>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</si>
  <si>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</si>
  <si>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</si>
  <si>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</si>
  <si>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</si>
  <si>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</si>
  <si>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</si>
  <si>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</si>
  <si>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</si>
  <si>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</si>
  <si>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</si>
  <si>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</si>
  <si>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</si>
  <si>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</si>
  <si>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</si>
  <si>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Mean </t>
  </si>
  <si>
    <t xml:space="preserve">Median </t>
  </si>
  <si>
    <t xml:space="preserve">Minimum </t>
  </si>
  <si>
    <t xml:space="preserve">Maximum </t>
  </si>
  <si>
    <t xml:space="preserve">Variance </t>
  </si>
  <si>
    <t>Stdev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</si>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</sst>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19" fillId="0" borderId="0" xfId="0" applyFont="1"/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/>
    <xf numFmtId="10" fontId="19" fillId="0" borderId="0" xfId="0" applyNumberFormat="1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corrected.xlsx]Launch Date Outcome!PivotTable3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Outcome'!$A$6:$A$885</c:f>
              <c:strCache>
                <c:ptCount val="879"/>
                <c:pt idx="0">
                  <c:v>1/1/1970</c:v>
                </c:pt>
                <c:pt idx="1">
                  <c:v>1/9/2010</c:v>
                </c:pt>
                <c:pt idx="2">
                  <c:v>1/19/2010</c:v>
                </c:pt>
                <c:pt idx="3">
                  <c:v>1/25/2010</c:v>
                </c:pt>
                <c:pt idx="4">
                  <c:v>2/5/2010</c:v>
                </c:pt>
                <c:pt idx="5">
                  <c:v>2/9/2010</c:v>
                </c:pt>
                <c:pt idx="6">
                  <c:v>2/11/2010</c:v>
                </c:pt>
                <c:pt idx="7">
                  <c:v>2/14/2010</c:v>
                </c:pt>
                <c:pt idx="8">
                  <c:v>2/27/2010</c:v>
                </c:pt>
                <c:pt idx="9">
                  <c:v>3/1/2010</c:v>
                </c:pt>
                <c:pt idx="10">
                  <c:v>3/4/2010</c:v>
                </c:pt>
                <c:pt idx="11">
                  <c:v>3/11/2010</c:v>
                </c:pt>
                <c:pt idx="12">
                  <c:v>3/16/2010</c:v>
                </c:pt>
                <c:pt idx="13">
                  <c:v>3/18/2010</c:v>
                </c:pt>
                <c:pt idx="14">
                  <c:v>3/21/2010</c:v>
                </c:pt>
                <c:pt idx="15">
                  <c:v>3/22/2010</c:v>
                </c:pt>
                <c:pt idx="16">
                  <c:v>3/25/2010</c:v>
                </c:pt>
                <c:pt idx="17">
                  <c:v>3/28/2010</c:v>
                </c:pt>
                <c:pt idx="18">
                  <c:v>4/8/2010</c:v>
                </c:pt>
                <c:pt idx="19">
                  <c:v>4/9/2010</c:v>
                </c:pt>
                <c:pt idx="20">
                  <c:v>4/15/2010</c:v>
                </c:pt>
                <c:pt idx="21">
                  <c:v>4/17/2010</c:v>
                </c:pt>
                <c:pt idx="22">
                  <c:v>4/20/2010</c:v>
                </c:pt>
                <c:pt idx="23">
                  <c:v>4/23/2010</c:v>
                </c:pt>
                <c:pt idx="24">
                  <c:v>4/26/2010</c:v>
                </c:pt>
                <c:pt idx="25">
                  <c:v>5/12/2010</c:v>
                </c:pt>
                <c:pt idx="26">
                  <c:v>5/21/2010</c:v>
                </c:pt>
                <c:pt idx="27">
                  <c:v>5/23/2010</c:v>
                </c:pt>
                <c:pt idx="28">
                  <c:v>5/25/2010</c:v>
                </c:pt>
                <c:pt idx="29">
                  <c:v>5/30/2010</c:v>
                </c:pt>
                <c:pt idx="30">
                  <c:v>6/5/2010</c:v>
                </c:pt>
                <c:pt idx="31">
                  <c:v>6/6/2010</c:v>
                </c:pt>
                <c:pt idx="32">
                  <c:v>6/7/2010</c:v>
                </c:pt>
                <c:pt idx="33">
                  <c:v>6/12/2010</c:v>
                </c:pt>
                <c:pt idx="34">
                  <c:v>6/15/2010</c:v>
                </c:pt>
                <c:pt idx="35">
                  <c:v>6/16/2010</c:v>
                </c:pt>
                <c:pt idx="36">
                  <c:v>6/19/2010</c:v>
                </c:pt>
                <c:pt idx="37">
                  <c:v>6/21/2010</c:v>
                </c:pt>
                <c:pt idx="38">
                  <c:v>6/23/2010</c:v>
                </c:pt>
                <c:pt idx="39">
                  <c:v>6/26/2010</c:v>
                </c:pt>
                <c:pt idx="40">
                  <c:v>6/28/2010</c:v>
                </c:pt>
                <c:pt idx="41">
                  <c:v>6/29/2010</c:v>
                </c:pt>
                <c:pt idx="42">
                  <c:v>7/1/2010</c:v>
                </c:pt>
                <c:pt idx="43">
                  <c:v>7/6/2010</c:v>
                </c:pt>
                <c:pt idx="44">
                  <c:v>7/8/2010</c:v>
                </c:pt>
                <c:pt idx="45">
                  <c:v>7/14/2010</c:v>
                </c:pt>
                <c:pt idx="46">
                  <c:v>7/15/2010</c:v>
                </c:pt>
                <c:pt idx="47">
                  <c:v>7/19/2010</c:v>
                </c:pt>
                <c:pt idx="48">
                  <c:v>7/27/2010</c:v>
                </c:pt>
                <c:pt idx="49">
                  <c:v>7/31/2010</c:v>
                </c:pt>
                <c:pt idx="50">
                  <c:v>8/5/2010</c:v>
                </c:pt>
                <c:pt idx="51">
                  <c:v>8/6/2010</c:v>
                </c:pt>
                <c:pt idx="52">
                  <c:v>8/7/2010</c:v>
                </c:pt>
                <c:pt idx="53">
                  <c:v>8/9/2010</c:v>
                </c:pt>
                <c:pt idx="54">
                  <c:v>8/12/2010</c:v>
                </c:pt>
                <c:pt idx="55">
                  <c:v>8/14/2010</c:v>
                </c:pt>
                <c:pt idx="56">
                  <c:v>8/16/2010</c:v>
                </c:pt>
                <c:pt idx="57">
                  <c:v>8/19/2010</c:v>
                </c:pt>
                <c:pt idx="58">
                  <c:v>8/24/2010</c:v>
                </c:pt>
                <c:pt idx="59">
                  <c:v>8/25/2010</c:v>
                </c:pt>
                <c:pt idx="60">
                  <c:v>8/26/2010</c:v>
                </c:pt>
                <c:pt idx="61">
                  <c:v>8/27/2010</c:v>
                </c:pt>
                <c:pt idx="62">
                  <c:v>8/31/2010</c:v>
                </c:pt>
                <c:pt idx="63">
                  <c:v>9/2/2010</c:v>
                </c:pt>
                <c:pt idx="64">
                  <c:v>9/9/2010</c:v>
                </c:pt>
                <c:pt idx="65">
                  <c:v>9/15/2010</c:v>
                </c:pt>
                <c:pt idx="66">
                  <c:v>9/21/2010</c:v>
                </c:pt>
                <c:pt idx="67">
                  <c:v>9/27/2010</c:v>
                </c:pt>
                <c:pt idx="68">
                  <c:v>9/28/2010</c:v>
                </c:pt>
                <c:pt idx="69">
                  <c:v>9/30/2010</c:v>
                </c:pt>
                <c:pt idx="70">
                  <c:v>10/4/2010</c:v>
                </c:pt>
                <c:pt idx="71">
                  <c:v>10/5/2010</c:v>
                </c:pt>
                <c:pt idx="72">
                  <c:v>10/6/2010</c:v>
                </c:pt>
                <c:pt idx="73">
                  <c:v>10/7/2010</c:v>
                </c:pt>
                <c:pt idx="74">
                  <c:v>10/13/2010</c:v>
                </c:pt>
                <c:pt idx="75">
                  <c:v>10/18/2010</c:v>
                </c:pt>
                <c:pt idx="76">
                  <c:v>10/20/2010</c:v>
                </c:pt>
                <c:pt idx="77">
                  <c:v>10/23/2010</c:v>
                </c:pt>
                <c:pt idx="78">
                  <c:v>10/24/2010</c:v>
                </c:pt>
                <c:pt idx="79">
                  <c:v>10/25/2010</c:v>
                </c:pt>
                <c:pt idx="80">
                  <c:v>10/28/2010</c:v>
                </c:pt>
                <c:pt idx="81">
                  <c:v>10/31/2010</c:v>
                </c:pt>
                <c:pt idx="82">
                  <c:v>11/2/2010</c:v>
                </c:pt>
                <c:pt idx="83">
                  <c:v>11/6/2010</c:v>
                </c:pt>
                <c:pt idx="84">
                  <c:v>11/15/2010</c:v>
                </c:pt>
                <c:pt idx="85">
                  <c:v>11/17/2010</c:v>
                </c:pt>
                <c:pt idx="86">
                  <c:v>11/23/2010</c:v>
                </c:pt>
                <c:pt idx="87">
                  <c:v>11/25/2010</c:v>
                </c:pt>
                <c:pt idx="88">
                  <c:v>12/2/2010</c:v>
                </c:pt>
                <c:pt idx="89">
                  <c:v>12/3/2010</c:v>
                </c:pt>
                <c:pt idx="90">
                  <c:v>12/10/2010</c:v>
                </c:pt>
                <c:pt idx="91">
                  <c:v>12/13/2010</c:v>
                </c:pt>
                <c:pt idx="92">
                  <c:v>12/15/2010</c:v>
                </c:pt>
                <c:pt idx="93">
                  <c:v>12/19/2010</c:v>
                </c:pt>
                <c:pt idx="94">
                  <c:v>12/22/2010</c:v>
                </c:pt>
                <c:pt idx="95">
                  <c:v>1/1/2011</c:v>
                </c:pt>
                <c:pt idx="96">
                  <c:v>1/2/2011</c:v>
                </c:pt>
                <c:pt idx="97">
                  <c:v>1/3/2011</c:v>
                </c:pt>
                <c:pt idx="98">
                  <c:v>1/6/2011</c:v>
                </c:pt>
                <c:pt idx="99">
                  <c:v>1/9/2011</c:v>
                </c:pt>
                <c:pt idx="100">
                  <c:v>1/11/2011</c:v>
                </c:pt>
                <c:pt idx="101">
                  <c:v>1/12/2011</c:v>
                </c:pt>
                <c:pt idx="102">
                  <c:v>1/13/2011</c:v>
                </c:pt>
                <c:pt idx="103">
                  <c:v>1/17/2011</c:v>
                </c:pt>
                <c:pt idx="104">
                  <c:v>1/22/2011</c:v>
                </c:pt>
                <c:pt idx="105">
                  <c:v>1/25/2011</c:v>
                </c:pt>
                <c:pt idx="106">
                  <c:v>1/27/2011</c:v>
                </c:pt>
                <c:pt idx="107">
                  <c:v>1/28/2011</c:v>
                </c:pt>
                <c:pt idx="108">
                  <c:v>2/2/2011</c:v>
                </c:pt>
                <c:pt idx="109">
                  <c:v>2/11/2011</c:v>
                </c:pt>
                <c:pt idx="110">
                  <c:v>2/14/2011</c:v>
                </c:pt>
                <c:pt idx="111">
                  <c:v>2/16/2011</c:v>
                </c:pt>
                <c:pt idx="112">
                  <c:v>2/17/2011</c:v>
                </c:pt>
                <c:pt idx="113">
                  <c:v>2/21/2011</c:v>
                </c:pt>
                <c:pt idx="114">
                  <c:v>2/26/2011</c:v>
                </c:pt>
                <c:pt idx="115">
                  <c:v>3/1/2011</c:v>
                </c:pt>
                <c:pt idx="116">
                  <c:v>3/5/2011</c:v>
                </c:pt>
                <c:pt idx="117">
                  <c:v>3/8/2011</c:v>
                </c:pt>
                <c:pt idx="118">
                  <c:v>3/10/2011</c:v>
                </c:pt>
                <c:pt idx="119">
                  <c:v>3/11/2011</c:v>
                </c:pt>
                <c:pt idx="120">
                  <c:v>3/27/2011</c:v>
                </c:pt>
                <c:pt idx="121">
                  <c:v>4/1/2011</c:v>
                </c:pt>
                <c:pt idx="122">
                  <c:v>4/3/2011</c:v>
                </c:pt>
                <c:pt idx="123">
                  <c:v>4/5/2011</c:v>
                </c:pt>
                <c:pt idx="124">
                  <c:v>4/8/2011</c:v>
                </c:pt>
                <c:pt idx="125">
                  <c:v>4/18/2011</c:v>
                </c:pt>
                <c:pt idx="126">
                  <c:v>4/27/2011</c:v>
                </c:pt>
                <c:pt idx="127">
                  <c:v>4/29/2011</c:v>
                </c:pt>
                <c:pt idx="128">
                  <c:v>5/3/2011</c:v>
                </c:pt>
                <c:pt idx="129">
                  <c:v>5/6/2011</c:v>
                </c:pt>
                <c:pt idx="130">
                  <c:v>5/7/2011</c:v>
                </c:pt>
                <c:pt idx="131">
                  <c:v>5/8/2011</c:v>
                </c:pt>
                <c:pt idx="132">
                  <c:v>5/9/2011</c:v>
                </c:pt>
                <c:pt idx="133">
                  <c:v>5/10/2011</c:v>
                </c:pt>
                <c:pt idx="134">
                  <c:v>5/12/2011</c:v>
                </c:pt>
                <c:pt idx="135">
                  <c:v>5/13/2011</c:v>
                </c:pt>
                <c:pt idx="136">
                  <c:v>5/18/2011</c:v>
                </c:pt>
                <c:pt idx="137">
                  <c:v>5/21/2011</c:v>
                </c:pt>
                <c:pt idx="138">
                  <c:v>6/12/2011</c:v>
                </c:pt>
                <c:pt idx="139">
                  <c:v>6/16/2011</c:v>
                </c:pt>
                <c:pt idx="140">
                  <c:v>6/18/2011</c:v>
                </c:pt>
                <c:pt idx="141">
                  <c:v>6/19/2011</c:v>
                </c:pt>
                <c:pt idx="142">
                  <c:v>6/20/2011</c:v>
                </c:pt>
                <c:pt idx="143">
                  <c:v>6/26/2011</c:v>
                </c:pt>
                <c:pt idx="144">
                  <c:v>6/28/2011</c:v>
                </c:pt>
                <c:pt idx="145">
                  <c:v>7/1/2011</c:v>
                </c:pt>
                <c:pt idx="146">
                  <c:v>7/4/2011</c:v>
                </c:pt>
                <c:pt idx="147">
                  <c:v>7/9/2011</c:v>
                </c:pt>
                <c:pt idx="148">
                  <c:v>7/14/2011</c:v>
                </c:pt>
                <c:pt idx="149">
                  <c:v>7/16/2011</c:v>
                </c:pt>
                <c:pt idx="150">
                  <c:v>7/19/2011</c:v>
                </c:pt>
                <c:pt idx="151">
                  <c:v>7/24/2011</c:v>
                </c:pt>
                <c:pt idx="152">
                  <c:v>8/1/2011</c:v>
                </c:pt>
                <c:pt idx="153">
                  <c:v>8/7/2011</c:v>
                </c:pt>
                <c:pt idx="154">
                  <c:v>8/12/2011</c:v>
                </c:pt>
                <c:pt idx="155">
                  <c:v>8/13/2011</c:v>
                </c:pt>
                <c:pt idx="156">
                  <c:v>8/15/2011</c:v>
                </c:pt>
                <c:pt idx="157">
                  <c:v>8/19/2011</c:v>
                </c:pt>
                <c:pt idx="158">
                  <c:v>8/22/2011</c:v>
                </c:pt>
                <c:pt idx="159">
                  <c:v>8/27/2011</c:v>
                </c:pt>
                <c:pt idx="160">
                  <c:v>9/6/2011</c:v>
                </c:pt>
                <c:pt idx="161">
                  <c:v>9/11/2011</c:v>
                </c:pt>
                <c:pt idx="162">
                  <c:v>9/21/2011</c:v>
                </c:pt>
                <c:pt idx="163">
                  <c:v>9/22/2011</c:v>
                </c:pt>
                <c:pt idx="164">
                  <c:v>9/23/2011</c:v>
                </c:pt>
                <c:pt idx="165">
                  <c:v>10/2/2011</c:v>
                </c:pt>
                <c:pt idx="166">
                  <c:v>10/5/2011</c:v>
                </c:pt>
                <c:pt idx="167">
                  <c:v>10/9/2011</c:v>
                </c:pt>
                <c:pt idx="168">
                  <c:v>10/15/2011</c:v>
                </c:pt>
                <c:pt idx="169">
                  <c:v>10/17/2011</c:v>
                </c:pt>
                <c:pt idx="170">
                  <c:v>10/19/2011</c:v>
                </c:pt>
                <c:pt idx="171">
                  <c:v>10/26/2011</c:v>
                </c:pt>
                <c:pt idx="172">
                  <c:v>10/27/2011</c:v>
                </c:pt>
                <c:pt idx="173">
                  <c:v>11/8/2011</c:v>
                </c:pt>
                <c:pt idx="174">
                  <c:v>11/11/2011</c:v>
                </c:pt>
                <c:pt idx="175">
                  <c:v>11/15/2011</c:v>
                </c:pt>
                <c:pt idx="176">
                  <c:v>11/18/2011</c:v>
                </c:pt>
                <c:pt idx="177">
                  <c:v>11/19/2011</c:v>
                </c:pt>
                <c:pt idx="178">
                  <c:v>11/22/2011</c:v>
                </c:pt>
                <c:pt idx="179">
                  <c:v>11/24/2011</c:v>
                </c:pt>
                <c:pt idx="180">
                  <c:v>11/27/2011</c:v>
                </c:pt>
                <c:pt idx="181">
                  <c:v>12/1/2011</c:v>
                </c:pt>
                <c:pt idx="182">
                  <c:v>12/3/2011</c:v>
                </c:pt>
                <c:pt idx="183">
                  <c:v>12/8/2011</c:v>
                </c:pt>
                <c:pt idx="184">
                  <c:v>12/12/2011</c:v>
                </c:pt>
                <c:pt idx="185">
                  <c:v>12/19/2011</c:v>
                </c:pt>
                <c:pt idx="186">
                  <c:v>12/21/2011</c:v>
                </c:pt>
                <c:pt idx="187">
                  <c:v>12/22/2011</c:v>
                </c:pt>
                <c:pt idx="188">
                  <c:v>12/23/2011</c:v>
                </c:pt>
                <c:pt idx="189">
                  <c:v>12/27/2011</c:v>
                </c:pt>
                <c:pt idx="190">
                  <c:v>1/4/2012</c:v>
                </c:pt>
                <c:pt idx="191">
                  <c:v>1/6/2012</c:v>
                </c:pt>
                <c:pt idx="192">
                  <c:v>1/13/2012</c:v>
                </c:pt>
                <c:pt idx="193">
                  <c:v>1/14/2012</c:v>
                </c:pt>
                <c:pt idx="194">
                  <c:v>1/18/2012</c:v>
                </c:pt>
                <c:pt idx="195">
                  <c:v>1/22/2012</c:v>
                </c:pt>
                <c:pt idx="196">
                  <c:v>2/5/2012</c:v>
                </c:pt>
                <c:pt idx="197">
                  <c:v>2/9/2012</c:v>
                </c:pt>
                <c:pt idx="198">
                  <c:v>2/12/2012</c:v>
                </c:pt>
                <c:pt idx="199">
                  <c:v>2/16/2012</c:v>
                </c:pt>
                <c:pt idx="200">
                  <c:v>2/20/2012</c:v>
                </c:pt>
                <c:pt idx="201">
                  <c:v>2/24/2012</c:v>
                </c:pt>
                <c:pt idx="202">
                  <c:v>2/27/2012</c:v>
                </c:pt>
                <c:pt idx="203">
                  <c:v>2/29/2012</c:v>
                </c:pt>
                <c:pt idx="204">
                  <c:v>3/5/2012</c:v>
                </c:pt>
                <c:pt idx="205">
                  <c:v>3/6/2012</c:v>
                </c:pt>
                <c:pt idx="206">
                  <c:v>3/11/2012</c:v>
                </c:pt>
                <c:pt idx="207">
                  <c:v>3/14/2012</c:v>
                </c:pt>
                <c:pt idx="208">
                  <c:v>3/16/2012</c:v>
                </c:pt>
                <c:pt idx="209">
                  <c:v>3/22/2012</c:v>
                </c:pt>
                <c:pt idx="210">
                  <c:v>3/26/2012</c:v>
                </c:pt>
                <c:pt idx="211">
                  <c:v>3/27/2012</c:v>
                </c:pt>
                <c:pt idx="212">
                  <c:v>3/28/2012</c:v>
                </c:pt>
                <c:pt idx="213">
                  <c:v>4/5/2012</c:v>
                </c:pt>
                <c:pt idx="214">
                  <c:v>4/6/2012</c:v>
                </c:pt>
                <c:pt idx="215">
                  <c:v>4/19/2012</c:v>
                </c:pt>
                <c:pt idx="216">
                  <c:v>4/21/2012</c:v>
                </c:pt>
                <c:pt idx="217">
                  <c:v>4/24/2012</c:v>
                </c:pt>
                <c:pt idx="218">
                  <c:v>4/25/2012</c:v>
                </c:pt>
                <c:pt idx="219">
                  <c:v>4/26/2012</c:v>
                </c:pt>
                <c:pt idx="220">
                  <c:v>5/1/2012</c:v>
                </c:pt>
                <c:pt idx="221">
                  <c:v>5/2/2012</c:v>
                </c:pt>
                <c:pt idx="222">
                  <c:v>5/5/2012</c:v>
                </c:pt>
                <c:pt idx="223">
                  <c:v>5/6/2012</c:v>
                </c:pt>
                <c:pt idx="224">
                  <c:v>5/8/2012</c:v>
                </c:pt>
                <c:pt idx="225">
                  <c:v>5/29/2012</c:v>
                </c:pt>
                <c:pt idx="226">
                  <c:v>5/31/2012</c:v>
                </c:pt>
                <c:pt idx="227">
                  <c:v>6/6/2012</c:v>
                </c:pt>
                <c:pt idx="228">
                  <c:v>6/12/2012</c:v>
                </c:pt>
                <c:pt idx="229">
                  <c:v>6/17/2012</c:v>
                </c:pt>
                <c:pt idx="230">
                  <c:v>6/21/2012</c:v>
                </c:pt>
                <c:pt idx="231">
                  <c:v>6/29/2012</c:v>
                </c:pt>
                <c:pt idx="232">
                  <c:v>7/3/2012</c:v>
                </c:pt>
                <c:pt idx="233">
                  <c:v>7/12/2012</c:v>
                </c:pt>
                <c:pt idx="234">
                  <c:v>7/17/2012</c:v>
                </c:pt>
                <c:pt idx="235">
                  <c:v>7/27/2012</c:v>
                </c:pt>
                <c:pt idx="236">
                  <c:v>7/28/2012</c:v>
                </c:pt>
                <c:pt idx="237">
                  <c:v>8/1/2012</c:v>
                </c:pt>
                <c:pt idx="238">
                  <c:v>8/14/2012</c:v>
                </c:pt>
                <c:pt idx="239">
                  <c:v>8/16/2012</c:v>
                </c:pt>
                <c:pt idx="240">
                  <c:v>8/27/2012</c:v>
                </c:pt>
                <c:pt idx="241">
                  <c:v>8/28/2012</c:v>
                </c:pt>
                <c:pt idx="242">
                  <c:v>9/4/2012</c:v>
                </c:pt>
                <c:pt idx="243">
                  <c:v>9/5/2012</c:v>
                </c:pt>
                <c:pt idx="244">
                  <c:v>9/22/2012</c:v>
                </c:pt>
                <c:pt idx="245">
                  <c:v>9/26/2012</c:v>
                </c:pt>
                <c:pt idx="246">
                  <c:v>9/28/2012</c:v>
                </c:pt>
                <c:pt idx="247">
                  <c:v>10/3/2012</c:v>
                </c:pt>
                <c:pt idx="248">
                  <c:v>10/4/2012</c:v>
                </c:pt>
                <c:pt idx="249">
                  <c:v>10/19/2012</c:v>
                </c:pt>
                <c:pt idx="250">
                  <c:v>10/20/2012</c:v>
                </c:pt>
                <c:pt idx="251">
                  <c:v>10/24/2012</c:v>
                </c:pt>
                <c:pt idx="252">
                  <c:v>10/28/2012</c:v>
                </c:pt>
                <c:pt idx="253">
                  <c:v>11/24/2012</c:v>
                </c:pt>
                <c:pt idx="254">
                  <c:v>11/25/2012</c:v>
                </c:pt>
                <c:pt idx="255">
                  <c:v>11/26/2012</c:v>
                </c:pt>
                <c:pt idx="256">
                  <c:v>11/28/2012</c:v>
                </c:pt>
                <c:pt idx="257">
                  <c:v>12/1/2012</c:v>
                </c:pt>
                <c:pt idx="258">
                  <c:v>12/8/2012</c:v>
                </c:pt>
                <c:pt idx="259">
                  <c:v>12/9/2012</c:v>
                </c:pt>
                <c:pt idx="260">
                  <c:v>12/16/2012</c:v>
                </c:pt>
                <c:pt idx="261">
                  <c:v>12/18/2012</c:v>
                </c:pt>
                <c:pt idx="262">
                  <c:v>1/1/2013</c:v>
                </c:pt>
                <c:pt idx="263">
                  <c:v>1/2/2013</c:v>
                </c:pt>
                <c:pt idx="264">
                  <c:v>1/30/2013</c:v>
                </c:pt>
                <c:pt idx="265">
                  <c:v>2/3/2013</c:v>
                </c:pt>
                <c:pt idx="266">
                  <c:v>2/4/2013</c:v>
                </c:pt>
                <c:pt idx="267">
                  <c:v>2/9/2013</c:v>
                </c:pt>
                <c:pt idx="268">
                  <c:v>2/12/2013</c:v>
                </c:pt>
                <c:pt idx="269">
                  <c:v>2/23/2013</c:v>
                </c:pt>
                <c:pt idx="270">
                  <c:v>2/25/2013</c:v>
                </c:pt>
                <c:pt idx="271">
                  <c:v>2/27/2013</c:v>
                </c:pt>
                <c:pt idx="272">
                  <c:v>3/1/2013</c:v>
                </c:pt>
                <c:pt idx="273">
                  <c:v>3/4/2013</c:v>
                </c:pt>
                <c:pt idx="274">
                  <c:v>3/5/2013</c:v>
                </c:pt>
                <c:pt idx="275">
                  <c:v>3/7/2013</c:v>
                </c:pt>
                <c:pt idx="276">
                  <c:v>3/8/2013</c:v>
                </c:pt>
                <c:pt idx="277">
                  <c:v>3/12/2013</c:v>
                </c:pt>
                <c:pt idx="278">
                  <c:v>3/13/2013</c:v>
                </c:pt>
                <c:pt idx="279">
                  <c:v>3/17/2013</c:v>
                </c:pt>
                <c:pt idx="280">
                  <c:v>3/28/2013</c:v>
                </c:pt>
                <c:pt idx="281">
                  <c:v>4/2/2013</c:v>
                </c:pt>
                <c:pt idx="282">
                  <c:v>4/8/2013</c:v>
                </c:pt>
                <c:pt idx="283">
                  <c:v>4/9/2013</c:v>
                </c:pt>
                <c:pt idx="284">
                  <c:v>4/14/2013</c:v>
                </c:pt>
                <c:pt idx="285">
                  <c:v>5/1/2013</c:v>
                </c:pt>
                <c:pt idx="286">
                  <c:v>5/2/2013</c:v>
                </c:pt>
                <c:pt idx="287">
                  <c:v>5/10/2013</c:v>
                </c:pt>
                <c:pt idx="288">
                  <c:v>5/15/2013</c:v>
                </c:pt>
                <c:pt idx="289">
                  <c:v>5/18/2013</c:v>
                </c:pt>
                <c:pt idx="290">
                  <c:v>5/21/2013</c:v>
                </c:pt>
                <c:pt idx="291">
                  <c:v>5/23/2013</c:v>
                </c:pt>
                <c:pt idx="292">
                  <c:v>5/28/2013</c:v>
                </c:pt>
                <c:pt idx="293">
                  <c:v>6/4/2013</c:v>
                </c:pt>
                <c:pt idx="294">
                  <c:v>6/10/2013</c:v>
                </c:pt>
                <c:pt idx="295">
                  <c:v>6/17/2013</c:v>
                </c:pt>
                <c:pt idx="296">
                  <c:v>6/23/2013</c:v>
                </c:pt>
                <c:pt idx="297">
                  <c:v>6/25/2013</c:v>
                </c:pt>
                <c:pt idx="298">
                  <c:v>6/26/2013</c:v>
                </c:pt>
                <c:pt idx="299">
                  <c:v>7/1/2013</c:v>
                </c:pt>
                <c:pt idx="300">
                  <c:v>7/10/2013</c:v>
                </c:pt>
                <c:pt idx="301">
                  <c:v>7/11/2013</c:v>
                </c:pt>
                <c:pt idx="302">
                  <c:v>7/20/2013</c:v>
                </c:pt>
                <c:pt idx="303">
                  <c:v>7/22/2013</c:v>
                </c:pt>
                <c:pt idx="304">
                  <c:v>7/24/2013</c:v>
                </c:pt>
                <c:pt idx="305">
                  <c:v>7/25/2013</c:v>
                </c:pt>
                <c:pt idx="306">
                  <c:v>7/29/2013</c:v>
                </c:pt>
                <c:pt idx="307">
                  <c:v>7/30/2013</c:v>
                </c:pt>
                <c:pt idx="308">
                  <c:v>8/1/2013</c:v>
                </c:pt>
                <c:pt idx="309">
                  <c:v>8/4/2013</c:v>
                </c:pt>
                <c:pt idx="310">
                  <c:v>8/5/2013</c:v>
                </c:pt>
                <c:pt idx="311">
                  <c:v>8/15/2013</c:v>
                </c:pt>
                <c:pt idx="312">
                  <c:v>8/16/2013</c:v>
                </c:pt>
                <c:pt idx="313">
                  <c:v>8/27/2013</c:v>
                </c:pt>
                <c:pt idx="314">
                  <c:v>8/30/2013</c:v>
                </c:pt>
                <c:pt idx="315">
                  <c:v>9/3/2013</c:v>
                </c:pt>
                <c:pt idx="316">
                  <c:v>9/11/2013</c:v>
                </c:pt>
                <c:pt idx="317">
                  <c:v>9/13/2013</c:v>
                </c:pt>
                <c:pt idx="318">
                  <c:v>9/19/2013</c:v>
                </c:pt>
                <c:pt idx="319">
                  <c:v>9/20/2013</c:v>
                </c:pt>
                <c:pt idx="320">
                  <c:v>9/22/2013</c:v>
                </c:pt>
                <c:pt idx="321">
                  <c:v>10/7/2013</c:v>
                </c:pt>
                <c:pt idx="322">
                  <c:v>10/8/2013</c:v>
                </c:pt>
                <c:pt idx="323">
                  <c:v>10/12/2013</c:v>
                </c:pt>
                <c:pt idx="324">
                  <c:v>10/15/2013</c:v>
                </c:pt>
                <c:pt idx="325">
                  <c:v>10/21/2013</c:v>
                </c:pt>
                <c:pt idx="326">
                  <c:v>10/25/2013</c:v>
                </c:pt>
                <c:pt idx="327">
                  <c:v>10/29/2013</c:v>
                </c:pt>
                <c:pt idx="328">
                  <c:v>11/11/2013</c:v>
                </c:pt>
                <c:pt idx="329">
                  <c:v>11/14/2013</c:v>
                </c:pt>
                <c:pt idx="330">
                  <c:v>11/17/2013</c:v>
                </c:pt>
                <c:pt idx="331">
                  <c:v>11/19/2013</c:v>
                </c:pt>
                <c:pt idx="332">
                  <c:v>11/23/2013</c:v>
                </c:pt>
                <c:pt idx="333">
                  <c:v>11/25/2013</c:v>
                </c:pt>
                <c:pt idx="334">
                  <c:v>11/29/2013</c:v>
                </c:pt>
                <c:pt idx="335">
                  <c:v>12/6/2013</c:v>
                </c:pt>
                <c:pt idx="336">
                  <c:v>12/11/2013</c:v>
                </c:pt>
                <c:pt idx="337">
                  <c:v>12/17/2013</c:v>
                </c:pt>
                <c:pt idx="338">
                  <c:v>12/29/2013</c:v>
                </c:pt>
                <c:pt idx="339">
                  <c:v>12/30/2013</c:v>
                </c:pt>
                <c:pt idx="340">
                  <c:v>12/31/2013</c:v>
                </c:pt>
                <c:pt idx="341">
                  <c:v>1/3/2014</c:v>
                </c:pt>
                <c:pt idx="342">
                  <c:v>1/8/2014</c:v>
                </c:pt>
                <c:pt idx="343">
                  <c:v>1/12/2014</c:v>
                </c:pt>
                <c:pt idx="344">
                  <c:v>1/14/2014</c:v>
                </c:pt>
                <c:pt idx="345">
                  <c:v>1/20/2014</c:v>
                </c:pt>
                <c:pt idx="346">
                  <c:v>1/22/2014</c:v>
                </c:pt>
                <c:pt idx="347">
                  <c:v>1/26/2014</c:v>
                </c:pt>
                <c:pt idx="348">
                  <c:v>2/10/2014</c:v>
                </c:pt>
                <c:pt idx="349">
                  <c:v>2/14/2014</c:v>
                </c:pt>
                <c:pt idx="350">
                  <c:v>2/22/2014</c:v>
                </c:pt>
                <c:pt idx="351">
                  <c:v>2/26/2014</c:v>
                </c:pt>
                <c:pt idx="352">
                  <c:v>2/28/2014</c:v>
                </c:pt>
                <c:pt idx="353">
                  <c:v>3/11/2014</c:v>
                </c:pt>
                <c:pt idx="354">
                  <c:v>3/12/2014</c:v>
                </c:pt>
                <c:pt idx="355">
                  <c:v>3/17/2014</c:v>
                </c:pt>
                <c:pt idx="356">
                  <c:v>3/20/2014</c:v>
                </c:pt>
                <c:pt idx="357">
                  <c:v>3/23/2014</c:v>
                </c:pt>
                <c:pt idx="358">
                  <c:v>3/26/2014</c:v>
                </c:pt>
                <c:pt idx="359">
                  <c:v>3/27/2014</c:v>
                </c:pt>
                <c:pt idx="360">
                  <c:v>3/29/2014</c:v>
                </c:pt>
                <c:pt idx="361">
                  <c:v>4/2/2014</c:v>
                </c:pt>
                <c:pt idx="362">
                  <c:v>4/7/2014</c:v>
                </c:pt>
                <c:pt idx="363">
                  <c:v>4/13/2014</c:v>
                </c:pt>
                <c:pt idx="364">
                  <c:v>4/14/2014</c:v>
                </c:pt>
                <c:pt idx="365">
                  <c:v>4/25/2014</c:v>
                </c:pt>
                <c:pt idx="366">
                  <c:v>4/28/2014</c:v>
                </c:pt>
                <c:pt idx="367">
                  <c:v>5/2/2014</c:v>
                </c:pt>
                <c:pt idx="368">
                  <c:v>5/3/2014</c:v>
                </c:pt>
                <c:pt idx="369">
                  <c:v>5/4/2014</c:v>
                </c:pt>
                <c:pt idx="370">
                  <c:v>5/10/2014</c:v>
                </c:pt>
                <c:pt idx="371">
                  <c:v>5/20/2014</c:v>
                </c:pt>
                <c:pt idx="372">
                  <c:v>5/23/2014</c:v>
                </c:pt>
                <c:pt idx="373">
                  <c:v>5/24/2014</c:v>
                </c:pt>
                <c:pt idx="374">
                  <c:v>5/27/2014</c:v>
                </c:pt>
                <c:pt idx="375">
                  <c:v>5/30/2014</c:v>
                </c:pt>
                <c:pt idx="376">
                  <c:v>6/2/2014</c:v>
                </c:pt>
                <c:pt idx="377">
                  <c:v>6/4/2014</c:v>
                </c:pt>
                <c:pt idx="378">
                  <c:v>6/7/2014</c:v>
                </c:pt>
                <c:pt idx="379">
                  <c:v>6/9/2014</c:v>
                </c:pt>
                <c:pt idx="380">
                  <c:v>6/10/2014</c:v>
                </c:pt>
                <c:pt idx="381">
                  <c:v>6/16/2014</c:v>
                </c:pt>
                <c:pt idx="382">
                  <c:v>6/21/2014</c:v>
                </c:pt>
                <c:pt idx="383">
                  <c:v>6/27/2014</c:v>
                </c:pt>
                <c:pt idx="384">
                  <c:v>6/28/2014</c:v>
                </c:pt>
                <c:pt idx="385">
                  <c:v>7/5/2014</c:v>
                </c:pt>
                <c:pt idx="386">
                  <c:v>7/6/2014</c:v>
                </c:pt>
                <c:pt idx="387">
                  <c:v>7/8/2014</c:v>
                </c:pt>
                <c:pt idx="388">
                  <c:v>7/10/2014</c:v>
                </c:pt>
                <c:pt idx="389">
                  <c:v>7/14/2014</c:v>
                </c:pt>
                <c:pt idx="390">
                  <c:v>7/16/2014</c:v>
                </c:pt>
                <c:pt idx="391">
                  <c:v>7/19/2014</c:v>
                </c:pt>
                <c:pt idx="392">
                  <c:v>7/24/2014</c:v>
                </c:pt>
                <c:pt idx="393">
                  <c:v>7/25/2014</c:v>
                </c:pt>
                <c:pt idx="394">
                  <c:v>7/28/2014</c:v>
                </c:pt>
                <c:pt idx="395">
                  <c:v>8/4/2014</c:v>
                </c:pt>
                <c:pt idx="396">
                  <c:v>8/8/2014</c:v>
                </c:pt>
                <c:pt idx="397">
                  <c:v>8/19/2014</c:v>
                </c:pt>
                <c:pt idx="398">
                  <c:v>8/24/2014</c:v>
                </c:pt>
                <c:pt idx="399">
                  <c:v>9/7/2014</c:v>
                </c:pt>
                <c:pt idx="400">
                  <c:v>9/10/2014</c:v>
                </c:pt>
                <c:pt idx="401">
                  <c:v>9/13/2014</c:v>
                </c:pt>
                <c:pt idx="402">
                  <c:v>9/15/2014</c:v>
                </c:pt>
                <c:pt idx="403">
                  <c:v>9/19/2014</c:v>
                </c:pt>
                <c:pt idx="404">
                  <c:v>9/24/2014</c:v>
                </c:pt>
                <c:pt idx="405">
                  <c:v>9/25/2014</c:v>
                </c:pt>
                <c:pt idx="406">
                  <c:v>9/26/2014</c:v>
                </c:pt>
                <c:pt idx="407">
                  <c:v>10/1/2014</c:v>
                </c:pt>
                <c:pt idx="408">
                  <c:v>10/2/2014</c:v>
                </c:pt>
                <c:pt idx="409">
                  <c:v>10/5/2014</c:v>
                </c:pt>
                <c:pt idx="410">
                  <c:v>10/8/2014</c:v>
                </c:pt>
                <c:pt idx="411">
                  <c:v>10/17/2014</c:v>
                </c:pt>
                <c:pt idx="412">
                  <c:v>10/18/2014</c:v>
                </c:pt>
                <c:pt idx="413">
                  <c:v>10/22/2014</c:v>
                </c:pt>
                <c:pt idx="414">
                  <c:v>10/24/2014</c:v>
                </c:pt>
                <c:pt idx="415">
                  <c:v>11/2/2014</c:v>
                </c:pt>
                <c:pt idx="416">
                  <c:v>11/6/2014</c:v>
                </c:pt>
                <c:pt idx="417">
                  <c:v>11/7/2014</c:v>
                </c:pt>
                <c:pt idx="418">
                  <c:v>11/15/2014</c:v>
                </c:pt>
                <c:pt idx="419">
                  <c:v>11/16/2014</c:v>
                </c:pt>
                <c:pt idx="420">
                  <c:v>11/25/2014</c:v>
                </c:pt>
                <c:pt idx="421">
                  <c:v>11/27/2014</c:v>
                </c:pt>
                <c:pt idx="422">
                  <c:v>12/2/2014</c:v>
                </c:pt>
                <c:pt idx="423">
                  <c:v>12/12/2014</c:v>
                </c:pt>
                <c:pt idx="424">
                  <c:v>12/15/2014</c:v>
                </c:pt>
                <c:pt idx="425">
                  <c:v>12/16/2014</c:v>
                </c:pt>
                <c:pt idx="426">
                  <c:v>12/18/2014</c:v>
                </c:pt>
                <c:pt idx="427">
                  <c:v>12/20/2014</c:v>
                </c:pt>
                <c:pt idx="428">
                  <c:v>12/21/2014</c:v>
                </c:pt>
                <c:pt idx="429">
                  <c:v>12/28/2014</c:v>
                </c:pt>
                <c:pt idx="430">
                  <c:v>12/31/2014</c:v>
                </c:pt>
                <c:pt idx="431">
                  <c:v>1/1/2015</c:v>
                </c:pt>
                <c:pt idx="432">
                  <c:v>1/2/2015</c:v>
                </c:pt>
                <c:pt idx="433">
                  <c:v>1/8/2015</c:v>
                </c:pt>
                <c:pt idx="434">
                  <c:v>1/10/2015</c:v>
                </c:pt>
                <c:pt idx="435">
                  <c:v>1/20/2015</c:v>
                </c:pt>
                <c:pt idx="436">
                  <c:v>1/21/2015</c:v>
                </c:pt>
                <c:pt idx="437">
                  <c:v>1/22/2015</c:v>
                </c:pt>
                <c:pt idx="438">
                  <c:v>1/23/2015</c:v>
                </c:pt>
                <c:pt idx="439">
                  <c:v>1/25/2015</c:v>
                </c:pt>
                <c:pt idx="440">
                  <c:v>2/3/2015</c:v>
                </c:pt>
                <c:pt idx="441">
                  <c:v>2/8/2015</c:v>
                </c:pt>
                <c:pt idx="442">
                  <c:v>2/11/2015</c:v>
                </c:pt>
                <c:pt idx="443">
                  <c:v>2/12/2015</c:v>
                </c:pt>
                <c:pt idx="444">
                  <c:v>2/20/2015</c:v>
                </c:pt>
                <c:pt idx="445">
                  <c:v>2/21/2015</c:v>
                </c:pt>
                <c:pt idx="446">
                  <c:v>2/25/2015</c:v>
                </c:pt>
                <c:pt idx="447">
                  <c:v>2/26/2015</c:v>
                </c:pt>
                <c:pt idx="448">
                  <c:v>2/28/2015</c:v>
                </c:pt>
                <c:pt idx="449">
                  <c:v>3/9/2015</c:v>
                </c:pt>
                <c:pt idx="450">
                  <c:v>3/15/2015</c:v>
                </c:pt>
                <c:pt idx="451">
                  <c:v>4/8/2015</c:v>
                </c:pt>
                <c:pt idx="452">
                  <c:v>4/16/2015</c:v>
                </c:pt>
                <c:pt idx="453">
                  <c:v>4/17/2015</c:v>
                </c:pt>
                <c:pt idx="454">
                  <c:v>4/18/2015</c:v>
                </c:pt>
                <c:pt idx="455">
                  <c:v>4/20/2015</c:v>
                </c:pt>
                <c:pt idx="456">
                  <c:v>4/21/2015</c:v>
                </c:pt>
                <c:pt idx="457">
                  <c:v>4/28/2015</c:v>
                </c:pt>
                <c:pt idx="458">
                  <c:v>5/4/2015</c:v>
                </c:pt>
                <c:pt idx="459">
                  <c:v>5/11/2015</c:v>
                </c:pt>
                <c:pt idx="460">
                  <c:v>5/15/2015</c:v>
                </c:pt>
                <c:pt idx="461">
                  <c:v>5/18/2015</c:v>
                </c:pt>
                <c:pt idx="462">
                  <c:v>5/20/2015</c:v>
                </c:pt>
                <c:pt idx="463">
                  <c:v>5/23/2015</c:v>
                </c:pt>
                <c:pt idx="464">
                  <c:v>6/5/2015</c:v>
                </c:pt>
                <c:pt idx="465">
                  <c:v>6/8/2015</c:v>
                </c:pt>
                <c:pt idx="466">
                  <c:v>6/9/2015</c:v>
                </c:pt>
                <c:pt idx="467">
                  <c:v>6/10/2015</c:v>
                </c:pt>
                <c:pt idx="468">
                  <c:v>6/12/2015</c:v>
                </c:pt>
                <c:pt idx="469">
                  <c:v>6/15/2015</c:v>
                </c:pt>
                <c:pt idx="470">
                  <c:v>6/17/2015</c:v>
                </c:pt>
                <c:pt idx="471">
                  <c:v>6/19/2015</c:v>
                </c:pt>
                <c:pt idx="472">
                  <c:v>6/21/2015</c:v>
                </c:pt>
                <c:pt idx="473">
                  <c:v>6/25/2015</c:v>
                </c:pt>
                <c:pt idx="474">
                  <c:v>7/1/2015</c:v>
                </c:pt>
                <c:pt idx="475">
                  <c:v>7/5/2015</c:v>
                </c:pt>
                <c:pt idx="476">
                  <c:v>7/7/2015</c:v>
                </c:pt>
                <c:pt idx="477">
                  <c:v>7/9/2015</c:v>
                </c:pt>
                <c:pt idx="478">
                  <c:v>7/16/2015</c:v>
                </c:pt>
                <c:pt idx="479">
                  <c:v>7/17/2015</c:v>
                </c:pt>
                <c:pt idx="480">
                  <c:v>7/24/2015</c:v>
                </c:pt>
                <c:pt idx="481">
                  <c:v>7/27/2015</c:v>
                </c:pt>
                <c:pt idx="482">
                  <c:v>7/28/2015</c:v>
                </c:pt>
                <c:pt idx="483">
                  <c:v>8/3/2015</c:v>
                </c:pt>
                <c:pt idx="484">
                  <c:v>8/13/2015</c:v>
                </c:pt>
                <c:pt idx="485">
                  <c:v>8/14/2015</c:v>
                </c:pt>
                <c:pt idx="486">
                  <c:v>8/21/2015</c:v>
                </c:pt>
                <c:pt idx="487">
                  <c:v>8/23/2015</c:v>
                </c:pt>
                <c:pt idx="488">
                  <c:v>8/24/2015</c:v>
                </c:pt>
                <c:pt idx="489">
                  <c:v>8/28/2015</c:v>
                </c:pt>
                <c:pt idx="490">
                  <c:v>8/29/2015</c:v>
                </c:pt>
                <c:pt idx="491">
                  <c:v>8/30/2015</c:v>
                </c:pt>
                <c:pt idx="492">
                  <c:v>9/3/2015</c:v>
                </c:pt>
                <c:pt idx="493">
                  <c:v>9/13/2015</c:v>
                </c:pt>
                <c:pt idx="494">
                  <c:v>9/14/2015</c:v>
                </c:pt>
                <c:pt idx="495">
                  <c:v>9/18/2015</c:v>
                </c:pt>
                <c:pt idx="496">
                  <c:v>9/21/2015</c:v>
                </c:pt>
                <c:pt idx="497">
                  <c:v>9/23/2015</c:v>
                </c:pt>
                <c:pt idx="498">
                  <c:v>9/28/2015</c:v>
                </c:pt>
                <c:pt idx="499">
                  <c:v>10/2/2015</c:v>
                </c:pt>
                <c:pt idx="500">
                  <c:v>10/3/2015</c:v>
                </c:pt>
                <c:pt idx="501">
                  <c:v>10/5/2015</c:v>
                </c:pt>
                <c:pt idx="502">
                  <c:v>10/6/2015</c:v>
                </c:pt>
                <c:pt idx="503">
                  <c:v>10/16/2015</c:v>
                </c:pt>
                <c:pt idx="504">
                  <c:v>10/21/2015</c:v>
                </c:pt>
                <c:pt idx="505">
                  <c:v>10/22/2015</c:v>
                </c:pt>
                <c:pt idx="506">
                  <c:v>10/30/2015</c:v>
                </c:pt>
                <c:pt idx="507">
                  <c:v>11/7/2015</c:v>
                </c:pt>
                <c:pt idx="508">
                  <c:v>11/14/2015</c:v>
                </c:pt>
                <c:pt idx="509">
                  <c:v>11/23/2015</c:v>
                </c:pt>
                <c:pt idx="510">
                  <c:v>11/24/2015</c:v>
                </c:pt>
                <c:pt idx="511">
                  <c:v>11/26/2015</c:v>
                </c:pt>
                <c:pt idx="512">
                  <c:v>11/29/2015</c:v>
                </c:pt>
                <c:pt idx="513">
                  <c:v>12/7/2015</c:v>
                </c:pt>
                <c:pt idx="514">
                  <c:v>12/8/2015</c:v>
                </c:pt>
                <c:pt idx="515">
                  <c:v>12/20/2015</c:v>
                </c:pt>
                <c:pt idx="516">
                  <c:v>12/22/2015</c:v>
                </c:pt>
                <c:pt idx="517">
                  <c:v>12/24/2015</c:v>
                </c:pt>
                <c:pt idx="518">
                  <c:v>12/26/2015</c:v>
                </c:pt>
                <c:pt idx="519">
                  <c:v>1/3/2016</c:v>
                </c:pt>
                <c:pt idx="520">
                  <c:v>1/5/2016</c:v>
                </c:pt>
                <c:pt idx="521">
                  <c:v>1/7/2016</c:v>
                </c:pt>
                <c:pt idx="522">
                  <c:v>1/8/2016</c:v>
                </c:pt>
                <c:pt idx="523">
                  <c:v>1/9/2016</c:v>
                </c:pt>
                <c:pt idx="524">
                  <c:v>1/18/2016</c:v>
                </c:pt>
                <c:pt idx="525">
                  <c:v>1/22/2016</c:v>
                </c:pt>
                <c:pt idx="526">
                  <c:v>1/24/2016</c:v>
                </c:pt>
                <c:pt idx="527">
                  <c:v>1/30/2016</c:v>
                </c:pt>
                <c:pt idx="528">
                  <c:v>2/3/2016</c:v>
                </c:pt>
                <c:pt idx="529">
                  <c:v>2/5/2016</c:v>
                </c:pt>
                <c:pt idx="530">
                  <c:v>2/8/2016</c:v>
                </c:pt>
                <c:pt idx="531">
                  <c:v>2/19/2016</c:v>
                </c:pt>
                <c:pt idx="532">
                  <c:v>2/22/2016</c:v>
                </c:pt>
                <c:pt idx="533">
                  <c:v>2/24/2016</c:v>
                </c:pt>
                <c:pt idx="534">
                  <c:v>2/25/2016</c:v>
                </c:pt>
                <c:pt idx="535">
                  <c:v>2/26/2016</c:v>
                </c:pt>
                <c:pt idx="536">
                  <c:v>3/2/2016</c:v>
                </c:pt>
                <c:pt idx="537">
                  <c:v>3/3/2016</c:v>
                </c:pt>
                <c:pt idx="538">
                  <c:v>3/4/2016</c:v>
                </c:pt>
                <c:pt idx="539">
                  <c:v>3/5/2016</c:v>
                </c:pt>
                <c:pt idx="540">
                  <c:v>3/6/2016</c:v>
                </c:pt>
                <c:pt idx="541">
                  <c:v>3/7/2016</c:v>
                </c:pt>
                <c:pt idx="542">
                  <c:v>3/15/2016</c:v>
                </c:pt>
                <c:pt idx="543">
                  <c:v>3/16/2016</c:v>
                </c:pt>
                <c:pt idx="544">
                  <c:v>3/17/2016</c:v>
                </c:pt>
                <c:pt idx="545">
                  <c:v>3/19/2016</c:v>
                </c:pt>
                <c:pt idx="546">
                  <c:v>3/27/2016</c:v>
                </c:pt>
                <c:pt idx="547">
                  <c:v>3/30/2016</c:v>
                </c:pt>
                <c:pt idx="548">
                  <c:v>4/1/2016</c:v>
                </c:pt>
                <c:pt idx="549">
                  <c:v>4/8/2016</c:v>
                </c:pt>
                <c:pt idx="550">
                  <c:v>4/15/2016</c:v>
                </c:pt>
                <c:pt idx="551">
                  <c:v>4/29/2016</c:v>
                </c:pt>
                <c:pt idx="552">
                  <c:v>5/6/2016</c:v>
                </c:pt>
                <c:pt idx="553">
                  <c:v>5/12/2016</c:v>
                </c:pt>
                <c:pt idx="554">
                  <c:v>5/17/2016</c:v>
                </c:pt>
                <c:pt idx="555">
                  <c:v>5/23/2016</c:v>
                </c:pt>
                <c:pt idx="556">
                  <c:v>5/25/2016</c:v>
                </c:pt>
                <c:pt idx="557">
                  <c:v>5/27/2016</c:v>
                </c:pt>
                <c:pt idx="558">
                  <c:v>5/30/2016</c:v>
                </c:pt>
                <c:pt idx="559">
                  <c:v>6/11/2016</c:v>
                </c:pt>
                <c:pt idx="560">
                  <c:v>6/13/2016</c:v>
                </c:pt>
                <c:pt idx="561">
                  <c:v>6/20/2016</c:v>
                </c:pt>
                <c:pt idx="562">
                  <c:v>6/27/2016</c:v>
                </c:pt>
                <c:pt idx="563">
                  <c:v>6/29/2016</c:v>
                </c:pt>
                <c:pt idx="564">
                  <c:v>7/4/2016</c:v>
                </c:pt>
                <c:pt idx="565">
                  <c:v>7/6/2016</c:v>
                </c:pt>
                <c:pt idx="566">
                  <c:v>7/8/2016</c:v>
                </c:pt>
                <c:pt idx="567">
                  <c:v>7/10/2016</c:v>
                </c:pt>
                <c:pt idx="568">
                  <c:v>7/22/2016</c:v>
                </c:pt>
                <c:pt idx="569">
                  <c:v>7/25/2016</c:v>
                </c:pt>
                <c:pt idx="570">
                  <c:v>7/26/2016</c:v>
                </c:pt>
                <c:pt idx="571">
                  <c:v>7/28/2016</c:v>
                </c:pt>
                <c:pt idx="572">
                  <c:v>8/2/2016</c:v>
                </c:pt>
                <c:pt idx="573">
                  <c:v>8/5/2016</c:v>
                </c:pt>
                <c:pt idx="574">
                  <c:v>8/6/2016</c:v>
                </c:pt>
                <c:pt idx="575">
                  <c:v>8/7/2016</c:v>
                </c:pt>
                <c:pt idx="576">
                  <c:v>8/9/2016</c:v>
                </c:pt>
                <c:pt idx="577">
                  <c:v>8/14/2016</c:v>
                </c:pt>
                <c:pt idx="578">
                  <c:v>8/19/2016</c:v>
                </c:pt>
                <c:pt idx="579">
                  <c:v>8/22/2016</c:v>
                </c:pt>
                <c:pt idx="580">
                  <c:v>8/23/2016</c:v>
                </c:pt>
                <c:pt idx="581">
                  <c:v>8/31/2016</c:v>
                </c:pt>
                <c:pt idx="582">
                  <c:v>9/3/2016</c:v>
                </c:pt>
                <c:pt idx="583">
                  <c:v>9/10/2016</c:v>
                </c:pt>
                <c:pt idx="584">
                  <c:v>9/13/2016</c:v>
                </c:pt>
                <c:pt idx="585">
                  <c:v>10/14/2016</c:v>
                </c:pt>
                <c:pt idx="586">
                  <c:v>11/1/2016</c:v>
                </c:pt>
                <c:pt idx="587">
                  <c:v>11/2/2016</c:v>
                </c:pt>
                <c:pt idx="588">
                  <c:v>11/6/2016</c:v>
                </c:pt>
                <c:pt idx="589">
                  <c:v>11/11/2016</c:v>
                </c:pt>
                <c:pt idx="590">
                  <c:v>11/12/2016</c:v>
                </c:pt>
                <c:pt idx="591">
                  <c:v>11/14/2016</c:v>
                </c:pt>
                <c:pt idx="592">
                  <c:v>11/23/2016</c:v>
                </c:pt>
                <c:pt idx="593">
                  <c:v>11/26/2016</c:v>
                </c:pt>
                <c:pt idx="594">
                  <c:v>11/27/2016</c:v>
                </c:pt>
                <c:pt idx="595">
                  <c:v>12/1/2016</c:v>
                </c:pt>
                <c:pt idx="596">
                  <c:v>12/8/2016</c:v>
                </c:pt>
                <c:pt idx="597">
                  <c:v>12/11/2016</c:v>
                </c:pt>
                <c:pt idx="598">
                  <c:v>12/12/2016</c:v>
                </c:pt>
                <c:pt idx="599">
                  <c:v>12/19/2016</c:v>
                </c:pt>
                <c:pt idx="600">
                  <c:v>12/20/2016</c:v>
                </c:pt>
                <c:pt idx="601">
                  <c:v>12/22/2016</c:v>
                </c:pt>
                <c:pt idx="602">
                  <c:v>12/26/2016</c:v>
                </c:pt>
                <c:pt idx="603">
                  <c:v>12/29/2016</c:v>
                </c:pt>
                <c:pt idx="604">
                  <c:v>1/11/2017</c:v>
                </c:pt>
                <c:pt idx="605">
                  <c:v>1/17/2017</c:v>
                </c:pt>
                <c:pt idx="606">
                  <c:v>1/22/2017</c:v>
                </c:pt>
                <c:pt idx="607">
                  <c:v>1/28/2017</c:v>
                </c:pt>
                <c:pt idx="608">
                  <c:v>2/3/2017</c:v>
                </c:pt>
                <c:pt idx="609">
                  <c:v>2/10/2017</c:v>
                </c:pt>
                <c:pt idx="610">
                  <c:v>2/13/2017</c:v>
                </c:pt>
                <c:pt idx="611">
                  <c:v>2/16/2017</c:v>
                </c:pt>
                <c:pt idx="612">
                  <c:v>2/17/2017</c:v>
                </c:pt>
                <c:pt idx="613">
                  <c:v>2/20/2017</c:v>
                </c:pt>
                <c:pt idx="614">
                  <c:v>2/21/2017</c:v>
                </c:pt>
                <c:pt idx="615">
                  <c:v>2/22/2017</c:v>
                </c:pt>
                <c:pt idx="616">
                  <c:v>2/28/2017</c:v>
                </c:pt>
                <c:pt idx="617">
                  <c:v>3/1/2017</c:v>
                </c:pt>
                <c:pt idx="618">
                  <c:v>3/2/2017</c:v>
                </c:pt>
                <c:pt idx="619">
                  <c:v>3/3/2017</c:v>
                </c:pt>
                <c:pt idx="620">
                  <c:v>3/12/2017</c:v>
                </c:pt>
                <c:pt idx="621">
                  <c:v>3/22/2017</c:v>
                </c:pt>
                <c:pt idx="622">
                  <c:v>3/23/2017</c:v>
                </c:pt>
                <c:pt idx="623">
                  <c:v>3/25/2017</c:v>
                </c:pt>
                <c:pt idx="624">
                  <c:v>4/11/2017</c:v>
                </c:pt>
                <c:pt idx="625">
                  <c:v>4/13/2017</c:v>
                </c:pt>
                <c:pt idx="626">
                  <c:v>4/15/2017</c:v>
                </c:pt>
                <c:pt idx="627">
                  <c:v>4/18/2017</c:v>
                </c:pt>
                <c:pt idx="628">
                  <c:v>4/20/2017</c:v>
                </c:pt>
                <c:pt idx="629">
                  <c:v>4/27/2017</c:v>
                </c:pt>
                <c:pt idx="630">
                  <c:v>4/28/2017</c:v>
                </c:pt>
                <c:pt idx="631">
                  <c:v>5/3/2017</c:v>
                </c:pt>
                <c:pt idx="632">
                  <c:v>5/5/2017</c:v>
                </c:pt>
                <c:pt idx="633">
                  <c:v>5/10/2017</c:v>
                </c:pt>
                <c:pt idx="634">
                  <c:v>5/13/2017</c:v>
                </c:pt>
                <c:pt idx="635">
                  <c:v>5/14/2017</c:v>
                </c:pt>
                <c:pt idx="636">
                  <c:v>5/21/2017</c:v>
                </c:pt>
                <c:pt idx="637">
                  <c:v>5/22/2017</c:v>
                </c:pt>
                <c:pt idx="638">
                  <c:v>5/23/2017</c:v>
                </c:pt>
                <c:pt idx="639">
                  <c:v>5/29/2017</c:v>
                </c:pt>
                <c:pt idx="640">
                  <c:v>6/1/2017</c:v>
                </c:pt>
                <c:pt idx="641">
                  <c:v>6/12/2017</c:v>
                </c:pt>
                <c:pt idx="642">
                  <c:v>6/15/2017</c:v>
                </c:pt>
                <c:pt idx="643">
                  <c:v>6/23/2017</c:v>
                </c:pt>
                <c:pt idx="644">
                  <c:v>6/25/2017</c:v>
                </c:pt>
                <c:pt idx="645">
                  <c:v>6/26/2017</c:v>
                </c:pt>
                <c:pt idx="646">
                  <c:v>6/29/2017</c:v>
                </c:pt>
                <c:pt idx="647">
                  <c:v>6/30/2017</c:v>
                </c:pt>
                <c:pt idx="648">
                  <c:v>7/6/2017</c:v>
                </c:pt>
                <c:pt idx="649">
                  <c:v>7/14/2017</c:v>
                </c:pt>
                <c:pt idx="650">
                  <c:v>7/17/2017</c:v>
                </c:pt>
                <c:pt idx="651">
                  <c:v>7/19/2017</c:v>
                </c:pt>
                <c:pt idx="652">
                  <c:v>7/22/2017</c:v>
                </c:pt>
                <c:pt idx="653">
                  <c:v>7/23/2017</c:v>
                </c:pt>
                <c:pt idx="654">
                  <c:v>7/25/2017</c:v>
                </c:pt>
                <c:pt idx="655">
                  <c:v>7/27/2017</c:v>
                </c:pt>
                <c:pt idx="656">
                  <c:v>7/29/2017</c:v>
                </c:pt>
                <c:pt idx="657">
                  <c:v>8/1/2017</c:v>
                </c:pt>
                <c:pt idx="658">
                  <c:v>8/2/2017</c:v>
                </c:pt>
                <c:pt idx="659">
                  <c:v>8/3/2017</c:v>
                </c:pt>
                <c:pt idx="660">
                  <c:v>8/17/2017</c:v>
                </c:pt>
                <c:pt idx="661">
                  <c:v>8/22/2017</c:v>
                </c:pt>
                <c:pt idx="662">
                  <c:v>8/24/2017</c:v>
                </c:pt>
                <c:pt idx="663">
                  <c:v>8/26/2017</c:v>
                </c:pt>
                <c:pt idx="664">
                  <c:v>8/29/2017</c:v>
                </c:pt>
                <c:pt idx="665">
                  <c:v>8/30/2017</c:v>
                </c:pt>
                <c:pt idx="666">
                  <c:v>9/1/2017</c:v>
                </c:pt>
                <c:pt idx="667">
                  <c:v>9/2/2017</c:v>
                </c:pt>
                <c:pt idx="668">
                  <c:v>9/12/2017</c:v>
                </c:pt>
                <c:pt idx="669">
                  <c:v>9/13/2017</c:v>
                </c:pt>
                <c:pt idx="670">
                  <c:v>9/17/2017</c:v>
                </c:pt>
                <c:pt idx="671">
                  <c:v>9/21/2017</c:v>
                </c:pt>
                <c:pt idx="672">
                  <c:v>9/22/2017</c:v>
                </c:pt>
                <c:pt idx="673">
                  <c:v>10/4/2017</c:v>
                </c:pt>
                <c:pt idx="674">
                  <c:v>10/7/2017</c:v>
                </c:pt>
                <c:pt idx="675">
                  <c:v>10/8/2017</c:v>
                </c:pt>
                <c:pt idx="676">
                  <c:v>10/14/2017</c:v>
                </c:pt>
                <c:pt idx="677">
                  <c:v>10/16/2017</c:v>
                </c:pt>
                <c:pt idx="678">
                  <c:v>10/17/2017</c:v>
                </c:pt>
                <c:pt idx="679">
                  <c:v>10/20/2017</c:v>
                </c:pt>
                <c:pt idx="680">
                  <c:v>11/1/2017</c:v>
                </c:pt>
                <c:pt idx="681">
                  <c:v>11/6/2017</c:v>
                </c:pt>
                <c:pt idx="682">
                  <c:v>11/9/2017</c:v>
                </c:pt>
                <c:pt idx="683">
                  <c:v>11/14/2017</c:v>
                </c:pt>
                <c:pt idx="684">
                  <c:v>11/17/2017</c:v>
                </c:pt>
                <c:pt idx="685">
                  <c:v>11/21/2017</c:v>
                </c:pt>
                <c:pt idx="686">
                  <c:v>11/23/2017</c:v>
                </c:pt>
                <c:pt idx="687">
                  <c:v>11/27/2017</c:v>
                </c:pt>
                <c:pt idx="688">
                  <c:v>11/28/2017</c:v>
                </c:pt>
                <c:pt idx="689">
                  <c:v>11/29/2017</c:v>
                </c:pt>
                <c:pt idx="690">
                  <c:v>12/8/2017</c:v>
                </c:pt>
                <c:pt idx="691">
                  <c:v>12/14/2017</c:v>
                </c:pt>
                <c:pt idx="692">
                  <c:v>12/19/2017</c:v>
                </c:pt>
                <c:pt idx="693">
                  <c:v>12/22/2017</c:v>
                </c:pt>
                <c:pt idx="694">
                  <c:v>12/25/2017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1/2/2018</c:v>
                </c:pt>
                <c:pt idx="698">
                  <c:v>1/3/2018</c:v>
                </c:pt>
                <c:pt idx="699">
                  <c:v>1/7/2018</c:v>
                </c:pt>
                <c:pt idx="700">
                  <c:v>1/10/2018</c:v>
                </c:pt>
                <c:pt idx="701">
                  <c:v>1/12/2018</c:v>
                </c:pt>
                <c:pt idx="702">
                  <c:v>1/22/2018</c:v>
                </c:pt>
                <c:pt idx="703">
                  <c:v>1/25/2018</c:v>
                </c:pt>
                <c:pt idx="704">
                  <c:v>1/27/2018</c:v>
                </c:pt>
                <c:pt idx="705">
                  <c:v>2/3/2018</c:v>
                </c:pt>
                <c:pt idx="706">
                  <c:v>2/5/2018</c:v>
                </c:pt>
                <c:pt idx="707">
                  <c:v>2/7/2018</c:v>
                </c:pt>
                <c:pt idx="708">
                  <c:v>2/10/2018</c:v>
                </c:pt>
                <c:pt idx="709">
                  <c:v>2/11/2018</c:v>
                </c:pt>
                <c:pt idx="710">
                  <c:v>2/21/2018</c:v>
                </c:pt>
                <c:pt idx="711">
                  <c:v>2/23/2018</c:v>
                </c:pt>
                <c:pt idx="712">
                  <c:v>2/25/2018</c:v>
                </c:pt>
                <c:pt idx="713">
                  <c:v>3/4/2018</c:v>
                </c:pt>
                <c:pt idx="714">
                  <c:v>3/5/2018</c:v>
                </c:pt>
                <c:pt idx="715">
                  <c:v>3/9/2018</c:v>
                </c:pt>
                <c:pt idx="716">
                  <c:v>3/11/2018</c:v>
                </c:pt>
                <c:pt idx="717">
                  <c:v>3/21/2018</c:v>
                </c:pt>
                <c:pt idx="718">
                  <c:v>3/27/2018</c:v>
                </c:pt>
                <c:pt idx="719">
                  <c:v>3/31/2018</c:v>
                </c:pt>
                <c:pt idx="720">
                  <c:v>4/3/2018</c:v>
                </c:pt>
                <c:pt idx="721">
                  <c:v>4/4/2018</c:v>
                </c:pt>
                <c:pt idx="722">
                  <c:v>4/8/2018</c:v>
                </c:pt>
                <c:pt idx="723">
                  <c:v>4/9/2018</c:v>
                </c:pt>
                <c:pt idx="724">
                  <c:v>4/15/2018</c:v>
                </c:pt>
                <c:pt idx="725">
                  <c:v>4/16/2018</c:v>
                </c:pt>
                <c:pt idx="726">
                  <c:v>4/18/2018</c:v>
                </c:pt>
                <c:pt idx="727">
                  <c:v>4/21/2018</c:v>
                </c:pt>
                <c:pt idx="728">
                  <c:v>4/23/2018</c:v>
                </c:pt>
                <c:pt idx="729">
                  <c:v>5/5/2018</c:v>
                </c:pt>
                <c:pt idx="730">
                  <c:v>5/7/2018</c:v>
                </c:pt>
                <c:pt idx="731">
                  <c:v>5/8/2018</c:v>
                </c:pt>
                <c:pt idx="732">
                  <c:v>5/13/2018</c:v>
                </c:pt>
                <c:pt idx="733">
                  <c:v>5/14/2018</c:v>
                </c:pt>
                <c:pt idx="734">
                  <c:v>5/15/2018</c:v>
                </c:pt>
                <c:pt idx="735">
                  <c:v>5/21/2018</c:v>
                </c:pt>
                <c:pt idx="736">
                  <c:v>5/31/2018</c:v>
                </c:pt>
                <c:pt idx="737">
                  <c:v>6/4/2018</c:v>
                </c:pt>
                <c:pt idx="738">
                  <c:v>6/8/2018</c:v>
                </c:pt>
                <c:pt idx="739">
                  <c:v>6/12/2018</c:v>
                </c:pt>
                <c:pt idx="740">
                  <c:v>6/15/2018</c:v>
                </c:pt>
                <c:pt idx="741">
                  <c:v>6/16/2018</c:v>
                </c:pt>
                <c:pt idx="742">
                  <c:v>6/22/2018</c:v>
                </c:pt>
                <c:pt idx="743">
                  <c:v>6/26/2018</c:v>
                </c:pt>
                <c:pt idx="744">
                  <c:v>7/2/2018</c:v>
                </c:pt>
                <c:pt idx="745">
                  <c:v>7/14/2018</c:v>
                </c:pt>
                <c:pt idx="746">
                  <c:v>7/15/2018</c:v>
                </c:pt>
                <c:pt idx="747">
                  <c:v>7/17/2018</c:v>
                </c:pt>
                <c:pt idx="748">
                  <c:v>7/20/2018</c:v>
                </c:pt>
                <c:pt idx="749">
                  <c:v>7/21/2018</c:v>
                </c:pt>
                <c:pt idx="750">
                  <c:v>7/28/2018</c:v>
                </c:pt>
                <c:pt idx="751">
                  <c:v>7/29/2018</c:v>
                </c:pt>
                <c:pt idx="752">
                  <c:v>7/30/2018</c:v>
                </c:pt>
                <c:pt idx="753">
                  <c:v>7/31/2018</c:v>
                </c:pt>
                <c:pt idx="754">
                  <c:v>8/10/2018</c:v>
                </c:pt>
                <c:pt idx="755">
                  <c:v>8/17/2018</c:v>
                </c:pt>
                <c:pt idx="756">
                  <c:v>8/26/2018</c:v>
                </c:pt>
                <c:pt idx="757">
                  <c:v>8/28/2018</c:v>
                </c:pt>
                <c:pt idx="758">
                  <c:v>8/30/2018</c:v>
                </c:pt>
                <c:pt idx="759">
                  <c:v>9/2/2018</c:v>
                </c:pt>
                <c:pt idx="760">
                  <c:v>9/3/2018</c:v>
                </c:pt>
                <c:pt idx="761">
                  <c:v>9/8/2018</c:v>
                </c:pt>
                <c:pt idx="762">
                  <c:v>9/11/2018</c:v>
                </c:pt>
                <c:pt idx="763">
                  <c:v>9/16/2018</c:v>
                </c:pt>
                <c:pt idx="764">
                  <c:v>9/17/2018</c:v>
                </c:pt>
                <c:pt idx="765">
                  <c:v>9/19/2018</c:v>
                </c:pt>
                <c:pt idx="766">
                  <c:v>9/26/2018</c:v>
                </c:pt>
                <c:pt idx="767">
                  <c:v>9/27/2018</c:v>
                </c:pt>
                <c:pt idx="768">
                  <c:v>10/5/2018</c:v>
                </c:pt>
                <c:pt idx="769">
                  <c:v>10/9/2018</c:v>
                </c:pt>
                <c:pt idx="770">
                  <c:v>10/17/2018</c:v>
                </c:pt>
                <c:pt idx="771">
                  <c:v>10/21/2018</c:v>
                </c:pt>
                <c:pt idx="772">
                  <c:v>10/26/2018</c:v>
                </c:pt>
                <c:pt idx="773">
                  <c:v>11/3/2018</c:v>
                </c:pt>
                <c:pt idx="774">
                  <c:v>11/4/2018</c:v>
                </c:pt>
                <c:pt idx="775">
                  <c:v>11/13/2018</c:v>
                </c:pt>
                <c:pt idx="776">
                  <c:v>11/20/2018</c:v>
                </c:pt>
                <c:pt idx="777">
                  <c:v>11/27/2018</c:v>
                </c:pt>
                <c:pt idx="778">
                  <c:v>11/30/2018</c:v>
                </c:pt>
                <c:pt idx="779">
                  <c:v>12/8/2018</c:v>
                </c:pt>
                <c:pt idx="780">
                  <c:v>12/9/2018</c:v>
                </c:pt>
                <c:pt idx="781">
                  <c:v>12/16/2018</c:v>
                </c:pt>
                <c:pt idx="782">
                  <c:v>12/17/2018</c:v>
                </c:pt>
                <c:pt idx="783">
                  <c:v>12/18/2018</c:v>
                </c:pt>
                <c:pt idx="784">
                  <c:v>12/30/2018</c:v>
                </c:pt>
                <c:pt idx="785">
                  <c:v>1/6/2019</c:v>
                </c:pt>
                <c:pt idx="786">
                  <c:v>1/10/2019</c:v>
                </c:pt>
                <c:pt idx="787">
                  <c:v>1/11/2019</c:v>
                </c:pt>
                <c:pt idx="788">
                  <c:v>1/16/2019</c:v>
                </c:pt>
                <c:pt idx="789">
                  <c:v>1/17/2019</c:v>
                </c:pt>
                <c:pt idx="790">
                  <c:v>1/19/2019</c:v>
                </c:pt>
                <c:pt idx="791">
                  <c:v>1/20/2019</c:v>
                </c:pt>
                <c:pt idx="792">
                  <c:v>1/21/2019</c:v>
                </c:pt>
                <c:pt idx="793">
                  <c:v>1/26/2019</c:v>
                </c:pt>
                <c:pt idx="794">
                  <c:v>1/27/2019</c:v>
                </c:pt>
                <c:pt idx="795">
                  <c:v>1/28/2019</c:v>
                </c:pt>
                <c:pt idx="796">
                  <c:v>1/31/2019</c:v>
                </c:pt>
                <c:pt idx="797">
                  <c:v>2/7/2019</c:v>
                </c:pt>
                <c:pt idx="798">
                  <c:v>2/9/2019</c:v>
                </c:pt>
                <c:pt idx="799">
                  <c:v>2/13/2019</c:v>
                </c:pt>
                <c:pt idx="800">
                  <c:v>2/14/2019</c:v>
                </c:pt>
                <c:pt idx="801">
                  <c:v>2/19/2019</c:v>
                </c:pt>
                <c:pt idx="802">
                  <c:v>2/22/2019</c:v>
                </c:pt>
                <c:pt idx="803">
                  <c:v>3/4/2019</c:v>
                </c:pt>
                <c:pt idx="804">
                  <c:v>3/6/2019</c:v>
                </c:pt>
                <c:pt idx="805">
                  <c:v>3/11/2019</c:v>
                </c:pt>
                <c:pt idx="806">
                  <c:v>3/12/2019</c:v>
                </c:pt>
                <c:pt idx="807">
                  <c:v>3/17/2019</c:v>
                </c:pt>
                <c:pt idx="808">
                  <c:v>3/26/2019</c:v>
                </c:pt>
                <c:pt idx="809">
                  <c:v>3/27/2019</c:v>
                </c:pt>
                <c:pt idx="810">
                  <c:v>3/29/2019</c:v>
                </c:pt>
                <c:pt idx="811">
                  <c:v>4/6/2019</c:v>
                </c:pt>
                <c:pt idx="812">
                  <c:v>4/7/2019</c:v>
                </c:pt>
                <c:pt idx="813">
                  <c:v>4/9/2019</c:v>
                </c:pt>
                <c:pt idx="814">
                  <c:v>4/14/2019</c:v>
                </c:pt>
                <c:pt idx="815">
                  <c:v>4/15/2019</c:v>
                </c:pt>
                <c:pt idx="816">
                  <c:v>4/16/2019</c:v>
                </c:pt>
                <c:pt idx="817">
                  <c:v>4/18/2019</c:v>
                </c:pt>
                <c:pt idx="818">
                  <c:v>4/19/2019</c:v>
                </c:pt>
                <c:pt idx="819">
                  <c:v>4/20/2019</c:v>
                </c:pt>
                <c:pt idx="820">
                  <c:v>4/27/2019</c:v>
                </c:pt>
                <c:pt idx="821">
                  <c:v>4/28/2019</c:v>
                </c:pt>
                <c:pt idx="822">
                  <c:v>5/1/2019</c:v>
                </c:pt>
                <c:pt idx="823">
                  <c:v>5/3/2019</c:v>
                </c:pt>
                <c:pt idx="824">
                  <c:v>5/4/2019</c:v>
                </c:pt>
                <c:pt idx="825">
                  <c:v>5/12/2019</c:v>
                </c:pt>
                <c:pt idx="826">
                  <c:v>5/13/2019</c:v>
                </c:pt>
                <c:pt idx="827">
                  <c:v>5/24/2019</c:v>
                </c:pt>
                <c:pt idx="828">
                  <c:v>6/8/2019</c:v>
                </c:pt>
                <c:pt idx="829">
                  <c:v>6/10/2019</c:v>
                </c:pt>
                <c:pt idx="830">
                  <c:v>6/15/2019</c:v>
                </c:pt>
                <c:pt idx="831">
                  <c:v>6/17/2019</c:v>
                </c:pt>
                <c:pt idx="832">
                  <c:v>6/24/2019</c:v>
                </c:pt>
                <c:pt idx="833">
                  <c:v>6/25/2019</c:v>
                </c:pt>
                <c:pt idx="834">
                  <c:v>6/29/2019</c:v>
                </c:pt>
                <c:pt idx="835">
                  <c:v>7/1/2019</c:v>
                </c:pt>
                <c:pt idx="836">
                  <c:v>7/4/2019</c:v>
                </c:pt>
                <c:pt idx="837">
                  <c:v>7/5/2019</c:v>
                </c:pt>
                <c:pt idx="838">
                  <c:v>7/9/2019</c:v>
                </c:pt>
                <c:pt idx="839">
                  <c:v>7/10/2019</c:v>
                </c:pt>
                <c:pt idx="840">
                  <c:v>7/21/2019</c:v>
                </c:pt>
                <c:pt idx="841">
                  <c:v>7/22/2019</c:v>
                </c:pt>
                <c:pt idx="842">
                  <c:v>7/25/2019</c:v>
                </c:pt>
                <c:pt idx="843">
                  <c:v>8/1/2019</c:v>
                </c:pt>
                <c:pt idx="844">
                  <c:v>8/4/2019</c:v>
                </c:pt>
                <c:pt idx="845">
                  <c:v>8/11/2019</c:v>
                </c:pt>
                <c:pt idx="846">
                  <c:v>8/28/2019</c:v>
                </c:pt>
                <c:pt idx="847">
                  <c:v>9/8/2019</c:v>
                </c:pt>
                <c:pt idx="848">
                  <c:v>9/9/2019</c:v>
                </c:pt>
                <c:pt idx="849">
                  <c:v>9/11/2019</c:v>
                </c:pt>
                <c:pt idx="850">
                  <c:v>9/29/2019</c:v>
                </c:pt>
                <c:pt idx="851">
                  <c:v>10/5/2019</c:v>
                </c:pt>
                <c:pt idx="852">
                  <c:v>10/6/2019</c:v>
                </c:pt>
                <c:pt idx="853">
                  <c:v>10/13/2019</c:v>
                </c:pt>
                <c:pt idx="854">
                  <c:v>10/14/2019</c:v>
                </c:pt>
                <c:pt idx="855">
                  <c:v>10/15/2019</c:v>
                </c:pt>
                <c:pt idx="856">
                  <c:v>10/18/2019</c:v>
                </c:pt>
                <c:pt idx="857">
                  <c:v>10/20/2019</c:v>
                </c:pt>
                <c:pt idx="858">
                  <c:v>10/22/2019</c:v>
                </c:pt>
                <c:pt idx="859">
                  <c:v>10/27/2019</c:v>
                </c:pt>
                <c:pt idx="860">
                  <c:v>10/31/2019</c:v>
                </c:pt>
                <c:pt idx="861">
                  <c:v>11/11/2019</c:v>
                </c:pt>
                <c:pt idx="862">
                  <c:v>11/15/2019</c:v>
                </c:pt>
                <c:pt idx="863">
                  <c:v>11/17/2019</c:v>
                </c:pt>
                <c:pt idx="864">
                  <c:v>11/18/2019</c:v>
                </c:pt>
                <c:pt idx="865">
                  <c:v>11/19/2019</c:v>
                </c:pt>
                <c:pt idx="866">
                  <c:v>11/30/2019</c:v>
                </c:pt>
                <c:pt idx="867">
                  <c:v>12/6/2019</c:v>
                </c:pt>
                <c:pt idx="868">
                  <c:v>12/7/2019</c:v>
                </c:pt>
                <c:pt idx="869">
                  <c:v>12/10/2019</c:v>
                </c:pt>
                <c:pt idx="870">
                  <c:v>12/12/2019</c:v>
                </c:pt>
                <c:pt idx="871">
                  <c:v>12/14/2019</c:v>
                </c:pt>
                <c:pt idx="872">
                  <c:v>12/15/2019</c:v>
                </c:pt>
                <c:pt idx="873">
                  <c:v>12/16/2019</c:v>
                </c:pt>
                <c:pt idx="874">
                  <c:v>12/22/2019</c:v>
                </c:pt>
                <c:pt idx="875">
                  <c:v>12/25/2019</c:v>
                </c:pt>
                <c:pt idx="876">
                  <c:v>12/31/2019</c:v>
                </c:pt>
                <c:pt idx="877">
                  <c:v>1/15/2020</c:v>
                </c:pt>
                <c:pt idx="878">
                  <c:v>1/27/2020</c:v>
                </c:pt>
              </c:strCache>
            </c:strRef>
          </c:cat>
          <c:val>
            <c:numRef>
              <c:f>'Launch Date Outcome'!$B$6:$B$885</c:f>
              <c:numCache>
                <c:formatCode>General</c:formatCode>
                <c:ptCount val="879"/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32">
                  <c:v>1</c:v>
                </c:pt>
                <c:pt idx="50">
                  <c:v>1</c:v>
                </c:pt>
                <c:pt idx="54">
                  <c:v>1</c:v>
                </c:pt>
                <c:pt idx="61">
                  <c:v>1</c:v>
                </c:pt>
                <c:pt idx="64">
                  <c:v>1</c:v>
                </c:pt>
                <c:pt idx="69">
                  <c:v>1</c:v>
                </c:pt>
                <c:pt idx="71">
                  <c:v>1</c:v>
                </c:pt>
                <c:pt idx="79">
                  <c:v>1</c:v>
                </c:pt>
                <c:pt idx="81">
                  <c:v>1</c:v>
                </c:pt>
                <c:pt idx="88">
                  <c:v>1</c:v>
                </c:pt>
                <c:pt idx="93">
                  <c:v>1</c:v>
                </c:pt>
                <c:pt idx="119">
                  <c:v>1</c:v>
                </c:pt>
                <c:pt idx="131">
                  <c:v>1</c:v>
                </c:pt>
                <c:pt idx="157">
                  <c:v>1</c:v>
                </c:pt>
                <c:pt idx="162">
                  <c:v>1</c:v>
                </c:pt>
                <c:pt idx="165">
                  <c:v>1</c:v>
                </c:pt>
                <c:pt idx="173">
                  <c:v>1</c:v>
                </c:pt>
                <c:pt idx="190">
                  <c:v>1</c:v>
                </c:pt>
                <c:pt idx="195">
                  <c:v>1</c:v>
                </c:pt>
                <c:pt idx="203">
                  <c:v>1</c:v>
                </c:pt>
                <c:pt idx="250">
                  <c:v>1</c:v>
                </c:pt>
                <c:pt idx="290">
                  <c:v>1</c:v>
                </c:pt>
                <c:pt idx="305">
                  <c:v>1</c:v>
                </c:pt>
                <c:pt idx="314">
                  <c:v>1</c:v>
                </c:pt>
                <c:pt idx="335">
                  <c:v>1</c:v>
                </c:pt>
                <c:pt idx="345">
                  <c:v>1</c:v>
                </c:pt>
                <c:pt idx="348">
                  <c:v>1</c:v>
                </c:pt>
                <c:pt idx="378">
                  <c:v>1</c:v>
                </c:pt>
                <c:pt idx="423">
                  <c:v>1</c:v>
                </c:pt>
                <c:pt idx="437">
                  <c:v>1</c:v>
                </c:pt>
                <c:pt idx="440">
                  <c:v>1</c:v>
                </c:pt>
                <c:pt idx="444">
                  <c:v>1</c:v>
                </c:pt>
                <c:pt idx="491">
                  <c:v>1</c:v>
                </c:pt>
                <c:pt idx="498">
                  <c:v>1</c:v>
                </c:pt>
                <c:pt idx="511">
                  <c:v>1</c:v>
                </c:pt>
                <c:pt idx="517">
                  <c:v>1</c:v>
                </c:pt>
                <c:pt idx="538">
                  <c:v>1</c:v>
                </c:pt>
                <c:pt idx="563">
                  <c:v>1</c:v>
                </c:pt>
                <c:pt idx="576">
                  <c:v>1</c:v>
                </c:pt>
                <c:pt idx="592">
                  <c:v>1</c:v>
                </c:pt>
                <c:pt idx="595">
                  <c:v>1</c:v>
                </c:pt>
                <c:pt idx="623">
                  <c:v>1</c:v>
                </c:pt>
                <c:pt idx="648">
                  <c:v>1</c:v>
                </c:pt>
                <c:pt idx="653">
                  <c:v>1</c:v>
                </c:pt>
                <c:pt idx="658">
                  <c:v>1</c:v>
                </c:pt>
                <c:pt idx="692">
                  <c:v>1</c:v>
                </c:pt>
                <c:pt idx="710">
                  <c:v>1</c:v>
                </c:pt>
                <c:pt idx="721">
                  <c:v>1</c:v>
                </c:pt>
                <c:pt idx="753">
                  <c:v>1</c:v>
                </c:pt>
                <c:pt idx="761">
                  <c:v>1</c:v>
                </c:pt>
                <c:pt idx="790">
                  <c:v>1</c:v>
                </c:pt>
                <c:pt idx="793">
                  <c:v>1</c:v>
                </c:pt>
                <c:pt idx="822">
                  <c:v>1</c:v>
                </c:pt>
                <c:pt idx="8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A-4694-8D29-2316E2D4E351}"/>
            </c:ext>
          </c:extLst>
        </c:ser>
        <c:ser>
          <c:idx val="1"/>
          <c:order val="1"/>
          <c:tx>
            <c:strRef>
              <c:f>'Launch Date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Outcome'!$A$6:$A$885</c:f>
              <c:strCache>
                <c:ptCount val="879"/>
                <c:pt idx="0">
                  <c:v>1/1/1970</c:v>
                </c:pt>
                <c:pt idx="1">
                  <c:v>1/9/2010</c:v>
                </c:pt>
                <c:pt idx="2">
                  <c:v>1/19/2010</c:v>
                </c:pt>
                <c:pt idx="3">
                  <c:v>1/25/2010</c:v>
                </c:pt>
                <c:pt idx="4">
                  <c:v>2/5/2010</c:v>
                </c:pt>
                <c:pt idx="5">
                  <c:v>2/9/2010</c:v>
                </c:pt>
                <c:pt idx="6">
                  <c:v>2/11/2010</c:v>
                </c:pt>
                <c:pt idx="7">
                  <c:v>2/14/2010</c:v>
                </c:pt>
                <c:pt idx="8">
                  <c:v>2/27/2010</c:v>
                </c:pt>
                <c:pt idx="9">
                  <c:v>3/1/2010</c:v>
                </c:pt>
                <c:pt idx="10">
                  <c:v>3/4/2010</c:v>
                </c:pt>
                <c:pt idx="11">
                  <c:v>3/11/2010</c:v>
                </c:pt>
                <c:pt idx="12">
                  <c:v>3/16/2010</c:v>
                </c:pt>
                <c:pt idx="13">
                  <c:v>3/18/2010</c:v>
                </c:pt>
                <c:pt idx="14">
                  <c:v>3/21/2010</c:v>
                </c:pt>
                <c:pt idx="15">
                  <c:v>3/22/2010</c:v>
                </c:pt>
                <c:pt idx="16">
                  <c:v>3/25/2010</c:v>
                </c:pt>
                <c:pt idx="17">
                  <c:v>3/28/2010</c:v>
                </c:pt>
                <c:pt idx="18">
                  <c:v>4/8/2010</c:v>
                </c:pt>
                <c:pt idx="19">
                  <c:v>4/9/2010</c:v>
                </c:pt>
                <c:pt idx="20">
                  <c:v>4/15/2010</c:v>
                </c:pt>
                <c:pt idx="21">
                  <c:v>4/17/2010</c:v>
                </c:pt>
                <c:pt idx="22">
                  <c:v>4/20/2010</c:v>
                </c:pt>
                <c:pt idx="23">
                  <c:v>4/23/2010</c:v>
                </c:pt>
                <c:pt idx="24">
                  <c:v>4/26/2010</c:v>
                </c:pt>
                <c:pt idx="25">
                  <c:v>5/12/2010</c:v>
                </c:pt>
                <c:pt idx="26">
                  <c:v>5/21/2010</c:v>
                </c:pt>
                <c:pt idx="27">
                  <c:v>5/23/2010</c:v>
                </c:pt>
                <c:pt idx="28">
                  <c:v>5/25/2010</c:v>
                </c:pt>
                <c:pt idx="29">
                  <c:v>5/30/2010</c:v>
                </c:pt>
                <c:pt idx="30">
                  <c:v>6/5/2010</c:v>
                </c:pt>
                <c:pt idx="31">
                  <c:v>6/6/2010</c:v>
                </c:pt>
                <c:pt idx="32">
                  <c:v>6/7/2010</c:v>
                </c:pt>
                <c:pt idx="33">
                  <c:v>6/12/2010</c:v>
                </c:pt>
                <c:pt idx="34">
                  <c:v>6/15/2010</c:v>
                </c:pt>
                <c:pt idx="35">
                  <c:v>6/16/2010</c:v>
                </c:pt>
                <c:pt idx="36">
                  <c:v>6/19/2010</c:v>
                </c:pt>
                <c:pt idx="37">
                  <c:v>6/21/2010</c:v>
                </c:pt>
                <c:pt idx="38">
                  <c:v>6/23/2010</c:v>
                </c:pt>
                <c:pt idx="39">
                  <c:v>6/26/2010</c:v>
                </c:pt>
                <c:pt idx="40">
                  <c:v>6/28/2010</c:v>
                </c:pt>
                <c:pt idx="41">
                  <c:v>6/29/2010</c:v>
                </c:pt>
                <c:pt idx="42">
                  <c:v>7/1/2010</c:v>
                </c:pt>
                <c:pt idx="43">
                  <c:v>7/6/2010</c:v>
                </c:pt>
                <c:pt idx="44">
                  <c:v>7/8/2010</c:v>
                </c:pt>
                <c:pt idx="45">
                  <c:v>7/14/2010</c:v>
                </c:pt>
                <c:pt idx="46">
                  <c:v>7/15/2010</c:v>
                </c:pt>
                <c:pt idx="47">
                  <c:v>7/19/2010</c:v>
                </c:pt>
                <c:pt idx="48">
                  <c:v>7/27/2010</c:v>
                </c:pt>
                <c:pt idx="49">
                  <c:v>7/31/2010</c:v>
                </c:pt>
                <c:pt idx="50">
                  <c:v>8/5/2010</c:v>
                </c:pt>
                <c:pt idx="51">
                  <c:v>8/6/2010</c:v>
                </c:pt>
                <c:pt idx="52">
                  <c:v>8/7/2010</c:v>
                </c:pt>
                <c:pt idx="53">
                  <c:v>8/9/2010</c:v>
                </c:pt>
                <c:pt idx="54">
                  <c:v>8/12/2010</c:v>
                </c:pt>
                <c:pt idx="55">
                  <c:v>8/14/2010</c:v>
                </c:pt>
                <c:pt idx="56">
                  <c:v>8/16/2010</c:v>
                </c:pt>
                <c:pt idx="57">
                  <c:v>8/19/2010</c:v>
                </c:pt>
                <c:pt idx="58">
                  <c:v>8/24/2010</c:v>
                </c:pt>
                <c:pt idx="59">
                  <c:v>8/25/2010</c:v>
                </c:pt>
                <c:pt idx="60">
                  <c:v>8/26/2010</c:v>
                </c:pt>
                <c:pt idx="61">
                  <c:v>8/27/2010</c:v>
                </c:pt>
                <c:pt idx="62">
                  <c:v>8/31/2010</c:v>
                </c:pt>
                <c:pt idx="63">
                  <c:v>9/2/2010</c:v>
                </c:pt>
                <c:pt idx="64">
                  <c:v>9/9/2010</c:v>
                </c:pt>
                <c:pt idx="65">
                  <c:v>9/15/2010</c:v>
                </c:pt>
                <c:pt idx="66">
                  <c:v>9/21/2010</c:v>
                </c:pt>
                <c:pt idx="67">
                  <c:v>9/27/2010</c:v>
                </c:pt>
                <c:pt idx="68">
                  <c:v>9/28/2010</c:v>
                </c:pt>
                <c:pt idx="69">
                  <c:v>9/30/2010</c:v>
                </c:pt>
                <c:pt idx="70">
                  <c:v>10/4/2010</c:v>
                </c:pt>
                <c:pt idx="71">
                  <c:v>10/5/2010</c:v>
                </c:pt>
                <c:pt idx="72">
                  <c:v>10/6/2010</c:v>
                </c:pt>
                <c:pt idx="73">
                  <c:v>10/7/2010</c:v>
                </c:pt>
                <c:pt idx="74">
                  <c:v>10/13/2010</c:v>
                </c:pt>
                <c:pt idx="75">
                  <c:v>10/18/2010</c:v>
                </c:pt>
                <c:pt idx="76">
                  <c:v>10/20/2010</c:v>
                </c:pt>
                <c:pt idx="77">
                  <c:v>10/23/2010</c:v>
                </c:pt>
                <c:pt idx="78">
                  <c:v>10/24/2010</c:v>
                </c:pt>
                <c:pt idx="79">
                  <c:v>10/25/2010</c:v>
                </c:pt>
                <c:pt idx="80">
                  <c:v>10/28/2010</c:v>
                </c:pt>
                <c:pt idx="81">
                  <c:v>10/31/2010</c:v>
                </c:pt>
                <c:pt idx="82">
                  <c:v>11/2/2010</c:v>
                </c:pt>
                <c:pt idx="83">
                  <c:v>11/6/2010</c:v>
                </c:pt>
                <c:pt idx="84">
                  <c:v>11/15/2010</c:v>
                </c:pt>
                <c:pt idx="85">
                  <c:v>11/17/2010</c:v>
                </c:pt>
                <c:pt idx="86">
                  <c:v>11/23/2010</c:v>
                </c:pt>
                <c:pt idx="87">
                  <c:v>11/25/2010</c:v>
                </c:pt>
                <c:pt idx="88">
                  <c:v>12/2/2010</c:v>
                </c:pt>
                <c:pt idx="89">
                  <c:v>12/3/2010</c:v>
                </c:pt>
                <c:pt idx="90">
                  <c:v>12/10/2010</c:v>
                </c:pt>
                <c:pt idx="91">
                  <c:v>12/13/2010</c:v>
                </c:pt>
                <c:pt idx="92">
                  <c:v>12/15/2010</c:v>
                </c:pt>
                <c:pt idx="93">
                  <c:v>12/19/2010</c:v>
                </c:pt>
                <c:pt idx="94">
                  <c:v>12/22/2010</c:v>
                </c:pt>
                <c:pt idx="95">
                  <c:v>1/1/2011</c:v>
                </c:pt>
                <c:pt idx="96">
                  <c:v>1/2/2011</c:v>
                </c:pt>
                <c:pt idx="97">
                  <c:v>1/3/2011</c:v>
                </c:pt>
                <c:pt idx="98">
                  <c:v>1/6/2011</c:v>
                </c:pt>
                <c:pt idx="99">
                  <c:v>1/9/2011</c:v>
                </c:pt>
                <c:pt idx="100">
                  <c:v>1/11/2011</c:v>
                </c:pt>
                <c:pt idx="101">
                  <c:v>1/12/2011</c:v>
                </c:pt>
                <c:pt idx="102">
                  <c:v>1/13/2011</c:v>
                </c:pt>
                <c:pt idx="103">
                  <c:v>1/17/2011</c:v>
                </c:pt>
                <c:pt idx="104">
                  <c:v>1/22/2011</c:v>
                </c:pt>
                <c:pt idx="105">
                  <c:v>1/25/2011</c:v>
                </c:pt>
                <c:pt idx="106">
                  <c:v>1/27/2011</c:v>
                </c:pt>
                <c:pt idx="107">
                  <c:v>1/28/2011</c:v>
                </c:pt>
                <c:pt idx="108">
                  <c:v>2/2/2011</c:v>
                </c:pt>
                <c:pt idx="109">
                  <c:v>2/11/2011</c:v>
                </c:pt>
                <c:pt idx="110">
                  <c:v>2/14/2011</c:v>
                </c:pt>
                <c:pt idx="111">
                  <c:v>2/16/2011</c:v>
                </c:pt>
                <c:pt idx="112">
                  <c:v>2/17/2011</c:v>
                </c:pt>
                <c:pt idx="113">
                  <c:v>2/21/2011</c:v>
                </c:pt>
                <c:pt idx="114">
                  <c:v>2/26/2011</c:v>
                </c:pt>
                <c:pt idx="115">
                  <c:v>3/1/2011</c:v>
                </c:pt>
                <c:pt idx="116">
                  <c:v>3/5/2011</c:v>
                </c:pt>
                <c:pt idx="117">
                  <c:v>3/8/2011</c:v>
                </c:pt>
                <c:pt idx="118">
                  <c:v>3/10/2011</c:v>
                </c:pt>
                <c:pt idx="119">
                  <c:v>3/11/2011</c:v>
                </c:pt>
                <c:pt idx="120">
                  <c:v>3/27/2011</c:v>
                </c:pt>
                <c:pt idx="121">
                  <c:v>4/1/2011</c:v>
                </c:pt>
                <c:pt idx="122">
                  <c:v>4/3/2011</c:v>
                </c:pt>
                <c:pt idx="123">
                  <c:v>4/5/2011</c:v>
                </c:pt>
                <c:pt idx="124">
                  <c:v>4/8/2011</c:v>
                </c:pt>
                <c:pt idx="125">
                  <c:v>4/18/2011</c:v>
                </c:pt>
                <c:pt idx="126">
                  <c:v>4/27/2011</c:v>
                </c:pt>
                <c:pt idx="127">
                  <c:v>4/29/2011</c:v>
                </c:pt>
                <c:pt idx="128">
                  <c:v>5/3/2011</c:v>
                </c:pt>
                <c:pt idx="129">
                  <c:v>5/6/2011</c:v>
                </c:pt>
                <c:pt idx="130">
                  <c:v>5/7/2011</c:v>
                </c:pt>
                <c:pt idx="131">
                  <c:v>5/8/2011</c:v>
                </c:pt>
                <c:pt idx="132">
                  <c:v>5/9/2011</c:v>
                </c:pt>
                <c:pt idx="133">
                  <c:v>5/10/2011</c:v>
                </c:pt>
                <c:pt idx="134">
                  <c:v>5/12/2011</c:v>
                </c:pt>
                <c:pt idx="135">
                  <c:v>5/13/2011</c:v>
                </c:pt>
                <c:pt idx="136">
                  <c:v>5/18/2011</c:v>
                </c:pt>
                <c:pt idx="137">
                  <c:v>5/21/2011</c:v>
                </c:pt>
                <c:pt idx="138">
                  <c:v>6/12/2011</c:v>
                </c:pt>
                <c:pt idx="139">
                  <c:v>6/16/2011</c:v>
                </c:pt>
                <c:pt idx="140">
                  <c:v>6/18/2011</c:v>
                </c:pt>
                <c:pt idx="141">
                  <c:v>6/19/2011</c:v>
                </c:pt>
                <c:pt idx="142">
                  <c:v>6/20/2011</c:v>
                </c:pt>
                <c:pt idx="143">
                  <c:v>6/26/2011</c:v>
                </c:pt>
                <c:pt idx="144">
                  <c:v>6/28/2011</c:v>
                </c:pt>
                <c:pt idx="145">
                  <c:v>7/1/2011</c:v>
                </c:pt>
                <c:pt idx="146">
                  <c:v>7/4/2011</c:v>
                </c:pt>
                <c:pt idx="147">
                  <c:v>7/9/2011</c:v>
                </c:pt>
                <c:pt idx="148">
                  <c:v>7/14/2011</c:v>
                </c:pt>
                <c:pt idx="149">
                  <c:v>7/16/2011</c:v>
                </c:pt>
                <c:pt idx="150">
                  <c:v>7/19/2011</c:v>
                </c:pt>
                <c:pt idx="151">
                  <c:v>7/24/2011</c:v>
                </c:pt>
                <c:pt idx="152">
                  <c:v>8/1/2011</c:v>
                </c:pt>
                <c:pt idx="153">
                  <c:v>8/7/2011</c:v>
                </c:pt>
                <c:pt idx="154">
                  <c:v>8/12/2011</c:v>
                </c:pt>
                <c:pt idx="155">
                  <c:v>8/13/2011</c:v>
                </c:pt>
                <c:pt idx="156">
                  <c:v>8/15/2011</c:v>
                </c:pt>
                <c:pt idx="157">
                  <c:v>8/19/2011</c:v>
                </c:pt>
                <c:pt idx="158">
                  <c:v>8/22/2011</c:v>
                </c:pt>
                <c:pt idx="159">
                  <c:v>8/27/2011</c:v>
                </c:pt>
                <c:pt idx="160">
                  <c:v>9/6/2011</c:v>
                </c:pt>
                <c:pt idx="161">
                  <c:v>9/11/2011</c:v>
                </c:pt>
                <c:pt idx="162">
                  <c:v>9/21/2011</c:v>
                </c:pt>
                <c:pt idx="163">
                  <c:v>9/22/2011</c:v>
                </c:pt>
                <c:pt idx="164">
                  <c:v>9/23/2011</c:v>
                </c:pt>
                <c:pt idx="165">
                  <c:v>10/2/2011</c:v>
                </c:pt>
                <c:pt idx="166">
                  <c:v>10/5/2011</c:v>
                </c:pt>
                <c:pt idx="167">
                  <c:v>10/9/2011</c:v>
                </c:pt>
                <c:pt idx="168">
                  <c:v>10/15/2011</c:v>
                </c:pt>
                <c:pt idx="169">
                  <c:v>10/17/2011</c:v>
                </c:pt>
                <c:pt idx="170">
                  <c:v>10/19/2011</c:v>
                </c:pt>
                <c:pt idx="171">
                  <c:v>10/26/2011</c:v>
                </c:pt>
                <c:pt idx="172">
                  <c:v>10/27/2011</c:v>
                </c:pt>
                <c:pt idx="173">
                  <c:v>11/8/2011</c:v>
                </c:pt>
                <c:pt idx="174">
                  <c:v>11/11/2011</c:v>
                </c:pt>
                <c:pt idx="175">
                  <c:v>11/15/2011</c:v>
                </c:pt>
                <c:pt idx="176">
                  <c:v>11/18/2011</c:v>
                </c:pt>
                <c:pt idx="177">
                  <c:v>11/19/2011</c:v>
                </c:pt>
                <c:pt idx="178">
                  <c:v>11/22/2011</c:v>
                </c:pt>
                <c:pt idx="179">
                  <c:v>11/24/2011</c:v>
                </c:pt>
                <c:pt idx="180">
                  <c:v>11/27/2011</c:v>
                </c:pt>
                <c:pt idx="181">
                  <c:v>12/1/2011</c:v>
                </c:pt>
                <c:pt idx="182">
                  <c:v>12/3/2011</c:v>
                </c:pt>
                <c:pt idx="183">
                  <c:v>12/8/2011</c:v>
                </c:pt>
                <c:pt idx="184">
                  <c:v>12/12/2011</c:v>
                </c:pt>
                <c:pt idx="185">
                  <c:v>12/19/2011</c:v>
                </c:pt>
                <c:pt idx="186">
                  <c:v>12/21/2011</c:v>
                </c:pt>
                <c:pt idx="187">
                  <c:v>12/22/2011</c:v>
                </c:pt>
                <c:pt idx="188">
                  <c:v>12/23/2011</c:v>
                </c:pt>
                <c:pt idx="189">
                  <c:v>12/27/2011</c:v>
                </c:pt>
                <c:pt idx="190">
                  <c:v>1/4/2012</c:v>
                </c:pt>
                <c:pt idx="191">
                  <c:v>1/6/2012</c:v>
                </c:pt>
                <c:pt idx="192">
                  <c:v>1/13/2012</c:v>
                </c:pt>
                <c:pt idx="193">
                  <c:v>1/14/2012</c:v>
                </c:pt>
                <c:pt idx="194">
                  <c:v>1/18/2012</c:v>
                </c:pt>
                <c:pt idx="195">
                  <c:v>1/22/2012</c:v>
                </c:pt>
                <c:pt idx="196">
                  <c:v>2/5/2012</c:v>
                </c:pt>
                <c:pt idx="197">
                  <c:v>2/9/2012</c:v>
                </c:pt>
                <c:pt idx="198">
                  <c:v>2/12/2012</c:v>
                </c:pt>
                <c:pt idx="199">
                  <c:v>2/16/2012</c:v>
                </c:pt>
                <c:pt idx="200">
                  <c:v>2/20/2012</c:v>
                </c:pt>
                <c:pt idx="201">
                  <c:v>2/24/2012</c:v>
                </c:pt>
                <c:pt idx="202">
                  <c:v>2/27/2012</c:v>
                </c:pt>
                <c:pt idx="203">
                  <c:v>2/29/2012</c:v>
                </c:pt>
                <c:pt idx="204">
                  <c:v>3/5/2012</c:v>
                </c:pt>
                <c:pt idx="205">
                  <c:v>3/6/2012</c:v>
                </c:pt>
                <c:pt idx="206">
                  <c:v>3/11/2012</c:v>
                </c:pt>
                <c:pt idx="207">
                  <c:v>3/14/2012</c:v>
                </c:pt>
                <c:pt idx="208">
                  <c:v>3/16/2012</c:v>
                </c:pt>
                <c:pt idx="209">
                  <c:v>3/22/2012</c:v>
                </c:pt>
                <c:pt idx="210">
                  <c:v>3/26/2012</c:v>
                </c:pt>
                <c:pt idx="211">
                  <c:v>3/27/2012</c:v>
                </c:pt>
                <c:pt idx="212">
                  <c:v>3/28/2012</c:v>
                </c:pt>
                <c:pt idx="213">
                  <c:v>4/5/2012</c:v>
                </c:pt>
                <c:pt idx="214">
                  <c:v>4/6/2012</c:v>
                </c:pt>
                <c:pt idx="215">
                  <c:v>4/19/2012</c:v>
                </c:pt>
                <c:pt idx="216">
                  <c:v>4/21/2012</c:v>
                </c:pt>
                <c:pt idx="217">
                  <c:v>4/24/2012</c:v>
                </c:pt>
                <c:pt idx="218">
                  <c:v>4/25/2012</c:v>
                </c:pt>
                <c:pt idx="219">
                  <c:v>4/26/2012</c:v>
                </c:pt>
                <c:pt idx="220">
                  <c:v>5/1/2012</c:v>
                </c:pt>
                <c:pt idx="221">
                  <c:v>5/2/2012</c:v>
                </c:pt>
                <c:pt idx="222">
                  <c:v>5/5/2012</c:v>
                </c:pt>
                <c:pt idx="223">
                  <c:v>5/6/2012</c:v>
                </c:pt>
                <c:pt idx="224">
                  <c:v>5/8/2012</c:v>
                </c:pt>
                <c:pt idx="225">
                  <c:v>5/29/2012</c:v>
                </c:pt>
                <c:pt idx="226">
                  <c:v>5/31/2012</c:v>
                </c:pt>
                <c:pt idx="227">
                  <c:v>6/6/2012</c:v>
                </c:pt>
                <c:pt idx="228">
                  <c:v>6/12/2012</c:v>
                </c:pt>
                <c:pt idx="229">
                  <c:v>6/17/2012</c:v>
                </c:pt>
                <c:pt idx="230">
                  <c:v>6/21/2012</c:v>
                </c:pt>
                <c:pt idx="231">
                  <c:v>6/29/2012</c:v>
                </c:pt>
                <c:pt idx="232">
                  <c:v>7/3/2012</c:v>
                </c:pt>
                <c:pt idx="233">
                  <c:v>7/12/2012</c:v>
                </c:pt>
                <c:pt idx="234">
                  <c:v>7/17/2012</c:v>
                </c:pt>
                <c:pt idx="235">
                  <c:v>7/27/2012</c:v>
                </c:pt>
                <c:pt idx="236">
                  <c:v>7/28/2012</c:v>
                </c:pt>
                <c:pt idx="237">
                  <c:v>8/1/2012</c:v>
                </c:pt>
                <c:pt idx="238">
                  <c:v>8/14/2012</c:v>
                </c:pt>
                <c:pt idx="239">
                  <c:v>8/16/2012</c:v>
                </c:pt>
                <c:pt idx="240">
                  <c:v>8/27/2012</c:v>
                </c:pt>
                <c:pt idx="241">
                  <c:v>8/28/2012</c:v>
                </c:pt>
                <c:pt idx="242">
                  <c:v>9/4/2012</c:v>
                </c:pt>
                <c:pt idx="243">
                  <c:v>9/5/2012</c:v>
                </c:pt>
                <c:pt idx="244">
                  <c:v>9/22/2012</c:v>
                </c:pt>
                <c:pt idx="245">
                  <c:v>9/26/2012</c:v>
                </c:pt>
                <c:pt idx="246">
                  <c:v>9/28/2012</c:v>
                </c:pt>
                <c:pt idx="247">
                  <c:v>10/3/2012</c:v>
                </c:pt>
                <c:pt idx="248">
                  <c:v>10/4/2012</c:v>
                </c:pt>
                <c:pt idx="249">
                  <c:v>10/19/2012</c:v>
                </c:pt>
                <c:pt idx="250">
                  <c:v>10/20/2012</c:v>
                </c:pt>
                <c:pt idx="251">
                  <c:v>10/24/2012</c:v>
                </c:pt>
                <c:pt idx="252">
                  <c:v>10/28/2012</c:v>
                </c:pt>
                <c:pt idx="253">
                  <c:v>11/24/2012</c:v>
                </c:pt>
                <c:pt idx="254">
                  <c:v>11/25/2012</c:v>
                </c:pt>
                <c:pt idx="255">
                  <c:v>11/26/2012</c:v>
                </c:pt>
                <c:pt idx="256">
                  <c:v>11/28/2012</c:v>
                </c:pt>
                <c:pt idx="257">
                  <c:v>12/1/2012</c:v>
                </c:pt>
                <c:pt idx="258">
                  <c:v>12/8/2012</c:v>
                </c:pt>
                <c:pt idx="259">
                  <c:v>12/9/2012</c:v>
                </c:pt>
                <c:pt idx="260">
                  <c:v>12/16/2012</c:v>
                </c:pt>
                <c:pt idx="261">
                  <c:v>12/18/2012</c:v>
                </c:pt>
                <c:pt idx="262">
                  <c:v>1/1/2013</c:v>
                </c:pt>
                <c:pt idx="263">
                  <c:v>1/2/2013</c:v>
                </c:pt>
                <c:pt idx="264">
                  <c:v>1/30/2013</c:v>
                </c:pt>
                <c:pt idx="265">
                  <c:v>2/3/2013</c:v>
                </c:pt>
                <c:pt idx="266">
                  <c:v>2/4/2013</c:v>
                </c:pt>
                <c:pt idx="267">
                  <c:v>2/9/2013</c:v>
                </c:pt>
                <c:pt idx="268">
                  <c:v>2/12/2013</c:v>
                </c:pt>
                <c:pt idx="269">
                  <c:v>2/23/2013</c:v>
                </c:pt>
                <c:pt idx="270">
                  <c:v>2/25/2013</c:v>
                </c:pt>
                <c:pt idx="271">
                  <c:v>2/27/2013</c:v>
                </c:pt>
                <c:pt idx="272">
                  <c:v>3/1/2013</c:v>
                </c:pt>
                <c:pt idx="273">
                  <c:v>3/4/2013</c:v>
                </c:pt>
                <c:pt idx="274">
                  <c:v>3/5/2013</c:v>
                </c:pt>
                <c:pt idx="275">
                  <c:v>3/7/2013</c:v>
                </c:pt>
                <c:pt idx="276">
                  <c:v>3/8/2013</c:v>
                </c:pt>
                <c:pt idx="277">
                  <c:v>3/12/2013</c:v>
                </c:pt>
                <c:pt idx="278">
                  <c:v>3/13/2013</c:v>
                </c:pt>
                <c:pt idx="279">
                  <c:v>3/17/2013</c:v>
                </c:pt>
                <c:pt idx="280">
                  <c:v>3/28/2013</c:v>
                </c:pt>
                <c:pt idx="281">
                  <c:v>4/2/2013</c:v>
                </c:pt>
                <c:pt idx="282">
                  <c:v>4/8/2013</c:v>
                </c:pt>
                <c:pt idx="283">
                  <c:v>4/9/2013</c:v>
                </c:pt>
                <c:pt idx="284">
                  <c:v>4/14/2013</c:v>
                </c:pt>
                <c:pt idx="285">
                  <c:v>5/1/2013</c:v>
                </c:pt>
                <c:pt idx="286">
                  <c:v>5/2/2013</c:v>
                </c:pt>
                <c:pt idx="287">
                  <c:v>5/10/2013</c:v>
                </c:pt>
                <c:pt idx="288">
                  <c:v>5/15/2013</c:v>
                </c:pt>
                <c:pt idx="289">
                  <c:v>5/18/2013</c:v>
                </c:pt>
                <c:pt idx="290">
                  <c:v>5/21/2013</c:v>
                </c:pt>
                <c:pt idx="291">
                  <c:v>5/23/2013</c:v>
                </c:pt>
                <c:pt idx="292">
                  <c:v>5/28/2013</c:v>
                </c:pt>
                <c:pt idx="293">
                  <c:v>6/4/2013</c:v>
                </c:pt>
                <c:pt idx="294">
                  <c:v>6/10/2013</c:v>
                </c:pt>
                <c:pt idx="295">
                  <c:v>6/17/2013</c:v>
                </c:pt>
                <c:pt idx="296">
                  <c:v>6/23/2013</c:v>
                </c:pt>
                <c:pt idx="297">
                  <c:v>6/25/2013</c:v>
                </c:pt>
                <c:pt idx="298">
                  <c:v>6/26/2013</c:v>
                </c:pt>
                <c:pt idx="299">
                  <c:v>7/1/2013</c:v>
                </c:pt>
                <c:pt idx="300">
                  <c:v>7/10/2013</c:v>
                </c:pt>
                <c:pt idx="301">
                  <c:v>7/11/2013</c:v>
                </c:pt>
                <c:pt idx="302">
                  <c:v>7/20/2013</c:v>
                </c:pt>
                <c:pt idx="303">
                  <c:v>7/22/2013</c:v>
                </c:pt>
                <c:pt idx="304">
                  <c:v>7/24/2013</c:v>
                </c:pt>
                <c:pt idx="305">
                  <c:v>7/25/2013</c:v>
                </c:pt>
                <c:pt idx="306">
                  <c:v>7/29/2013</c:v>
                </c:pt>
                <c:pt idx="307">
                  <c:v>7/30/2013</c:v>
                </c:pt>
                <c:pt idx="308">
                  <c:v>8/1/2013</c:v>
                </c:pt>
                <c:pt idx="309">
                  <c:v>8/4/2013</c:v>
                </c:pt>
                <c:pt idx="310">
                  <c:v>8/5/2013</c:v>
                </c:pt>
                <c:pt idx="311">
                  <c:v>8/15/2013</c:v>
                </c:pt>
                <c:pt idx="312">
                  <c:v>8/16/2013</c:v>
                </c:pt>
                <c:pt idx="313">
                  <c:v>8/27/2013</c:v>
                </c:pt>
                <c:pt idx="314">
                  <c:v>8/30/2013</c:v>
                </c:pt>
                <c:pt idx="315">
                  <c:v>9/3/2013</c:v>
                </c:pt>
                <c:pt idx="316">
                  <c:v>9/11/2013</c:v>
                </c:pt>
                <c:pt idx="317">
                  <c:v>9/13/2013</c:v>
                </c:pt>
                <c:pt idx="318">
                  <c:v>9/19/2013</c:v>
                </c:pt>
                <c:pt idx="319">
                  <c:v>9/20/2013</c:v>
                </c:pt>
                <c:pt idx="320">
                  <c:v>9/22/2013</c:v>
                </c:pt>
                <c:pt idx="321">
                  <c:v>10/7/2013</c:v>
                </c:pt>
                <c:pt idx="322">
                  <c:v>10/8/2013</c:v>
                </c:pt>
                <c:pt idx="323">
                  <c:v>10/12/2013</c:v>
                </c:pt>
                <c:pt idx="324">
                  <c:v>10/15/2013</c:v>
                </c:pt>
                <c:pt idx="325">
                  <c:v>10/21/2013</c:v>
                </c:pt>
                <c:pt idx="326">
                  <c:v>10/25/2013</c:v>
                </c:pt>
                <c:pt idx="327">
                  <c:v>10/29/2013</c:v>
                </c:pt>
                <c:pt idx="328">
                  <c:v>11/11/2013</c:v>
                </c:pt>
                <c:pt idx="329">
                  <c:v>11/14/2013</c:v>
                </c:pt>
                <c:pt idx="330">
                  <c:v>11/17/2013</c:v>
                </c:pt>
                <c:pt idx="331">
                  <c:v>11/19/2013</c:v>
                </c:pt>
                <c:pt idx="332">
                  <c:v>11/23/2013</c:v>
                </c:pt>
                <c:pt idx="333">
                  <c:v>11/25/2013</c:v>
                </c:pt>
                <c:pt idx="334">
                  <c:v>11/29/2013</c:v>
                </c:pt>
                <c:pt idx="335">
                  <c:v>12/6/2013</c:v>
                </c:pt>
                <c:pt idx="336">
                  <c:v>12/11/2013</c:v>
                </c:pt>
                <c:pt idx="337">
                  <c:v>12/17/2013</c:v>
                </c:pt>
                <c:pt idx="338">
                  <c:v>12/29/2013</c:v>
                </c:pt>
                <c:pt idx="339">
                  <c:v>12/30/2013</c:v>
                </c:pt>
                <c:pt idx="340">
                  <c:v>12/31/2013</c:v>
                </c:pt>
                <c:pt idx="341">
                  <c:v>1/3/2014</c:v>
                </c:pt>
                <c:pt idx="342">
                  <c:v>1/8/2014</c:v>
                </c:pt>
                <c:pt idx="343">
                  <c:v>1/12/2014</c:v>
                </c:pt>
                <c:pt idx="344">
                  <c:v>1/14/2014</c:v>
                </c:pt>
                <c:pt idx="345">
                  <c:v>1/20/2014</c:v>
                </c:pt>
                <c:pt idx="346">
                  <c:v>1/22/2014</c:v>
                </c:pt>
                <c:pt idx="347">
                  <c:v>1/26/2014</c:v>
                </c:pt>
                <c:pt idx="348">
                  <c:v>2/10/2014</c:v>
                </c:pt>
                <c:pt idx="349">
                  <c:v>2/14/2014</c:v>
                </c:pt>
                <c:pt idx="350">
                  <c:v>2/22/2014</c:v>
                </c:pt>
                <c:pt idx="351">
                  <c:v>2/26/2014</c:v>
                </c:pt>
                <c:pt idx="352">
                  <c:v>2/28/2014</c:v>
                </c:pt>
                <c:pt idx="353">
                  <c:v>3/11/2014</c:v>
                </c:pt>
                <c:pt idx="354">
                  <c:v>3/12/2014</c:v>
                </c:pt>
                <c:pt idx="355">
                  <c:v>3/17/2014</c:v>
                </c:pt>
                <c:pt idx="356">
                  <c:v>3/20/2014</c:v>
                </c:pt>
                <c:pt idx="357">
                  <c:v>3/23/2014</c:v>
                </c:pt>
                <c:pt idx="358">
                  <c:v>3/26/2014</c:v>
                </c:pt>
                <c:pt idx="359">
                  <c:v>3/27/2014</c:v>
                </c:pt>
                <c:pt idx="360">
                  <c:v>3/29/2014</c:v>
                </c:pt>
                <c:pt idx="361">
                  <c:v>4/2/2014</c:v>
                </c:pt>
                <c:pt idx="362">
                  <c:v>4/7/2014</c:v>
                </c:pt>
                <c:pt idx="363">
                  <c:v>4/13/2014</c:v>
                </c:pt>
                <c:pt idx="364">
                  <c:v>4/14/2014</c:v>
                </c:pt>
                <c:pt idx="365">
                  <c:v>4/25/2014</c:v>
                </c:pt>
                <c:pt idx="366">
                  <c:v>4/28/2014</c:v>
                </c:pt>
                <c:pt idx="367">
                  <c:v>5/2/2014</c:v>
                </c:pt>
                <c:pt idx="368">
                  <c:v>5/3/2014</c:v>
                </c:pt>
                <c:pt idx="369">
                  <c:v>5/4/2014</c:v>
                </c:pt>
                <c:pt idx="370">
                  <c:v>5/10/2014</c:v>
                </c:pt>
                <c:pt idx="371">
                  <c:v>5/20/2014</c:v>
                </c:pt>
                <c:pt idx="372">
                  <c:v>5/23/2014</c:v>
                </c:pt>
                <c:pt idx="373">
                  <c:v>5/24/2014</c:v>
                </c:pt>
                <c:pt idx="374">
                  <c:v>5/27/2014</c:v>
                </c:pt>
                <c:pt idx="375">
                  <c:v>5/30/2014</c:v>
                </c:pt>
                <c:pt idx="376">
                  <c:v>6/2/2014</c:v>
                </c:pt>
                <c:pt idx="377">
                  <c:v>6/4/2014</c:v>
                </c:pt>
                <c:pt idx="378">
                  <c:v>6/7/2014</c:v>
                </c:pt>
                <c:pt idx="379">
                  <c:v>6/9/2014</c:v>
                </c:pt>
                <c:pt idx="380">
                  <c:v>6/10/2014</c:v>
                </c:pt>
                <c:pt idx="381">
                  <c:v>6/16/2014</c:v>
                </c:pt>
                <c:pt idx="382">
                  <c:v>6/21/2014</c:v>
                </c:pt>
                <c:pt idx="383">
                  <c:v>6/27/2014</c:v>
                </c:pt>
                <c:pt idx="384">
                  <c:v>6/28/2014</c:v>
                </c:pt>
                <c:pt idx="385">
                  <c:v>7/5/2014</c:v>
                </c:pt>
                <c:pt idx="386">
                  <c:v>7/6/2014</c:v>
                </c:pt>
                <c:pt idx="387">
                  <c:v>7/8/2014</c:v>
                </c:pt>
                <c:pt idx="388">
                  <c:v>7/10/2014</c:v>
                </c:pt>
                <c:pt idx="389">
                  <c:v>7/14/2014</c:v>
                </c:pt>
                <c:pt idx="390">
                  <c:v>7/16/2014</c:v>
                </c:pt>
                <c:pt idx="391">
                  <c:v>7/19/2014</c:v>
                </c:pt>
                <c:pt idx="392">
                  <c:v>7/24/2014</c:v>
                </c:pt>
                <c:pt idx="393">
                  <c:v>7/25/2014</c:v>
                </c:pt>
                <c:pt idx="394">
                  <c:v>7/28/2014</c:v>
                </c:pt>
                <c:pt idx="395">
                  <c:v>8/4/2014</c:v>
                </c:pt>
                <c:pt idx="396">
                  <c:v>8/8/2014</c:v>
                </c:pt>
                <c:pt idx="397">
                  <c:v>8/19/2014</c:v>
                </c:pt>
                <c:pt idx="398">
                  <c:v>8/24/2014</c:v>
                </c:pt>
                <c:pt idx="399">
                  <c:v>9/7/2014</c:v>
                </c:pt>
                <c:pt idx="400">
                  <c:v>9/10/2014</c:v>
                </c:pt>
                <c:pt idx="401">
                  <c:v>9/13/2014</c:v>
                </c:pt>
                <c:pt idx="402">
                  <c:v>9/15/2014</c:v>
                </c:pt>
                <c:pt idx="403">
                  <c:v>9/19/2014</c:v>
                </c:pt>
                <c:pt idx="404">
                  <c:v>9/24/2014</c:v>
                </c:pt>
                <c:pt idx="405">
                  <c:v>9/25/2014</c:v>
                </c:pt>
                <c:pt idx="406">
                  <c:v>9/26/2014</c:v>
                </c:pt>
                <c:pt idx="407">
                  <c:v>10/1/2014</c:v>
                </c:pt>
                <c:pt idx="408">
                  <c:v>10/2/2014</c:v>
                </c:pt>
                <c:pt idx="409">
                  <c:v>10/5/2014</c:v>
                </c:pt>
                <c:pt idx="410">
                  <c:v>10/8/2014</c:v>
                </c:pt>
                <c:pt idx="411">
                  <c:v>10/17/2014</c:v>
                </c:pt>
                <c:pt idx="412">
                  <c:v>10/18/2014</c:v>
                </c:pt>
                <c:pt idx="413">
                  <c:v>10/22/2014</c:v>
                </c:pt>
                <c:pt idx="414">
                  <c:v>10/24/2014</c:v>
                </c:pt>
                <c:pt idx="415">
                  <c:v>11/2/2014</c:v>
                </c:pt>
                <c:pt idx="416">
                  <c:v>11/6/2014</c:v>
                </c:pt>
                <c:pt idx="417">
                  <c:v>11/7/2014</c:v>
                </c:pt>
                <c:pt idx="418">
                  <c:v>11/15/2014</c:v>
                </c:pt>
                <c:pt idx="419">
                  <c:v>11/16/2014</c:v>
                </c:pt>
                <c:pt idx="420">
                  <c:v>11/25/2014</c:v>
                </c:pt>
                <c:pt idx="421">
                  <c:v>11/27/2014</c:v>
                </c:pt>
                <c:pt idx="422">
                  <c:v>12/2/2014</c:v>
                </c:pt>
                <c:pt idx="423">
                  <c:v>12/12/2014</c:v>
                </c:pt>
                <c:pt idx="424">
                  <c:v>12/15/2014</c:v>
                </c:pt>
                <c:pt idx="425">
                  <c:v>12/16/2014</c:v>
                </c:pt>
                <c:pt idx="426">
                  <c:v>12/18/2014</c:v>
                </c:pt>
                <c:pt idx="427">
                  <c:v>12/20/2014</c:v>
                </c:pt>
                <c:pt idx="428">
                  <c:v>12/21/2014</c:v>
                </c:pt>
                <c:pt idx="429">
                  <c:v>12/28/2014</c:v>
                </c:pt>
                <c:pt idx="430">
                  <c:v>12/31/2014</c:v>
                </c:pt>
                <c:pt idx="431">
                  <c:v>1/1/2015</c:v>
                </c:pt>
                <c:pt idx="432">
                  <c:v>1/2/2015</c:v>
                </c:pt>
                <c:pt idx="433">
                  <c:v>1/8/2015</c:v>
                </c:pt>
                <c:pt idx="434">
                  <c:v>1/10/2015</c:v>
                </c:pt>
                <c:pt idx="435">
                  <c:v>1/20/2015</c:v>
                </c:pt>
                <c:pt idx="436">
                  <c:v>1/21/2015</c:v>
                </c:pt>
                <c:pt idx="437">
                  <c:v>1/22/2015</c:v>
                </c:pt>
                <c:pt idx="438">
                  <c:v>1/23/2015</c:v>
                </c:pt>
                <c:pt idx="439">
                  <c:v>1/25/2015</c:v>
                </c:pt>
                <c:pt idx="440">
                  <c:v>2/3/2015</c:v>
                </c:pt>
                <c:pt idx="441">
                  <c:v>2/8/2015</c:v>
                </c:pt>
                <c:pt idx="442">
                  <c:v>2/11/2015</c:v>
                </c:pt>
                <c:pt idx="443">
                  <c:v>2/12/2015</c:v>
                </c:pt>
                <c:pt idx="444">
                  <c:v>2/20/2015</c:v>
                </c:pt>
                <c:pt idx="445">
                  <c:v>2/21/2015</c:v>
                </c:pt>
                <c:pt idx="446">
                  <c:v>2/25/2015</c:v>
                </c:pt>
                <c:pt idx="447">
                  <c:v>2/26/2015</c:v>
                </c:pt>
                <c:pt idx="448">
                  <c:v>2/28/2015</c:v>
                </c:pt>
                <c:pt idx="449">
                  <c:v>3/9/2015</c:v>
                </c:pt>
                <c:pt idx="450">
                  <c:v>3/15/2015</c:v>
                </c:pt>
                <c:pt idx="451">
                  <c:v>4/8/2015</c:v>
                </c:pt>
                <c:pt idx="452">
                  <c:v>4/16/2015</c:v>
                </c:pt>
                <c:pt idx="453">
                  <c:v>4/17/2015</c:v>
                </c:pt>
                <c:pt idx="454">
                  <c:v>4/18/2015</c:v>
                </c:pt>
                <c:pt idx="455">
                  <c:v>4/20/2015</c:v>
                </c:pt>
                <c:pt idx="456">
                  <c:v>4/21/2015</c:v>
                </c:pt>
                <c:pt idx="457">
                  <c:v>4/28/2015</c:v>
                </c:pt>
                <c:pt idx="458">
                  <c:v>5/4/2015</c:v>
                </c:pt>
                <c:pt idx="459">
                  <c:v>5/11/2015</c:v>
                </c:pt>
                <c:pt idx="460">
                  <c:v>5/15/2015</c:v>
                </c:pt>
                <c:pt idx="461">
                  <c:v>5/18/2015</c:v>
                </c:pt>
                <c:pt idx="462">
                  <c:v>5/20/2015</c:v>
                </c:pt>
                <c:pt idx="463">
                  <c:v>5/23/2015</c:v>
                </c:pt>
                <c:pt idx="464">
                  <c:v>6/5/2015</c:v>
                </c:pt>
                <c:pt idx="465">
                  <c:v>6/8/2015</c:v>
                </c:pt>
                <c:pt idx="466">
                  <c:v>6/9/2015</c:v>
                </c:pt>
                <c:pt idx="467">
                  <c:v>6/10/2015</c:v>
                </c:pt>
                <c:pt idx="468">
                  <c:v>6/12/2015</c:v>
                </c:pt>
                <c:pt idx="469">
                  <c:v>6/15/2015</c:v>
                </c:pt>
                <c:pt idx="470">
                  <c:v>6/17/2015</c:v>
                </c:pt>
                <c:pt idx="471">
                  <c:v>6/19/2015</c:v>
                </c:pt>
                <c:pt idx="472">
                  <c:v>6/21/2015</c:v>
                </c:pt>
                <c:pt idx="473">
                  <c:v>6/25/2015</c:v>
                </c:pt>
                <c:pt idx="474">
                  <c:v>7/1/2015</c:v>
                </c:pt>
                <c:pt idx="475">
                  <c:v>7/5/2015</c:v>
                </c:pt>
                <c:pt idx="476">
                  <c:v>7/7/2015</c:v>
                </c:pt>
                <c:pt idx="477">
                  <c:v>7/9/2015</c:v>
                </c:pt>
                <c:pt idx="478">
                  <c:v>7/16/2015</c:v>
                </c:pt>
                <c:pt idx="479">
                  <c:v>7/17/2015</c:v>
                </c:pt>
                <c:pt idx="480">
                  <c:v>7/24/2015</c:v>
                </c:pt>
                <c:pt idx="481">
                  <c:v>7/27/2015</c:v>
                </c:pt>
                <c:pt idx="482">
                  <c:v>7/28/2015</c:v>
                </c:pt>
                <c:pt idx="483">
                  <c:v>8/3/2015</c:v>
                </c:pt>
                <c:pt idx="484">
                  <c:v>8/13/2015</c:v>
                </c:pt>
                <c:pt idx="485">
                  <c:v>8/14/2015</c:v>
                </c:pt>
                <c:pt idx="486">
                  <c:v>8/21/2015</c:v>
                </c:pt>
                <c:pt idx="487">
                  <c:v>8/23/2015</c:v>
                </c:pt>
                <c:pt idx="488">
                  <c:v>8/24/2015</c:v>
                </c:pt>
                <c:pt idx="489">
                  <c:v>8/28/2015</c:v>
                </c:pt>
                <c:pt idx="490">
                  <c:v>8/29/2015</c:v>
                </c:pt>
                <c:pt idx="491">
                  <c:v>8/30/2015</c:v>
                </c:pt>
                <c:pt idx="492">
                  <c:v>9/3/2015</c:v>
                </c:pt>
                <c:pt idx="493">
                  <c:v>9/13/2015</c:v>
                </c:pt>
                <c:pt idx="494">
                  <c:v>9/14/2015</c:v>
                </c:pt>
                <c:pt idx="495">
                  <c:v>9/18/2015</c:v>
                </c:pt>
                <c:pt idx="496">
                  <c:v>9/21/2015</c:v>
                </c:pt>
                <c:pt idx="497">
                  <c:v>9/23/2015</c:v>
                </c:pt>
                <c:pt idx="498">
                  <c:v>9/28/2015</c:v>
                </c:pt>
                <c:pt idx="499">
                  <c:v>10/2/2015</c:v>
                </c:pt>
                <c:pt idx="500">
                  <c:v>10/3/2015</c:v>
                </c:pt>
                <c:pt idx="501">
                  <c:v>10/5/2015</c:v>
                </c:pt>
                <c:pt idx="502">
                  <c:v>10/6/2015</c:v>
                </c:pt>
                <c:pt idx="503">
                  <c:v>10/16/2015</c:v>
                </c:pt>
                <c:pt idx="504">
                  <c:v>10/21/2015</c:v>
                </c:pt>
                <c:pt idx="505">
                  <c:v>10/22/2015</c:v>
                </c:pt>
                <c:pt idx="506">
                  <c:v>10/30/2015</c:v>
                </c:pt>
                <c:pt idx="507">
                  <c:v>11/7/2015</c:v>
                </c:pt>
                <c:pt idx="508">
                  <c:v>11/14/2015</c:v>
                </c:pt>
                <c:pt idx="509">
                  <c:v>11/23/2015</c:v>
                </c:pt>
                <c:pt idx="510">
                  <c:v>11/24/2015</c:v>
                </c:pt>
                <c:pt idx="511">
                  <c:v>11/26/2015</c:v>
                </c:pt>
                <c:pt idx="512">
                  <c:v>11/29/2015</c:v>
                </c:pt>
                <c:pt idx="513">
                  <c:v>12/7/2015</c:v>
                </c:pt>
                <c:pt idx="514">
                  <c:v>12/8/2015</c:v>
                </c:pt>
                <c:pt idx="515">
                  <c:v>12/20/2015</c:v>
                </c:pt>
                <c:pt idx="516">
                  <c:v>12/22/2015</c:v>
                </c:pt>
                <c:pt idx="517">
                  <c:v>12/24/2015</c:v>
                </c:pt>
                <c:pt idx="518">
                  <c:v>12/26/2015</c:v>
                </c:pt>
                <c:pt idx="519">
                  <c:v>1/3/2016</c:v>
                </c:pt>
                <c:pt idx="520">
                  <c:v>1/5/2016</c:v>
                </c:pt>
                <c:pt idx="521">
                  <c:v>1/7/2016</c:v>
                </c:pt>
                <c:pt idx="522">
                  <c:v>1/8/2016</c:v>
                </c:pt>
                <c:pt idx="523">
                  <c:v>1/9/2016</c:v>
                </c:pt>
                <c:pt idx="524">
                  <c:v>1/18/2016</c:v>
                </c:pt>
                <c:pt idx="525">
                  <c:v>1/22/2016</c:v>
                </c:pt>
                <c:pt idx="526">
                  <c:v>1/24/2016</c:v>
                </c:pt>
                <c:pt idx="527">
                  <c:v>1/30/2016</c:v>
                </c:pt>
                <c:pt idx="528">
                  <c:v>2/3/2016</c:v>
                </c:pt>
                <c:pt idx="529">
                  <c:v>2/5/2016</c:v>
                </c:pt>
                <c:pt idx="530">
                  <c:v>2/8/2016</c:v>
                </c:pt>
                <c:pt idx="531">
                  <c:v>2/19/2016</c:v>
                </c:pt>
                <c:pt idx="532">
                  <c:v>2/22/2016</c:v>
                </c:pt>
                <c:pt idx="533">
                  <c:v>2/24/2016</c:v>
                </c:pt>
                <c:pt idx="534">
                  <c:v>2/25/2016</c:v>
                </c:pt>
                <c:pt idx="535">
                  <c:v>2/26/2016</c:v>
                </c:pt>
                <c:pt idx="536">
                  <c:v>3/2/2016</c:v>
                </c:pt>
                <c:pt idx="537">
                  <c:v>3/3/2016</c:v>
                </c:pt>
                <c:pt idx="538">
                  <c:v>3/4/2016</c:v>
                </c:pt>
                <c:pt idx="539">
                  <c:v>3/5/2016</c:v>
                </c:pt>
                <c:pt idx="540">
                  <c:v>3/6/2016</c:v>
                </c:pt>
                <c:pt idx="541">
                  <c:v>3/7/2016</c:v>
                </c:pt>
                <c:pt idx="542">
                  <c:v>3/15/2016</c:v>
                </c:pt>
                <c:pt idx="543">
                  <c:v>3/16/2016</c:v>
                </c:pt>
                <c:pt idx="544">
                  <c:v>3/17/2016</c:v>
                </c:pt>
                <c:pt idx="545">
                  <c:v>3/19/2016</c:v>
                </c:pt>
                <c:pt idx="546">
                  <c:v>3/27/2016</c:v>
                </c:pt>
                <c:pt idx="547">
                  <c:v>3/30/2016</c:v>
                </c:pt>
                <c:pt idx="548">
                  <c:v>4/1/2016</c:v>
                </c:pt>
                <c:pt idx="549">
                  <c:v>4/8/2016</c:v>
                </c:pt>
                <c:pt idx="550">
                  <c:v>4/15/2016</c:v>
                </c:pt>
                <c:pt idx="551">
                  <c:v>4/29/2016</c:v>
                </c:pt>
                <c:pt idx="552">
                  <c:v>5/6/2016</c:v>
                </c:pt>
                <c:pt idx="553">
                  <c:v>5/12/2016</c:v>
                </c:pt>
                <c:pt idx="554">
                  <c:v>5/17/2016</c:v>
                </c:pt>
                <c:pt idx="555">
                  <c:v>5/23/2016</c:v>
                </c:pt>
                <c:pt idx="556">
                  <c:v>5/25/2016</c:v>
                </c:pt>
                <c:pt idx="557">
                  <c:v>5/27/2016</c:v>
                </c:pt>
                <c:pt idx="558">
                  <c:v>5/30/2016</c:v>
                </c:pt>
                <c:pt idx="559">
                  <c:v>6/11/2016</c:v>
                </c:pt>
                <c:pt idx="560">
                  <c:v>6/13/2016</c:v>
                </c:pt>
                <c:pt idx="561">
                  <c:v>6/20/2016</c:v>
                </c:pt>
                <c:pt idx="562">
                  <c:v>6/27/2016</c:v>
                </c:pt>
                <c:pt idx="563">
                  <c:v>6/29/2016</c:v>
                </c:pt>
                <c:pt idx="564">
                  <c:v>7/4/2016</c:v>
                </c:pt>
                <c:pt idx="565">
                  <c:v>7/6/2016</c:v>
                </c:pt>
                <c:pt idx="566">
                  <c:v>7/8/2016</c:v>
                </c:pt>
                <c:pt idx="567">
                  <c:v>7/10/2016</c:v>
                </c:pt>
                <c:pt idx="568">
                  <c:v>7/22/2016</c:v>
                </c:pt>
                <c:pt idx="569">
                  <c:v>7/25/2016</c:v>
                </c:pt>
                <c:pt idx="570">
                  <c:v>7/26/2016</c:v>
                </c:pt>
                <c:pt idx="571">
                  <c:v>7/28/2016</c:v>
                </c:pt>
                <c:pt idx="572">
                  <c:v>8/2/2016</c:v>
                </c:pt>
                <c:pt idx="573">
                  <c:v>8/5/2016</c:v>
                </c:pt>
                <c:pt idx="574">
                  <c:v>8/6/2016</c:v>
                </c:pt>
                <c:pt idx="575">
                  <c:v>8/7/2016</c:v>
                </c:pt>
                <c:pt idx="576">
                  <c:v>8/9/2016</c:v>
                </c:pt>
                <c:pt idx="577">
                  <c:v>8/14/2016</c:v>
                </c:pt>
                <c:pt idx="578">
                  <c:v>8/19/2016</c:v>
                </c:pt>
                <c:pt idx="579">
                  <c:v>8/22/2016</c:v>
                </c:pt>
                <c:pt idx="580">
                  <c:v>8/23/2016</c:v>
                </c:pt>
                <c:pt idx="581">
                  <c:v>8/31/2016</c:v>
                </c:pt>
                <c:pt idx="582">
                  <c:v>9/3/2016</c:v>
                </c:pt>
                <c:pt idx="583">
                  <c:v>9/10/2016</c:v>
                </c:pt>
                <c:pt idx="584">
                  <c:v>9/13/2016</c:v>
                </c:pt>
                <c:pt idx="585">
                  <c:v>10/14/2016</c:v>
                </c:pt>
                <c:pt idx="586">
                  <c:v>11/1/2016</c:v>
                </c:pt>
                <c:pt idx="587">
                  <c:v>11/2/2016</c:v>
                </c:pt>
                <c:pt idx="588">
                  <c:v>11/6/2016</c:v>
                </c:pt>
                <c:pt idx="589">
                  <c:v>11/11/2016</c:v>
                </c:pt>
                <c:pt idx="590">
                  <c:v>11/12/2016</c:v>
                </c:pt>
                <c:pt idx="591">
                  <c:v>11/14/2016</c:v>
                </c:pt>
                <c:pt idx="592">
                  <c:v>11/23/2016</c:v>
                </c:pt>
                <c:pt idx="593">
                  <c:v>11/26/2016</c:v>
                </c:pt>
                <c:pt idx="594">
                  <c:v>11/27/2016</c:v>
                </c:pt>
                <c:pt idx="595">
                  <c:v>12/1/2016</c:v>
                </c:pt>
                <c:pt idx="596">
                  <c:v>12/8/2016</c:v>
                </c:pt>
                <c:pt idx="597">
                  <c:v>12/11/2016</c:v>
                </c:pt>
                <c:pt idx="598">
                  <c:v>12/12/2016</c:v>
                </c:pt>
                <c:pt idx="599">
                  <c:v>12/19/2016</c:v>
                </c:pt>
                <c:pt idx="600">
                  <c:v>12/20/2016</c:v>
                </c:pt>
                <c:pt idx="601">
                  <c:v>12/22/2016</c:v>
                </c:pt>
                <c:pt idx="602">
                  <c:v>12/26/2016</c:v>
                </c:pt>
                <c:pt idx="603">
                  <c:v>12/29/2016</c:v>
                </c:pt>
                <c:pt idx="604">
                  <c:v>1/11/2017</c:v>
                </c:pt>
                <c:pt idx="605">
                  <c:v>1/17/2017</c:v>
                </c:pt>
                <c:pt idx="606">
                  <c:v>1/22/2017</c:v>
                </c:pt>
                <c:pt idx="607">
                  <c:v>1/28/2017</c:v>
                </c:pt>
                <c:pt idx="608">
                  <c:v>2/3/2017</c:v>
                </c:pt>
                <c:pt idx="609">
                  <c:v>2/10/2017</c:v>
                </c:pt>
                <c:pt idx="610">
                  <c:v>2/13/2017</c:v>
                </c:pt>
                <c:pt idx="611">
                  <c:v>2/16/2017</c:v>
                </c:pt>
                <c:pt idx="612">
                  <c:v>2/17/2017</c:v>
                </c:pt>
                <c:pt idx="613">
                  <c:v>2/20/2017</c:v>
                </c:pt>
                <c:pt idx="614">
                  <c:v>2/21/2017</c:v>
                </c:pt>
                <c:pt idx="615">
                  <c:v>2/22/2017</c:v>
                </c:pt>
                <c:pt idx="616">
                  <c:v>2/28/2017</c:v>
                </c:pt>
                <c:pt idx="617">
                  <c:v>3/1/2017</c:v>
                </c:pt>
                <c:pt idx="618">
                  <c:v>3/2/2017</c:v>
                </c:pt>
                <c:pt idx="619">
                  <c:v>3/3/2017</c:v>
                </c:pt>
                <c:pt idx="620">
                  <c:v>3/12/2017</c:v>
                </c:pt>
                <c:pt idx="621">
                  <c:v>3/22/2017</c:v>
                </c:pt>
                <c:pt idx="622">
                  <c:v>3/23/2017</c:v>
                </c:pt>
                <c:pt idx="623">
                  <c:v>3/25/2017</c:v>
                </c:pt>
                <c:pt idx="624">
                  <c:v>4/11/2017</c:v>
                </c:pt>
                <c:pt idx="625">
                  <c:v>4/13/2017</c:v>
                </c:pt>
                <c:pt idx="626">
                  <c:v>4/15/2017</c:v>
                </c:pt>
                <c:pt idx="627">
                  <c:v>4/18/2017</c:v>
                </c:pt>
                <c:pt idx="628">
                  <c:v>4/20/2017</c:v>
                </c:pt>
                <c:pt idx="629">
                  <c:v>4/27/2017</c:v>
                </c:pt>
                <c:pt idx="630">
                  <c:v>4/28/2017</c:v>
                </c:pt>
                <c:pt idx="631">
                  <c:v>5/3/2017</c:v>
                </c:pt>
                <c:pt idx="632">
                  <c:v>5/5/2017</c:v>
                </c:pt>
                <c:pt idx="633">
                  <c:v>5/10/2017</c:v>
                </c:pt>
                <c:pt idx="634">
                  <c:v>5/13/2017</c:v>
                </c:pt>
                <c:pt idx="635">
                  <c:v>5/14/2017</c:v>
                </c:pt>
                <c:pt idx="636">
                  <c:v>5/21/2017</c:v>
                </c:pt>
                <c:pt idx="637">
                  <c:v>5/22/2017</c:v>
                </c:pt>
                <c:pt idx="638">
                  <c:v>5/23/2017</c:v>
                </c:pt>
                <c:pt idx="639">
                  <c:v>5/29/2017</c:v>
                </c:pt>
                <c:pt idx="640">
                  <c:v>6/1/2017</c:v>
                </c:pt>
                <c:pt idx="641">
                  <c:v>6/12/2017</c:v>
                </c:pt>
                <c:pt idx="642">
                  <c:v>6/15/2017</c:v>
                </c:pt>
                <c:pt idx="643">
                  <c:v>6/23/2017</c:v>
                </c:pt>
                <c:pt idx="644">
                  <c:v>6/25/2017</c:v>
                </c:pt>
                <c:pt idx="645">
                  <c:v>6/26/2017</c:v>
                </c:pt>
                <c:pt idx="646">
                  <c:v>6/29/2017</c:v>
                </c:pt>
                <c:pt idx="647">
                  <c:v>6/30/2017</c:v>
                </c:pt>
                <c:pt idx="648">
                  <c:v>7/6/2017</c:v>
                </c:pt>
                <c:pt idx="649">
                  <c:v>7/14/2017</c:v>
                </c:pt>
                <c:pt idx="650">
                  <c:v>7/17/2017</c:v>
                </c:pt>
                <c:pt idx="651">
                  <c:v>7/19/2017</c:v>
                </c:pt>
                <c:pt idx="652">
                  <c:v>7/22/2017</c:v>
                </c:pt>
                <c:pt idx="653">
                  <c:v>7/23/2017</c:v>
                </c:pt>
                <c:pt idx="654">
                  <c:v>7/25/2017</c:v>
                </c:pt>
                <c:pt idx="655">
                  <c:v>7/27/2017</c:v>
                </c:pt>
                <c:pt idx="656">
                  <c:v>7/29/2017</c:v>
                </c:pt>
                <c:pt idx="657">
                  <c:v>8/1/2017</c:v>
                </c:pt>
                <c:pt idx="658">
                  <c:v>8/2/2017</c:v>
                </c:pt>
                <c:pt idx="659">
                  <c:v>8/3/2017</c:v>
                </c:pt>
                <c:pt idx="660">
                  <c:v>8/17/2017</c:v>
                </c:pt>
                <c:pt idx="661">
                  <c:v>8/22/2017</c:v>
                </c:pt>
                <c:pt idx="662">
                  <c:v>8/24/2017</c:v>
                </c:pt>
                <c:pt idx="663">
                  <c:v>8/26/2017</c:v>
                </c:pt>
                <c:pt idx="664">
                  <c:v>8/29/2017</c:v>
                </c:pt>
                <c:pt idx="665">
                  <c:v>8/30/2017</c:v>
                </c:pt>
                <c:pt idx="666">
                  <c:v>9/1/2017</c:v>
                </c:pt>
                <c:pt idx="667">
                  <c:v>9/2/2017</c:v>
                </c:pt>
                <c:pt idx="668">
                  <c:v>9/12/2017</c:v>
                </c:pt>
                <c:pt idx="669">
                  <c:v>9/13/2017</c:v>
                </c:pt>
                <c:pt idx="670">
                  <c:v>9/17/2017</c:v>
                </c:pt>
                <c:pt idx="671">
                  <c:v>9/21/2017</c:v>
                </c:pt>
                <c:pt idx="672">
                  <c:v>9/22/2017</c:v>
                </c:pt>
                <c:pt idx="673">
                  <c:v>10/4/2017</c:v>
                </c:pt>
                <c:pt idx="674">
                  <c:v>10/7/2017</c:v>
                </c:pt>
                <c:pt idx="675">
                  <c:v>10/8/2017</c:v>
                </c:pt>
                <c:pt idx="676">
                  <c:v>10/14/2017</c:v>
                </c:pt>
                <c:pt idx="677">
                  <c:v>10/16/2017</c:v>
                </c:pt>
                <c:pt idx="678">
                  <c:v>10/17/2017</c:v>
                </c:pt>
                <c:pt idx="679">
                  <c:v>10/20/2017</c:v>
                </c:pt>
                <c:pt idx="680">
                  <c:v>11/1/2017</c:v>
                </c:pt>
                <c:pt idx="681">
                  <c:v>11/6/2017</c:v>
                </c:pt>
                <c:pt idx="682">
                  <c:v>11/9/2017</c:v>
                </c:pt>
                <c:pt idx="683">
                  <c:v>11/14/2017</c:v>
                </c:pt>
                <c:pt idx="684">
                  <c:v>11/17/2017</c:v>
                </c:pt>
                <c:pt idx="685">
                  <c:v>11/21/2017</c:v>
                </c:pt>
                <c:pt idx="686">
                  <c:v>11/23/2017</c:v>
                </c:pt>
                <c:pt idx="687">
                  <c:v>11/27/2017</c:v>
                </c:pt>
                <c:pt idx="688">
                  <c:v>11/28/2017</c:v>
                </c:pt>
                <c:pt idx="689">
                  <c:v>11/29/2017</c:v>
                </c:pt>
                <c:pt idx="690">
                  <c:v>12/8/2017</c:v>
                </c:pt>
                <c:pt idx="691">
                  <c:v>12/14/2017</c:v>
                </c:pt>
                <c:pt idx="692">
                  <c:v>12/19/2017</c:v>
                </c:pt>
                <c:pt idx="693">
                  <c:v>12/22/2017</c:v>
                </c:pt>
                <c:pt idx="694">
                  <c:v>12/25/2017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1/2/2018</c:v>
                </c:pt>
                <c:pt idx="698">
                  <c:v>1/3/2018</c:v>
                </c:pt>
                <c:pt idx="699">
                  <c:v>1/7/2018</c:v>
                </c:pt>
                <c:pt idx="700">
                  <c:v>1/10/2018</c:v>
                </c:pt>
                <c:pt idx="701">
                  <c:v>1/12/2018</c:v>
                </c:pt>
                <c:pt idx="702">
                  <c:v>1/22/2018</c:v>
                </c:pt>
                <c:pt idx="703">
                  <c:v>1/25/2018</c:v>
                </c:pt>
                <c:pt idx="704">
                  <c:v>1/27/2018</c:v>
                </c:pt>
                <c:pt idx="705">
                  <c:v>2/3/2018</c:v>
                </c:pt>
                <c:pt idx="706">
                  <c:v>2/5/2018</c:v>
                </c:pt>
                <c:pt idx="707">
                  <c:v>2/7/2018</c:v>
                </c:pt>
                <c:pt idx="708">
                  <c:v>2/10/2018</c:v>
                </c:pt>
                <c:pt idx="709">
                  <c:v>2/11/2018</c:v>
                </c:pt>
                <c:pt idx="710">
                  <c:v>2/21/2018</c:v>
                </c:pt>
                <c:pt idx="711">
                  <c:v>2/23/2018</c:v>
                </c:pt>
                <c:pt idx="712">
                  <c:v>2/25/2018</c:v>
                </c:pt>
                <c:pt idx="713">
                  <c:v>3/4/2018</c:v>
                </c:pt>
                <c:pt idx="714">
                  <c:v>3/5/2018</c:v>
                </c:pt>
                <c:pt idx="715">
                  <c:v>3/9/2018</c:v>
                </c:pt>
                <c:pt idx="716">
                  <c:v>3/11/2018</c:v>
                </c:pt>
                <c:pt idx="717">
                  <c:v>3/21/2018</c:v>
                </c:pt>
                <c:pt idx="718">
                  <c:v>3/27/2018</c:v>
                </c:pt>
                <c:pt idx="719">
                  <c:v>3/31/2018</c:v>
                </c:pt>
                <c:pt idx="720">
                  <c:v>4/3/2018</c:v>
                </c:pt>
                <c:pt idx="721">
                  <c:v>4/4/2018</c:v>
                </c:pt>
                <c:pt idx="722">
                  <c:v>4/8/2018</c:v>
                </c:pt>
                <c:pt idx="723">
                  <c:v>4/9/2018</c:v>
                </c:pt>
                <c:pt idx="724">
                  <c:v>4/15/2018</c:v>
                </c:pt>
                <c:pt idx="725">
                  <c:v>4/16/2018</c:v>
                </c:pt>
                <c:pt idx="726">
                  <c:v>4/18/2018</c:v>
                </c:pt>
                <c:pt idx="727">
                  <c:v>4/21/2018</c:v>
                </c:pt>
                <c:pt idx="728">
                  <c:v>4/23/2018</c:v>
                </c:pt>
                <c:pt idx="729">
                  <c:v>5/5/2018</c:v>
                </c:pt>
                <c:pt idx="730">
                  <c:v>5/7/2018</c:v>
                </c:pt>
                <c:pt idx="731">
                  <c:v>5/8/2018</c:v>
                </c:pt>
                <c:pt idx="732">
                  <c:v>5/13/2018</c:v>
                </c:pt>
                <c:pt idx="733">
                  <c:v>5/14/2018</c:v>
                </c:pt>
                <c:pt idx="734">
                  <c:v>5/15/2018</c:v>
                </c:pt>
                <c:pt idx="735">
                  <c:v>5/21/2018</c:v>
                </c:pt>
                <c:pt idx="736">
                  <c:v>5/31/2018</c:v>
                </c:pt>
                <c:pt idx="737">
                  <c:v>6/4/2018</c:v>
                </c:pt>
                <c:pt idx="738">
                  <c:v>6/8/2018</c:v>
                </c:pt>
                <c:pt idx="739">
                  <c:v>6/12/2018</c:v>
                </c:pt>
                <c:pt idx="740">
                  <c:v>6/15/2018</c:v>
                </c:pt>
                <c:pt idx="741">
                  <c:v>6/16/2018</c:v>
                </c:pt>
                <c:pt idx="742">
                  <c:v>6/22/2018</c:v>
                </c:pt>
                <c:pt idx="743">
                  <c:v>6/26/2018</c:v>
                </c:pt>
                <c:pt idx="744">
                  <c:v>7/2/2018</c:v>
                </c:pt>
                <c:pt idx="745">
                  <c:v>7/14/2018</c:v>
                </c:pt>
                <c:pt idx="746">
                  <c:v>7/15/2018</c:v>
                </c:pt>
                <c:pt idx="747">
                  <c:v>7/17/2018</c:v>
                </c:pt>
                <c:pt idx="748">
                  <c:v>7/20/2018</c:v>
                </c:pt>
                <c:pt idx="749">
                  <c:v>7/21/2018</c:v>
                </c:pt>
                <c:pt idx="750">
                  <c:v>7/28/2018</c:v>
                </c:pt>
                <c:pt idx="751">
                  <c:v>7/29/2018</c:v>
                </c:pt>
                <c:pt idx="752">
                  <c:v>7/30/2018</c:v>
                </c:pt>
                <c:pt idx="753">
                  <c:v>7/31/2018</c:v>
                </c:pt>
                <c:pt idx="754">
                  <c:v>8/10/2018</c:v>
                </c:pt>
                <c:pt idx="755">
                  <c:v>8/17/2018</c:v>
                </c:pt>
                <c:pt idx="756">
                  <c:v>8/26/2018</c:v>
                </c:pt>
                <c:pt idx="757">
                  <c:v>8/28/2018</c:v>
                </c:pt>
                <c:pt idx="758">
                  <c:v>8/30/2018</c:v>
                </c:pt>
                <c:pt idx="759">
                  <c:v>9/2/2018</c:v>
                </c:pt>
                <c:pt idx="760">
                  <c:v>9/3/2018</c:v>
                </c:pt>
                <c:pt idx="761">
                  <c:v>9/8/2018</c:v>
                </c:pt>
                <c:pt idx="762">
                  <c:v>9/11/2018</c:v>
                </c:pt>
                <c:pt idx="763">
                  <c:v>9/16/2018</c:v>
                </c:pt>
                <c:pt idx="764">
                  <c:v>9/17/2018</c:v>
                </c:pt>
                <c:pt idx="765">
                  <c:v>9/19/2018</c:v>
                </c:pt>
                <c:pt idx="766">
                  <c:v>9/26/2018</c:v>
                </c:pt>
                <c:pt idx="767">
                  <c:v>9/27/2018</c:v>
                </c:pt>
                <c:pt idx="768">
                  <c:v>10/5/2018</c:v>
                </c:pt>
                <c:pt idx="769">
                  <c:v>10/9/2018</c:v>
                </c:pt>
                <c:pt idx="770">
                  <c:v>10/17/2018</c:v>
                </c:pt>
                <c:pt idx="771">
                  <c:v>10/21/2018</c:v>
                </c:pt>
                <c:pt idx="772">
                  <c:v>10/26/2018</c:v>
                </c:pt>
                <c:pt idx="773">
                  <c:v>11/3/2018</c:v>
                </c:pt>
                <c:pt idx="774">
                  <c:v>11/4/2018</c:v>
                </c:pt>
                <c:pt idx="775">
                  <c:v>11/13/2018</c:v>
                </c:pt>
                <c:pt idx="776">
                  <c:v>11/20/2018</c:v>
                </c:pt>
                <c:pt idx="777">
                  <c:v>11/27/2018</c:v>
                </c:pt>
                <c:pt idx="778">
                  <c:v>11/30/2018</c:v>
                </c:pt>
                <c:pt idx="779">
                  <c:v>12/8/2018</c:v>
                </c:pt>
                <c:pt idx="780">
                  <c:v>12/9/2018</c:v>
                </c:pt>
                <c:pt idx="781">
                  <c:v>12/16/2018</c:v>
                </c:pt>
                <c:pt idx="782">
                  <c:v>12/17/2018</c:v>
                </c:pt>
                <c:pt idx="783">
                  <c:v>12/18/2018</c:v>
                </c:pt>
                <c:pt idx="784">
                  <c:v>12/30/2018</c:v>
                </c:pt>
                <c:pt idx="785">
                  <c:v>1/6/2019</c:v>
                </c:pt>
                <c:pt idx="786">
                  <c:v>1/10/2019</c:v>
                </c:pt>
                <c:pt idx="787">
                  <c:v>1/11/2019</c:v>
                </c:pt>
                <c:pt idx="788">
                  <c:v>1/16/2019</c:v>
                </c:pt>
                <c:pt idx="789">
                  <c:v>1/17/2019</c:v>
                </c:pt>
                <c:pt idx="790">
                  <c:v>1/19/2019</c:v>
                </c:pt>
                <c:pt idx="791">
                  <c:v>1/20/2019</c:v>
                </c:pt>
                <c:pt idx="792">
                  <c:v>1/21/2019</c:v>
                </c:pt>
                <c:pt idx="793">
                  <c:v>1/26/2019</c:v>
                </c:pt>
                <c:pt idx="794">
                  <c:v>1/27/2019</c:v>
                </c:pt>
                <c:pt idx="795">
                  <c:v>1/28/2019</c:v>
                </c:pt>
                <c:pt idx="796">
                  <c:v>1/31/2019</c:v>
                </c:pt>
                <c:pt idx="797">
                  <c:v>2/7/2019</c:v>
                </c:pt>
                <c:pt idx="798">
                  <c:v>2/9/2019</c:v>
                </c:pt>
                <c:pt idx="799">
                  <c:v>2/13/2019</c:v>
                </c:pt>
                <c:pt idx="800">
                  <c:v>2/14/2019</c:v>
                </c:pt>
                <c:pt idx="801">
                  <c:v>2/19/2019</c:v>
                </c:pt>
                <c:pt idx="802">
                  <c:v>2/22/2019</c:v>
                </c:pt>
                <c:pt idx="803">
                  <c:v>3/4/2019</c:v>
                </c:pt>
                <c:pt idx="804">
                  <c:v>3/6/2019</c:v>
                </c:pt>
                <c:pt idx="805">
                  <c:v>3/11/2019</c:v>
                </c:pt>
                <c:pt idx="806">
                  <c:v>3/12/2019</c:v>
                </c:pt>
                <c:pt idx="807">
                  <c:v>3/17/2019</c:v>
                </c:pt>
                <c:pt idx="808">
                  <c:v>3/26/2019</c:v>
                </c:pt>
                <c:pt idx="809">
                  <c:v>3/27/2019</c:v>
                </c:pt>
                <c:pt idx="810">
                  <c:v>3/29/2019</c:v>
                </c:pt>
                <c:pt idx="811">
                  <c:v>4/6/2019</c:v>
                </c:pt>
                <c:pt idx="812">
                  <c:v>4/7/2019</c:v>
                </c:pt>
                <c:pt idx="813">
                  <c:v>4/9/2019</c:v>
                </c:pt>
                <c:pt idx="814">
                  <c:v>4/14/2019</c:v>
                </c:pt>
                <c:pt idx="815">
                  <c:v>4/15/2019</c:v>
                </c:pt>
                <c:pt idx="816">
                  <c:v>4/16/2019</c:v>
                </c:pt>
                <c:pt idx="817">
                  <c:v>4/18/2019</c:v>
                </c:pt>
                <c:pt idx="818">
                  <c:v>4/19/2019</c:v>
                </c:pt>
                <c:pt idx="819">
                  <c:v>4/20/2019</c:v>
                </c:pt>
                <c:pt idx="820">
                  <c:v>4/27/2019</c:v>
                </c:pt>
                <c:pt idx="821">
                  <c:v>4/28/2019</c:v>
                </c:pt>
                <c:pt idx="822">
                  <c:v>5/1/2019</c:v>
                </c:pt>
                <c:pt idx="823">
                  <c:v>5/3/2019</c:v>
                </c:pt>
                <c:pt idx="824">
                  <c:v>5/4/2019</c:v>
                </c:pt>
                <c:pt idx="825">
                  <c:v>5/12/2019</c:v>
                </c:pt>
                <c:pt idx="826">
                  <c:v>5/13/2019</c:v>
                </c:pt>
                <c:pt idx="827">
                  <c:v>5/24/2019</c:v>
                </c:pt>
                <c:pt idx="828">
                  <c:v>6/8/2019</c:v>
                </c:pt>
                <c:pt idx="829">
                  <c:v>6/10/2019</c:v>
                </c:pt>
                <c:pt idx="830">
                  <c:v>6/15/2019</c:v>
                </c:pt>
                <c:pt idx="831">
                  <c:v>6/17/2019</c:v>
                </c:pt>
                <c:pt idx="832">
                  <c:v>6/24/2019</c:v>
                </c:pt>
                <c:pt idx="833">
                  <c:v>6/25/2019</c:v>
                </c:pt>
                <c:pt idx="834">
                  <c:v>6/29/2019</c:v>
                </c:pt>
                <c:pt idx="835">
                  <c:v>7/1/2019</c:v>
                </c:pt>
                <c:pt idx="836">
                  <c:v>7/4/2019</c:v>
                </c:pt>
                <c:pt idx="837">
                  <c:v>7/5/2019</c:v>
                </c:pt>
                <c:pt idx="838">
                  <c:v>7/9/2019</c:v>
                </c:pt>
                <c:pt idx="839">
                  <c:v>7/10/2019</c:v>
                </c:pt>
                <c:pt idx="840">
                  <c:v>7/21/2019</c:v>
                </c:pt>
                <c:pt idx="841">
                  <c:v>7/22/2019</c:v>
                </c:pt>
                <c:pt idx="842">
                  <c:v>7/25/2019</c:v>
                </c:pt>
                <c:pt idx="843">
                  <c:v>8/1/2019</c:v>
                </c:pt>
                <c:pt idx="844">
                  <c:v>8/4/2019</c:v>
                </c:pt>
                <c:pt idx="845">
                  <c:v>8/11/2019</c:v>
                </c:pt>
                <c:pt idx="846">
                  <c:v>8/28/2019</c:v>
                </c:pt>
                <c:pt idx="847">
                  <c:v>9/8/2019</c:v>
                </c:pt>
                <c:pt idx="848">
                  <c:v>9/9/2019</c:v>
                </c:pt>
                <c:pt idx="849">
                  <c:v>9/11/2019</c:v>
                </c:pt>
                <c:pt idx="850">
                  <c:v>9/29/2019</c:v>
                </c:pt>
                <c:pt idx="851">
                  <c:v>10/5/2019</c:v>
                </c:pt>
                <c:pt idx="852">
                  <c:v>10/6/2019</c:v>
                </c:pt>
                <c:pt idx="853">
                  <c:v>10/13/2019</c:v>
                </c:pt>
                <c:pt idx="854">
                  <c:v>10/14/2019</c:v>
                </c:pt>
                <c:pt idx="855">
                  <c:v>10/15/2019</c:v>
                </c:pt>
                <c:pt idx="856">
                  <c:v>10/18/2019</c:v>
                </c:pt>
                <c:pt idx="857">
                  <c:v>10/20/2019</c:v>
                </c:pt>
                <c:pt idx="858">
                  <c:v>10/22/2019</c:v>
                </c:pt>
                <c:pt idx="859">
                  <c:v>10/27/2019</c:v>
                </c:pt>
                <c:pt idx="860">
                  <c:v>10/31/2019</c:v>
                </c:pt>
                <c:pt idx="861">
                  <c:v>11/11/2019</c:v>
                </c:pt>
                <c:pt idx="862">
                  <c:v>11/15/2019</c:v>
                </c:pt>
                <c:pt idx="863">
                  <c:v>11/17/2019</c:v>
                </c:pt>
                <c:pt idx="864">
                  <c:v>11/18/2019</c:v>
                </c:pt>
                <c:pt idx="865">
                  <c:v>11/19/2019</c:v>
                </c:pt>
                <c:pt idx="866">
                  <c:v>11/30/2019</c:v>
                </c:pt>
                <c:pt idx="867">
                  <c:v>12/6/2019</c:v>
                </c:pt>
                <c:pt idx="868">
                  <c:v>12/7/2019</c:v>
                </c:pt>
                <c:pt idx="869">
                  <c:v>12/10/2019</c:v>
                </c:pt>
                <c:pt idx="870">
                  <c:v>12/12/2019</c:v>
                </c:pt>
                <c:pt idx="871">
                  <c:v>12/14/2019</c:v>
                </c:pt>
                <c:pt idx="872">
                  <c:v>12/15/2019</c:v>
                </c:pt>
                <c:pt idx="873">
                  <c:v>12/16/2019</c:v>
                </c:pt>
                <c:pt idx="874">
                  <c:v>12/22/2019</c:v>
                </c:pt>
                <c:pt idx="875">
                  <c:v>12/25/2019</c:v>
                </c:pt>
                <c:pt idx="876">
                  <c:v>12/31/2019</c:v>
                </c:pt>
                <c:pt idx="877">
                  <c:v>1/15/2020</c:v>
                </c:pt>
                <c:pt idx="878">
                  <c:v>1/27/2020</c:v>
                </c:pt>
              </c:strCache>
            </c:strRef>
          </c:cat>
          <c:val>
            <c:numRef>
              <c:f>'Launch Date Outcome'!$C$6:$C$885</c:f>
              <c:numCache>
                <c:formatCode>General</c:formatCode>
                <c:ptCount val="879"/>
                <c:pt idx="0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16">
                  <c:v>3</c:v>
                </c:pt>
                <c:pt idx="19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2</c:v>
                </c:pt>
                <c:pt idx="29">
                  <c:v>1</c:v>
                </c:pt>
                <c:pt idx="37">
                  <c:v>1</c:v>
                </c:pt>
                <c:pt idx="39">
                  <c:v>1</c:v>
                </c:pt>
                <c:pt idx="40">
                  <c:v>1</c:v>
                </c:pt>
                <c:pt idx="42">
                  <c:v>1</c:v>
                </c:pt>
                <c:pt idx="43">
                  <c:v>1</c:v>
                </c:pt>
                <c:pt idx="48">
                  <c:v>1</c:v>
                </c:pt>
                <c:pt idx="51">
                  <c:v>2</c:v>
                </c:pt>
                <c:pt idx="52">
                  <c:v>1</c:v>
                </c:pt>
                <c:pt idx="59">
                  <c:v>1</c:v>
                </c:pt>
                <c:pt idx="60">
                  <c:v>1</c:v>
                </c:pt>
                <c:pt idx="62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73">
                  <c:v>1</c:v>
                </c:pt>
                <c:pt idx="76">
                  <c:v>1</c:v>
                </c:pt>
                <c:pt idx="78">
                  <c:v>1</c:v>
                </c:pt>
                <c:pt idx="86">
                  <c:v>1</c:v>
                </c:pt>
                <c:pt idx="90">
                  <c:v>1</c:v>
                </c:pt>
                <c:pt idx="92">
                  <c:v>1</c:v>
                </c:pt>
                <c:pt idx="96">
                  <c:v>1</c:v>
                </c:pt>
                <c:pt idx="98">
                  <c:v>1</c:v>
                </c:pt>
                <c:pt idx="99">
                  <c:v>1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06">
                  <c:v>1</c:v>
                </c:pt>
                <c:pt idx="108">
                  <c:v>1</c:v>
                </c:pt>
                <c:pt idx="109">
                  <c:v>1</c:v>
                </c:pt>
                <c:pt idx="113">
                  <c:v>1</c:v>
                </c:pt>
                <c:pt idx="116">
                  <c:v>1</c:v>
                </c:pt>
                <c:pt idx="117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9">
                  <c:v>1</c:v>
                </c:pt>
                <c:pt idx="130">
                  <c:v>1</c:v>
                </c:pt>
                <c:pt idx="132">
                  <c:v>1</c:v>
                </c:pt>
                <c:pt idx="133">
                  <c:v>1</c:v>
                </c:pt>
                <c:pt idx="137">
                  <c:v>1</c:v>
                </c:pt>
                <c:pt idx="139">
                  <c:v>1</c:v>
                </c:pt>
                <c:pt idx="141">
                  <c:v>1</c:v>
                </c:pt>
                <c:pt idx="143">
                  <c:v>1</c:v>
                </c:pt>
                <c:pt idx="145">
                  <c:v>1</c:v>
                </c:pt>
                <c:pt idx="149">
                  <c:v>1</c:v>
                </c:pt>
                <c:pt idx="150">
                  <c:v>1</c:v>
                </c:pt>
                <c:pt idx="156">
                  <c:v>1</c:v>
                </c:pt>
                <c:pt idx="163">
                  <c:v>1</c:v>
                </c:pt>
                <c:pt idx="164">
                  <c:v>1</c:v>
                </c:pt>
                <c:pt idx="170">
                  <c:v>1</c:v>
                </c:pt>
                <c:pt idx="172">
                  <c:v>1</c:v>
                </c:pt>
                <c:pt idx="177">
                  <c:v>1</c:v>
                </c:pt>
                <c:pt idx="181">
                  <c:v>1</c:v>
                </c:pt>
                <c:pt idx="184">
                  <c:v>1</c:v>
                </c:pt>
                <c:pt idx="186">
                  <c:v>1</c:v>
                </c:pt>
                <c:pt idx="188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8">
                  <c:v>1</c:v>
                </c:pt>
                <c:pt idx="200">
                  <c:v>1</c:v>
                </c:pt>
                <c:pt idx="201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5">
                  <c:v>1</c:v>
                </c:pt>
                <c:pt idx="219">
                  <c:v>1</c:v>
                </c:pt>
                <c:pt idx="220">
                  <c:v>1</c:v>
                </c:pt>
                <c:pt idx="222">
                  <c:v>1</c:v>
                </c:pt>
                <c:pt idx="223">
                  <c:v>1</c:v>
                </c:pt>
                <c:pt idx="228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7">
                  <c:v>1</c:v>
                </c:pt>
                <c:pt idx="238">
                  <c:v>1</c:v>
                </c:pt>
                <c:pt idx="246">
                  <c:v>1</c:v>
                </c:pt>
                <c:pt idx="248">
                  <c:v>1</c:v>
                </c:pt>
                <c:pt idx="249">
                  <c:v>1</c:v>
                </c:pt>
                <c:pt idx="253">
                  <c:v>1</c:v>
                </c:pt>
                <c:pt idx="259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70">
                  <c:v>1</c:v>
                </c:pt>
                <c:pt idx="272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93">
                  <c:v>1</c:v>
                </c:pt>
                <c:pt idx="298">
                  <c:v>1</c:v>
                </c:pt>
                <c:pt idx="302">
                  <c:v>1</c:v>
                </c:pt>
                <c:pt idx="303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6">
                  <c:v>1</c:v>
                </c:pt>
                <c:pt idx="318">
                  <c:v>1</c:v>
                </c:pt>
                <c:pt idx="320">
                  <c:v>1</c:v>
                </c:pt>
                <c:pt idx="322">
                  <c:v>1</c:v>
                </c:pt>
                <c:pt idx="324">
                  <c:v>1</c:v>
                </c:pt>
                <c:pt idx="325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5">
                  <c:v>1</c:v>
                </c:pt>
                <c:pt idx="336">
                  <c:v>1</c:v>
                </c:pt>
                <c:pt idx="339">
                  <c:v>1</c:v>
                </c:pt>
                <c:pt idx="343">
                  <c:v>1</c:v>
                </c:pt>
                <c:pt idx="344">
                  <c:v>2</c:v>
                </c:pt>
                <c:pt idx="349">
                  <c:v>1</c:v>
                </c:pt>
                <c:pt idx="350">
                  <c:v>1</c:v>
                </c:pt>
                <c:pt idx="356">
                  <c:v>1</c:v>
                </c:pt>
                <c:pt idx="359">
                  <c:v>1</c:v>
                </c:pt>
                <c:pt idx="367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9">
                  <c:v>1</c:v>
                </c:pt>
                <c:pt idx="383">
                  <c:v>1</c:v>
                </c:pt>
                <c:pt idx="384">
                  <c:v>1</c:v>
                </c:pt>
                <c:pt idx="387">
                  <c:v>1</c:v>
                </c:pt>
                <c:pt idx="391">
                  <c:v>1</c:v>
                </c:pt>
                <c:pt idx="396">
                  <c:v>1</c:v>
                </c:pt>
                <c:pt idx="403">
                  <c:v>1</c:v>
                </c:pt>
                <c:pt idx="406">
                  <c:v>1</c:v>
                </c:pt>
                <c:pt idx="407">
                  <c:v>1</c:v>
                </c:pt>
                <c:pt idx="411">
                  <c:v>1</c:v>
                </c:pt>
                <c:pt idx="412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1">
                  <c:v>1</c:v>
                </c:pt>
                <c:pt idx="422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1">
                  <c:v>1</c:v>
                </c:pt>
                <c:pt idx="438">
                  <c:v>1</c:v>
                </c:pt>
                <c:pt idx="441">
                  <c:v>1</c:v>
                </c:pt>
                <c:pt idx="443">
                  <c:v>1</c:v>
                </c:pt>
                <c:pt idx="448">
                  <c:v>1</c:v>
                </c:pt>
                <c:pt idx="450">
                  <c:v>1</c:v>
                </c:pt>
                <c:pt idx="451">
                  <c:v>1</c:v>
                </c:pt>
                <c:pt idx="455">
                  <c:v>1</c:v>
                </c:pt>
                <c:pt idx="456">
                  <c:v>1</c:v>
                </c:pt>
                <c:pt idx="461">
                  <c:v>1</c:v>
                </c:pt>
                <c:pt idx="462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71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9">
                  <c:v>1</c:v>
                </c:pt>
                <c:pt idx="481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5">
                  <c:v>1</c:v>
                </c:pt>
                <c:pt idx="497">
                  <c:v>1</c:v>
                </c:pt>
                <c:pt idx="500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6">
                  <c:v>1</c:v>
                </c:pt>
                <c:pt idx="507">
                  <c:v>2</c:v>
                </c:pt>
                <c:pt idx="510">
                  <c:v>1</c:v>
                </c:pt>
                <c:pt idx="515">
                  <c:v>1</c:v>
                </c:pt>
                <c:pt idx="516">
                  <c:v>1</c:v>
                </c:pt>
                <c:pt idx="518">
                  <c:v>1</c:v>
                </c:pt>
                <c:pt idx="521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9">
                  <c:v>1</c:v>
                </c:pt>
                <c:pt idx="530">
                  <c:v>1</c:v>
                </c:pt>
                <c:pt idx="533">
                  <c:v>1</c:v>
                </c:pt>
                <c:pt idx="534">
                  <c:v>1</c:v>
                </c:pt>
                <c:pt idx="537">
                  <c:v>2</c:v>
                </c:pt>
                <c:pt idx="539">
                  <c:v>1</c:v>
                </c:pt>
                <c:pt idx="542">
                  <c:v>1</c:v>
                </c:pt>
                <c:pt idx="543">
                  <c:v>1</c:v>
                </c:pt>
                <c:pt idx="550">
                  <c:v>1</c:v>
                </c:pt>
                <c:pt idx="553">
                  <c:v>2</c:v>
                </c:pt>
                <c:pt idx="554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62">
                  <c:v>1</c:v>
                </c:pt>
                <c:pt idx="565">
                  <c:v>1</c:v>
                </c:pt>
                <c:pt idx="567">
                  <c:v>1</c:v>
                </c:pt>
                <c:pt idx="570">
                  <c:v>1</c:v>
                </c:pt>
                <c:pt idx="571">
                  <c:v>1</c:v>
                </c:pt>
                <c:pt idx="574">
                  <c:v>1</c:v>
                </c:pt>
                <c:pt idx="577">
                  <c:v>1</c:v>
                </c:pt>
                <c:pt idx="581">
                  <c:v>1</c:v>
                </c:pt>
                <c:pt idx="582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90">
                  <c:v>1</c:v>
                </c:pt>
                <c:pt idx="591">
                  <c:v>1</c:v>
                </c:pt>
                <c:pt idx="593">
                  <c:v>1</c:v>
                </c:pt>
                <c:pt idx="595">
                  <c:v>1</c:v>
                </c:pt>
                <c:pt idx="597">
                  <c:v>1</c:v>
                </c:pt>
                <c:pt idx="600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9">
                  <c:v>1</c:v>
                </c:pt>
                <c:pt idx="621">
                  <c:v>1</c:v>
                </c:pt>
                <c:pt idx="627">
                  <c:v>1</c:v>
                </c:pt>
                <c:pt idx="630">
                  <c:v>1</c:v>
                </c:pt>
                <c:pt idx="635">
                  <c:v>1</c:v>
                </c:pt>
                <c:pt idx="636">
                  <c:v>1</c:v>
                </c:pt>
                <c:pt idx="646">
                  <c:v>1</c:v>
                </c:pt>
                <c:pt idx="649">
                  <c:v>2</c:v>
                </c:pt>
                <c:pt idx="659">
                  <c:v>1</c:v>
                </c:pt>
                <c:pt idx="662">
                  <c:v>1</c:v>
                </c:pt>
                <c:pt idx="665">
                  <c:v>1</c:v>
                </c:pt>
                <c:pt idx="669">
                  <c:v>1</c:v>
                </c:pt>
                <c:pt idx="671">
                  <c:v>1</c:v>
                </c:pt>
                <c:pt idx="673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80">
                  <c:v>1</c:v>
                </c:pt>
                <c:pt idx="681">
                  <c:v>1</c:v>
                </c:pt>
                <c:pt idx="684">
                  <c:v>1</c:v>
                </c:pt>
                <c:pt idx="687">
                  <c:v>1</c:v>
                </c:pt>
                <c:pt idx="695">
                  <c:v>1</c:v>
                </c:pt>
                <c:pt idx="696">
                  <c:v>1</c:v>
                </c:pt>
                <c:pt idx="698">
                  <c:v>1</c:v>
                </c:pt>
                <c:pt idx="700">
                  <c:v>1</c:v>
                </c:pt>
                <c:pt idx="702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11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6">
                  <c:v>1</c:v>
                </c:pt>
                <c:pt idx="727">
                  <c:v>1</c:v>
                </c:pt>
                <c:pt idx="732">
                  <c:v>1</c:v>
                </c:pt>
                <c:pt idx="735">
                  <c:v>1</c:v>
                </c:pt>
                <c:pt idx="737">
                  <c:v>1</c:v>
                </c:pt>
                <c:pt idx="741">
                  <c:v>2</c:v>
                </c:pt>
                <c:pt idx="744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9">
                  <c:v>1</c:v>
                </c:pt>
                <c:pt idx="762">
                  <c:v>1</c:v>
                </c:pt>
                <c:pt idx="765">
                  <c:v>1</c:v>
                </c:pt>
                <c:pt idx="766">
                  <c:v>1</c:v>
                </c:pt>
                <c:pt idx="771">
                  <c:v>1</c:v>
                </c:pt>
                <c:pt idx="773">
                  <c:v>1</c:v>
                </c:pt>
                <c:pt idx="780">
                  <c:v>1</c:v>
                </c:pt>
                <c:pt idx="781">
                  <c:v>1</c:v>
                </c:pt>
                <c:pt idx="783">
                  <c:v>1</c:v>
                </c:pt>
                <c:pt idx="787">
                  <c:v>1</c:v>
                </c:pt>
                <c:pt idx="790">
                  <c:v>1</c:v>
                </c:pt>
                <c:pt idx="791">
                  <c:v>1</c:v>
                </c:pt>
                <c:pt idx="795">
                  <c:v>1</c:v>
                </c:pt>
                <c:pt idx="799">
                  <c:v>1</c:v>
                </c:pt>
                <c:pt idx="802">
                  <c:v>1</c:v>
                </c:pt>
                <c:pt idx="803">
                  <c:v>1</c:v>
                </c:pt>
                <c:pt idx="805">
                  <c:v>1</c:v>
                </c:pt>
                <c:pt idx="806">
                  <c:v>2</c:v>
                </c:pt>
                <c:pt idx="814">
                  <c:v>1</c:v>
                </c:pt>
                <c:pt idx="816">
                  <c:v>1</c:v>
                </c:pt>
                <c:pt idx="821">
                  <c:v>2</c:v>
                </c:pt>
                <c:pt idx="825">
                  <c:v>1</c:v>
                </c:pt>
                <c:pt idx="828">
                  <c:v>1</c:v>
                </c:pt>
                <c:pt idx="829">
                  <c:v>1</c:v>
                </c:pt>
                <c:pt idx="833">
                  <c:v>2</c:v>
                </c:pt>
                <c:pt idx="835">
                  <c:v>1</c:v>
                </c:pt>
                <c:pt idx="836">
                  <c:v>1</c:v>
                </c:pt>
                <c:pt idx="838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5">
                  <c:v>1</c:v>
                </c:pt>
                <c:pt idx="846">
                  <c:v>1</c:v>
                </c:pt>
                <c:pt idx="850">
                  <c:v>1</c:v>
                </c:pt>
                <c:pt idx="858">
                  <c:v>2</c:v>
                </c:pt>
                <c:pt idx="865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3">
                  <c:v>1</c:v>
                </c:pt>
                <c:pt idx="875">
                  <c:v>1</c:v>
                </c:pt>
                <c:pt idx="877">
                  <c:v>1</c:v>
                </c:pt>
                <c:pt idx="8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A-4694-8D29-2316E2D4E351}"/>
            </c:ext>
          </c:extLst>
        </c:ser>
        <c:ser>
          <c:idx val="2"/>
          <c:order val="2"/>
          <c:tx>
            <c:strRef>
              <c:f>'Launch Date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Outcome'!$A$6:$A$885</c:f>
              <c:strCache>
                <c:ptCount val="879"/>
                <c:pt idx="0">
                  <c:v>1/1/1970</c:v>
                </c:pt>
                <c:pt idx="1">
                  <c:v>1/9/2010</c:v>
                </c:pt>
                <c:pt idx="2">
                  <c:v>1/19/2010</c:v>
                </c:pt>
                <c:pt idx="3">
                  <c:v>1/25/2010</c:v>
                </c:pt>
                <c:pt idx="4">
                  <c:v>2/5/2010</c:v>
                </c:pt>
                <c:pt idx="5">
                  <c:v>2/9/2010</c:v>
                </c:pt>
                <c:pt idx="6">
                  <c:v>2/11/2010</c:v>
                </c:pt>
                <c:pt idx="7">
                  <c:v>2/14/2010</c:v>
                </c:pt>
                <c:pt idx="8">
                  <c:v>2/27/2010</c:v>
                </c:pt>
                <c:pt idx="9">
                  <c:v>3/1/2010</c:v>
                </c:pt>
                <c:pt idx="10">
                  <c:v>3/4/2010</c:v>
                </c:pt>
                <c:pt idx="11">
                  <c:v>3/11/2010</c:v>
                </c:pt>
                <c:pt idx="12">
                  <c:v>3/16/2010</c:v>
                </c:pt>
                <c:pt idx="13">
                  <c:v>3/18/2010</c:v>
                </c:pt>
                <c:pt idx="14">
                  <c:v>3/21/2010</c:v>
                </c:pt>
                <c:pt idx="15">
                  <c:v>3/22/2010</c:v>
                </c:pt>
                <c:pt idx="16">
                  <c:v>3/25/2010</c:v>
                </c:pt>
                <c:pt idx="17">
                  <c:v>3/28/2010</c:v>
                </c:pt>
                <c:pt idx="18">
                  <c:v>4/8/2010</c:v>
                </c:pt>
                <c:pt idx="19">
                  <c:v>4/9/2010</c:v>
                </c:pt>
                <c:pt idx="20">
                  <c:v>4/15/2010</c:v>
                </c:pt>
                <c:pt idx="21">
                  <c:v>4/17/2010</c:v>
                </c:pt>
                <c:pt idx="22">
                  <c:v>4/20/2010</c:v>
                </c:pt>
                <c:pt idx="23">
                  <c:v>4/23/2010</c:v>
                </c:pt>
                <c:pt idx="24">
                  <c:v>4/26/2010</c:v>
                </c:pt>
                <c:pt idx="25">
                  <c:v>5/12/2010</c:v>
                </c:pt>
                <c:pt idx="26">
                  <c:v>5/21/2010</c:v>
                </c:pt>
                <c:pt idx="27">
                  <c:v>5/23/2010</c:v>
                </c:pt>
                <c:pt idx="28">
                  <c:v>5/25/2010</c:v>
                </c:pt>
                <c:pt idx="29">
                  <c:v>5/30/2010</c:v>
                </c:pt>
                <c:pt idx="30">
                  <c:v>6/5/2010</c:v>
                </c:pt>
                <c:pt idx="31">
                  <c:v>6/6/2010</c:v>
                </c:pt>
                <c:pt idx="32">
                  <c:v>6/7/2010</c:v>
                </c:pt>
                <c:pt idx="33">
                  <c:v>6/12/2010</c:v>
                </c:pt>
                <c:pt idx="34">
                  <c:v>6/15/2010</c:v>
                </c:pt>
                <c:pt idx="35">
                  <c:v>6/16/2010</c:v>
                </c:pt>
                <c:pt idx="36">
                  <c:v>6/19/2010</c:v>
                </c:pt>
                <c:pt idx="37">
                  <c:v>6/21/2010</c:v>
                </c:pt>
                <c:pt idx="38">
                  <c:v>6/23/2010</c:v>
                </c:pt>
                <c:pt idx="39">
                  <c:v>6/26/2010</c:v>
                </c:pt>
                <c:pt idx="40">
                  <c:v>6/28/2010</c:v>
                </c:pt>
                <c:pt idx="41">
                  <c:v>6/29/2010</c:v>
                </c:pt>
                <c:pt idx="42">
                  <c:v>7/1/2010</c:v>
                </c:pt>
                <c:pt idx="43">
                  <c:v>7/6/2010</c:v>
                </c:pt>
                <c:pt idx="44">
                  <c:v>7/8/2010</c:v>
                </c:pt>
                <c:pt idx="45">
                  <c:v>7/14/2010</c:v>
                </c:pt>
                <c:pt idx="46">
                  <c:v>7/15/2010</c:v>
                </c:pt>
                <c:pt idx="47">
                  <c:v>7/19/2010</c:v>
                </c:pt>
                <c:pt idx="48">
                  <c:v>7/27/2010</c:v>
                </c:pt>
                <c:pt idx="49">
                  <c:v>7/31/2010</c:v>
                </c:pt>
                <c:pt idx="50">
                  <c:v>8/5/2010</c:v>
                </c:pt>
                <c:pt idx="51">
                  <c:v>8/6/2010</c:v>
                </c:pt>
                <c:pt idx="52">
                  <c:v>8/7/2010</c:v>
                </c:pt>
                <c:pt idx="53">
                  <c:v>8/9/2010</c:v>
                </c:pt>
                <c:pt idx="54">
                  <c:v>8/12/2010</c:v>
                </c:pt>
                <c:pt idx="55">
                  <c:v>8/14/2010</c:v>
                </c:pt>
                <c:pt idx="56">
                  <c:v>8/16/2010</c:v>
                </c:pt>
                <c:pt idx="57">
                  <c:v>8/19/2010</c:v>
                </c:pt>
                <c:pt idx="58">
                  <c:v>8/24/2010</c:v>
                </c:pt>
                <c:pt idx="59">
                  <c:v>8/25/2010</c:v>
                </c:pt>
                <c:pt idx="60">
                  <c:v>8/26/2010</c:v>
                </c:pt>
                <c:pt idx="61">
                  <c:v>8/27/2010</c:v>
                </c:pt>
                <c:pt idx="62">
                  <c:v>8/31/2010</c:v>
                </c:pt>
                <c:pt idx="63">
                  <c:v>9/2/2010</c:v>
                </c:pt>
                <c:pt idx="64">
                  <c:v>9/9/2010</c:v>
                </c:pt>
                <c:pt idx="65">
                  <c:v>9/15/2010</c:v>
                </c:pt>
                <c:pt idx="66">
                  <c:v>9/21/2010</c:v>
                </c:pt>
                <c:pt idx="67">
                  <c:v>9/27/2010</c:v>
                </c:pt>
                <c:pt idx="68">
                  <c:v>9/28/2010</c:v>
                </c:pt>
                <c:pt idx="69">
                  <c:v>9/30/2010</c:v>
                </c:pt>
                <c:pt idx="70">
                  <c:v>10/4/2010</c:v>
                </c:pt>
                <c:pt idx="71">
                  <c:v>10/5/2010</c:v>
                </c:pt>
                <c:pt idx="72">
                  <c:v>10/6/2010</c:v>
                </c:pt>
                <c:pt idx="73">
                  <c:v>10/7/2010</c:v>
                </c:pt>
                <c:pt idx="74">
                  <c:v>10/13/2010</c:v>
                </c:pt>
                <c:pt idx="75">
                  <c:v>10/18/2010</c:v>
                </c:pt>
                <c:pt idx="76">
                  <c:v>10/20/2010</c:v>
                </c:pt>
                <c:pt idx="77">
                  <c:v>10/23/2010</c:v>
                </c:pt>
                <c:pt idx="78">
                  <c:v>10/24/2010</c:v>
                </c:pt>
                <c:pt idx="79">
                  <c:v>10/25/2010</c:v>
                </c:pt>
                <c:pt idx="80">
                  <c:v>10/28/2010</c:v>
                </c:pt>
                <c:pt idx="81">
                  <c:v>10/31/2010</c:v>
                </c:pt>
                <c:pt idx="82">
                  <c:v>11/2/2010</c:v>
                </c:pt>
                <c:pt idx="83">
                  <c:v>11/6/2010</c:v>
                </c:pt>
                <c:pt idx="84">
                  <c:v>11/15/2010</c:v>
                </c:pt>
                <c:pt idx="85">
                  <c:v>11/17/2010</c:v>
                </c:pt>
                <c:pt idx="86">
                  <c:v>11/23/2010</c:v>
                </c:pt>
                <c:pt idx="87">
                  <c:v>11/25/2010</c:v>
                </c:pt>
                <c:pt idx="88">
                  <c:v>12/2/2010</c:v>
                </c:pt>
                <c:pt idx="89">
                  <c:v>12/3/2010</c:v>
                </c:pt>
                <c:pt idx="90">
                  <c:v>12/10/2010</c:v>
                </c:pt>
                <c:pt idx="91">
                  <c:v>12/13/2010</c:v>
                </c:pt>
                <c:pt idx="92">
                  <c:v>12/15/2010</c:v>
                </c:pt>
                <c:pt idx="93">
                  <c:v>12/19/2010</c:v>
                </c:pt>
                <c:pt idx="94">
                  <c:v>12/22/2010</c:v>
                </c:pt>
                <c:pt idx="95">
                  <c:v>1/1/2011</c:v>
                </c:pt>
                <c:pt idx="96">
                  <c:v>1/2/2011</c:v>
                </c:pt>
                <c:pt idx="97">
                  <c:v>1/3/2011</c:v>
                </c:pt>
                <c:pt idx="98">
                  <c:v>1/6/2011</c:v>
                </c:pt>
                <c:pt idx="99">
                  <c:v>1/9/2011</c:v>
                </c:pt>
                <c:pt idx="100">
                  <c:v>1/11/2011</c:v>
                </c:pt>
                <c:pt idx="101">
                  <c:v>1/12/2011</c:v>
                </c:pt>
                <c:pt idx="102">
                  <c:v>1/13/2011</c:v>
                </c:pt>
                <c:pt idx="103">
                  <c:v>1/17/2011</c:v>
                </c:pt>
                <c:pt idx="104">
                  <c:v>1/22/2011</c:v>
                </c:pt>
                <c:pt idx="105">
                  <c:v>1/25/2011</c:v>
                </c:pt>
                <c:pt idx="106">
                  <c:v>1/27/2011</c:v>
                </c:pt>
                <c:pt idx="107">
                  <c:v>1/28/2011</c:v>
                </c:pt>
                <c:pt idx="108">
                  <c:v>2/2/2011</c:v>
                </c:pt>
                <c:pt idx="109">
                  <c:v>2/11/2011</c:v>
                </c:pt>
                <c:pt idx="110">
                  <c:v>2/14/2011</c:v>
                </c:pt>
                <c:pt idx="111">
                  <c:v>2/16/2011</c:v>
                </c:pt>
                <c:pt idx="112">
                  <c:v>2/17/2011</c:v>
                </c:pt>
                <c:pt idx="113">
                  <c:v>2/21/2011</c:v>
                </c:pt>
                <c:pt idx="114">
                  <c:v>2/26/2011</c:v>
                </c:pt>
                <c:pt idx="115">
                  <c:v>3/1/2011</c:v>
                </c:pt>
                <c:pt idx="116">
                  <c:v>3/5/2011</c:v>
                </c:pt>
                <c:pt idx="117">
                  <c:v>3/8/2011</c:v>
                </c:pt>
                <c:pt idx="118">
                  <c:v>3/10/2011</c:v>
                </c:pt>
                <c:pt idx="119">
                  <c:v>3/11/2011</c:v>
                </c:pt>
                <c:pt idx="120">
                  <c:v>3/27/2011</c:v>
                </c:pt>
                <c:pt idx="121">
                  <c:v>4/1/2011</c:v>
                </c:pt>
                <c:pt idx="122">
                  <c:v>4/3/2011</c:v>
                </c:pt>
                <c:pt idx="123">
                  <c:v>4/5/2011</c:v>
                </c:pt>
                <c:pt idx="124">
                  <c:v>4/8/2011</c:v>
                </c:pt>
                <c:pt idx="125">
                  <c:v>4/18/2011</c:v>
                </c:pt>
                <c:pt idx="126">
                  <c:v>4/27/2011</c:v>
                </c:pt>
                <c:pt idx="127">
                  <c:v>4/29/2011</c:v>
                </c:pt>
                <c:pt idx="128">
                  <c:v>5/3/2011</c:v>
                </c:pt>
                <c:pt idx="129">
                  <c:v>5/6/2011</c:v>
                </c:pt>
                <c:pt idx="130">
                  <c:v>5/7/2011</c:v>
                </c:pt>
                <c:pt idx="131">
                  <c:v>5/8/2011</c:v>
                </c:pt>
                <c:pt idx="132">
                  <c:v>5/9/2011</c:v>
                </c:pt>
                <c:pt idx="133">
                  <c:v>5/10/2011</c:v>
                </c:pt>
                <c:pt idx="134">
                  <c:v>5/12/2011</c:v>
                </c:pt>
                <c:pt idx="135">
                  <c:v>5/13/2011</c:v>
                </c:pt>
                <c:pt idx="136">
                  <c:v>5/18/2011</c:v>
                </c:pt>
                <c:pt idx="137">
                  <c:v>5/21/2011</c:v>
                </c:pt>
                <c:pt idx="138">
                  <c:v>6/12/2011</c:v>
                </c:pt>
                <c:pt idx="139">
                  <c:v>6/16/2011</c:v>
                </c:pt>
                <c:pt idx="140">
                  <c:v>6/18/2011</c:v>
                </c:pt>
                <c:pt idx="141">
                  <c:v>6/19/2011</c:v>
                </c:pt>
                <c:pt idx="142">
                  <c:v>6/20/2011</c:v>
                </c:pt>
                <c:pt idx="143">
                  <c:v>6/26/2011</c:v>
                </c:pt>
                <c:pt idx="144">
                  <c:v>6/28/2011</c:v>
                </c:pt>
                <c:pt idx="145">
                  <c:v>7/1/2011</c:v>
                </c:pt>
                <c:pt idx="146">
                  <c:v>7/4/2011</c:v>
                </c:pt>
                <c:pt idx="147">
                  <c:v>7/9/2011</c:v>
                </c:pt>
                <c:pt idx="148">
                  <c:v>7/14/2011</c:v>
                </c:pt>
                <c:pt idx="149">
                  <c:v>7/16/2011</c:v>
                </c:pt>
                <c:pt idx="150">
                  <c:v>7/19/2011</c:v>
                </c:pt>
                <c:pt idx="151">
                  <c:v>7/24/2011</c:v>
                </c:pt>
                <c:pt idx="152">
                  <c:v>8/1/2011</c:v>
                </c:pt>
                <c:pt idx="153">
                  <c:v>8/7/2011</c:v>
                </c:pt>
                <c:pt idx="154">
                  <c:v>8/12/2011</c:v>
                </c:pt>
                <c:pt idx="155">
                  <c:v>8/13/2011</c:v>
                </c:pt>
                <c:pt idx="156">
                  <c:v>8/15/2011</c:v>
                </c:pt>
                <c:pt idx="157">
                  <c:v>8/19/2011</c:v>
                </c:pt>
                <c:pt idx="158">
                  <c:v>8/22/2011</c:v>
                </c:pt>
                <c:pt idx="159">
                  <c:v>8/27/2011</c:v>
                </c:pt>
                <c:pt idx="160">
                  <c:v>9/6/2011</c:v>
                </c:pt>
                <c:pt idx="161">
                  <c:v>9/11/2011</c:v>
                </c:pt>
                <c:pt idx="162">
                  <c:v>9/21/2011</c:v>
                </c:pt>
                <c:pt idx="163">
                  <c:v>9/22/2011</c:v>
                </c:pt>
                <c:pt idx="164">
                  <c:v>9/23/2011</c:v>
                </c:pt>
                <c:pt idx="165">
                  <c:v>10/2/2011</c:v>
                </c:pt>
                <c:pt idx="166">
                  <c:v>10/5/2011</c:v>
                </c:pt>
                <c:pt idx="167">
                  <c:v>10/9/2011</c:v>
                </c:pt>
                <c:pt idx="168">
                  <c:v>10/15/2011</c:v>
                </c:pt>
                <c:pt idx="169">
                  <c:v>10/17/2011</c:v>
                </c:pt>
                <c:pt idx="170">
                  <c:v>10/19/2011</c:v>
                </c:pt>
                <c:pt idx="171">
                  <c:v>10/26/2011</c:v>
                </c:pt>
                <c:pt idx="172">
                  <c:v>10/27/2011</c:v>
                </c:pt>
                <c:pt idx="173">
                  <c:v>11/8/2011</c:v>
                </c:pt>
                <c:pt idx="174">
                  <c:v>11/11/2011</c:v>
                </c:pt>
                <c:pt idx="175">
                  <c:v>11/15/2011</c:v>
                </c:pt>
                <c:pt idx="176">
                  <c:v>11/18/2011</c:v>
                </c:pt>
                <c:pt idx="177">
                  <c:v>11/19/2011</c:v>
                </c:pt>
                <c:pt idx="178">
                  <c:v>11/22/2011</c:v>
                </c:pt>
                <c:pt idx="179">
                  <c:v>11/24/2011</c:v>
                </c:pt>
                <c:pt idx="180">
                  <c:v>11/27/2011</c:v>
                </c:pt>
                <c:pt idx="181">
                  <c:v>12/1/2011</c:v>
                </c:pt>
                <c:pt idx="182">
                  <c:v>12/3/2011</c:v>
                </c:pt>
                <c:pt idx="183">
                  <c:v>12/8/2011</c:v>
                </c:pt>
                <c:pt idx="184">
                  <c:v>12/12/2011</c:v>
                </c:pt>
                <c:pt idx="185">
                  <c:v>12/19/2011</c:v>
                </c:pt>
                <c:pt idx="186">
                  <c:v>12/21/2011</c:v>
                </c:pt>
                <c:pt idx="187">
                  <c:v>12/22/2011</c:v>
                </c:pt>
                <c:pt idx="188">
                  <c:v>12/23/2011</c:v>
                </c:pt>
                <c:pt idx="189">
                  <c:v>12/27/2011</c:v>
                </c:pt>
                <c:pt idx="190">
                  <c:v>1/4/2012</c:v>
                </c:pt>
                <c:pt idx="191">
                  <c:v>1/6/2012</c:v>
                </c:pt>
                <c:pt idx="192">
                  <c:v>1/13/2012</c:v>
                </c:pt>
                <c:pt idx="193">
                  <c:v>1/14/2012</c:v>
                </c:pt>
                <c:pt idx="194">
                  <c:v>1/18/2012</c:v>
                </c:pt>
                <c:pt idx="195">
                  <c:v>1/22/2012</c:v>
                </c:pt>
                <c:pt idx="196">
                  <c:v>2/5/2012</c:v>
                </c:pt>
                <c:pt idx="197">
                  <c:v>2/9/2012</c:v>
                </c:pt>
                <c:pt idx="198">
                  <c:v>2/12/2012</c:v>
                </c:pt>
                <c:pt idx="199">
                  <c:v>2/16/2012</c:v>
                </c:pt>
                <c:pt idx="200">
                  <c:v>2/20/2012</c:v>
                </c:pt>
                <c:pt idx="201">
                  <c:v>2/24/2012</c:v>
                </c:pt>
                <c:pt idx="202">
                  <c:v>2/27/2012</c:v>
                </c:pt>
                <c:pt idx="203">
                  <c:v>2/29/2012</c:v>
                </c:pt>
                <c:pt idx="204">
                  <c:v>3/5/2012</c:v>
                </c:pt>
                <c:pt idx="205">
                  <c:v>3/6/2012</c:v>
                </c:pt>
                <c:pt idx="206">
                  <c:v>3/11/2012</c:v>
                </c:pt>
                <c:pt idx="207">
                  <c:v>3/14/2012</c:v>
                </c:pt>
                <c:pt idx="208">
                  <c:v>3/16/2012</c:v>
                </c:pt>
                <c:pt idx="209">
                  <c:v>3/22/2012</c:v>
                </c:pt>
                <c:pt idx="210">
                  <c:v>3/26/2012</c:v>
                </c:pt>
                <c:pt idx="211">
                  <c:v>3/27/2012</c:v>
                </c:pt>
                <c:pt idx="212">
                  <c:v>3/28/2012</c:v>
                </c:pt>
                <c:pt idx="213">
                  <c:v>4/5/2012</c:v>
                </c:pt>
                <c:pt idx="214">
                  <c:v>4/6/2012</c:v>
                </c:pt>
                <c:pt idx="215">
                  <c:v>4/19/2012</c:v>
                </c:pt>
                <c:pt idx="216">
                  <c:v>4/21/2012</c:v>
                </c:pt>
                <c:pt idx="217">
                  <c:v>4/24/2012</c:v>
                </c:pt>
                <c:pt idx="218">
                  <c:v>4/25/2012</c:v>
                </c:pt>
                <c:pt idx="219">
                  <c:v>4/26/2012</c:v>
                </c:pt>
                <c:pt idx="220">
                  <c:v>5/1/2012</c:v>
                </c:pt>
                <c:pt idx="221">
                  <c:v>5/2/2012</c:v>
                </c:pt>
                <c:pt idx="222">
                  <c:v>5/5/2012</c:v>
                </c:pt>
                <c:pt idx="223">
                  <c:v>5/6/2012</c:v>
                </c:pt>
                <c:pt idx="224">
                  <c:v>5/8/2012</c:v>
                </c:pt>
                <c:pt idx="225">
                  <c:v>5/29/2012</c:v>
                </c:pt>
                <c:pt idx="226">
                  <c:v>5/31/2012</c:v>
                </c:pt>
                <c:pt idx="227">
                  <c:v>6/6/2012</c:v>
                </c:pt>
                <c:pt idx="228">
                  <c:v>6/12/2012</c:v>
                </c:pt>
                <c:pt idx="229">
                  <c:v>6/17/2012</c:v>
                </c:pt>
                <c:pt idx="230">
                  <c:v>6/21/2012</c:v>
                </c:pt>
                <c:pt idx="231">
                  <c:v>6/29/2012</c:v>
                </c:pt>
                <c:pt idx="232">
                  <c:v>7/3/2012</c:v>
                </c:pt>
                <c:pt idx="233">
                  <c:v>7/12/2012</c:v>
                </c:pt>
                <c:pt idx="234">
                  <c:v>7/17/2012</c:v>
                </c:pt>
                <c:pt idx="235">
                  <c:v>7/27/2012</c:v>
                </c:pt>
                <c:pt idx="236">
                  <c:v>7/28/2012</c:v>
                </c:pt>
                <c:pt idx="237">
                  <c:v>8/1/2012</c:v>
                </c:pt>
                <c:pt idx="238">
                  <c:v>8/14/2012</c:v>
                </c:pt>
                <c:pt idx="239">
                  <c:v>8/16/2012</c:v>
                </c:pt>
                <c:pt idx="240">
                  <c:v>8/27/2012</c:v>
                </c:pt>
                <c:pt idx="241">
                  <c:v>8/28/2012</c:v>
                </c:pt>
                <c:pt idx="242">
                  <c:v>9/4/2012</c:v>
                </c:pt>
                <c:pt idx="243">
                  <c:v>9/5/2012</c:v>
                </c:pt>
                <c:pt idx="244">
                  <c:v>9/22/2012</c:v>
                </c:pt>
                <c:pt idx="245">
                  <c:v>9/26/2012</c:v>
                </c:pt>
                <c:pt idx="246">
                  <c:v>9/28/2012</c:v>
                </c:pt>
                <c:pt idx="247">
                  <c:v>10/3/2012</c:v>
                </c:pt>
                <c:pt idx="248">
                  <c:v>10/4/2012</c:v>
                </c:pt>
                <c:pt idx="249">
                  <c:v>10/19/2012</c:v>
                </c:pt>
                <c:pt idx="250">
                  <c:v>10/20/2012</c:v>
                </c:pt>
                <c:pt idx="251">
                  <c:v>10/24/2012</c:v>
                </c:pt>
                <c:pt idx="252">
                  <c:v>10/28/2012</c:v>
                </c:pt>
                <c:pt idx="253">
                  <c:v>11/24/2012</c:v>
                </c:pt>
                <c:pt idx="254">
                  <c:v>11/25/2012</c:v>
                </c:pt>
                <c:pt idx="255">
                  <c:v>11/26/2012</c:v>
                </c:pt>
                <c:pt idx="256">
                  <c:v>11/28/2012</c:v>
                </c:pt>
                <c:pt idx="257">
                  <c:v>12/1/2012</c:v>
                </c:pt>
                <c:pt idx="258">
                  <c:v>12/8/2012</c:v>
                </c:pt>
                <c:pt idx="259">
                  <c:v>12/9/2012</c:v>
                </c:pt>
                <c:pt idx="260">
                  <c:v>12/16/2012</c:v>
                </c:pt>
                <c:pt idx="261">
                  <c:v>12/18/2012</c:v>
                </c:pt>
                <c:pt idx="262">
                  <c:v>1/1/2013</c:v>
                </c:pt>
                <c:pt idx="263">
                  <c:v>1/2/2013</c:v>
                </c:pt>
                <c:pt idx="264">
                  <c:v>1/30/2013</c:v>
                </c:pt>
                <c:pt idx="265">
                  <c:v>2/3/2013</c:v>
                </c:pt>
                <c:pt idx="266">
                  <c:v>2/4/2013</c:v>
                </c:pt>
                <c:pt idx="267">
                  <c:v>2/9/2013</c:v>
                </c:pt>
                <c:pt idx="268">
                  <c:v>2/12/2013</c:v>
                </c:pt>
                <c:pt idx="269">
                  <c:v>2/23/2013</c:v>
                </c:pt>
                <c:pt idx="270">
                  <c:v>2/25/2013</c:v>
                </c:pt>
                <c:pt idx="271">
                  <c:v>2/27/2013</c:v>
                </c:pt>
                <c:pt idx="272">
                  <c:v>3/1/2013</c:v>
                </c:pt>
                <c:pt idx="273">
                  <c:v>3/4/2013</c:v>
                </c:pt>
                <c:pt idx="274">
                  <c:v>3/5/2013</c:v>
                </c:pt>
                <c:pt idx="275">
                  <c:v>3/7/2013</c:v>
                </c:pt>
                <c:pt idx="276">
                  <c:v>3/8/2013</c:v>
                </c:pt>
                <c:pt idx="277">
                  <c:v>3/12/2013</c:v>
                </c:pt>
                <c:pt idx="278">
                  <c:v>3/13/2013</c:v>
                </c:pt>
                <c:pt idx="279">
                  <c:v>3/17/2013</c:v>
                </c:pt>
                <c:pt idx="280">
                  <c:v>3/28/2013</c:v>
                </c:pt>
                <c:pt idx="281">
                  <c:v>4/2/2013</c:v>
                </c:pt>
                <c:pt idx="282">
                  <c:v>4/8/2013</c:v>
                </c:pt>
                <c:pt idx="283">
                  <c:v>4/9/2013</c:v>
                </c:pt>
                <c:pt idx="284">
                  <c:v>4/14/2013</c:v>
                </c:pt>
                <c:pt idx="285">
                  <c:v>5/1/2013</c:v>
                </c:pt>
                <c:pt idx="286">
                  <c:v>5/2/2013</c:v>
                </c:pt>
                <c:pt idx="287">
                  <c:v>5/10/2013</c:v>
                </c:pt>
                <c:pt idx="288">
                  <c:v>5/15/2013</c:v>
                </c:pt>
                <c:pt idx="289">
                  <c:v>5/18/2013</c:v>
                </c:pt>
                <c:pt idx="290">
                  <c:v>5/21/2013</c:v>
                </c:pt>
                <c:pt idx="291">
                  <c:v>5/23/2013</c:v>
                </c:pt>
                <c:pt idx="292">
                  <c:v>5/28/2013</c:v>
                </c:pt>
                <c:pt idx="293">
                  <c:v>6/4/2013</c:v>
                </c:pt>
                <c:pt idx="294">
                  <c:v>6/10/2013</c:v>
                </c:pt>
                <c:pt idx="295">
                  <c:v>6/17/2013</c:v>
                </c:pt>
                <c:pt idx="296">
                  <c:v>6/23/2013</c:v>
                </c:pt>
                <c:pt idx="297">
                  <c:v>6/25/2013</c:v>
                </c:pt>
                <c:pt idx="298">
                  <c:v>6/26/2013</c:v>
                </c:pt>
                <c:pt idx="299">
                  <c:v>7/1/2013</c:v>
                </c:pt>
                <c:pt idx="300">
                  <c:v>7/10/2013</c:v>
                </c:pt>
                <c:pt idx="301">
                  <c:v>7/11/2013</c:v>
                </c:pt>
                <c:pt idx="302">
                  <c:v>7/20/2013</c:v>
                </c:pt>
                <c:pt idx="303">
                  <c:v>7/22/2013</c:v>
                </c:pt>
                <c:pt idx="304">
                  <c:v>7/24/2013</c:v>
                </c:pt>
                <c:pt idx="305">
                  <c:v>7/25/2013</c:v>
                </c:pt>
                <c:pt idx="306">
                  <c:v>7/29/2013</c:v>
                </c:pt>
                <c:pt idx="307">
                  <c:v>7/30/2013</c:v>
                </c:pt>
                <c:pt idx="308">
                  <c:v>8/1/2013</c:v>
                </c:pt>
                <c:pt idx="309">
                  <c:v>8/4/2013</c:v>
                </c:pt>
                <c:pt idx="310">
                  <c:v>8/5/2013</c:v>
                </c:pt>
                <c:pt idx="311">
                  <c:v>8/15/2013</c:v>
                </c:pt>
                <c:pt idx="312">
                  <c:v>8/16/2013</c:v>
                </c:pt>
                <c:pt idx="313">
                  <c:v>8/27/2013</c:v>
                </c:pt>
                <c:pt idx="314">
                  <c:v>8/30/2013</c:v>
                </c:pt>
                <c:pt idx="315">
                  <c:v>9/3/2013</c:v>
                </c:pt>
                <c:pt idx="316">
                  <c:v>9/11/2013</c:v>
                </c:pt>
                <c:pt idx="317">
                  <c:v>9/13/2013</c:v>
                </c:pt>
                <c:pt idx="318">
                  <c:v>9/19/2013</c:v>
                </c:pt>
                <c:pt idx="319">
                  <c:v>9/20/2013</c:v>
                </c:pt>
                <c:pt idx="320">
                  <c:v>9/22/2013</c:v>
                </c:pt>
                <c:pt idx="321">
                  <c:v>10/7/2013</c:v>
                </c:pt>
                <c:pt idx="322">
                  <c:v>10/8/2013</c:v>
                </c:pt>
                <c:pt idx="323">
                  <c:v>10/12/2013</c:v>
                </c:pt>
                <c:pt idx="324">
                  <c:v>10/15/2013</c:v>
                </c:pt>
                <c:pt idx="325">
                  <c:v>10/21/2013</c:v>
                </c:pt>
                <c:pt idx="326">
                  <c:v>10/25/2013</c:v>
                </c:pt>
                <c:pt idx="327">
                  <c:v>10/29/2013</c:v>
                </c:pt>
                <c:pt idx="328">
                  <c:v>11/11/2013</c:v>
                </c:pt>
                <c:pt idx="329">
                  <c:v>11/14/2013</c:v>
                </c:pt>
                <c:pt idx="330">
                  <c:v>11/17/2013</c:v>
                </c:pt>
                <c:pt idx="331">
                  <c:v>11/19/2013</c:v>
                </c:pt>
                <c:pt idx="332">
                  <c:v>11/23/2013</c:v>
                </c:pt>
                <c:pt idx="333">
                  <c:v>11/25/2013</c:v>
                </c:pt>
                <c:pt idx="334">
                  <c:v>11/29/2013</c:v>
                </c:pt>
                <c:pt idx="335">
                  <c:v>12/6/2013</c:v>
                </c:pt>
                <c:pt idx="336">
                  <c:v>12/11/2013</c:v>
                </c:pt>
                <c:pt idx="337">
                  <c:v>12/17/2013</c:v>
                </c:pt>
                <c:pt idx="338">
                  <c:v>12/29/2013</c:v>
                </c:pt>
                <c:pt idx="339">
                  <c:v>12/30/2013</c:v>
                </c:pt>
                <c:pt idx="340">
                  <c:v>12/31/2013</c:v>
                </c:pt>
                <c:pt idx="341">
                  <c:v>1/3/2014</c:v>
                </c:pt>
                <c:pt idx="342">
                  <c:v>1/8/2014</c:v>
                </c:pt>
                <c:pt idx="343">
                  <c:v>1/12/2014</c:v>
                </c:pt>
                <c:pt idx="344">
                  <c:v>1/14/2014</c:v>
                </c:pt>
                <c:pt idx="345">
                  <c:v>1/20/2014</c:v>
                </c:pt>
                <c:pt idx="346">
                  <c:v>1/22/2014</c:v>
                </c:pt>
                <c:pt idx="347">
                  <c:v>1/26/2014</c:v>
                </c:pt>
                <c:pt idx="348">
                  <c:v>2/10/2014</c:v>
                </c:pt>
                <c:pt idx="349">
                  <c:v>2/14/2014</c:v>
                </c:pt>
                <c:pt idx="350">
                  <c:v>2/22/2014</c:v>
                </c:pt>
                <c:pt idx="351">
                  <c:v>2/26/2014</c:v>
                </c:pt>
                <c:pt idx="352">
                  <c:v>2/28/2014</c:v>
                </c:pt>
                <c:pt idx="353">
                  <c:v>3/11/2014</c:v>
                </c:pt>
                <c:pt idx="354">
                  <c:v>3/12/2014</c:v>
                </c:pt>
                <c:pt idx="355">
                  <c:v>3/17/2014</c:v>
                </c:pt>
                <c:pt idx="356">
                  <c:v>3/20/2014</c:v>
                </c:pt>
                <c:pt idx="357">
                  <c:v>3/23/2014</c:v>
                </c:pt>
                <c:pt idx="358">
                  <c:v>3/26/2014</c:v>
                </c:pt>
                <c:pt idx="359">
                  <c:v>3/27/2014</c:v>
                </c:pt>
                <c:pt idx="360">
                  <c:v>3/29/2014</c:v>
                </c:pt>
                <c:pt idx="361">
                  <c:v>4/2/2014</c:v>
                </c:pt>
                <c:pt idx="362">
                  <c:v>4/7/2014</c:v>
                </c:pt>
                <c:pt idx="363">
                  <c:v>4/13/2014</c:v>
                </c:pt>
                <c:pt idx="364">
                  <c:v>4/14/2014</c:v>
                </c:pt>
                <c:pt idx="365">
                  <c:v>4/25/2014</c:v>
                </c:pt>
                <c:pt idx="366">
                  <c:v>4/28/2014</c:v>
                </c:pt>
                <c:pt idx="367">
                  <c:v>5/2/2014</c:v>
                </c:pt>
                <c:pt idx="368">
                  <c:v>5/3/2014</c:v>
                </c:pt>
                <c:pt idx="369">
                  <c:v>5/4/2014</c:v>
                </c:pt>
                <c:pt idx="370">
                  <c:v>5/10/2014</c:v>
                </c:pt>
                <c:pt idx="371">
                  <c:v>5/20/2014</c:v>
                </c:pt>
                <c:pt idx="372">
                  <c:v>5/23/2014</c:v>
                </c:pt>
                <c:pt idx="373">
                  <c:v>5/24/2014</c:v>
                </c:pt>
                <c:pt idx="374">
                  <c:v>5/27/2014</c:v>
                </c:pt>
                <c:pt idx="375">
                  <c:v>5/30/2014</c:v>
                </c:pt>
                <c:pt idx="376">
                  <c:v>6/2/2014</c:v>
                </c:pt>
                <c:pt idx="377">
                  <c:v>6/4/2014</c:v>
                </c:pt>
                <c:pt idx="378">
                  <c:v>6/7/2014</c:v>
                </c:pt>
                <c:pt idx="379">
                  <c:v>6/9/2014</c:v>
                </c:pt>
                <c:pt idx="380">
                  <c:v>6/10/2014</c:v>
                </c:pt>
                <c:pt idx="381">
                  <c:v>6/16/2014</c:v>
                </c:pt>
                <c:pt idx="382">
                  <c:v>6/21/2014</c:v>
                </c:pt>
                <c:pt idx="383">
                  <c:v>6/27/2014</c:v>
                </c:pt>
                <c:pt idx="384">
                  <c:v>6/28/2014</c:v>
                </c:pt>
                <c:pt idx="385">
                  <c:v>7/5/2014</c:v>
                </c:pt>
                <c:pt idx="386">
                  <c:v>7/6/2014</c:v>
                </c:pt>
                <c:pt idx="387">
                  <c:v>7/8/2014</c:v>
                </c:pt>
                <c:pt idx="388">
                  <c:v>7/10/2014</c:v>
                </c:pt>
                <c:pt idx="389">
                  <c:v>7/14/2014</c:v>
                </c:pt>
                <c:pt idx="390">
                  <c:v>7/16/2014</c:v>
                </c:pt>
                <c:pt idx="391">
                  <c:v>7/19/2014</c:v>
                </c:pt>
                <c:pt idx="392">
                  <c:v>7/24/2014</c:v>
                </c:pt>
                <c:pt idx="393">
                  <c:v>7/25/2014</c:v>
                </c:pt>
                <c:pt idx="394">
                  <c:v>7/28/2014</c:v>
                </c:pt>
                <c:pt idx="395">
                  <c:v>8/4/2014</c:v>
                </c:pt>
                <c:pt idx="396">
                  <c:v>8/8/2014</c:v>
                </c:pt>
                <c:pt idx="397">
                  <c:v>8/19/2014</c:v>
                </c:pt>
                <c:pt idx="398">
                  <c:v>8/24/2014</c:v>
                </c:pt>
                <c:pt idx="399">
                  <c:v>9/7/2014</c:v>
                </c:pt>
                <c:pt idx="400">
                  <c:v>9/10/2014</c:v>
                </c:pt>
                <c:pt idx="401">
                  <c:v>9/13/2014</c:v>
                </c:pt>
                <c:pt idx="402">
                  <c:v>9/15/2014</c:v>
                </c:pt>
                <c:pt idx="403">
                  <c:v>9/19/2014</c:v>
                </c:pt>
                <c:pt idx="404">
                  <c:v>9/24/2014</c:v>
                </c:pt>
                <c:pt idx="405">
                  <c:v>9/25/2014</c:v>
                </c:pt>
                <c:pt idx="406">
                  <c:v>9/26/2014</c:v>
                </c:pt>
                <c:pt idx="407">
                  <c:v>10/1/2014</c:v>
                </c:pt>
                <c:pt idx="408">
                  <c:v>10/2/2014</c:v>
                </c:pt>
                <c:pt idx="409">
                  <c:v>10/5/2014</c:v>
                </c:pt>
                <c:pt idx="410">
                  <c:v>10/8/2014</c:v>
                </c:pt>
                <c:pt idx="411">
                  <c:v>10/17/2014</c:v>
                </c:pt>
                <c:pt idx="412">
                  <c:v>10/18/2014</c:v>
                </c:pt>
                <c:pt idx="413">
                  <c:v>10/22/2014</c:v>
                </c:pt>
                <c:pt idx="414">
                  <c:v>10/24/2014</c:v>
                </c:pt>
                <c:pt idx="415">
                  <c:v>11/2/2014</c:v>
                </c:pt>
                <c:pt idx="416">
                  <c:v>11/6/2014</c:v>
                </c:pt>
                <c:pt idx="417">
                  <c:v>11/7/2014</c:v>
                </c:pt>
                <c:pt idx="418">
                  <c:v>11/15/2014</c:v>
                </c:pt>
                <c:pt idx="419">
                  <c:v>11/16/2014</c:v>
                </c:pt>
                <c:pt idx="420">
                  <c:v>11/25/2014</c:v>
                </c:pt>
                <c:pt idx="421">
                  <c:v>11/27/2014</c:v>
                </c:pt>
                <c:pt idx="422">
                  <c:v>12/2/2014</c:v>
                </c:pt>
                <c:pt idx="423">
                  <c:v>12/12/2014</c:v>
                </c:pt>
                <c:pt idx="424">
                  <c:v>12/15/2014</c:v>
                </c:pt>
                <c:pt idx="425">
                  <c:v>12/16/2014</c:v>
                </c:pt>
                <c:pt idx="426">
                  <c:v>12/18/2014</c:v>
                </c:pt>
                <c:pt idx="427">
                  <c:v>12/20/2014</c:v>
                </c:pt>
                <c:pt idx="428">
                  <c:v>12/21/2014</c:v>
                </c:pt>
                <c:pt idx="429">
                  <c:v>12/28/2014</c:v>
                </c:pt>
                <c:pt idx="430">
                  <c:v>12/31/2014</c:v>
                </c:pt>
                <c:pt idx="431">
                  <c:v>1/1/2015</c:v>
                </c:pt>
                <c:pt idx="432">
                  <c:v>1/2/2015</c:v>
                </c:pt>
                <c:pt idx="433">
                  <c:v>1/8/2015</c:v>
                </c:pt>
                <c:pt idx="434">
                  <c:v>1/10/2015</c:v>
                </c:pt>
                <c:pt idx="435">
                  <c:v>1/20/2015</c:v>
                </c:pt>
                <c:pt idx="436">
                  <c:v>1/21/2015</c:v>
                </c:pt>
                <c:pt idx="437">
                  <c:v>1/22/2015</c:v>
                </c:pt>
                <c:pt idx="438">
                  <c:v>1/23/2015</c:v>
                </c:pt>
                <c:pt idx="439">
                  <c:v>1/25/2015</c:v>
                </c:pt>
                <c:pt idx="440">
                  <c:v>2/3/2015</c:v>
                </c:pt>
                <c:pt idx="441">
                  <c:v>2/8/2015</c:v>
                </c:pt>
                <c:pt idx="442">
                  <c:v>2/11/2015</c:v>
                </c:pt>
                <c:pt idx="443">
                  <c:v>2/12/2015</c:v>
                </c:pt>
                <c:pt idx="444">
                  <c:v>2/20/2015</c:v>
                </c:pt>
                <c:pt idx="445">
                  <c:v>2/21/2015</c:v>
                </c:pt>
                <c:pt idx="446">
                  <c:v>2/25/2015</c:v>
                </c:pt>
                <c:pt idx="447">
                  <c:v>2/26/2015</c:v>
                </c:pt>
                <c:pt idx="448">
                  <c:v>2/28/2015</c:v>
                </c:pt>
                <c:pt idx="449">
                  <c:v>3/9/2015</c:v>
                </c:pt>
                <c:pt idx="450">
                  <c:v>3/15/2015</c:v>
                </c:pt>
                <c:pt idx="451">
                  <c:v>4/8/2015</c:v>
                </c:pt>
                <c:pt idx="452">
                  <c:v>4/16/2015</c:v>
                </c:pt>
                <c:pt idx="453">
                  <c:v>4/17/2015</c:v>
                </c:pt>
                <c:pt idx="454">
                  <c:v>4/18/2015</c:v>
                </c:pt>
                <c:pt idx="455">
                  <c:v>4/20/2015</c:v>
                </c:pt>
                <c:pt idx="456">
                  <c:v>4/21/2015</c:v>
                </c:pt>
                <c:pt idx="457">
                  <c:v>4/28/2015</c:v>
                </c:pt>
                <c:pt idx="458">
                  <c:v>5/4/2015</c:v>
                </c:pt>
                <c:pt idx="459">
                  <c:v>5/11/2015</c:v>
                </c:pt>
                <c:pt idx="460">
                  <c:v>5/15/2015</c:v>
                </c:pt>
                <c:pt idx="461">
                  <c:v>5/18/2015</c:v>
                </c:pt>
                <c:pt idx="462">
                  <c:v>5/20/2015</c:v>
                </c:pt>
                <c:pt idx="463">
                  <c:v>5/23/2015</c:v>
                </c:pt>
                <c:pt idx="464">
                  <c:v>6/5/2015</c:v>
                </c:pt>
                <c:pt idx="465">
                  <c:v>6/8/2015</c:v>
                </c:pt>
                <c:pt idx="466">
                  <c:v>6/9/2015</c:v>
                </c:pt>
                <c:pt idx="467">
                  <c:v>6/10/2015</c:v>
                </c:pt>
                <c:pt idx="468">
                  <c:v>6/12/2015</c:v>
                </c:pt>
                <c:pt idx="469">
                  <c:v>6/15/2015</c:v>
                </c:pt>
                <c:pt idx="470">
                  <c:v>6/17/2015</c:v>
                </c:pt>
                <c:pt idx="471">
                  <c:v>6/19/2015</c:v>
                </c:pt>
                <c:pt idx="472">
                  <c:v>6/21/2015</c:v>
                </c:pt>
                <c:pt idx="473">
                  <c:v>6/25/2015</c:v>
                </c:pt>
                <c:pt idx="474">
                  <c:v>7/1/2015</c:v>
                </c:pt>
                <c:pt idx="475">
                  <c:v>7/5/2015</c:v>
                </c:pt>
                <c:pt idx="476">
                  <c:v>7/7/2015</c:v>
                </c:pt>
                <c:pt idx="477">
                  <c:v>7/9/2015</c:v>
                </c:pt>
                <c:pt idx="478">
                  <c:v>7/16/2015</c:v>
                </c:pt>
                <c:pt idx="479">
                  <c:v>7/17/2015</c:v>
                </c:pt>
                <c:pt idx="480">
                  <c:v>7/24/2015</c:v>
                </c:pt>
                <c:pt idx="481">
                  <c:v>7/27/2015</c:v>
                </c:pt>
                <c:pt idx="482">
                  <c:v>7/28/2015</c:v>
                </c:pt>
                <c:pt idx="483">
                  <c:v>8/3/2015</c:v>
                </c:pt>
                <c:pt idx="484">
                  <c:v>8/13/2015</c:v>
                </c:pt>
                <c:pt idx="485">
                  <c:v>8/14/2015</c:v>
                </c:pt>
                <c:pt idx="486">
                  <c:v>8/21/2015</c:v>
                </c:pt>
                <c:pt idx="487">
                  <c:v>8/23/2015</c:v>
                </c:pt>
                <c:pt idx="488">
                  <c:v>8/24/2015</c:v>
                </c:pt>
                <c:pt idx="489">
                  <c:v>8/28/2015</c:v>
                </c:pt>
                <c:pt idx="490">
                  <c:v>8/29/2015</c:v>
                </c:pt>
                <c:pt idx="491">
                  <c:v>8/30/2015</c:v>
                </c:pt>
                <c:pt idx="492">
                  <c:v>9/3/2015</c:v>
                </c:pt>
                <c:pt idx="493">
                  <c:v>9/13/2015</c:v>
                </c:pt>
                <c:pt idx="494">
                  <c:v>9/14/2015</c:v>
                </c:pt>
                <c:pt idx="495">
                  <c:v>9/18/2015</c:v>
                </c:pt>
                <c:pt idx="496">
                  <c:v>9/21/2015</c:v>
                </c:pt>
                <c:pt idx="497">
                  <c:v>9/23/2015</c:v>
                </c:pt>
                <c:pt idx="498">
                  <c:v>9/28/2015</c:v>
                </c:pt>
                <c:pt idx="499">
                  <c:v>10/2/2015</c:v>
                </c:pt>
                <c:pt idx="500">
                  <c:v>10/3/2015</c:v>
                </c:pt>
                <c:pt idx="501">
                  <c:v>10/5/2015</c:v>
                </c:pt>
                <c:pt idx="502">
                  <c:v>10/6/2015</c:v>
                </c:pt>
                <c:pt idx="503">
                  <c:v>10/16/2015</c:v>
                </c:pt>
                <c:pt idx="504">
                  <c:v>10/21/2015</c:v>
                </c:pt>
                <c:pt idx="505">
                  <c:v>10/22/2015</c:v>
                </c:pt>
                <c:pt idx="506">
                  <c:v>10/30/2015</c:v>
                </c:pt>
                <c:pt idx="507">
                  <c:v>11/7/2015</c:v>
                </c:pt>
                <c:pt idx="508">
                  <c:v>11/14/2015</c:v>
                </c:pt>
                <c:pt idx="509">
                  <c:v>11/23/2015</c:v>
                </c:pt>
                <c:pt idx="510">
                  <c:v>11/24/2015</c:v>
                </c:pt>
                <c:pt idx="511">
                  <c:v>11/26/2015</c:v>
                </c:pt>
                <c:pt idx="512">
                  <c:v>11/29/2015</c:v>
                </c:pt>
                <c:pt idx="513">
                  <c:v>12/7/2015</c:v>
                </c:pt>
                <c:pt idx="514">
                  <c:v>12/8/2015</c:v>
                </c:pt>
                <c:pt idx="515">
                  <c:v>12/20/2015</c:v>
                </c:pt>
                <c:pt idx="516">
                  <c:v>12/22/2015</c:v>
                </c:pt>
                <c:pt idx="517">
                  <c:v>12/24/2015</c:v>
                </c:pt>
                <c:pt idx="518">
                  <c:v>12/26/2015</c:v>
                </c:pt>
                <c:pt idx="519">
                  <c:v>1/3/2016</c:v>
                </c:pt>
                <c:pt idx="520">
                  <c:v>1/5/2016</c:v>
                </c:pt>
                <c:pt idx="521">
                  <c:v>1/7/2016</c:v>
                </c:pt>
                <c:pt idx="522">
                  <c:v>1/8/2016</c:v>
                </c:pt>
                <c:pt idx="523">
                  <c:v>1/9/2016</c:v>
                </c:pt>
                <c:pt idx="524">
                  <c:v>1/18/2016</c:v>
                </c:pt>
                <c:pt idx="525">
                  <c:v>1/22/2016</c:v>
                </c:pt>
                <c:pt idx="526">
                  <c:v>1/24/2016</c:v>
                </c:pt>
                <c:pt idx="527">
                  <c:v>1/30/2016</c:v>
                </c:pt>
                <c:pt idx="528">
                  <c:v>2/3/2016</c:v>
                </c:pt>
                <c:pt idx="529">
                  <c:v>2/5/2016</c:v>
                </c:pt>
                <c:pt idx="530">
                  <c:v>2/8/2016</c:v>
                </c:pt>
                <c:pt idx="531">
                  <c:v>2/19/2016</c:v>
                </c:pt>
                <c:pt idx="532">
                  <c:v>2/22/2016</c:v>
                </c:pt>
                <c:pt idx="533">
                  <c:v>2/24/2016</c:v>
                </c:pt>
                <c:pt idx="534">
                  <c:v>2/25/2016</c:v>
                </c:pt>
                <c:pt idx="535">
                  <c:v>2/26/2016</c:v>
                </c:pt>
                <c:pt idx="536">
                  <c:v>3/2/2016</c:v>
                </c:pt>
                <c:pt idx="537">
                  <c:v>3/3/2016</c:v>
                </c:pt>
                <c:pt idx="538">
                  <c:v>3/4/2016</c:v>
                </c:pt>
                <c:pt idx="539">
                  <c:v>3/5/2016</c:v>
                </c:pt>
                <c:pt idx="540">
                  <c:v>3/6/2016</c:v>
                </c:pt>
                <c:pt idx="541">
                  <c:v>3/7/2016</c:v>
                </c:pt>
                <c:pt idx="542">
                  <c:v>3/15/2016</c:v>
                </c:pt>
                <c:pt idx="543">
                  <c:v>3/16/2016</c:v>
                </c:pt>
                <c:pt idx="544">
                  <c:v>3/17/2016</c:v>
                </c:pt>
                <c:pt idx="545">
                  <c:v>3/19/2016</c:v>
                </c:pt>
                <c:pt idx="546">
                  <c:v>3/27/2016</c:v>
                </c:pt>
                <c:pt idx="547">
                  <c:v>3/30/2016</c:v>
                </c:pt>
                <c:pt idx="548">
                  <c:v>4/1/2016</c:v>
                </c:pt>
                <c:pt idx="549">
                  <c:v>4/8/2016</c:v>
                </c:pt>
                <c:pt idx="550">
                  <c:v>4/15/2016</c:v>
                </c:pt>
                <c:pt idx="551">
                  <c:v>4/29/2016</c:v>
                </c:pt>
                <c:pt idx="552">
                  <c:v>5/6/2016</c:v>
                </c:pt>
                <c:pt idx="553">
                  <c:v>5/12/2016</c:v>
                </c:pt>
                <c:pt idx="554">
                  <c:v>5/17/2016</c:v>
                </c:pt>
                <c:pt idx="555">
                  <c:v>5/23/2016</c:v>
                </c:pt>
                <c:pt idx="556">
                  <c:v>5/25/2016</c:v>
                </c:pt>
                <c:pt idx="557">
                  <c:v>5/27/2016</c:v>
                </c:pt>
                <c:pt idx="558">
                  <c:v>5/30/2016</c:v>
                </c:pt>
                <c:pt idx="559">
                  <c:v>6/11/2016</c:v>
                </c:pt>
                <c:pt idx="560">
                  <c:v>6/13/2016</c:v>
                </c:pt>
                <c:pt idx="561">
                  <c:v>6/20/2016</c:v>
                </c:pt>
                <c:pt idx="562">
                  <c:v>6/27/2016</c:v>
                </c:pt>
                <c:pt idx="563">
                  <c:v>6/29/2016</c:v>
                </c:pt>
                <c:pt idx="564">
                  <c:v>7/4/2016</c:v>
                </c:pt>
                <c:pt idx="565">
                  <c:v>7/6/2016</c:v>
                </c:pt>
                <c:pt idx="566">
                  <c:v>7/8/2016</c:v>
                </c:pt>
                <c:pt idx="567">
                  <c:v>7/10/2016</c:v>
                </c:pt>
                <c:pt idx="568">
                  <c:v>7/22/2016</c:v>
                </c:pt>
                <c:pt idx="569">
                  <c:v>7/25/2016</c:v>
                </c:pt>
                <c:pt idx="570">
                  <c:v>7/26/2016</c:v>
                </c:pt>
                <c:pt idx="571">
                  <c:v>7/28/2016</c:v>
                </c:pt>
                <c:pt idx="572">
                  <c:v>8/2/2016</c:v>
                </c:pt>
                <c:pt idx="573">
                  <c:v>8/5/2016</c:v>
                </c:pt>
                <c:pt idx="574">
                  <c:v>8/6/2016</c:v>
                </c:pt>
                <c:pt idx="575">
                  <c:v>8/7/2016</c:v>
                </c:pt>
                <c:pt idx="576">
                  <c:v>8/9/2016</c:v>
                </c:pt>
                <c:pt idx="577">
                  <c:v>8/14/2016</c:v>
                </c:pt>
                <c:pt idx="578">
                  <c:v>8/19/2016</c:v>
                </c:pt>
                <c:pt idx="579">
                  <c:v>8/22/2016</c:v>
                </c:pt>
                <c:pt idx="580">
                  <c:v>8/23/2016</c:v>
                </c:pt>
                <c:pt idx="581">
                  <c:v>8/31/2016</c:v>
                </c:pt>
                <c:pt idx="582">
                  <c:v>9/3/2016</c:v>
                </c:pt>
                <c:pt idx="583">
                  <c:v>9/10/2016</c:v>
                </c:pt>
                <c:pt idx="584">
                  <c:v>9/13/2016</c:v>
                </c:pt>
                <c:pt idx="585">
                  <c:v>10/14/2016</c:v>
                </c:pt>
                <c:pt idx="586">
                  <c:v>11/1/2016</c:v>
                </c:pt>
                <c:pt idx="587">
                  <c:v>11/2/2016</c:v>
                </c:pt>
                <c:pt idx="588">
                  <c:v>11/6/2016</c:v>
                </c:pt>
                <c:pt idx="589">
                  <c:v>11/11/2016</c:v>
                </c:pt>
                <c:pt idx="590">
                  <c:v>11/12/2016</c:v>
                </c:pt>
                <c:pt idx="591">
                  <c:v>11/14/2016</c:v>
                </c:pt>
                <c:pt idx="592">
                  <c:v>11/23/2016</c:v>
                </c:pt>
                <c:pt idx="593">
                  <c:v>11/26/2016</c:v>
                </c:pt>
                <c:pt idx="594">
                  <c:v>11/27/2016</c:v>
                </c:pt>
                <c:pt idx="595">
                  <c:v>12/1/2016</c:v>
                </c:pt>
                <c:pt idx="596">
                  <c:v>12/8/2016</c:v>
                </c:pt>
                <c:pt idx="597">
                  <c:v>12/11/2016</c:v>
                </c:pt>
                <c:pt idx="598">
                  <c:v>12/12/2016</c:v>
                </c:pt>
                <c:pt idx="599">
                  <c:v>12/19/2016</c:v>
                </c:pt>
                <c:pt idx="600">
                  <c:v>12/20/2016</c:v>
                </c:pt>
                <c:pt idx="601">
                  <c:v>12/22/2016</c:v>
                </c:pt>
                <c:pt idx="602">
                  <c:v>12/26/2016</c:v>
                </c:pt>
                <c:pt idx="603">
                  <c:v>12/29/2016</c:v>
                </c:pt>
                <c:pt idx="604">
                  <c:v>1/11/2017</c:v>
                </c:pt>
                <c:pt idx="605">
                  <c:v>1/17/2017</c:v>
                </c:pt>
                <c:pt idx="606">
                  <c:v>1/22/2017</c:v>
                </c:pt>
                <c:pt idx="607">
                  <c:v>1/28/2017</c:v>
                </c:pt>
                <c:pt idx="608">
                  <c:v>2/3/2017</c:v>
                </c:pt>
                <c:pt idx="609">
                  <c:v>2/10/2017</c:v>
                </c:pt>
                <c:pt idx="610">
                  <c:v>2/13/2017</c:v>
                </c:pt>
                <c:pt idx="611">
                  <c:v>2/16/2017</c:v>
                </c:pt>
                <c:pt idx="612">
                  <c:v>2/17/2017</c:v>
                </c:pt>
                <c:pt idx="613">
                  <c:v>2/20/2017</c:v>
                </c:pt>
                <c:pt idx="614">
                  <c:v>2/21/2017</c:v>
                </c:pt>
                <c:pt idx="615">
                  <c:v>2/22/2017</c:v>
                </c:pt>
                <c:pt idx="616">
                  <c:v>2/28/2017</c:v>
                </c:pt>
                <c:pt idx="617">
                  <c:v>3/1/2017</c:v>
                </c:pt>
                <c:pt idx="618">
                  <c:v>3/2/2017</c:v>
                </c:pt>
                <c:pt idx="619">
                  <c:v>3/3/2017</c:v>
                </c:pt>
                <c:pt idx="620">
                  <c:v>3/12/2017</c:v>
                </c:pt>
                <c:pt idx="621">
                  <c:v>3/22/2017</c:v>
                </c:pt>
                <c:pt idx="622">
                  <c:v>3/23/2017</c:v>
                </c:pt>
                <c:pt idx="623">
                  <c:v>3/25/2017</c:v>
                </c:pt>
                <c:pt idx="624">
                  <c:v>4/11/2017</c:v>
                </c:pt>
                <c:pt idx="625">
                  <c:v>4/13/2017</c:v>
                </c:pt>
                <c:pt idx="626">
                  <c:v>4/15/2017</c:v>
                </c:pt>
                <c:pt idx="627">
                  <c:v>4/18/2017</c:v>
                </c:pt>
                <c:pt idx="628">
                  <c:v>4/20/2017</c:v>
                </c:pt>
                <c:pt idx="629">
                  <c:v>4/27/2017</c:v>
                </c:pt>
                <c:pt idx="630">
                  <c:v>4/28/2017</c:v>
                </c:pt>
                <c:pt idx="631">
                  <c:v>5/3/2017</c:v>
                </c:pt>
                <c:pt idx="632">
                  <c:v>5/5/2017</c:v>
                </c:pt>
                <c:pt idx="633">
                  <c:v>5/10/2017</c:v>
                </c:pt>
                <c:pt idx="634">
                  <c:v>5/13/2017</c:v>
                </c:pt>
                <c:pt idx="635">
                  <c:v>5/14/2017</c:v>
                </c:pt>
                <c:pt idx="636">
                  <c:v>5/21/2017</c:v>
                </c:pt>
                <c:pt idx="637">
                  <c:v>5/22/2017</c:v>
                </c:pt>
                <c:pt idx="638">
                  <c:v>5/23/2017</c:v>
                </c:pt>
                <c:pt idx="639">
                  <c:v>5/29/2017</c:v>
                </c:pt>
                <c:pt idx="640">
                  <c:v>6/1/2017</c:v>
                </c:pt>
                <c:pt idx="641">
                  <c:v>6/12/2017</c:v>
                </c:pt>
                <c:pt idx="642">
                  <c:v>6/15/2017</c:v>
                </c:pt>
                <c:pt idx="643">
                  <c:v>6/23/2017</c:v>
                </c:pt>
                <c:pt idx="644">
                  <c:v>6/25/2017</c:v>
                </c:pt>
                <c:pt idx="645">
                  <c:v>6/26/2017</c:v>
                </c:pt>
                <c:pt idx="646">
                  <c:v>6/29/2017</c:v>
                </c:pt>
                <c:pt idx="647">
                  <c:v>6/30/2017</c:v>
                </c:pt>
                <c:pt idx="648">
                  <c:v>7/6/2017</c:v>
                </c:pt>
                <c:pt idx="649">
                  <c:v>7/14/2017</c:v>
                </c:pt>
                <c:pt idx="650">
                  <c:v>7/17/2017</c:v>
                </c:pt>
                <c:pt idx="651">
                  <c:v>7/19/2017</c:v>
                </c:pt>
                <c:pt idx="652">
                  <c:v>7/22/2017</c:v>
                </c:pt>
                <c:pt idx="653">
                  <c:v>7/23/2017</c:v>
                </c:pt>
                <c:pt idx="654">
                  <c:v>7/25/2017</c:v>
                </c:pt>
                <c:pt idx="655">
                  <c:v>7/27/2017</c:v>
                </c:pt>
                <c:pt idx="656">
                  <c:v>7/29/2017</c:v>
                </c:pt>
                <c:pt idx="657">
                  <c:v>8/1/2017</c:v>
                </c:pt>
                <c:pt idx="658">
                  <c:v>8/2/2017</c:v>
                </c:pt>
                <c:pt idx="659">
                  <c:v>8/3/2017</c:v>
                </c:pt>
                <c:pt idx="660">
                  <c:v>8/17/2017</c:v>
                </c:pt>
                <c:pt idx="661">
                  <c:v>8/22/2017</c:v>
                </c:pt>
                <c:pt idx="662">
                  <c:v>8/24/2017</c:v>
                </c:pt>
                <c:pt idx="663">
                  <c:v>8/26/2017</c:v>
                </c:pt>
                <c:pt idx="664">
                  <c:v>8/29/2017</c:v>
                </c:pt>
                <c:pt idx="665">
                  <c:v>8/30/2017</c:v>
                </c:pt>
                <c:pt idx="666">
                  <c:v>9/1/2017</c:v>
                </c:pt>
                <c:pt idx="667">
                  <c:v>9/2/2017</c:v>
                </c:pt>
                <c:pt idx="668">
                  <c:v>9/12/2017</c:v>
                </c:pt>
                <c:pt idx="669">
                  <c:v>9/13/2017</c:v>
                </c:pt>
                <c:pt idx="670">
                  <c:v>9/17/2017</c:v>
                </c:pt>
                <c:pt idx="671">
                  <c:v>9/21/2017</c:v>
                </c:pt>
                <c:pt idx="672">
                  <c:v>9/22/2017</c:v>
                </c:pt>
                <c:pt idx="673">
                  <c:v>10/4/2017</c:v>
                </c:pt>
                <c:pt idx="674">
                  <c:v>10/7/2017</c:v>
                </c:pt>
                <c:pt idx="675">
                  <c:v>10/8/2017</c:v>
                </c:pt>
                <c:pt idx="676">
                  <c:v>10/14/2017</c:v>
                </c:pt>
                <c:pt idx="677">
                  <c:v>10/16/2017</c:v>
                </c:pt>
                <c:pt idx="678">
                  <c:v>10/17/2017</c:v>
                </c:pt>
                <c:pt idx="679">
                  <c:v>10/20/2017</c:v>
                </c:pt>
                <c:pt idx="680">
                  <c:v>11/1/2017</c:v>
                </c:pt>
                <c:pt idx="681">
                  <c:v>11/6/2017</c:v>
                </c:pt>
                <c:pt idx="682">
                  <c:v>11/9/2017</c:v>
                </c:pt>
                <c:pt idx="683">
                  <c:v>11/14/2017</c:v>
                </c:pt>
                <c:pt idx="684">
                  <c:v>11/17/2017</c:v>
                </c:pt>
                <c:pt idx="685">
                  <c:v>11/21/2017</c:v>
                </c:pt>
                <c:pt idx="686">
                  <c:v>11/23/2017</c:v>
                </c:pt>
                <c:pt idx="687">
                  <c:v>11/27/2017</c:v>
                </c:pt>
                <c:pt idx="688">
                  <c:v>11/28/2017</c:v>
                </c:pt>
                <c:pt idx="689">
                  <c:v>11/29/2017</c:v>
                </c:pt>
                <c:pt idx="690">
                  <c:v>12/8/2017</c:v>
                </c:pt>
                <c:pt idx="691">
                  <c:v>12/14/2017</c:v>
                </c:pt>
                <c:pt idx="692">
                  <c:v>12/19/2017</c:v>
                </c:pt>
                <c:pt idx="693">
                  <c:v>12/22/2017</c:v>
                </c:pt>
                <c:pt idx="694">
                  <c:v>12/25/2017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1/2/2018</c:v>
                </c:pt>
                <c:pt idx="698">
                  <c:v>1/3/2018</c:v>
                </c:pt>
                <c:pt idx="699">
                  <c:v>1/7/2018</c:v>
                </c:pt>
                <c:pt idx="700">
                  <c:v>1/10/2018</c:v>
                </c:pt>
                <c:pt idx="701">
                  <c:v>1/12/2018</c:v>
                </c:pt>
                <c:pt idx="702">
                  <c:v>1/22/2018</c:v>
                </c:pt>
                <c:pt idx="703">
                  <c:v>1/25/2018</c:v>
                </c:pt>
                <c:pt idx="704">
                  <c:v>1/27/2018</c:v>
                </c:pt>
                <c:pt idx="705">
                  <c:v>2/3/2018</c:v>
                </c:pt>
                <c:pt idx="706">
                  <c:v>2/5/2018</c:v>
                </c:pt>
                <c:pt idx="707">
                  <c:v>2/7/2018</c:v>
                </c:pt>
                <c:pt idx="708">
                  <c:v>2/10/2018</c:v>
                </c:pt>
                <c:pt idx="709">
                  <c:v>2/11/2018</c:v>
                </c:pt>
                <c:pt idx="710">
                  <c:v>2/21/2018</c:v>
                </c:pt>
                <c:pt idx="711">
                  <c:v>2/23/2018</c:v>
                </c:pt>
                <c:pt idx="712">
                  <c:v>2/25/2018</c:v>
                </c:pt>
                <c:pt idx="713">
                  <c:v>3/4/2018</c:v>
                </c:pt>
                <c:pt idx="714">
                  <c:v>3/5/2018</c:v>
                </c:pt>
                <c:pt idx="715">
                  <c:v>3/9/2018</c:v>
                </c:pt>
                <c:pt idx="716">
                  <c:v>3/11/2018</c:v>
                </c:pt>
                <c:pt idx="717">
                  <c:v>3/21/2018</c:v>
                </c:pt>
                <c:pt idx="718">
                  <c:v>3/27/2018</c:v>
                </c:pt>
                <c:pt idx="719">
                  <c:v>3/31/2018</c:v>
                </c:pt>
                <c:pt idx="720">
                  <c:v>4/3/2018</c:v>
                </c:pt>
                <c:pt idx="721">
                  <c:v>4/4/2018</c:v>
                </c:pt>
                <c:pt idx="722">
                  <c:v>4/8/2018</c:v>
                </c:pt>
                <c:pt idx="723">
                  <c:v>4/9/2018</c:v>
                </c:pt>
                <c:pt idx="724">
                  <c:v>4/15/2018</c:v>
                </c:pt>
                <c:pt idx="725">
                  <c:v>4/16/2018</c:v>
                </c:pt>
                <c:pt idx="726">
                  <c:v>4/18/2018</c:v>
                </c:pt>
                <c:pt idx="727">
                  <c:v>4/21/2018</c:v>
                </c:pt>
                <c:pt idx="728">
                  <c:v>4/23/2018</c:v>
                </c:pt>
                <c:pt idx="729">
                  <c:v>5/5/2018</c:v>
                </c:pt>
                <c:pt idx="730">
                  <c:v>5/7/2018</c:v>
                </c:pt>
                <c:pt idx="731">
                  <c:v>5/8/2018</c:v>
                </c:pt>
                <c:pt idx="732">
                  <c:v>5/13/2018</c:v>
                </c:pt>
                <c:pt idx="733">
                  <c:v>5/14/2018</c:v>
                </c:pt>
                <c:pt idx="734">
                  <c:v>5/15/2018</c:v>
                </c:pt>
                <c:pt idx="735">
                  <c:v>5/21/2018</c:v>
                </c:pt>
                <c:pt idx="736">
                  <c:v>5/31/2018</c:v>
                </c:pt>
                <c:pt idx="737">
                  <c:v>6/4/2018</c:v>
                </c:pt>
                <c:pt idx="738">
                  <c:v>6/8/2018</c:v>
                </c:pt>
                <c:pt idx="739">
                  <c:v>6/12/2018</c:v>
                </c:pt>
                <c:pt idx="740">
                  <c:v>6/15/2018</c:v>
                </c:pt>
                <c:pt idx="741">
                  <c:v>6/16/2018</c:v>
                </c:pt>
                <c:pt idx="742">
                  <c:v>6/22/2018</c:v>
                </c:pt>
                <c:pt idx="743">
                  <c:v>6/26/2018</c:v>
                </c:pt>
                <c:pt idx="744">
                  <c:v>7/2/2018</c:v>
                </c:pt>
                <c:pt idx="745">
                  <c:v>7/14/2018</c:v>
                </c:pt>
                <c:pt idx="746">
                  <c:v>7/15/2018</c:v>
                </c:pt>
                <c:pt idx="747">
                  <c:v>7/17/2018</c:v>
                </c:pt>
                <c:pt idx="748">
                  <c:v>7/20/2018</c:v>
                </c:pt>
                <c:pt idx="749">
                  <c:v>7/21/2018</c:v>
                </c:pt>
                <c:pt idx="750">
                  <c:v>7/28/2018</c:v>
                </c:pt>
                <c:pt idx="751">
                  <c:v>7/29/2018</c:v>
                </c:pt>
                <c:pt idx="752">
                  <c:v>7/30/2018</c:v>
                </c:pt>
                <c:pt idx="753">
                  <c:v>7/31/2018</c:v>
                </c:pt>
                <c:pt idx="754">
                  <c:v>8/10/2018</c:v>
                </c:pt>
                <c:pt idx="755">
                  <c:v>8/17/2018</c:v>
                </c:pt>
                <c:pt idx="756">
                  <c:v>8/26/2018</c:v>
                </c:pt>
                <c:pt idx="757">
                  <c:v>8/28/2018</c:v>
                </c:pt>
                <c:pt idx="758">
                  <c:v>8/30/2018</c:v>
                </c:pt>
                <c:pt idx="759">
                  <c:v>9/2/2018</c:v>
                </c:pt>
                <c:pt idx="760">
                  <c:v>9/3/2018</c:v>
                </c:pt>
                <c:pt idx="761">
                  <c:v>9/8/2018</c:v>
                </c:pt>
                <c:pt idx="762">
                  <c:v>9/11/2018</c:v>
                </c:pt>
                <c:pt idx="763">
                  <c:v>9/16/2018</c:v>
                </c:pt>
                <c:pt idx="764">
                  <c:v>9/17/2018</c:v>
                </c:pt>
                <c:pt idx="765">
                  <c:v>9/19/2018</c:v>
                </c:pt>
                <c:pt idx="766">
                  <c:v>9/26/2018</c:v>
                </c:pt>
                <c:pt idx="767">
                  <c:v>9/27/2018</c:v>
                </c:pt>
                <c:pt idx="768">
                  <c:v>10/5/2018</c:v>
                </c:pt>
                <c:pt idx="769">
                  <c:v>10/9/2018</c:v>
                </c:pt>
                <c:pt idx="770">
                  <c:v>10/17/2018</c:v>
                </c:pt>
                <c:pt idx="771">
                  <c:v>10/21/2018</c:v>
                </c:pt>
                <c:pt idx="772">
                  <c:v>10/26/2018</c:v>
                </c:pt>
                <c:pt idx="773">
                  <c:v>11/3/2018</c:v>
                </c:pt>
                <c:pt idx="774">
                  <c:v>11/4/2018</c:v>
                </c:pt>
                <c:pt idx="775">
                  <c:v>11/13/2018</c:v>
                </c:pt>
                <c:pt idx="776">
                  <c:v>11/20/2018</c:v>
                </c:pt>
                <c:pt idx="777">
                  <c:v>11/27/2018</c:v>
                </c:pt>
                <c:pt idx="778">
                  <c:v>11/30/2018</c:v>
                </c:pt>
                <c:pt idx="779">
                  <c:v>12/8/2018</c:v>
                </c:pt>
                <c:pt idx="780">
                  <c:v>12/9/2018</c:v>
                </c:pt>
                <c:pt idx="781">
                  <c:v>12/16/2018</c:v>
                </c:pt>
                <c:pt idx="782">
                  <c:v>12/17/2018</c:v>
                </c:pt>
                <c:pt idx="783">
                  <c:v>12/18/2018</c:v>
                </c:pt>
                <c:pt idx="784">
                  <c:v>12/30/2018</c:v>
                </c:pt>
                <c:pt idx="785">
                  <c:v>1/6/2019</c:v>
                </c:pt>
                <c:pt idx="786">
                  <c:v>1/10/2019</c:v>
                </c:pt>
                <c:pt idx="787">
                  <c:v>1/11/2019</c:v>
                </c:pt>
                <c:pt idx="788">
                  <c:v>1/16/2019</c:v>
                </c:pt>
                <c:pt idx="789">
                  <c:v>1/17/2019</c:v>
                </c:pt>
                <c:pt idx="790">
                  <c:v>1/19/2019</c:v>
                </c:pt>
                <c:pt idx="791">
                  <c:v>1/20/2019</c:v>
                </c:pt>
                <c:pt idx="792">
                  <c:v>1/21/2019</c:v>
                </c:pt>
                <c:pt idx="793">
                  <c:v>1/26/2019</c:v>
                </c:pt>
                <c:pt idx="794">
                  <c:v>1/27/2019</c:v>
                </c:pt>
                <c:pt idx="795">
                  <c:v>1/28/2019</c:v>
                </c:pt>
                <c:pt idx="796">
                  <c:v>1/31/2019</c:v>
                </c:pt>
                <c:pt idx="797">
                  <c:v>2/7/2019</c:v>
                </c:pt>
                <c:pt idx="798">
                  <c:v>2/9/2019</c:v>
                </c:pt>
                <c:pt idx="799">
                  <c:v>2/13/2019</c:v>
                </c:pt>
                <c:pt idx="800">
                  <c:v>2/14/2019</c:v>
                </c:pt>
                <c:pt idx="801">
                  <c:v>2/19/2019</c:v>
                </c:pt>
                <c:pt idx="802">
                  <c:v>2/22/2019</c:v>
                </c:pt>
                <c:pt idx="803">
                  <c:v>3/4/2019</c:v>
                </c:pt>
                <c:pt idx="804">
                  <c:v>3/6/2019</c:v>
                </c:pt>
                <c:pt idx="805">
                  <c:v>3/11/2019</c:v>
                </c:pt>
                <c:pt idx="806">
                  <c:v>3/12/2019</c:v>
                </c:pt>
                <c:pt idx="807">
                  <c:v>3/17/2019</c:v>
                </c:pt>
                <c:pt idx="808">
                  <c:v>3/26/2019</c:v>
                </c:pt>
                <c:pt idx="809">
                  <c:v>3/27/2019</c:v>
                </c:pt>
                <c:pt idx="810">
                  <c:v>3/29/2019</c:v>
                </c:pt>
                <c:pt idx="811">
                  <c:v>4/6/2019</c:v>
                </c:pt>
                <c:pt idx="812">
                  <c:v>4/7/2019</c:v>
                </c:pt>
                <c:pt idx="813">
                  <c:v>4/9/2019</c:v>
                </c:pt>
                <c:pt idx="814">
                  <c:v>4/14/2019</c:v>
                </c:pt>
                <c:pt idx="815">
                  <c:v>4/15/2019</c:v>
                </c:pt>
                <c:pt idx="816">
                  <c:v>4/16/2019</c:v>
                </c:pt>
                <c:pt idx="817">
                  <c:v>4/18/2019</c:v>
                </c:pt>
                <c:pt idx="818">
                  <c:v>4/19/2019</c:v>
                </c:pt>
                <c:pt idx="819">
                  <c:v>4/20/2019</c:v>
                </c:pt>
                <c:pt idx="820">
                  <c:v>4/27/2019</c:v>
                </c:pt>
                <c:pt idx="821">
                  <c:v>4/28/2019</c:v>
                </c:pt>
                <c:pt idx="822">
                  <c:v>5/1/2019</c:v>
                </c:pt>
                <c:pt idx="823">
                  <c:v>5/3/2019</c:v>
                </c:pt>
                <c:pt idx="824">
                  <c:v>5/4/2019</c:v>
                </c:pt>
                <c:pt idx="825">
                  <c:v>5/12/2019</c:v>
                </c:pt>
                <c:pt idx="826">
                  <c:v>5/13/2019</c:v>
                </c:pt>
                <c:pt idx="827">
                  <c:v>5/24/2019</c:v>
                </c:pt>
                <c:pt idx="828">
                  <c:v>6/8/2019</c:v>
                </c:pt>
                <c:pt idx="829">
                  <c:v>6/10/2019</c:v>
                </c:pt>
                <c:pt idx="830">
                  <c:v>6/15/2019</c:v>
                </c:pt>
                <c:pt idx="831">
                  <c:v>6/17/2019</c:v>
                </c:pt>
                <c:pt idx="832">
                  <c:v>6/24/2019</c:v>
                </c:pt>
                <c:pt idx="833">
                  <c:v>6/25/2019</c:v>
                </c:pt>
                <c:pt idx="834">
                  <c:v>6/29/2019</c:v>
                </c:pt>
                <c:pt idx="835">
                  <c:v>7/1/2019</c:v>
                </c:pt>
                <c:pt idx="836">
                  <c:v>7/4/2019</c:v>
                </c:pt>
                <c:pt idx="837">
                  <c:v>7/5/2019</c:v>
                </c:pt>
                <c:pt idx="838">
                  <c:v>7/9/2019</c:v>
                </c:pt>
                <c:pt idx="839">
                  <c:v>7/10/2019</c:v>
                </c:pt>
                <c:pt idx="840">
                  <c:v>7/21/2019</c:v>
                </c:pt>
                <c:pt idx="841">
                  <c:v>7/22/2019</c:v>
                </c:pt>
                <c:pt idx="842">
                  <c:v>7/25/2019</c:v>
                </c:pt>
                <c:pt idx="843">
                  <c:v>8/1/2019</c:v>
                </c:pt>
                <c:pt idx="844">
                  <c:v>8/4/2019</c:v>
                </c:pt>
                <c:pt idx="845">
                  <c:v>8/11/2019</c:v>
                </c:pt>
                <c:pt idx="846">
                  <c:v>8/28/2019</c:v>
                </c:pt>
                <c:pt idx="847">
                  <c:v>9/8/2019</c:v>
                </c:pt>
                <c:pt idx="848">
                  <c:v>9/9/2019</c:v>
                </c:pt>
                <c:pt idx="849">
                  <c:v>9/11/2019</c:v>
                </c:pt>
                <c:pt idx="850">
                  <c:v>9/29/2019</c:v>
                </c:pt>
                <c:pt idx="851">
                  <c:v>10/5/2019</c:v>
                </c:pt>
                <c:pt idx="852">
                  <c:v>10/6/2019</c:v>
                </c:pt>
                <c:pt idx="853">
                  <c:v>10/13/2019</c:v>
                </c:pt>
                <c:pt idx="854">
                  <c:v>10/14/2019</c:v>
                </c:pt>
                <c:pt idx="855">
                  <c:v>10/15/2019</c:v>
                </c:pt>
                <c:pt idx="856">
                  <c:v>10/18/2019</c:v>
                </c:pt>
                <c:pt idx="857">
                  <c:v>10/20/2019</c:v>
                </c:pt>
                <c:pt idx="858">
                  <c:v>10/22/2019</c:v>
                </c:pt>
                <c:pt idx="859">
                  <c:v>10/27/2019</c:v>
                </c:pt>
                <c:pt idx="860">
                  <c:v>10/31/2019</c:v>
                </c:pt>
                <c:pt idx="861">
                  <c:v>11/11/2019</c:v>
                </c:pt>
                <c:pt idx="862">
                  <c:v>11/15/2019</c:v>
                </c:pt>
                <c:pt idx="863">
                  <c:v>11/17/2019</c:v>
                </c:pt>
                <c:pt idx="864">
                  <c:v>11/18/2019</c:v>
                </c:pt>
                <c:pt idx="865">
                  <c:v>11/19/2019</c:v>
                </c:pt>
                <c:pt idx="866">
                  <c:v>11/30/2019</c:v>
                </c:pt>
                <c:pt idx="867">
                  <c:v>12/6/2019</c:v>
                </c:pt>
                <c:pt idx="868">
                  <c:v>12/7/2019</c:v>
                </c:pt>
                <c:pt idx="869">
                  <c:v>12/10/2019</c:v>
                </c:pt>
                <c:pt idx="870">
                  <c:v>12/12/2019</c:v>
                </c:pt>
                <c:pt idx="871">
                  <c:v>12/14/2019</c:v>
                </c:pt>
                <c:pt idx="872">
                  <c:v>12/15/2019</c:v>
                </c:pt>
                <c:pt idx="873">
                  <c:v>12/16/2019</c:v>
                </c:pt>
                <c:pt idx="874">
                  <c:v>12/22/2019</c:v>
                </c:pt>
                <c:pt idx="875">
                  <c:v>12/25/2019</c:v>
                </c:pt>
                <c:pt idx="876">
                  <c:v>12/31/2019</c:v>
                </c:pt>
                <c:pt idx="877">
                  <c:v>1/15/2020</c:v>
                </c:pt>
                <c:pt idx="878">
                  <c:v>1/27/2020</c:v>
                </c:pt>
              </c:strCache>
            </c:strRef>
          </c:cat>
          <c:val>
            <c:numRef>
              <c:f>'Launch Date Outcome'!$D$6:$D$885</c:f>
              <c:numCache>
                <c:formatCode>General</c:formatCode>
                <c:ptCount val="879"/>
                <c:pt idx="53">
                  <c:v>1</c:v>
                </c:pt>
                <c:pt idx="144">
                  <c:v>1</c:v>
                </c:pt>
                <c:pt idx="222">
                  <c:v>1</c:v>
                </c:pt>
                <c:pt idx="250">
                  <c:v>1</c:v>
                </c:pt>
                <c:pt idx="257">
                  <c:v>1</c:v>
                </c:pt>
                <c:pt idx="328">
                  <c:v>1</c:v>
                </c:pt>
                <c:pt idx="415">
                  <c:v>1</c:v>
                </c:pt>
                <c:pt idx="457">
                  <c:v>1</c:v>
                </c:pt>
                <c:pt idx="513">
                  <c:v>1</c:v>
                </c:pt>
                <c:pt idx="552">
                  <c:v>1</c:v>
                </c:pt>
                <c:pt idx="598">
                  <c:v>1</c:v>
                </c:pt>
                <c:pt idx="606">
                  <c:v>1</c:v>
                </c:pt>
                <c:pt idx="750">
                  <c:v>1</c:v>
                </c:pt>
                <c:pt idx="7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A-4694-8D29-2316E2D4E351}"/>
            </c:ext>
          </c:extLst>
        </c:ser>
        <c:ser>
          <c:idx val="3"/>
          <c:order val="3"/>
          <c:tx>
            <c:strRef>
              <c:f>'Launch Date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Outcome'!$A$6:$A$885</c:f>
              <c:strCache>
                <c:ptCount val="879"/>
                <c:pt idx="0">
                  <c:v>1/1/1970</c:v>
                </c:pt>
                <c:pt idx="1">
                  <c:v>1/9/2010</c:v>
                </c:pt>
                <c:pt idx="2">
                  <c:v>1/19/2010</c:v>
                </c:pt>
                <c:pt idx="3">
                  <c:v>1/25/2010</c:v>
                </c:pt>
                <c:pt idx="4">
                  <c:v>2/5/2010</c:v>
                </c:pt>
                <c:pt idx="5">
                  <c:v>2/9/2010</c:v>
                </c:pt>
                <c:pt idx="6">
                  <c:v>2/11/2010</c:v>
                </c:pt>
                <c:pt idx="7">
                  <c:v>2/14/2010</c:v>
                </c:pt>
                <c:pt idx="8">
                  <c:v>2/27/2010</c:v>
                </c:pt>
                <c:pt idx="9">
                  <c:v>3/1/2010</c:v>
                </c:pt>
                <c:pt idx="10">
                  <c:v>3/4/2010</c:v>
                </c:pt>
                <c:pt idx="11">
                  <c:v>3/11/2010</c:v>
                </c:pt>
                <c:pt idx="12">
                  <c:v>3/16/2010</c:v>
                </c:pt>
                <c:pt idx="13">
                  <c:v>3/18/2010</c:v>
                </c:pt>
                <c:pt idx="14">
                  <c:v>3/21/2010</c:v>
                </c:pt>
                <c:pt idx="15">
                  <c:v>3/22/2010</c:v>
                </c:pt>
                <c:pt idx="16">
                  <c:v>3/25/2010</c:v>
                </c:pt>
                <c:pt idx="17">
                  <c:v>3/28/2010</c:v>
                </c:pt>
                <c:pt idx="18">
                  <c:v>4/8/2010</c:v>
                </c:pt>
                <c:pt idx="19">
                  <c:v>4/9/2010</c:v>
                </c:pt>
                <c:pt idx="20">
                  <c:v>4/15/2010</c:v>
                </c:pt>
                <c:pt idx="21">
                  <c:v>4/17/2010</c:v>
                </c:pt>
                <c:pt idx="22">
                  <c:v>4/20/2010</c:v>
                </c:pt>
                <c:pt idx="23">
                  <c:v>4/23/2010</c:v>
                </c:pt>
                <c:pt idx="24">
                  <c:v>4/26/2010</c:v>
                </c:pt>
                <c:pt idx="25">
                  <c:v>5/12/2010</c:v>
                </c:pt>
                <c:pt idx="26">
                  <c:v>5/21/2010</c:v>
                </c:pt>
                <c:pt idx="27">
                  <c:v>5/23/2010</c:v>
                </c:pt>
                <c:pt idx="28">
                  <c:v>5/25/2010</c:v>
                </c:pt>
                <c:pt idx="29">
                  <c:v>5/30/2010</c:v>
                </c:pt>
                <c:pt idx="30">
                  <c:v>6/5/2010</c:v>
                </c:pt>
                <c:pt idx="31">
                  <c:v>6/6/2010</c:v>
                </c:pt>
                <c:pt idx="32">
                  <c:v>6/7/2010</c:v>
                </c:pt>
                <c:pt idx="33">
                  <c:v>6/12/2010</c:v>
                </c:pt>
                <c:pt idx="34">
                  <c:v>6/15/2010</c:v>
                </c:pt>
                <c:pt idx="35">
                  <c:v>6/16/2010</c:v>
                </c:pt>
                <c:pt idx="36">
                  <c:v>6/19/2010</c:v>
                </c:pt>
                <c:pt idx="37">
                  <c:v>6/21/2010</c:v>
                </c:pt>
                <c:pt idx="38">
                  <c:v>6/23/2010</c:v>
                </c:pt>
                <c:pt idx="39">
                  <c:v>6/26/2010</c:v>
                </c:pt>
                <c:pt idx="40">
                  <c:v>6/28/2010</c:v>
                </c:pt>
                <c:pt idx="41">
                  <c:v>6/29/2010</c:v>
                </c:pt>
                <c:pt idx="42">
                  <c:v>7/1/2010</c:v>
                </c:pt>
                <c:pt idx="43">
                  <c:v>7/6/2010</c:v>
                </c:pt>
                <c:pt idx="44">
                  <c:v>7/8/2010</c:v>
                </c:pt>
                <c:pt idx="45">
                  <c:v>7/14/2010</c:v>
                </c:pt>
                <c:pt idx="46">
                  <c:v>7/15/2010</c:v>
                </c:pt>
                <c:pt idx="47">
                  <c:v>7/19/2010</c:v>
                </c:pt>
                <c:pt idx="48">
                  <c:v>7/27/2010</c:v>
                </c:pt>
                <c:pt idx="49">
                  <c:v>7/31/2010</c:v>
                </c:pt>
                <c:pt idx="50">
                  <c:v>8/5/2010</c:v>
                </c:pt>
                <c:pt idx="51">
                  <c:v>8/6/2010</c:v>
                </c:pt>
                <c:pt idx="52">
                  <c:v>8/7/2010</c:v>
                </c:pt>
                <c:pt idx="53">
                  <c:v>8/9/2010</c:v>
                </c:pt>
                <c:pt idx="54">
                  <c:v>8/12/2010</c:v>
                </c:pt>
                <c:pt idx="55">
                  <c:v>8/14/2010</c:v>
                </c:pt>
                <c:pt idx="56">
                  <c:v>8/16/2010</c:v>
                </c:pt>
                <c:pt idx="57">
                  <c:v>8/19/2010</c:v>
                </c:pt>
                <c:pt idx="58">
                  <c:v>8/24/2010</c:v>
                </c:pt>
                <c:pt idx="59">
                  <c:v>8/25/2010</c:v>
                </c:pt>
                <c:pt idx="60">
                  <c:v>8/26/2010</c:v>
                </c:pt>
                <c:pt idx="61">
                  <c:v>8/27/2010</c:v>
                </c:pt>
                <c:pt idx="62">
                  <c:v>8/31/2010</c:v>
                </c:pt>
                <c:pt idx="63">
                  <c:v>9/2/2010</c:v>
                </c:pt>
                <c:pt idx="64">
                  <c:v>9/9/2010</c:v>
                </c:pt>
                <c:pt idx="65">
                  <c:v>9/15/2010</c:v>
                </c:pt>
                <c:pt idx="66">
                  <c:v>9/21/2010</c:v>
                </c:pt>
                <c:pt idx="67">
                  <c:v>9/27/2010</c:v>
                </c:pt>
                <c:pt idx="68">
                  <c:v>9/28/2010</c:v>
                </c:pt>
                <c:pt idx="69">
                  <c:v>9/30/2010</c:v>
                </c:pt>
                <c:pt idx="70">
                  <c:v>10/4/2010</c:v>
                </c:pt>
                <c:pt idx="71">
                  <c:v>10/5/2010</c:v>
                </c:pt>
                <c:pt idx="72">
                  <c:v>10/6/2010</c:v>
                </c:pt>
                <c:pt idx="73">
                  <c:v>10/7/2010</c:v>
                </c:pt>
                <c:pt idx="74">
                  <c:v>10/13/2010</c:v>
                </c:pt>
                <c:pt idx="75">
                  <c:v>10/18/2010</c:v>
                </c:pt>
                <c:pt idx="76">
                  <c:v>10/20/2010</c:v>
                </c:pt>
                <c:pt idx="77">
                  <c:v>10/23/2010</c:v>
                </c:pt>
                <c:pt idx="78">
                  <c:v>10/24/2010</c:v>
                </c:pt>
                <c:pt idx="79">
                  <c:v>10/25/2010</c:v>
                </c:pt>
                <c:pt idx="80">
                  <c:v>10/28/2010</c:v>
                </c:pt>
                <c:pt idx="81">
                  <c:v>10/31/2010</c:v>
                </c:pt>
                <c:pt idx="82">
                  <c:v>11/2/2010</c:v>
                </c:pt>
                <c:pt idx="83">
                  <c:v>11/6/2010</c:v>
                </c:pt>
                <c:pt idx="84">
                  <c:v>11/15/2010</c:v>
                </c:pt>
                <c:pt idx="85">
                  <c:v>11/17/2010</c:v>
                </c:pt>
                <c:pt idx="86">
                  <c:v>11/23/2010</c:v>
                </c:pt>
                <c:pt idx="87">
                  <c:v>11/25/2010</c:v>
                </c:pt>
                <c:pt idx="88">
                  <c:v>12/2/2010</c:v>
                </c:pt>
                <c:pt idx="89">
                  <c:v>12/3/2010</c:v>
                </c:pt>
                <c:pt idx="90">
                  <c:v>12/10/2010</c:v>
                </c:pt>
                <c:pt idx="91">
                  <c:v>12/13/2010</c:v>
                </c:pt>
                <c:pt idx="92">
                  <c:v>12/15/2010</c:v>
                </c:pt>
                <c:pt idx="93">
                  <c:v>12/19/2010</c:v>
                </c:pt>
                <c:pt idx="94">
                  <c:v>12/22/2010</c:v>
                </c:pt>
                <c:pt idx="95">
                  <c:v>1/1/2011</c:v>
                </c:pt>
                <c:pt idx="96">
                  <c:v>1/2/2011</c:v>
                </c:pt>
                <c:pt idx="97">
                  <c:v>1/3/2011</c:v>
                </c:pt>
                <c:pt idx="98">
                  <c:v>1/6/2011</c:v>
                </c:pt>
                <c:pt idx="99">
                  <c:v>1/9/2011</c:v>
                </c:pt>
                <c:pt idx="100">
                  <c:v>1/11/2011</c:v>
                </c:pt>
                <c:pt idx="101">
                  <c:v>1/12/2011</c:v>
                </c:pt>
                <c:pt idx="102">
                  <c:v>1/13/2011</c:v>
                </c:pt>
                <c:pt idx="103">
                  <c:v>1/17/2011</c:v>
                </c:pt>
                <c:pt idx="104">
                  <c:v>1/22/2011</c:v>
                </c:pt>
                <c:pt idx="105">
                  <c:v>1/25/2011</c:v>
                </c:pt>
                <c:pt idx="106">
                  <c:v>1/27/2011</c:v>
                </c:pt>
                <c:pt idx="107">
                  <c:v>1/28/2011</c:v>
                </c:pt>
                <c:pt idx="108">
                  <c:v>2/2/2011</c:v>
                </c:pt>
                <c:pt idx="109">
                  <c:v>2/11/2011</c:v>
                </c:pt>
                <c:pt idx="110">
                  <c:v>2/14/2011</c:v>
                </c:pt>
                <c:pt idx="111">
                  <c:v>2/16/2011</c:v>
                </c:pt>
                <c:pt idx="112">
                  <c:v>2/17/2011</c:v>
                </c:pt>
                <c:pt idx="113">
                  <c:v>2/21/2011</c:v>
                </c:pt>
                <c:pt idx="114">
                  <c:v>2/26/2011</c:v>
                </c:pt>
                <c:pt idx="115">
                  <c:v>3/1/2011</c:v>
                </c:pt>
                <c:pt idx="116">
                  <c:v>3/5/2011</c:v>
                </c:pt>
                <c:pt idx="117">
                  <c:v>3/8/2011</c:v>
                </c:pt>
                <c:pt idx="118">
                  <c:v>3/10/2011</c:v>
                </c:pt>
                <c:pt idx="119">
                  <c:v>3/11/2011</c:v>
                </c:pt>
                <c:pt idx="120">
                  <c:v>3/27/2011</c:v>
                </c:pt>
                <c:pt idx="121">
                  <c:v>4/1/2011</c:v>
                </c:pt>
                <c:pt idx="122">
                  <c:v>4/3/2011</c:v>
                </c:pt>
                <c:pt idx="123">
                  <c:v>4/5/2011</c:v>
                </c:pt>
                <c:pt idx="124">
                  <c:v>4/8/2011</c:v>
                </c:pt>
                <c:pt idx="125">
                  <c:v>4/18/2011</c:v>
                </c:pt>
                <c:pt idx="126">
                  <c:v>4/27/2011</c:v>
                </c:pt>
                <c:pt idx="127">
                  <c:v>4/29/2011</c:v>
                </c:pt>
                <c:pt idx="128">
                  <c:v>5/3/2011</c:v>
                </c:pt>
                <c:pt idx="129">
                  <c:v>5/6/2011</c:v>
                </c:pt>
                <c:pt idx="130">
                  <c:v>5/7/2011</c:v>
                </c:pt>
                <c:pt idx="131">
                  <c:v>5/8/2011</c:v>
                </c:pt>
                <c:pt idx="132">
                  <c:v>5/9/2011</c:v>
                </c:pt>
                <c:pt idx="133">
                  <c:v>5/10/2011</c:v>
                </c:pt>
                <c:pt idx="134">
                  <c:v>5/12/2011</c:v>
                </c:pt>
                <c:pt idx="135">
                  <c:v>5/13/2011</c:v>
                </c:pt>
                <c:pt idx="136">
                  <c:v>5/18/2011</c:v>
                </c:pt>
                <c:pt idx="137">
                  <c:v>5/21/2011</c:v>
                </c:pt>
                <c:pt idx="138">
                  <c:v>6/12/2011</c:v>
                </c:pt>
                <c:pt idx="139">
                  <c:v>6/16/2011</c:v>
                </c:pt>
                <c:pt idx="140">
                  <c:v>6/18/2011</c:v>
                </c:pt>
                <c:pt idx="141">
                  <c:v>6/19/2011</c:v>
                </c:pt>
                <c:pt idx="142">
                  <c:v>6/20/2011</c:v>
                </c:pt>
                <c:pt idx="143">
                  <c:v>6/26/2011</c:v>
                </c:pt>
                <c:pt idx="144">
                  <c:v>6/28/2011</c:v>
                </c:pt>
                <c:pt idx="145">
                  <c:v>7/1/2011</c:v>
                </c:pt>
                <c:pt idx="146">
                  <c:v>7/4/2011</c:v>
                </c:pt>
                <c:pt idx="147">
                  <c:v>7/9/2011</c:v>
                </c:pt>
                <c:pt idx="148">
                  <c:v>7/14/2011</c:v>
                </c:pt>
                <c:pt idx="149">
                  <c:v>7/16/2011</c:v>
                </c:pt>
                <c:pt idx="150">
                  <c:v>7/19/2011</c:v>
                </c:pt>
                <c:pt idx="151">
                  <c:v>7/24/2011</c:v>
                </c:pt>
                <c:pt idx="152">
                  <c:v>8/1/2011</c:v>
                </c:pt>
                <c:pt idx="153">
                  <c:v>8/7/2011</c:v>
                </c:pt>
                <c:pt idx="154">
                  <c:v>8/12/2011</c:v>
                </c:pt>
                <c:pt idx="155">
                  <c:v>8/13/2011</c:v>
                </c:pt>
                <c:pt idx="156">
                  <c:v>8/15/2011</c:v>
                </c:pt>
                <c:pt idx="157">
                  <c:v>8/19/2011</c:v>
                </c:pt>
                <c:pt idx="158">
                  <c:v>8/22/2011</c:v>
                </c:pt>
                <c:pt idx="159">
                  <c:v>8/27/2011</c:v>
                </c:pt>
                <c:pt idx="160">
                  <c:v>9/6/2011</c:v>
                </c:pt>
                <c:pt idx="161">
                  <c:v>9/11/2011</c:v>
                </c:pt>
                <c:pt idx="162">
                  <c:v>9/21/2011</c:v>
                </c:pt>
                <c:pt idx="163">
                  <c:v>9/22/2011</c:v>
                </c:pt>
                <c:pt idx="164">
                  <c:v>9/23/2011</c:v>
                </c:pt>
                <c:pt idx="165">
                  <c:v>10/2/2011</c:v>
                </c:pt>
                <c:pt idx="166">
                  <c:v>10/5/2011</c:v>
                </c:pt>
                <c:pt idx="167">
                  <c:v>10/9/2011</c:v>
                </c:pt>
                <c:pt idx="168">
                  <c:v>10/15/2011</c:v>
                </c:pt>
                <c:pt idx="169">
                  <c:v>10/17/2011</c:v>
                </c:pt>
                <c:pt idx="170">
                  <c:v>10/19/2011</c:v>
                </c:pt>
                <c:pt idx="171">
                  <c:v>10/26/2011</c:v>
                </c:pt>
                <c:pt idx="172">
                  <c:v>10/27/2011</c:v>
                </c:pt>
                <c:pt idx="173">
                  <c:v>11/8/2011</c:v>
                </c:pt>
                <c:pt idx="174">
                  <c:v>11/11/2011</c:v>
                </c:pt>
                <c:pt idx="175">
                  <c:v>11/15/2011</c:v>
                </c:pt>
                <c:pt idx="176">
                  <c:v>11/18/2011</c:v>
                </c:pt>
                <c:pt idx="177">
                  <c:v>11/19/2011</c:v>
                </c:pt>
                <c:pt idx="178">
                  <c:v>11/22/2011</c:v>
                </c:pt>
                <c:pt idx="179">
                  <c:v>11/24/2011</c:v>
                </c:pt>
                <c:pt idx="180">
                  <c:v>11/27/2011</c:v>
                </c:pt>
                <c:pt idx="181">
                  <c:v>12/1/2011</c:v>
                </c:pt>
                <c:pt idx="182">
                  <c:v>12/3/2011</c:v>
                </c:pt>
                <c:pt idx="183">
                  <c:v>12/8/2011</c:v>
                </c:pt>
                <c:pt idx="184">
                  <c:v>12/12/2011</c:v>
                </c:pt>
                <c:pt idx="185">
                  <c:v>12/19/2011</c:v>
                </c:pt>
                <c:pt idx="186">
                  <c:v>12/21/2011</c:v>
                </c:pt>
                <c:pt idx="187">
                  <c:v>12/22/2011</c:v>
                </c:pt>
                <c:pt idx="188">
                  <c:v>12/23/2011</c:v>
                </c:pt>
                <c:pt idx="189">
                  <c:v>12/27/2011</c:v>
                </c:pt>
                <c:pt idx="190">
                  <c:v>1/4/2012</c:v>
                </c:pt>
                <c:pt idx="191">
                  <c:v>1/6/2012</c:v>
                </c:pt>
                <c:pt idx="192">
                  <c:v>1/13/2012</c:v>
                </c:pt>
                <c:pt idx="193">
                  <c:v>1/14/2012</c:v>
                </c:pt>
                <c:pt idx="194">
                  <c:v>1/18/2012</c:v>
                </c:pt>
                <c:pt idx="195">
                  <c:v>1/22/2012</c:v>
                </c:pt>
                <c:pt idx="196">
                  <c:v>2/5/2012</c:v>
                </c:pt>
                <c:pt idx="197">
                  <c:v>2/9/2012</c:v>
                </c:pt>
                <c:pt idx="198">
                  <c:v>2/12/2012</c:v>
                </c:pt>
                <c:pt idx="199">
                  <c:v>2/16/2012</c:v>
                </c:pt>
                <c:pt idx="200">
                  <c:v>2/20/2012</c:v>
                </c:pt>
                <c:pt idx="201">
                  <c:v>2/24/2012</c:v>
                </c:pt>
                <c:pt idx="202">
                  <c:v>2/27/2012</c:v>
                </c:pt>
                <c:pt idx="203">
                  <c:v>2/29/2012</c:v>
                </c:pt>
                <c:pt idx="204">
                  <c:v>3/5/2012</c:v>
                </c:pt>
                <c:pt idx="205">
                  <c:v>3/6/2012</c:v>
                </c:pt>
                <c:pt idx="206">
                  <c:v>3/11/2012</c:v>
                </c:pt>
                <c:pt idx="207">
                  <c:v>3/14/2012</c:v>
                </c:pt>
                <c:pt idx="208">
                  <c:v>3/16/2012</c:v>
                </c:pt>
                <c:pt idx="209">
                  <c:v>3/22/2012</c:v>
                </c:pt>
                <c:pt idx="210">
                  <c:v>3/26/2012</c:v>
                </c:pt>
                <c:pt idx="211">
                  <c:v>3/27/2012</c:v>
                </c:pt>
                <c:pt idx="212">
                  <c:v>3/28/2012</c:v>
                </c:pt>
                <c:pt idx="213">
                  <c:v>4/5/2012</c:v>
                </c:pt>
                <c:pt idx="214">
                  <c:v>4/6/2012</c:v>
                </c:pt>
                <c:pt idx="215">
                  <c:v>4/19/2012</c:v>
                </c:pt>
                <c:pt idx="216">
                  <c:v>4/21/2012</c:v>
                </c:pt>
                <c:pt idx="217">
                  <c:v>4/24/2012</c:v>
                </c:pt>
                <c:pt idx="218">
                  <c:v>4/25/2012</c:v>
                </c:pt>
                <c:pt idx="219">
                  <c:v>4/26/2012</c:v>
                </c:pt>
                <c:pt idx="220">
                  <c:v>5/1/2012</c:v>
                </c:pt>
                <c:pt idx="221">
                  <c:v>5/2/2012</c:v>
                </c:pt>
                <c:pt idx="222">
                  <c:v>5/5/2012</c:v>
                </c:pt>
                <c:pt idx="223">
                  <c:v>5/6/2012</c:v>
                </c:pt>
                <c:pt idx="224">
                  <c:v>5/8/2012</c:v>
                </c:pt>
                <c:pt idx="225">
                  <c:v>5/29/2012</c:v>
                </c:pt>
                <c:pt idx="226">
                  <c:v>5/31/2012</c:v>
                </c:pt>
                <c:pt idx="227">
                  <c:v>6/6/2012</c:v>
                </c:pt>
                <c:pt idx="228">
                  <c:v>6/12/2012</c:v>
                </c:pt>
                <c:pt idx="229">
                  <c:v>6/17/2012</c:v>
                </c:pt>
                <c:pt idx="230">
                  <c:v>6/21/2012</c:v>
                </c:pt>
                <c:pt idx="231">
                  <c:v>6/29/2012</c:v>
                </c:pt>
                <c:pt idx="232">
                  <c:v>7/3/2012</c:v>
                </c:pt>
                <c:pt idx="233">
                  <c:v>7/12/2012</c:v>
                </c:pt>
                <c:pt idx="234">
                  <c:v>7/17/2012</c:v>
                </c:pt>
                <c:pt idx="235">
                  <c:v>7/27/2012</c:v>
                </c:pt>
                <c:pt idx="236">
                  <c:v>7/28/2012</c:v>
                </c:pt>
                <c:pt idx="237">
                  <c:v>8/1/2012</c:v>
                </c:pt>
                <c:pt idx="238">
                  <c:v>8/14/2012</c:v>
                </c:pt>
                <c:pt idx="239">
                  <c:v>8/16/2012</c:v>
                </c:pt>
                <c:pt idx="240">
                  <c:v>8/27/2012</c:v>
                </c:pt>
                <c:pt idx="241">
                  <c:v>8/28/2012</c:v>
                </c:pt>
                <c:pt idx="242">
                  <c:v>9/4/2012</c:v>
                </c:pt>
                <c:pt idx="243">
                  <c:v>9/5/2012</c:v>
                </c:pt>
                <c:pt idx="244">
                  <c:v>9/22/2012</c:v>
                </c:pt>
                <c:pt idx="245">
                  <c:v>9/26/2012</c:v>
                </c:pt>
                <c:pt idx="246">
                  <c:v>9/28/2012</c:v>
                </c:pt>
                <c:pt idx="247">
                  <c:v>10/3/2012</c:v>
                </c:pt>
                <c:pt idx="248">
                  <c:v>10/4/2012</c:v>
                </c:pt>
                <c:pt idx="249">
                  <c:v>10/19/2012</c:v>
                </c:pt>
                <c:pt idx="250">
                  <c:v>10/20/2012</c:v>
                </c:pt>
                <c:pt idx="251">
                  <c:v>10/24/2012</c:v>
                </c:pt>
                <c:pt idx="252">
                  <c:v>10/28/2012</c:v>
                </c:pt>
                <c:pt idx="253">
                  <c:v>11/24/2012</c:v>
                </c:pt>
                <c:pt idx="254">
                  <c:v>11/25/2012</c:v>
                </c:pt>
                <c:pt idx="255">
                  <c:v>11/26/2012</c:v>
                </c:pt>
                <c:pt idx="256">
                  <c:v>11/28/2012</c:v>
                </c:pt>
                <c:pt idx="257">
                  <c:v>12/1/2012</c:v>
                </c:pt>
                <c:pt idx="258">
                  <c:v>12/8/2012</c:v>
                </c:pt>
                <c:pt idx="259">
                  <c:v>12/9/2012</c:v>
                </c:pt>
                <c:pt idx="260">
                  <c:v>12/16/2012</c:v>
                </c:pt>
                <c:pt idx="261">
                  <c:v>12/18/2012</c:v>
                </c:pt>
                <c:pt idx="262">
                  <c:v>1/1/2013</c:v>
                </c:pt>
                <c:pt idx="263">
                  <c:v>1/2/2013</c:v>
                </c:pt>
                <c:pt idx="264">
                  <c:v>1/30/2013</c:v>
                </c:pt>
                <c:pt idx="265">
                  <c:v>2/3/2013</c:v>
                </c:pt>
                <c:pt idx="266">
                  <c:v>2/4/2013</c:v>
                </c:pt>
                <c:pt idx="267">
                  <c:v>2/9/2013</c:v>
                </c:pt>
                <c:pt idx="268">
                  <c:v>2/12/2013</c:v>
                </c:pt>
                <c:pt idx="269">
                  <c:v>2/23/2013</c:v>
                </c:pt>
                <c:pt idx="270">
                  <c:v>2/25/2013</c:v>
                </c:pt>
                <c:pt idx="271">
                  <c:v>2/27/2013</c:v>
                </c:pt>
                <c:pt idx="272">
                  <c:v>3/1/2013</c:v>
                </c:pt>
                <c:pt idx="273">
                  <c:v>3/4/2013</c:v>
                </c:pt>
                <c:pt idx="274">
                  <c:v>3/5/2013</c:v>
                </c:pt>
                <c:pt idx="275">
                  <c:v>3/7/2013</c:v>
                </c:pt>
                <c:pt idx="276">
                  <c:v>3/8/2013</c:v>
                </c:pt>
                <c:pt idx="277">
                  <c:v>3/12/2013</c:v>
                </c:pt>
                <c:pt idx="278">
                  <c:v>3/13/2013</c:v>
                </c:pt>
                <c:pt idx="279">
                  <c:v>3/17/2013</c:v>
                </c:pt>
                <c:pt idx="280">
                  <c:v>3/28/2013</c:v>
                </c:pt>
                <c:pt idx="281">
                  <c:v>4/2/2013</c:v>
                </c:pt>
                <c:pt idx="282">
                  <c:v>4/8/2013</c:v>
                </c:pt>
                <c:pt idx="283">
                  <c:v>4/9/2013</c:v>
                </c:pt>
                <c:pt idx="284">
                  <c:v>4/14/2013</c:v>
                </c:pt>
                <c:pt idx="285">
                  <c:v>5/1/2013</c:v>
                </c:pt>
                <c:pt idx="286">
                  <c:v>5/2/2013</c:v>
                </c:pt>
                <c:pt idx="287">
                  <c:v>5/10/2013</c:v>
                </c:pt>
                <c:pt idx="288">
                  <c:v>5/15/2013</c:v>
                </c:pt>
                <c:pt idx="289">
                  <c:v>5/18/2013</c:v>
                </c:pt>
                <c:pt idx="290">
                  <c:v>5/21/2013</c:v>
                </c:pt>
                <c:pt idx="291">
                  <c:v>5/23/2013</c:v>
                </c:pt>
                <c:pt idx="292">
                  <c:v>5/28/2013</c:v>
                </c:pt>
                <c:pt idx="293">
                  <c:v>6/4/2013</c:v>
                </c:pt>
                <c:pt idx="294">
                  <c:v>6/10/2013</c:v>
                </c:pt>
                <c:pt idx="295">
                  <c:v>6/17/2013</c:v>
                </c:pt>
                <c:pt idx="296">
                  <c:v>6/23/2013</c:v>
                </c:pt>
                <c:pt idx="297">
                  <c:v>6/25/2013</c:v>
                </c:pt>
                <c:pt idx="298">
                  <c:v>6/26/2013</c:v>
                </c:pt>
                <c:pt idx="299">
                  <c:v>7/1/2013</c:v>
                </c:pt>
                <c:pt idx="300">
                  <c:v>7/10/2013</c:v>
                </c:pt>
                <c:pt idx="301">
                  <c:v>7/11/2013</c:v>
                </c:pt>
                <c:pt idx="302">
                  <c:v>7/20/2013</c:v>
                </c:pt>
                <c:pt idx="303">
                  <c:v>7/22/2013</c:v>
                </c:pt>
                <c:pt idx="304">
                  <c:v>7/24/2013</c:v>
                </c:pt>
                <c:pt idx="305">
                  <c:v>7/25/2013</c:v>
                </c:pt>
                <c:pt idx="306">
                  <c:v>7/29/2013</c:v>
                </c:pt>
                <c:pt idx="307">
                  <c:v>7/30/2013</c:v>
                </c:pt>
                <c:pt idx="308">
                  <c:v>8/1/2013</c:v>
                </c:pt>
                <c:pt idx="309">
                  <c:v>8/4/2013</c:v>
                </c:pt>
                <c:pt idx="310">
                  <c:v>8/5/2013</c:v>
                </c:pt>
                <c:pt idx="311">
                  <c:v>8/15/2013</c:v>
                </c:pt>
                <c:pt idx="312">
                  <c:v>8/16/2013</c:v>
                </c:pt>
                <c:pt idx="313">
                  <c:v>8/27/2013</c:v>
                </c:pt>
                <c:pt idx="314">
                  <c:v>8/30/2013</c:v>
                </c:pt>
                <c:pt idx="315">
                  <c:v>9/3/2013</c:v>
                </c:pt>
                <c:pt idx="316">
                  <c:v>9/11/2013</c:v>
                </c:pt>
                <c:pt idx="317">
                  <c:v>9/13/2013</c:v>
                </c:pt>
                <c:pt idx="318">
                  <c:v>9/19/2013</c:v>
                </c:pt>
                <c:pt idx="319">
                  <c:v>9/20/2013</c:v>
                </c:pt>
                <c:pt idx="320">
                  <c:v>9/22/2013</c:v>
                </c:pt>
                <c:pt idx="321">
                  <c:v>10/7/2013</c:v>
                </c:pt>
                <c:pt idx="322">
                  <c:v>10/8/2013</c:v>
                </c:pt>
                <c:pt idx="323">
                  <c:v>10/12/2013</c:v>
                </c:pt>
                <c:pt idx="324">
                  <c:v>10/15/2013</c:v>
                </c:pt>
                <c:pt idx="325">
                  <c:v>10/21/2013</c:v>
                </c:pt>
                <c:pt idx="326">
                  <c:v>10/25/2013</c:v>
                </c:pt>
                <c:pt idx="327">
                  <c:v>10/29/2013</c:v>
                </c:pt>
                <c:pt idx="328">
                  <c:v>11/11/2013</c:v>
                </c:pt>
                <c:pt idx="329">
                  <c:v>11/14/2013</c:v>
                </c:pt>
                <c:pt idx="330">
                  <c:v>11/17/2013</c:v>
                </c:pt>
                <c:pt idx="331">
                  <c:v>11/19/2013</c:v>
                </c:pt>
                <c:pt idx="332">
                  <c:v>11/23/2013</c:v>
                </c:pt>
                <c:pt idx="333">
                  <c:v>11/25/2013</c:v>
                </c:pt>
                <c:pt idx="334">
                  <c:v>11/29/2013</c:v>
                </c:pt>
                <c:pt idx="335">
                  <c:v>12/6/2013</c:v>
                </c:pt>
                <c:pt idx="336">
                  <c:v>12/11/2013</c:v>
                </c:pt>
                <c:pt idx="337">
                  <c:v>12/17/2013</c:v>
                </c:pt>
                <c:pt idx="338">
                  <c:v>12/29/2013</c:v>
                </c:pt>
                <c:pt idx="339">
                  <c:v>12/30/2013</c:v>
                </c:pt>
                <c:pt idx="340">
                  <c:v>12/31/2013</c:v>
                </c:pt>
                <c:pt idx="341">
                  <c:v>1/3/2014</c:v>
                </c:pt>
                <c:pt idx="342">
                  <c:v>1/8/2014</c:v>
                </c:pt>
                <c:pt idx="343">
                  <c:v>1/12/2014</c:v>
                </c:pt>
                <c:pt idx="344">
                  <c:v>1/14/2014</c:v>
                </c:pt>
                <c:pt idx="345">
                  <c:v>1/20/2014</c:v>
                </c:pt>
                <c:pt idx="346">
                  <c:v>1/22/2014</c:v>
                </c:pt>
                <c:pt idx="347">
                  <c:v>1/26/2014</c:v>
                </c:pt>
                <c:pt idx="348">
                  <c:v>2/10/2014</c:v>
                </c:pt>
                <c:pt idx="349">
                  <c:v>2/14/2014</c:v>
                </c:pt>
                <c:pt idx="350">
                  <c:v>2/22/2014</c:v>
                </c:pt>
                <c:pt idx="351">
                  <c:v>2/26/2014</c:v>
                </c:pt>
                <c:pt idx="352">
                  <c:v>2/28/2014</c:v>
                </c:pt>
                <c:pt idx="353">
                  <c:v>3/11/2014</c:v>
                </c:pt>
                <c:pt idx="354">
                  <c:v>3/12/2014</c:v>
                </c:pt>
                <c:pt idx="355">
                  <c:v>3/17/2014</c:v>
                </c:pt>
                <c:pt idx="356">
                  <c:v>3/20/2014</c:v>
                </c:pt>
                <c:pt idx="357">
                  <c:v>3/23/2014</c:v>
                </c:pt>
                <c:pt idx="358">
                  <c:v>3/26/2014</c:v>
                </c:pt>
                <c:pt idx="359">
                  <c:v>3/27/2014</c:v>
                </c:pt>
                <c:pt idx="360">
                  <c:v>3/29/2014</c:v>
                </c:pt>
                <c:pt idx="361">
                  <c:v>4/2/2014</c:v>
                </c:pt>
                <c:pt idx="362">
                  <c:v>4/7/2014</c:v>
                </c:pt>
                <c:pt idx="363">
                  <c:v>4/13/2014</c:v>
                </c:pt>
                <c:pt idx="364">
                  <c:v>4/14/2014</c:v>
                </c:pt>
                <c:pt idx="365">
                  <c:v>4/25/2014</c:v>
                </c:pt>
                <c:pt idx="366">
                  <c:v>4/28/2014</c:v>
                </c:pt>
                <c:pt idx="367">
                  <c:v>5/2/2014</c:v>
                </c:pt>
                <c:pt idx="368">
                  <c:v>5/3/2014</c:v>
                </c:pt>
                <c:pt idx="369">
                  <c:v>5/4/2014</c:v>
                </c:pt>
                <c:pt idx="370">
                  <c:v>5/10/2014</c:v>
                </c:pt>
                <c:pt idx="371">
                  <c:v>5/20/2014</c:v>
                </c:pt>
                <c:pt idx="372">
                  <c:v>5/23/2014</c:v>
                </c:pt>
                <c:pt idx="373">
                  <c:v>5/24/2014</c:v>
                </c:pt>
                <c:pt idx="374">
                  <c:v>5/27/2014</c:v>
                </c:pt>
                <c:pt idx="375">
                  <c:v>5/30/2014</c:v>
                </c:pt>
                <c:pt idx="376">
                  <c:v>6/2/2014</c:v>
                </c:pt>
                <c:pt idx="377">
                  <c:v>6/4/2014</c:v>
                </c:pt>
                <c:pt idx="378">
                  <c:v>6/7/2014</c:v>
                </c:pt>
                <c:pt idx="379">
                  <c:v>6/9/2014</c:v>
                </c:pt>
                <c:pt idx="380">
                  <c:v>6/10/2014</c:v>
                </c:pt>
                <c:pt idx="381">
                  <c:v>6/16/2014</c:v>
                </c:pt>
                <c:pt idx="382">
                  <c:v>6/21/2014</c:v>
                </c:pt>
                <c:pt idx="383">
                  <c:v>6/27/2014</c:v>
                </c:pt>
                <c:pt idx="384">
                  <c:v>6/28/2014</c:v>
                </c:pt>
                <c:pt idx="385">
                  <c:v>7/5/2014</c:v>
                </c:pt>
                <c:pt idx="386">
                  <c:v>7/6/2014</c:v>
                </c:pt>
                <c:pt idx="387">
                  <c:v>7/8/2014</c:v>
                </c:pt>
                <c:pt idx="388">
                  <c:v>7/10/2014</c:v>
                </c:pt>
                <c:pt idx="389">
                  <c:v>7/14/2014</c:v>
                </c:pt>
                <c:pt idx="390">
                  <c:v>7/16/2014</c:v>
                </c:pt>
                <c:pt idx="391">
                  <c:v>7/19/2014</c:v>
                </c:pt>
                <c:pt idx="392">
                  <c:v>7/24/2014</c:v>
                </c:pt>
                <c:pt idx="393">
                  <c:v>7/25/2014</c:v>
                </c:pt>
                <c:pt idx="394">
                  <c:v>7/28/2014</c:v>
                </c:pt>
                <c:pt idx="395">
                  <c:v>8/4/2014</c:v>
                </c:pt>
                <c:pt idx="396">
                  <c:v>8/8/2014</c:v>
                </c:pt>
                <c:pt idx="397">
                  <c:v>8/19/2014</c:v>
                </c:pt>
                <c:pt idx="398">
                  <c:v>8/24/2014</c:v>
                </c:pt>
                <c:pt idx="399">
                  <c:v>9/7/2014</c:v>
                </c:pt>
                <c:pt idx="400">
                  <c:v>9/10/2014</c:v>
                </c:pt>
                <c:pt idx="401">
                  <c:v>9/13/2014</c:v>
                </c:pt>
                <c:pt idx="402">
                  <c:v>9/15/2014</c:v>
                </c:pt>
                <c:pt idx="403">
                  <c:v>9/19/2014</c:v>
                </c:pt>
                <c:pt idx="404">
                  <c:v>9/24/2014</c:v>
                </c:pt>
                <c:pt idx="405">
                  <c:v>9/25/2014</c:v>
                </c:pt>
                <c:pt idx="406">
                  <c:v>9/26/2014</c:v>
                </c:pt>
                <c:pt idx="407">
                  <c:v>10/1/2014</c:v>
                </c:pt>
                <c:pt idx="408">
                  <c:v>10/2/2014</c:v>
                </c:pt>
                <c:pt idx="409">
                  <c:v>10/5/2014</c:v>
                </c:pt>
                <c:pt idx="410">
                  <c:v>10/8/2014</c:v>
                </c:pt>
                <c:pt idx="411">
                  <c:v>10/17/2014</c:v>
                </c:pt>
                <c:pt idx="412">
                  <c:v>10/18/2014</c:v>
                </c:pt>
                <c:pt idx="413">
                  <c:v>10/22/2014</c:v>
                </c:pt>
                <c:pt idx="414">
                  <c:v>10/24/2014</c:v>
                </c:pt>
                <c:pt idx="415">
                  <c:v>11/2/2014</c:v>
                </c:pt>
                <c:pt idx="416">
                  <c:v>11/6/2014</c:v>
                </c:pt>
                <c:pt idx="417">
                  <c:v>11/7/2014</c:v>
                </c:pt>
                <c:pt idx="418">
                  <c:v>11/15/2014</c:v>
                </c:pt>
                <c:pt idx="419">
                  <c:v>11/16/2014</c:v>
                </c:pt>
                <c:pt idx="420">
                  <c:v>11/25/2014</c:v>
                </c:pt>
                <c:pt idx="421">
                  <c:v>11/27/2014</c:v>
                </c:pt>
                <c:pt idx="422">
                  <c:v>12/2/2014</c:v>
                </c:pt>
                <c:pt idx="423">
                  <c:v>12/12/2014</c:v>
                </c:pt>
                <c:pt idx="424">
                  <c:v>12/15/2014</c:v>
                </c:pt>
                <c:pt idx="425">
                  <c:v>12/16/2014</c:v>
                </c:pt>
                <c:pt idx="426">
                  <c:v>12/18/2014</c:v>
                </c:pt>
                <c:pt idx="427">
                  <c:v>12/20/2014</c:v>
                </c:pt>
                <c:pt idx="428">
                  <c:v>12/21/2014</c:v>
                </c:pt>
                <c:pt idx="429">
                  <c:v>12/28/2014</c:v>
                </c:pt>
                <c:pt idx="430">
                  <c:v>12/31/2014</c:v>
                </c:pt>
                <c:pt idx="431">
                  <c:v>1/1/2015</c:v>
                </c:pt>
                <c:pt idx="432">
                  <c:v>1/2/2015</c:v>
                </c:pt>
                <c:pt idx="433">
                  <c:v>1/8/2015</c:v>
                </c:pt>
                <c:pt idx="434">
                  <c:v>1/10/2015</c:v>
                </c:pt>
                <c:pt idx="435">
                  <c:v>1/20/2015</c:v>
                </c:pt>
                <c:pt idx="436">
                  <c:v>1/21/2015</c:v>
                </c:pt>
                <c:pt idx="437">
                  <c:v>1/22/2015</c:v>
                </c:pt>
                <c:pt idx="438">
                  <c:v>1/23/2015</c:v>
                </c:pt>
                <c:pt idx="439">
                  <c:v>1/25/2015</c:v>
                </c:pt>
                <c:pt idx="440">
                  <c:v>2/3/2015</c:v>
                </c:pt>
                <c:pt idx="441">
                  <c:v>2/8/2015</c:v>
                </c:pt>
                <c:pt idx="442">
                  <c:v>2/11/2015</c:v>
                </c:pt>
                <c:pt idx="443">
                  <c:v>2/12/2015</c:v>
                </c:pt>
                <c:pt idx="444">
                  <c:v>2/20/2015</c:v>
                </c:pt>
                <c:pt idx="445">
                  <c:v>2/21/2015</c:v>
                </c:pt>
                <c:pt idx="446">
                  <c:v>2/25/2015</c:v>
                </c:pt>
                <c:pt idx="447">
                  <c:v>2/26/2015</c:v>
                </c:pt>
                <c:pt idx="448">
                  <c:v>2/28/2015</c:v>
                </c:pt>
                <c:pt idx="449">
                  <c:v>3/9/2015</c:v>
                </c:pt>
                <c:pt idx="450">
                  <c:v>3/15/2015</c:v>
                </c:pt>
                <c:pt idx="451">
                  <c:v>4/8/2015</c:v>
                </c:pt>
                <c:pt idx="452">
                  <c:v>4/16/2015</c:v>
                </c:pt>
                <c:pt idx="453">
                  <c:v>4/17/2015</c:v>
                </c:pt>
                <c:pt idx="454">
                  <c:v>4/18/2015</c:v>
                </c:pt>
                <c:pt idx="455">
                  <c:v>4/20/2015</c:v>
                </c:pt>
                <c:pt idx="456">
                  <c:v>4/21/2015</c:v>
                </c:pt>
                <c:pt idx="457">
                  <c:v>4/28/2015</c:v>
                </c:pt>
                <c:pt idx="458">
                  <c:v>5/4/2015</c:v>
                </c:pt>
                <c:pt idx="459">
                  <c:v>5/11/2015</c:v>
                </c:pt>
                <c:pt idx="460">
                  <c:v>5/15/2015</c:v>
                </c:pt>
                <c:pt idx="461">
                  <c:v>5/18/2015</c:v>
                </c:pt>
                <c:pt idx="462">
                  <c:v>5/20/2015</c:v>
                </c:pt>
                <c:pt idx="463">
                  <c:v>5/23/2015</c:v>
                </c:pt>
                <c:pt idx="464">
                  <c:v>6/5/2015</c:v>
                </c:pt>
                <c:pt idx="465">
                  <c:v>6/8/2015</c:v>
                </c:pt>
                <c:pt idx="466">
                  <c:v>6/9/2015</c:v>
                </c:pt>
                <c:pt idx="467">
                  <c:v>6/10/2015</c:v>
                </c:pt>
                <c:pt idx="468">
                  <c:v>6/12/2015</c:v>
                </c:pt>
                <c:pt idx="469">
                  <c:v>6/15/2015</c:v>
                </c:pt>
                <c:pt idx="470">
                  <c:v>6/17/2015</c:v>
                </c:pt>
                <c:pt idx="471">
                  <c:v>6/19/2015</c:v>
                </c:pt>
                <c:pt idx="472">
                  <c:v>6/21/2015</c:v>
                </c:pt>
                <c:pt idx="473">
                  <c:v>6/25/2015</c:v>
                </c:pt>
                <c:pt idx="474">
                  <c:v>7/1/2015</c:v>
                </c:pt>
                <c:pt idx="475">
                  <c:v>7/5/2015</c:v>
                </c:pt>
                <c:pt idx="476">
                  <c:v>7/7/2015</c:v>
                </c:pt>
                <c:pt idx="477">
                  <c:v>7/9/2015</c:v>
                </c:pt>
                <c:pt idx="478">
                  <c:v>7/16/2015</c:v>
                </c:pt>
                <c:pt idx="479">
                  <c:v>7/17/2015</c:v>
                </c:pt>
                <c:pt idx="480">
                  <c:v>7/24/2015</c:v>
                </c:pt>
                <c:pt idx="481">
                  <c:v>7/27/2015</c:v>
                </c:pt>
                <c:pt idx="482">
                  <c:v>7/28/2015</c:v>
                </c:pt>
                <c:pt idx="483">
                  <c:v>8/3/2015</c:v>
                </c:pt>
                <c:pt idx="484">
                  <c:v>8/13/2015</c:v>
                </c:pt>
                <c:pt idx="485">
                  <c:v>8/14/2015</c:v>
                </c:pt>
                <c:pt idx="486">
                  <c:v>8/21/2015</c:v>
                </c:pt>
                <c:pt idx="487">
                  <c:v>8/23/2015</c:v>
                </c:pt>
                <c:pt idx="488">
                  <c:v>8/24/2015</c:v>
                </c:pt>
                <c:pt idx="489">
                  <c:v>8/28/2015</c:v>
                </c:pt>
                <c:pt idx="490">
                  <c:v>8/29/2015</c:v>
                </c:pt>
                <c:pt idx="491">
                  <c:v>8/30/2015</c:v>
                </c:pt>
                <c:pt idx="492">
                  <c:v>9/3/2015</c:v>
                </c:pt>
                <c:pt idx="493">
                  <c:v>9/13/2015</c:v>
                </c:pt>
                <c:pt idx="494">
                  <c:v>9/14/2015</c:v>
                </c:pt>
                <c:pt idx="495">
                  <c:v>9/18/2015</c:v>
                </c:pt>
                <c:pt idx="496">
                  <c:v>9/21/2015</c:v>
                </c:pt>
                <c:pt idx="497">
                  <c:v>9/23/2015</c:v>
                </c:pt>
                <c:pt idx="498">
                  <c:v>9/28/2015</c:v>
                </c:pt>
                <c:pt idx="499">
                  <c:v>10/2/2015</c:v>
                </c:pt>
                <c:pt idx="500">
                  <c:v>10/3/2015</c:v>
                </c:pt>
                <c:pt idx="501">
                  <c:v>10/5/2015</c:v>
                </c:pt>
                <c:pt idx="502">
                  <c:v>10/6/2015</c:v>
                </c:pt>
                <c:pt idx="503">
                  <c:v>10/16/2015</c:v>
                </c:pt>
                <c:pt idx="504">
                  <c:v>10/21/2015</c:v>
                </c:pt>
                <c:pt idx="505">
                  <c:v>10/22/2015</c:v>
                </c:pt>
                <c:pt idx="506">
                  <c:v>10/30/2015</c:v>
                </c:pt>
                <c:pt idx="507">
                  <c:v>11/7/2015</c:v>
                </c:pt>
                <c:pt idx="508">
                  <c:v>11/14/2015</c:v>
                </c:pt>
                <c:pt idx="509">
                  <c:v>11/23/2015</c:v>
                </c:pt>
                <c:pt idx="510">
                  <c:v>11/24/2015</c:v>
                </c:pt>
                <c:pt idx="511">
                  <c:v>11/26/2015</c:v>
                </c:pt>
                <c:pt idx="512">
                  <c:v>11/29/2015</c:v>
                </c:pt>
                <c:pt idx="513">
                  <c:v>12/7/2015</c:v>
                </c:pt>
                <c:pt idx="514">
                  <c:v>12/8/2015</c:v>
                </c:pt>
                <c:pt idx="515">
                  <c:v>12/20/2015</c:v>
                </c:pt>
                <c:pt idx="516">
                  <c:v>12/22/2015</c:v>
                </c:pt>
                <c:pt idx="517">
                  <c:v>12/24/2015</c:v>
                </c:pt>
                <c:pt idx="518">
                  <c:v>12/26/2015</c:v>
                </c:pt>
                <c:pt idx="519">
                  <c:v>1/3/2016</c:v>
                </c:pt>
                <c:pt idx="520">
                  <c:v>1/5/2016</c:v>
                </c:pt>
                <c:pt idx="521">
                  <c:v>1/7/2016</c:v>
                </c:pt>
                <c:pt idx="522">
                  <c:v>1/8/2016</c:v>
                </c:pt>
                <c:pt idx="523">
                  <c:v>1/9/2016</c:v>
                </c:pt>
                <c:pt idx="524">
                  <c:v>1/18/2016</c:v>
                </c:pt>
                <c:pt idx="525">
                  <c:v>1/22/2016</c:v>
                </c:pt>
                <c:pt idx="526">
                  <c:v>1/24/2016</c:v>
                </c:pt>
                <c:pt idx="527">
                  <c:v>1/30/2016</c:v>
                </c:pt>
                <c:pt idx="528">
                  <c:v>2/3/2016</c:v>
                </c:pt>
                <c:pt idx="529">
                  <c:v>2/5/2016</c:v>
                </c:pt>
                <c:pt idx="530">
                  <c:v>2/8/2016</c:v>
                </c:pt>
                <c:pt idx="531">
                  <c:v>2/19/2016</c:v>
                </c:pt>
                <c:pt idx="532">
                  <c:v>2/22/2016</c:v>
                </c:pt>
                <c:pt idx="533">
                  <c:v>2/24/2016</c:v>
                </c:pt>
                <c:pt idx="534">
                  <c:v>2/25/2016</c:v>
                </c:pt>
                <c:pt idx="535">
                  <c:v>2/26/2016</c:v>
                </c:pt>
                <c:pt idx="536">
                  <c:v>3/2/2016</c:v>
                </c:pt>
                <c:pt idx="537">
                  <c:v>3/3/2016</c:v>
                </c:pt>
                <c:pt idx="538">
                  <c:v>3/4/2016</c:v>
                </c:pt>
                <c:pt idx="539">
                  <c:v>3/5/2016</c:v>
                </c:pt>
                <c:pt idx="540">
                  <c:v>3/6/2016</c:v>
                </c:pt>
                <c:pt idx="541">
                  <c:v>3/7/2016</c:v>
                </c:pt>
                <c:pt idx="542">
                  <c:v>3/15/2016</c:v>
                </c:pt>
                <c:pt idx="543">
                  <c:v>3/16/2016</c:v>
                </c:pt>
                <c:pt idx="544">
                  <c:v>3/17/2016</c:v>
                </c:pt>
                <c:pt idx="545">
                  <c:v>3/19/2016</c:v>
                </c:pt>
                <c:pt idx="546">
                  <c:v>3/27/2016</c:v>
                </c:pt>
                <c:pt idx="547">
                  <c:v>3/30/2016</c:v>
                </c:pt>
                <c:pt idx="548">
                  <c:v>4/1/2016</c:v>
                </c:pt>
                <c:pt idx="549">
                  <c:v>4/8/2016</c:v>
                </c:pt>
                <c:pt idx="550">
                  <c:v>4/15/2016</c:v>
                </c:pt>
                <c:pt idx="551">
                  <c:v>4/29/2016</c:v>
                </c:pt>
                <c:pt idx="552">
                  <c:v>5/6/2016</c:v>
                </c:pt>
                <c:pt idx="553">
                  <c:v>5/12/2016</c:v>
                </c:pt>
                <c:pt idx="554">
                  <c:v>5/17/2016</c:v>
                </c:pt>
                <c:pt idx="555">
                  <c:v>5/23/2016</c:v>
                </c:pt>
                <c:pt idx="556">
                  <c:v>5/25/2016</c:v>
                </c:pt>
                <c:pt idx="557">
                  <c:v>5/27/2016</c:v>
                </c:pt>
                <c:pt idx="558">
                  <c:v>5/30/2016</c:v>
                </c:pt>
                <c:pt idx="559">
                  <c:v>6/11/2016</c:v>
                </c:pt>
                <c:pt idx="560">
                  <c:v>6/13/2016</c:v>
                </c:pt>
                <c:pt idx="561">
                  <c:v>6/20/2016</c:v>
                </c:pt>
                <c:pt idx="562">
                  <c:v>6/27/2016</c:v>
                </c:pt>
                <c:pt idx="563">
                  <c:v>6/29/2016</c:v>
                </c:pt>
                <c:pt idx="564">
                  <c:v>7/4/2016</c:v>
                </c:pt>
                <c:pt idx="565">
                  <c:v>7/6/2016</c:v>
                </c:pt>
                <c:pt idx="566">
                  <c:v>7/8/2016</c:v>
                </c:pt>
                <c:pt idx="567">
                  <c:v>7/10/2016</c:v>
                </c:pt>
                <c:pt idx="568">
                  <c:v>7/22/2016</c:v>
                </c:pt>
                <c:pt idx="569">
                  <c:v>7/25/2016</c:v>
                </c:pt>
                <c:pt idx="570">
                  <c:v>7/26/2016</c:v>
                </c:pt>
                <c:pt idx="571">
                  <c:v>7/28/2016</c:v>
                </c:pt>
                <c:pt idx="572">
                  <c:v>8/2/2016</c:v>
                </c:pt>
                <c:pt idx="573">
                  <c:v>8/5/2016</c:v>
                </c:pt>
                <c:pt idx="574">
                  <c:v>8/6/2016</c:v>
                </c:pt>
                <c:pt idx="575">
                  <c:v>8/7/2016</c:v>
                </c:pt>
                <c:pt idx="576">
                  <c:v>8/9/2016</c:v>
                </c:pt>
                <c:pt idx="577">
                  <c:v>8/14/2016</c:v>
                </c:pt>
                <c:pt idx="578">
                  <c:v>8/19/2016</c:v>
                </c:pt>
                <c:pt idx="579">
                  <c:v>8/22/2016</c:v>
                </c:pt>
                <c:pt idx="580">
                  <c:v>8/23/2016</c:v>
                </c:pt>
                <c:pt idx="581">
                  <c:v>8/31/2016</c:v>
                </c:pt>
                <c:pt idx="582">
                  <c:v>9/3/2016</c:v>
                </c:pt>
                <c:pt idx="583">
                  <c:v>9/10/2016</c:v>
                </c:pt>
                <c:pt idx="584">
                  <c:v>9/13/2016</c:v>
                </c:pt>
                <c:pt idx="585">
                  <c:v>10/14/2016</c:v>
                </c:pt>
                <c:pt idx="586">
                  <c:v>11/1/2016</c:v>
                </c:pt>
                <c:pt idx="587">
                  <c:v>11/2/2016</c:v>
                </c:pt>
                <c:pt idx="588">
                  <c:v>11/6/2016</c:v>
                </c:pt>
                <c:pt idx="589">
                  <c:v>11/11/2016</c:v>
                </c:pt>
                <c:pt idx="590">
                  <c:v>11/12/2016</c:v>
                </c:pt>
                <c:pt idx="591">
                  <c:v>11/14/2016</c:v>
                </c:pt>
                <c:pt idx="592">
                  <c:v>11/23/2016</c:v>
                </c:pt>
                <c:pt idx="593">
                  <c:v>11/26/2016</c:v>
                </c:pt>
                <c:pt idx="594">
                  <c:v>11/27/2016</c:v>
                </c:pt>
                <c:pt idx="595">
                  <c:v>12/1/2016</c:v>
                </c:pt>
                <c:pt idx="596">
                  <c:v>12/8/2016</c:v>
                </c:pt>
                <c:pt idx="597">
                  <c:v>12/11/2016</c:v>
                </c:pt>
                <c:pt idx="598">
                  <c:v>12/12/2016</c:v>
                </c:pt>
                <c:pt idx="599">
                  <c:v>12/19/2016</c:v>
                </c:pt>
                <c:pt idx="600">
                  <c:v>12/20/2016</c:v>
                </c:pt>
                <c:pt idx="601">
                  <c:v>12/22/2016</c:v>
                </c:pt>
                <c:pt idx="602">
                  <c:v>12/26/2016</c:v>
                </c:pt>
                <c:pt idx="603">
                  <c:v>12/29/2016</c:v>
                </c:pt>
                <c:pt idx="604">
                  <c:v>1/11/2017</c:v>
                </c:pt>
                <c:pt idx="605">
                  <c:v>1/17/2017</c:v>
                </c:pt>
                <c:pt idx="606">
                  <c:v>1/22/2017</c:v>
                </c:pt>
                <c:pt idx="607">
                  <c:v>1/28/2017</c:v>
                </c:pt>
                <c:pt idx="608">
                  <c:v>2/3/2017</c:v>
                </c:pt>
                <c:pt idx="609">
                  <c:v>2/10/2017</c:v>
                </c:pt>
                <c:pt idx="610">
                  <c:v>2/13/2017</c:v>
                </c:pt>
                <c:pt idx="611">
                  <c:v>2/16/2017</c:v>
                </c:pt>
                <c:pt idx="612">
                  <c:v>2/17/2017</c:v>
                </c:pt>
                <c:pt idx="613">
                  <c:v>2/20/2017</c:v>
                </c:pt>
                <c:pt idx="614">
                  <c:v>2/21/2017</c:v>
                </c:pt>
                <c:pt idx="615">
                  <c:v>2/22/2017</c:v>
                </c:pt>
                <c:pt idx="616">
                  <c:v>2/28/2017</c:v>
                </c:pt>
                <c:pt idx="617">
                  <c:v>3/1/2017</c:v>
                </c:pt>
                <c:pt idx="618">
                  <c:v>3/2/2017</c:v>
                </c:pt>
                <c:pt idx="619">
                  <c:v>3/3/2017</c:v>
                </c:pt>
                <c:pt idx="620">
                  <c:v>3/12/2017</c:v>
                </c:pt>
                <c:pt idx="621">
                  <c:v>3/22/2017</c:v>
                </c:pt>
                <c:pt idx="622">
                  <c:v>3/23/2017</c:v>
                </c:pt>
                <c:pt idx="623">
                  <c:v>3/25/2017</c:v>
                </c:pt>
                <c:pt idx="624">
                  <c:v>4/11/2017</c:v>
                </c:pt>
                <c:pt idx="625">
                  <c:v>4/13/2017</c:v>
                </c:pt>
                <c:pt idx="626">
                  <c:v>4/15/2017</c:v>
                </c:pt>
                <c:pt idx="627">
                  <c:v>4/18/2017</c:v>
                </c:pt>
                <c:pt idx="628">
                  <c:v>4/20/2017</c:v>
                </c:pt>
                <c:pt idx="629">
                  <c:v>4/27/2017</c:v>
                </c:pt>
                <c:pt idx="630">
                  <c:v>4/28/2017</c:v>
                </c:pt>
                <c:pt idx="631">
                  <c:v>5/3/2017</c:v>
                </c:pt>
                <c:pt idx="632">
                  <c:v>5/5/2017</c:v>
                </c:pt>
                <c:pt idx="633">
                  <c:v>5/10/2017</c:v>
                </c:pt>
                <c:pt idx="634">
                  <c:v>5/13/2017</c:v>
                </c:pt>
                <c:pt idx="635">
                  <c:v>5/14/2017</c:v>
                </c:pt>
                <c:pt idx="636">
                  <c:v>5/21/2017</c:v>
                </c:pt>
                <c:pt idx="637">
                  <c:v>5/22/2017</c:v>
                </c:pt>
                <c:pt idx="638">
                  <c:v>5/23/2017</c:v>
                </c:pt>
                <c:pt idx="639">
                  <c:v>5/29/2017</c:v>
                </c:pt>
                <c:pt idx="640">
                  <c:v>6/1/2017</c:v>
                </c:pt>
                <c:pt idx="641">
                  <c:v>6/12/2017</c:v>
                </c:pt>
                <c:pt idx="642">
                  <c:v>6/15/2017</c:v>
                </c:pt>
                <c:pt idx="643">
                  <c:v>6/23/2017</c:v>
                </c:pt>
                <c:pt idx="644">
                  <c:v>6/25/2017</c:v>
                </c:pt>
                <c:pt idx="645">
                  <c:v>6/26/2017</c:v>
                </c:pt>
                <c:pt idx="646">
                  <c:v>6/29/2017</c:v>
                </c:pt>
                <c:pt idx="647">
                  <c:v>6/30/2017</c:v>
                </c:pt>
                <c:pt idx="648">
                  <c:v>7/6/2017</c:v>
                </c:pt>
                <c:pt idx="649">
                  <c:v>7/14/2017</c:v>
                </c:pt>
                <c:pt idx="650">
                  <c:v>7/17/2017</c:v>
                </c:pt>
                <c:pt idx="651">
                  <c:v>7/19/2017</c:v>
                </c:pt>
                <c:pt idx="652">
                  <c:v>7/22/2017</c:v>
                </c:pt>
                <c:pt idx="653">
                  <c:v>7/23/2017</c:v>
                </c:pt>
                <c:pt idx="654">
                  <c:v>7/25/2017</c:v>
                </c:pt>
                <c:pt idx="655">
                  <c:v>7/27/2017</c:v>
                </c:pt>
                <c:pt idx="656">
                  <c:v>7/29/2017</c:v>
                </c:pt>
                <c:pt idx="657">
                  <c:v>8/1/2017</c:v>
                </c:pt>
                <c:pt idx="658">
                  <c:v>8/2/2017</c:v>
                </c:pt>
                <c:pt idx="659">
                  <c:v>8/3/2017</c:v>
                </c:pt>
                <c:pt idx="660">
                  <c:v>8/17/2017</c:v>
                </c:pt>
                <c:pt idx="661">
                  <c:v>8/22/2017</c:v>
                </c:pt>
                <c:pt idx="662">
                  <c:v>8/24/2017</c:v>
                </c:pt>
                <c:pt idx="663">
                  <c:v>8/26/2017</c:v>
                </c:pt>
                <c:pt idx="664">
                  <c:v>8/29/2017</c:v>
                </c:pt>
                <c:pt idx="665">
                  <c:v>8/30/2017</c:v>
                </c:pt>
                <c:pt idx="666">
                  <c:v>9/1/2017</c:v>
                </c:pt>
                <c:pt idx="667">
                  <c:v>9/2/2017</c:v>
                </c:pt>
                <c:pt idx="668">
                  <c:v>9/12/2017</c:v>
                </c:pt>
                <c:pt idx="669">
                  <c:v>9/13/2017</c:v>
                </c:pt>
                <c:pt idx="670">
                  <c:v>9/17/2017</c:v>
                </c:pt>
                <c:pt idx="671">
                  <c:v>9/21/2017</c:v>
                </c:pt>
                <c:pt idx="672">
                  <c:v>9/22/2017</c:v>
                </c:pt>
                <c:pt idx="673">
                  <c:v>10/4/2017</c:v>
                </c:pt>
                <c:pt idx="674">
                  <c:v>10/7/2017</c:v>
                </c:pt>
                <c:pt idx="675">
                  <c:v>10/8/2017</c:v>
                </c:pt>
                <c:pt idx="676">
                  <c:v>10/14/2017</c:v>
                </c:pt>
                <c:pt idx="677">
                  <c:v>10/16/2017</c:v>
                </c:pt>
                <c:pt idx="678">
                  <c:v>10/17/2017</c:v>
                </c:pt>
                <c:pt idx="679">
                  <c:v>10/20/2017</c:v>
                </c:pt>
                <c:pt idx="680">
                  <c:v>11/1/2017</c:v>
                </c:pt>
                <c:pt idx="681">
                  <c:v>11/6/2017</c:v>
                </c:pt>
                <c:pt idx="682">
                  <c:v>11/9/2017</c:v>
                </c:pt>
                <c:pt idx="683">
                  <c:v>11/14/2017</c:v>
                </c:pt>
                <c:pt idx="684">
                  <c:v>11/17/2017</c:v>
                </c:pt>
                <c:pt idx="685">
                  <c:v>11/21/2017</c:v>
                </c:pt>
                <c:pt idx="686">
                  <c:v>11/23/2017</c:v>
                </c:pt>
                <c:pt idx="687">
                  <c:v>11/27/2017</c:v>
                </c:pt>
                <c:pt idx="688">
                  <c:v>11/28/2017</c:v>
                </c:pt>
                <c:pt idx="689">
                  <c:v>11/29/2017</c:v>
                </c:pt>
                <c:pt idx="690">
                  <c:v>12/8/2017</c:v>
                </c:pt>
                <c:pt idx="691">
                  <c:v>12/14/2017</c:v>
                </c:pt>
                <c:pt idx="692">
                  <c:v>12/19/2017</c:v>
                </c:pt>
                <c:pt idx="693">
                  <c:v>12/22/2017</c:v>
                </c:pt>
                <c:pt idx="694">
                  <c:v>12/25/2017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1/2/2018</c:v>
                </c:pt>
                <c:pt idx="698">
                  <c:v>1/3/2018</c:v>
                </c:pt>
                <c:pt idx="699">
                  <c:v>1/7/2018</c:v>
                </c:pt>
                <c:pt idx="700">
                  <c:v>1/10/2018</c:v>
                </c:pt>
                <c:pt idx="701">
                  <c:v>1/12/2018</c:v>
                </c:pt>
                <c:pt idx="702">
                  <c:v>1/22/2018</c:v>
                </c:pt>
                <c:pt idx="703">
                  <c:v>1/25/2018</c:v>
                </c:pt>
                <c:pt idx="704">
                  <c:v>1/27/2018</c:v>
                </c:pt>
                <c:pt idx="705">
                  <c:v>2/3/2018</c:v>
                </c:pt>
                <c:pt idx="706">
                  <c:v>2/5/2018</c:v>
                </c:pt>
                <c:pt idx="707">
                  <c:v>2/7/2018</c:v>
                </c:pt>
                <c:pt idx="708">
                  <c:v>2/10/2018</c:v>
                </c:pt>
                <c:pt idx="709">
                  <c:v>2/11/2018</c:v>
                </c:pt>
                <c:pt idx="710">
                  <c:v>2/21/2018</c:v>
                </c:pt>
                <c:pt idx="711">
                  <c:v>2/23/2018</c:v>
                </c:pt>
                <c:pt idx="712">
                  <c:v>2/25/2018</c:v>
                </c:pt>
                <c:pt idx="713">
                  <c:v>3/4/2018</c:v>
                </c:pt>
                <c:pt idx="714">
                  <c:v>3/5/2018</c:v>
                </c:pt>
                <c:pt idx="715">
                  <c:v>3/9/2018</c:v>
                </c:pt>
                <c:pt idx="716">
                  <c:v>3/11/2018</c:v>
                </c:pt>
                <c:pt idx="717">
                  <c:v>3/21/2018</c:v>
                </c:pt>
                <c:pt idx="718">
                  <c:v>3/27/2018</c:v>
                </c:pt>
                <c:pt idx="719">
                  <c:v>3/31/2018</c:v>
                </c:pt>
                <c:pt idx="720">
                  <c:v>4/3/2018</c:v>
                </c:pt>
                <c:pt idx="721">
                  <c:v>4/4/2018</c:v>
                </c:pt>
                <c:pt idx="722">
                  <c:v>4/8/2018</c:v>
                </c:pt>
                <c:pt idx="723">
                  <c:v>4/9/2018</c:v>
                </c:pt>
                <c:pt idx="724">
                  <c:v>4/15/2018</c:v>
                </c:pt>
                <c:pt idx="725">
                  <c:v>4/16/2018</c:v>
                </c:pt>
                <c:pt idx="726">
                  <c:v>4/18/2018</c:v>
                </c:pt>
                <c:pt idx="727">
                  <c:v>4/21/2018</c:v>
                </c:pt>
                <c:pt idx="728">
                  <c:v>4/23/2018</c:v>
                </c:pt>
                <c:pt idx="729">
                  <c:v>5/5/2018</c:v>
                </c:pt>
                <c:pt idx="730">
                  <c:v>5/7/2018</c:v>
                </c:pt>
                <c:pt idx="731">
                  <c:v>5/8/2018</c:v>
                </c:pt>
                <c:pt idx="732">
                  <c:v>5/13/2018</c:v>
                </c:pt>
                <c:pt idx="733">
                  <c:v>5/14/2018</c:v>
                </c:pt>
                <c:pt idx="734">
                  <c:v>5/15/2018</c:v>
                </c:pt>
                <c:pt idx="735">
                  <c:v>5/21/2018</c:v>
                </c:pt>
                <c:pt idx="736">
                  <c:v>5/31/2018</c:v>
                </c:pt>
                <c:pt idx="737">
                  <c:v>6/4/2018</c:v>
                </c:pt>
                <c:pt idx="738">
                  <c:v>6/8/2018</c:v>
                </c:pt>
                <c:pt idx="739">
                  <c:v>6/12/2018</c:v>
                </c:pt>
                <c:pt idx="740">
                  <c:v>6/15/2018</c:v>
                </c:pt>
                <c:pt idx="741">
                  <c:v>6/16/2018</c:v>
                </c:pt>
                <c:pt idx="742">
                  <c:v>6/22/2018</c:v>
                </c:pt>
                <c:pt idx="743">
                  <c:v>6/26/2018</c:v>
                </c:pt>
                <c:pt idx="744">
                  <c:v>7/2/2018</c:v>
                </c:pt>
                <c:pt idx="745">
                  <c:v>7/14/2018</c:v>
                </c:pt>
                <c:pt idx="746">
                  <c:v>7/15/2018</c:v>
                </c:pt>
                <c:pt idx="747">
                  <c:v>7/17/2018</c:v>
                </c:pt>
                <c:pt idx="748">
                  <c:v>7/20/2018</c:v>
                </c:pt>
                <c:pt idx="749">
                  <c:v>7/21/2018</c:v>
                </c:pt>
                <c:pt idx="750">
                  <c:v>7/28/2018</c:v>
                </c:pt>
                <c:pt idx="751">
                  <c:v>7/29/2018</c:v>
                </c:pt>
                <c:pt idx="752">
                  <c:v>7/30/2018</c:v>
                </c:pt>
                <c:pt idx="753">
                  <c:v>7/31/2018</c:v>
                </c:pt>
                <c:pt idx="754">
                  <c:v>8/10/2018</c:v>
                </c:pt>
                <c:pt idx="755">
                  <c:v>8/17/2018</c:v>
                </c:pt>
                <c:pt idx="756">
                  <c:v>8/26/2018</c:v>
                </c:pt>
                <c:pt idx="757">
                  <c:v>8/28/2018</c:v>
                </c:pt>
                <c:pt idx="758">
                  <c:v>8/30/2018</c:v>
                </c:pt>
                <c:pt idx="759">
                  <c:v>9/2/2018</c:v>
                </c:pt>
                <c:pt idx="760">
                  <c:v>9/3/2018</c:v>
                </c:pt>
                <c:pt idx="761">
                  <c:v>9/8/2018</c:v>
                </c:pt>
                <c:pt idx="762">
                  <c:v>9/11/2018</c:v>
                </c:pt>
                <c:pt idx="763">
                  <c:v>9/16/2018</c:v>
                </c:pt>
                <c:pt idx="764">
                  <c:v>9/17/2018</c:v>
                </c:pt>
                <c:pt idx="765">
                  <c:v>9/19/2018</c:v>
                </c:pt>
                <c:pt idx="766">
                  <c:v>9/26/2018</c:v>
                </c:pt>
                <c:pt idx="767">
                  <c:v>9/27/2018</c:v>
                </c:pt>
                <c:pt idx="768">
                  <c:v>10/5/2018</c:v>
                </c:pt>
                <c:pt idx="769">
                  <c:v>10/9/2018</c:v>
                </c:pt>
                <c:pt idx="770">
                  <c:v>10/17/2018</c:v>
                </c:pt>
                <c:pt idx="771">
                  <c:v>10/21/2018</c:v>
                </c:pt>
                <c:pt idx="772">
                  <c:v>10/26/2018</c:v>
                </c:pt>
                <c:pt idx="773">
                  <c:v>11/3/2018</c:v>
                </c:pt>
                <c:pt idx="774">
                  <c:v>11/4/2018</c:v>
                </c:pt>
                <c:pt idx="775">
                  <c:v>11/13/2018</c:v>
                </c:pt>
                <c:pt idx="776">
                  <c:v>11/20/2018</c:v>
                </c:pt>
                <c:pt idx="777">
                  <c:v>11/27/2018</c:v>
                </c:pt>
                <c:pt idx="778">
                  <c:v>11/30/2018</c:v>
                </c:pt>
                <c:pt idx="779">
                  <c:v>12/8/2018</c:v>
                </c:pt>
                <c:pt idx="780">
                  <c:v>12/9/2018</c:v>
                </c:pt>
                <c:pt idx="781">
                  <c:v>12/16/2018</c:v>
                </c:pt>
                <c:pt idx="782">
                  <c:v>12/17/2018</c:v>
                </c:pt>
                <c:pt idx="783">
                  <c:v>12/18/2018</c:v>
                </c:pt>
                <c:pt idx="784">
                  <c:v>12/30/2018</c:v>
                </c:pt>
                <c:pt idx="785">
                  <c:v>1/6/2019</c:v>
                </c:pt>
                <c:pt idx="786">
                  <c:v>1/10/2019</c:v>
                </c:pt>
                <c:pt idx="787">
                  <c:v>1/11/2019</c:v>
                </c:pt>
                <c:pt idx="788">
                  <c:v>1/16/2019</c:v>
                </c:pt>
                <c:pt idx="789">
                  <c:v>1/17/2019</c:v>
                </c:pt>
                <c:pt idx="790">
                  <c:v>1/19/2019</c:v>
                </c:pt>
                <c:pt idx="791">
                  <c:v>1/20/2019</c:v>
                </c:pt>
                <c:pt idx="792">
                  <c:v>1/21/2019</c:v>
                </c:pt>
                <c:pt idx="793">
                  <c:v>1/26/2019</c:v>
                </c:pt>
                <c:pt idx="794">
                  <c:v>1/27/2019</c:v>
                </c:pt>
                <c:pt idx="795">
                  <c:v>1/28/2019</c:v>
                </c:pt>
                <c:pt idx="796">
                  <c:v>1/31/2019</c:v>
                </c:pt>
                <c:pt idx="797">
                  <c:v>2/7/2019</c:v>
                </c:pt>
                <c:pt idx="798">
                  <c:v>2/9/2019</c:v>
                </c:pt>
                <c:pt idx="799">
                  <c:v>2/13/2019</c:v>
                </c:pt>
                <c:pt idx="800">
                  <c:v>2/14/2019</c:v>
                </c:pt>
                <c:pt idx="801">
                  <c:v>2/19/2019</c:v>
                </c:pt>
                <c:pt idx="802">
                  <c:v>2/22/2019</c:v>
                </c:pt>
                <c:pt idx="803">
                  <c:v>3/4/2019</c:v>
                </c:pt>
                <c:pt idx="804">
                  <c:v>3/6/2019</c:v>
                </c:pt>
                <c:pt idx="805">
                  <c:v>3/11/2019</c:v>
                </c:pt>
                <c:pt idx="806">
                  <c:v>3/12/2019</c:v>
                </c:pt>
                <c:pt idx="807">
                  <c:v>3/17/2019</c:v>
                </c:pt>
                <c:pt idx="808">
                  <c:v>3/26/2019</c:v>
                </c:pt>
                <c:pt idx="809">
                  <c:v>3/27/2019</c:v>
                </c:pt>
                <c:pt idx="810">
                  <c:v>3/29/2019</c:v>
                </c:pt>
                <c:pt idx="811">
                  <c:v>4/6/2019</c:v>
                </c:pt>
                <c:pt idx="812">
                  <c:v>4/7/2019</c:v>
                </c:pt>
                <c:pt idx="813">
                  <c:v>4/9/2019</c:v>
                </c:pt>
                <c:pt idx="814">
                  <c:v>4/14/2019</c:v>
                </c:pt>
                <c:pt idx="815">
                  <c:v>4/15/2019</c:v>
                </c:pt>
                <c:pt idx="816">
                  <c:v>4/16/2019</c:v>
                </c:pt>
                <c:pt idx="817">
                  <c:v>4/18/2019</c:v>
                </c:pt>
                <c:pt idx="818">
                  <c:v>4/19/2019</c:v>
                </c:pt>
                <c:pt idx="819">
                  <c:v>4/20/2019</c:v>
                </c:pt>
                <c:pt idx="820">
                  <c:v>4/27/2019</c:v>
                </c:pt>
                <c:pt idx="821">
                  <c:v>4/28/2019</c:v>
                </c:pt>
                <c:pt idx="822">
                  <c:v>5/1/2019</c:v>
                </c:pt>
                <c:pt idx="823">
                  <c:v>5/3/2019</c:v>
                </c:pt>
                <c:pt idx="824">
                  <c:v>5/4/2019</c:v>
                </c:pt>
                <c:pt idx="825">
                  <c:v>5/12/2019</c:v>
                </c:pt>
                <c:pt idx="826">
                  <c:v>5/13/2019</c:v>
                </c:pt>
                <c:pt idx="827">
                  <c:v>5/24/2019</c:v>
                </c:pt>
                <c:pt idx="828">
                  <c:v>6/8/2019</c:v>
                </c:pt>
                <c:pt idx="829">
                  <c:v>6/10/2019</c:v>
                </c:pt>
                <c:pt idx="830">
                  <c:v>6/15/2019</c:v>
                </c:pt>
                <c:pt idx="831">
                  <c:v>6/17/2019</c:v>
                </c:pt>
                <c:pt idx="832">
                  <c:v>6/24/2019</c:v>
                </c:pt>
                <c:pt idx="833">
                  <c:v>6/25/2019</c:v>
                </c:pt>
                <c:pt idx="834">
                  <c:v>6/29/2019</c:v>
                </c:pt>
                <c:pt idx="835">
                  <c:v>7/1/2019</c:v>
                </c:pt>
                <c:pt idx="836">
                  <c:v>7/4/2019</c:v>
                </c:pt>
                <c:pt idx="837">
                  <c:v>7/5/2019</c:v>
                </c:pt>
                <c:pt idx="838">
                  <c:v>7/9/2019</c:v>
                </c:pt>
                <c:pt idx="839">
                  <c:v>7/10/2019</c:v>
                </c:pt>
                <c:pt idx="840">
                  <c:v>7/21/2019</c:v>
                </c:pt>
                <c:pt idx="841">
                  <c:v>7/22/2019</c:v>
                </c:pt>
                <c:pt idx="842">
                  <c:v>7/25/2019</c:v>
                </c:pt>
                <c:pt idx="843">
                  <c:v>8/1/2019</c:v>
                </c:pt>
                <c:pt idx="844">
                  <c:v>8/4/2019</c:v>
                </c:pt>
                <c:pt idx="845">
                  <c:v>8/11/2019</c:v>
                </c:pt>
                <c:pt idx="846">
                  <c:v>8/28/2019</c:v>
                </c:pt>
                <c:pt idx="847">
                  <c:v>9/8/2019</c:v>
                </c:pt>
                <c:pt idx="848">
                  <c:v>9/9/2019</c:v>
                </c:pt>
                <c:pt idx="849">
                  <c:v>9/11/2019</c:v>
                </c:pt>
                <c:pt idx="850">
                  <c:v>9/29/2019</c:v>
                </c:pt>
                <c:pt idx="851">
                  <c:v>10/5/2019</c:v>
                </c:pt>
                <c:pt idx="852">
                  <c:v>10/6/2019</c:v>
                </c:pt>
                <c:pt idx="853">
                  <c:v>10/13/2019</c:v>
                </c:pt>
                <c:pt idx="854">
                  <c:v>10/14/2019</c:v>
                </c:pt>
                <c:pt idx="855">
                  <c:v>10/15/2019</c:v>
                </c:pt>
                <c:pt idx="856">
                  <c:v>10/18/2019</c:v>
                </c:pt>
                <c:pt idx="857">
                  <c:v>10/20/2019</c:v>
                </c:pt>
                <c:pt idx="858">
                  <c:v>10/22/2019</c:v>
                </c:pt>
                <c:pt idx="859">
                  <c:v>10/27/2019</c:v>
                </c:pt>
                <c:pt idx="860">
                  <c:v>10/31/2019</c:v>
                </c:pt>
                <c:pt idx="861">
                  <c:v>11/11/2019</c:v>
                </c:pt>
                <c:pt idx="862">
                  <c:v>11/15/2019</c:v>
                </c:pt>
                <c:pt idx="863">
                  <c:v>11/17/2019</c:v>
                </c:pt>
                <c:pt idx="864">
                  <c:v>11/18/2019</c:v>
                </c:pt>
                <c:pt idx="865">
                  <c:v>11/19/2019</c:v>
                </c:pt>
                <c:pt idx="866">
                  <c:v>11/30/2019</c:v>
                </c:pt>
                <c:pt idx="867">
                  <c:v>12/6/2019</c:v>
                </c:pt>
                <c:pt idx="868">
                  <c:v>12/7/2019</c:v>
                </c:pt>
                <c:pt idx="869">
                  <c:v>12/10/2019</c:v>
                </c:pt>
                <c:pt idx="870">
                  <c:v>12/12/2019</c:v>
                </c:pt>
                <c:pt idx="871">
                  <c:v>12/14/2019</c:v>
                </c:pt>
                <c:pt idx="872">
                  <c:v>12/15/2019</c:v>
                </c:pt>
                <c:pt idx="873">
                  <c:v>12/16/2019</c:v>
                </c:pt>
                <c:pt idx="874">
                  <c:v>12/22/2019</c:v>
                </c:pt>
                <c:pt idx="875">
                  <c:v>12/25/2019</c:v>
                </c:pt>
                <c:pt idx="876">
                  <c:v>12/31/2019</c:v>
                </c:pt>
                <c:pt idx="877">
                  <c:v>1/15/2020</c:v>
                </c:pt>
                <c:pt idx="878">
                  <c:v>1/27/2020</c:v>
                </c:pt>
              </c:strCache>
            </c:strRef>
          </c:cat>
          <c:val>
            <c:numRef>
              <c:f>'Launch Date Outcome'!$E$6:$E$885</c:f>
              <c:numCache>
                <c:formatCode>General</c:formatCode>
                <c:ptCount val="879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0">
                  <c:v>1</c:v>
                </c:pt>
                <c:pt idx="41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9">
                  <c:v>1</c:v>
                </c:pt>
                <c:pt idx="51">
                  <c:v>1</c:v>
                </c:pt>
                <c:pt idx="53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63">
                  <c:v>1</c:v>
                </c:pt>
                <c:pt idx="68">
                  <c:v>1</c:v>
                </c:pt>
                <c:pt idx="70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7">
                  <c:v>1</c:v>
                </c:pt>
                <c:pt idx="80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7">
                  <c:v>1</c:v>
                </c:pt>
                <c:pt idx="89">
                  <c:v>1</c:v>
                </c:pt>
                <c:pt idx="91">
                  <c:v>1</c:v>
                </c:pt>
                <c:pt idx="94">
                  <c:v>1</c:v>
                </c:pt>
                <c:pt idx="95">
                  <c:v>2</c:v>
                </c:pt>
                <c:pt idx="97">
                  <c:v>1</c:v>
                </c:pt>
                <c:pt idx="100">
                  <c:v>1</c:v>
                </c:pt>
                <c:pt idx="101">
                  <c:v>1</c:v>
                </c:pt>
                <c:pt idx="104">
                  <c:v>1</c:v>
                </c:pt>
                <c:pt idx="106">
                  <c:v>2</c:v>
                </c:pt>
                <c:pt idx="107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4">
                  <c:v>1</c:v>
                </c:pt>
                <c:pt idx="115">
                  <c:v>1</c:v>
                </c:pt>
                <c:pt idx="118">
                  <c:v>1</c:v>
                </c:pt>
                <c:pt idx="120">
                  <c:v>2</c:v>
                </c:pt>
                <c:pt idx="123">
                  <c:v>1</c:v>
                </c:pt>
                <c:pt idx="128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8">
                  <c:v>1</c:v>
                </c:pt>
                <c:pt idx="140">
                  <c:v>1</c:v>
                </c:pt>
                <c:pt idx="142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3">
                  <c:v>1</c:v>
                </c:pt>
                <c:pt idx="164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1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2">
                  <c:v>1</c:v>
                </c:pt>
                <c:pt idx="183">
                  <c:v>1</c:v>
                </c:pt>
                <c:pt idx="185">
                  <c:v>1</c:v>
                </c:pt>
                <c:pt idx="187">
                  <c:v>1</c:v>
                </c:pt>
                <c:pt idx="189">
                  <c:v>1</c:v>
                </c:pt>
                <c:pt idx="196">
                  <c:v>1</c:v>
                </c:pt>
                <c:pt idx="197">
                  <c:v>1</c:v>
                </c:pt>
                <c:pt idx="199">
                  <c:v>1</c:v>
                </c:pt>
                <c:pt idx="200">
                  <c:v>1</c:v>
                </c:pt>
                <c:pt idx="202">
                  <c:v>1</c:v>
                </c:pt>
                <c:pt idx="204">
                  <c:v>1</c:v>
                </c:pt>
                <c:pt idx="209">
                  <c:v>1</c:v>
                </c:pt>
                <c:pt idx="210">
                  <c:v>1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21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9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8">
                  <c:v>1</c:v>
                </c:pt>
                <c:pt idx="260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1">
                  <c:v>1</c:v>
                </c:pt>
                <c:pt idx="273">
                  <c:v>1</c:v>
                </c:pt>
                <c:pt idx="274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8">
                  <c:v>1</c:v>
                </c:pt>
                <c:pt idx="289">
                  <c:v>2</c:v>
                </c:pt>
                <c:pt idx="291">
                  <c:v>1</c:v>
                </c:pt>
                <c:pt idx="292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4">
                  <c:v>1</c:v>
                </c:pt>
                <c:pt idx="306">
                  <c:v>1</c:v>
                </c:pt>
                <c:pt idx="310">
                  <c:v>1</c:v>
                </c:pt>
                <c:pt idx="315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1">
                  <c:v>1</c:v>
                </c:pt>
                <c:pt idx="323">
                  <c:v>1</c:v>
                </c:pt>
                <c:pt idx="326">
                  <c:v>2</c:v>
                </c:pt>
                <c:pt idx="327">
                  <c:v>1</c:v>
                </c:pt>
                <c:pt idx="329">
                  <c:v>1</c:v>
                </c:pt>
                <c:pt idx="330">
                  <c:v>1</c:v>
                </c:pt>
                <c:pt idx="334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7">
                  <c:v>1</c:v>
                </c:pt>
                <c:pt idx="358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71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5">
                  <c:v>1</c:v>
                </c:pt>
                <c:pt idx="386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4">
                  <c:v>2</c:v>
                </c:pt>
                <c:pt idx="405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3">
                  <c:v>1</c:v>
                </c:pt>
                <c:pt idx="414">
                  <c:v>1</c:v>
                </c:pt>
                <c:pt idx="420">
                  <c:v>1</c:v>
                </c:pt>
                <c:pt idx="424">
                  <c:v>1</c:v>
                </c:pt>
                <c:pt idx="425">
                  <c:v>1</c:v>
                </c:pt>
                <c:pt idx="427">
                  <c:v>1</c:v>
                </c:pt>
                <c:pt idx="430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9">
                  <c:v>2</c:v>
                </c:pt>
                <c:pt idx="442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9">
                  <c:v>1</c:v>
                </c:pt>
                <c:pt idx="450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8">
                  <c:v>1</c:v>
                </c:pt>
                <c:pt idx="480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8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6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5">
                  <c:v>1</c:v>
                </c:pt>
                <c:pt idx="508">
                  <c:v>1</c:v>
                </c:pt>
                <c:pt idx="509">
                  <c:v>1</c:v>
                </c:pt>
                <c:pt idx="512">
                  <c:v>1</c:v>
                </c:pt>
                <c:pt idx="514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2">
                  <c:v>1</c:v>
                </c:pt>
                <c:pt idx="527">
                  <c:v>1</c:v>
                </c:pt>
                <c:pt idx="528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40">
                  <c:v>1</c:v>
                </c:pt>
                <c:pt idx="541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1">
                  <c:v>1</c:v>
                </c:pt>
                <c:pt idx="555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4">
                  <c:v>1</c:v>
                </c:pt>
                <c:pt idx="566">
                  <c:v>2</c:v>
                </c:pt>
                <c:pt idx="568">
                  <c:v>1</c:v>
                </c:pt>
                <c:pt idx="569">
                  <c:v>1</c:v>
                </c:pt>
                <c:pt idx="572">
                  <c:v>1</c:v>
                </c:pt>
                <c:pt idx="573">
                  <c:v>1</c:v>
                </c:pt>
                <c:pt idx="575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3">
                  <c:v>1</c:v>
                </c:pt>
                <c:pt idx="584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4">
                  <c:v>2</c:v>
                </c:pt>
                <c:pt idx="596">
                  <c:v>1</c:v>
                </c:pt>
                <c:pt idx="598">
                  <c:v>1</c:v>
                </c:pt>
                <c:pt idx="599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7">
                  <c:v>1</c:v>
                </c:pt>
                <c:pt idx="609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20">
                  <c:v>1</c:v>
                </c:pt>
                <c:pt idx="622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8">
                  <c:v>1</c:v>
                </c:pt>
                <c:pt idx="629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7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60">
                  <c:v>1</c:v>
                </c:pt>
                <c:pt idx="661">
                  <c:v>1</c:v>
                </c:pt>
                <c:pt idx="663">
                  <c:v>1</c:v>
                </c:pt>
                <c:pt idx="664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70">
                  <c:v>1</c:v>
                </c:pt>
                <c:pt idx="672">
                  <c:v>1</c:v>
                </c:pt>
                <c:pt idx="674">
                  <c:v>1</c:v>
                </c:pt>
                <c:pt idx="675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5">
                  <c:v>1</c:v>
                </c:pt>
                <c:pt idx="686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7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3">
                  <c:v>1</c:v>
                </c:pt>
                <c:pt idx="704">
                  <c:v>1</c:v>
                </c:pt>
                <c:pt idx="708">
                  <c:v>1</c:v>
                </c:pt>
                <c:pt idx="709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5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3">
                  <c:v>1</c:v>
                </c:pt>
                <c:pt idx="734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2">
                  <c:v>1</c:v>
                </c:pt>
                <c:pt idx="743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1">
                  <c:v>3</c:v>
                </c:pt>
                <c:pt idx="752">
                  <c:v>1</c:v>
                </c:pt>
                <c:pt idx="754">
                  <c:v>1</c:v>
                </c:pt>
                <c:pt idx="757">
                  <c:v>1</c:v>
                </c:pt>
                <c:pt idx="758">
                  <c:v>1</c:v>
                </c:pt>
                <c:pt idx="760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2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2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4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4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3">
                  <c:v>1</c:v>
                </c:pt>
                <c:pt idx="824">
                  <c:v>1</c:v>
                </c:pt>
                <c:pt idx="826">
                  <c:v>1</c:v>
                </c:pt>
                <c:pt idx="827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4">
                  <c:v>1</c:v>
                </c:pt>
                <c:pt idx="836">
                  <c:v>1</c:v>
                </c:pt>
                <c:pt idx="837">
                  <c:v>1</c:v>
                </c:pt>
                <c:pt idx="839">
                  <c:v>1</c:v>
                </c:pt>
                <c:pt idx="840">
                  <c:v>1</c:v>
                </c:pt>
                <c:pt idx="844">
                  <c:v>1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72">
                  <c:v>1</c:v>
                </c:pt>
                <c:pt idx="874">
                  <c:v>1</c:v>
                </c:pt>
                <c:pt idx="8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A-4694-8D29-2316E2D4E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77807"/>
        <c:axId val="99266287"/>
      </c:lineChart>
      <c:catAx>
        <c:axId val="992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6287"/>
        <c:crosses val="autoZero"/>
        <c:auto val="1"/>
        <c:lblAlgn val="ctr"/>
        <c:lblOffset val="100"/>
        <c:noMultiLvlLbl val="0"/>
      </c:catAx>
      <c:valAx>
        <c:axId val="992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corrected.xlsx]Category!PivotTable1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A-4BD3-9B9F-D2E756A6C374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A-4BD3-9B9F-D2E756A6C374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A-4BD3-9B9F-D2E756A6C374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4A-4BD3-9B9F-D2E756A6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90894735"/>
        <c:axId val="1390900015"/>
      </c:barChart>
      <c:catAx>
        <c:axId val="139089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00015"/>
        <c:crosses val="autoZero"/>
        <c:auto val="1"/>
        <c:lblAlgn val="ctr"/>
        <c:lblOffset val="100"/>
        <c:noMultiLvlLbl val="0"/>
      </c:catAx>
      <c:valAx>
        <c:axId val="13909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9473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corrected.xlsx]Sub-Category!PivotTable2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1-4D56-9BC2-B4D74D9050FE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1-4D56-9BC2-B4D74D9050FE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1-4D56-9BC2-B4D74D9050FE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61-4D56-9BC2-B4D74D90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535071"/>
        <c:axId val="73527391"/>
      </c:barChart>
      <c:catAx>
        <c:axId val="7353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7391"/>
        <c:crosses val="autoZero"/>
        <c:auto val="1"/>
        <c:lblAlgn val="ctr"/>
        <c:lblOffset val="100"/>
        <c:noMultiLvlLbl val="0"/>
      </c:catAx>
      <c:valAx>
        <c:axId val="735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4-4620-A947-24AE2FEEDEC8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4-4620-A947-24AE2FEEDEC8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4-4620-A947-24AE2FEED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023231"/>
        <c:axId val="1312023711"/>
      </c:lineChart>
      <c:catAx>
        <c:axId val="131202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3711"/>
        <c:crosses val="autoZero"/>
        <c:auto val="1"/>
        <c:lblAlgn val="ctr"/>
        <c:lblOffset val="100"/>
        <c:noMultiLvlLbl val="0"/>
      </c:catAx>
      <c:valAx>
        <c:axId val="13120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</xdr:colOff>
      <xdr:row>8</xdr:row>
      <xdr:rowOff>137160</xdr:rowOff>
    </xdr:from>
    <xdr:to>
      <xdr:col>12</xdr:col>
      <xdr:colOff>590550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969B5-31FF-6E67-B69D-D79E79210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106680</xdr:rowOff>
    </xdr:from>
    <xdr:to>
      <xdr:col>6</xdr:col>
      <xdr:colOff>160020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2E7D4-9C32-2D7B-58BB-BE75B431D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7</xdr:row>
      <xdr:rowOff>152400</xdr:rowOff>
    </xdr:from>
    <xdr:to>
      <xdr:col>13</xdr:col>
      <xdr:colOff>449580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53DDE-DBAC-FEF2-A2C6-8D6DE8E46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316230</xdr:colOff>
      <xdr:row>13</xdr:row>
      <xdr:rowOff>102870</xdr:rowOff>
    </xdr:from>
    <xdr:to>
      <xdr:col>5</xdr:col>
      <xdr:colOff>1291590</xdr:colOff>
      <xdr:row>27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FE91A-9FEC-9704-7A15-173456767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yee" refreshedDate="45461.967688078701" createdVersion="8" refreshedVersion="8" minRefreshableVersion="3" recordCount="1000" xr:uid="{179791B2-0A4B-4A6B-AF3A-B5204CF85AD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Average Donation" numFmtId="0">
      <sharedItems containsSemiMixedTypes="0" containsString="0" containsNumber="1" minValue="0" maxValue="113.17"/>
    </cacheField>
    <cacheField name="currency" numFmtId="0">
      <sharedItems/>
    </cacheField>
    <cacheField name="Date Created Conversion" numFmtId="14">
      <sharedItems containsSemiMixedTypes="0" containsNonDate="0" containsDate="1" containsString="0" minDate="1970-01-01T00:00:02" maxDate="2020-01-27T06:00:00" count="879">
        <d v="1970-01-01T00:00:02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1">
        <rangePr groupBy="months" startDate="1970-01-01T00:00:02" endDate="2020-01-27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1970-01-01T00:00:02" endDate="2020-01-27T06:00:00"/>
        <groupItems count="6">
          <s v="&lt;1/1/197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1970-01-01T00:00:02" endDate="2020-01-27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n v="0"/>
    <s v="CAD"/>
    <x v="0"/>
    <d v="2015-12-15T06:00:00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x v="1"/>
    <n v="92.15"/>
    <s v="USD"/>
    <x v="1"/>
    <d v="2014-08-21T05:00:00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x v="2"/>
    <n v="100.02"/>
    <s v="AUD"/>
    <x v="2"/>
    <d v="2013-11-19T06:00:00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x v="1"/>
    <n v="103.21"/>
    <s v="USD"/>
    <x v="3"/>
    <d v="2019-09-20T05:00:00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x v="1"/>
    <n v="99.34"/>
    <s v="USD"/>
    <x v="4"/>
    <d v="2019-01-24T06:00:00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x v="3"/>
    <n v="75.83"/>
    <s v="DKK"/>
    <x v="5"/>
    <d v="2012-09-08T05:00:00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x v="4"/>
    <n v="60.56"/>
    <s v="GBP"/>
    <x v="6"/>
    <d v="2017-09-14T05:00:00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x v="3"/>
    <n v="64.94"/>
    <s v="DKK"/>
    <x v="7"/>
    <d v="2015-08-15T05:00:00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x v="3"/>
    <n v="31"/>
    <s v="DKK"/>
    <x v="8"/>
    <d v="2010-08-11T05:00:00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x v="1"/>
    <n v="72.91"/>
    <s v="USD"/>
    <x v="9"/>
    <d v="2013-11-07T06:00:00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x v="1"/>
    <n v="62.9"/>
    <s v="USD"/>
    <x v="10"/>
    <d v="2010-10-01T05:00:00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x v="1"/>
    <n v="112.22"/>
    <s v="USD"/>
    <x v="11"/>
    <d v="2010-09-27T05:00:00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x v="1"/>
    <n v="102.35"/>
    <s v="USD"/>
    <x v="12"/>
    <d v="2019-10-30T05:00:00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x v="1"/>
    <n v="105.05"/>
    <s v="USD"/>
    <x v="13"/>
    <d v="2016-06-23T05:00:00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x v="1"/>
    <n v="94.15"/>
    <s v="USD"/>
    <x v="14"/>
    <d v="2012-04-02T05:00:00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x v="1"/>
    <n v="84.99"/>
    <s v="USD"/>
    <x v="15"/>
    <d v="2019-12-14T06:00:00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x v="1"/>
    <n v="110.41"/>
    <s v="USD"/>
    <x v="16"/>
    <d v="2014-02-13T06:00:00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x v="1"/>
    <n v="107.96"/>
    <s v="USD"/>
    <x v="17"/>
    <d v="2011-01-13T06:00:00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x v="1"/>
    <n v="45.1"/>
    <s v="USD"/>
    <x v="18"/>
    <d v="2018-09-16T05:00:00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x v="1"/>
    <n v="45"/>
    <s v="USD"/>
    <x v="19"/>
    <d v="2019-03-25T05:00:00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x v="1"/>
    <n v="105.97"/>
    <s v="USD"/>
    <x v="20"/>
    <d v="2014-07-28T05:00:00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x v="1"/>
    <n v="69.06"/>
    <s v="USD"/>
    <x v="21"/>
    <d v="2011-09-18T05:00:00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x v="1"/>
    <n v="85.04"/>
    <s v="USD"/>
    <x v="22"/>
    <d v="2018-04-18T05:00:00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x v="4"/>
    <n v="105.23"/>
    <s v="GBP"/>
    <x v="23"/>
    <d v="2019-04-08T05:00:00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x v="1"/>
    <n v="39"/>
    <s v="USD"/>
    <x v="24"/>
    <d v="2014-06-23T05:00:00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x v="1"/>
    <n v="73.03"/>
    <s v="USD"/>
    <x v="25"/>
    <d v="2011-06-07T05:00:00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x v="1"/>
    <n v="35.01"/>
    <s v="USD"/>
    <x v="26"/>
    <d v="2018-08-27T05:00:00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x v="1"/>
    <n v="106.6"/>
    <s v="USD"/>
    <x v="27"/>
    <d v="2015-10-11T05:00:00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x v="1"/>
    <n v="62"/>
    <s v="USD"/>
    <x v="28"/>
    <d v="2010-03-04T06:00:00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x v="5"/>
    <n v="94"/>
    <s v="CHF"/>
    <x v="29"/>
    <d v="2018-08-29T05:00:00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x v="1"/>
    <n v="112.05"/>
    <s v="USD"/>
    <x v="30"/>
    <d v="2019-05-29T05:00:00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4"/>
    <n v="48.01"/>
    <s v="GBP"/>
    <x v="31"/>
    <d v="2016-02-02T06:00:00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x v="6"/>
    <n v="38"/>
    <s v="EUR"/>
    <x v="32"/>
    <d v="2018-02-06T06:00:00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x v="1"/>
    <n v="35"/>
    <s v="USD"/>
    <x v="33"/>
    <d v="2014-11-11T06:00:00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x v="1"/>
    <n v="85"/>
    <s v="USD"/>
    <x v="34"/>
    <d v="2017-03-28T05:00:00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x v="3"/>
    <n v="95.99"/>
    <s v="DKK"/>
    <x v="35"/>
    <d v="2019-03-02T06:00:00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x v="1"/>
    <n v="68.81"/>
    <s v="USD"/>
    <x v="36"/>
    <d v="2011-03-23T05:00:00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x v="1"/>
    <n v="105.97"/>
    <s v="USD"/>
    <x v="37"/>
    <d v="2019-11-08T06:00:00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x v="1"/>
    <n v="75.260000000000005"/>
    <s v="USD"/>
    <x v="38"/>
    <d v="2010-10-23T05:00:00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x v="3"/>
    <n v="57.13"/>
    <s v="DKK"/>
    <x v="39"/>
    <d v="2013-03-11T05:00:00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x v="1"/>
    <n v="75.14"/>
    <s v="USD"/>
    <x v="40"/>
    <d v="2010-06-24T05:00:00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x v="6"/>
    <n v="107.42"/>
    <s v="EUR"/>
    <x v="41"/>
    <d v="2012-09-30T05:00:00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x v="1"/>
    <n v="36"/>
    <s v="USD"/>
    <x v="42"/>
    <d v="2011-07-13T05:00:00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x v="1"/>
    <n v="27"/>
    <s v="USD"/>
    <x v="43"/>
    <d v="2014-08-09T05:00:00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x v="3"/>
    <n v="107.56"/>
    <s v="DKK"/>
    <x v="44"/>
    <d v="2019-03-18T05:00:00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x v="1"/>
    <n v="94.38"/>
    <s v="USD"/>
    <x v="45"/>
    <d v="2016-11-17T06:00:00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x v="1"/>
    <n v="46.16"/>
    <s v="USD"/>
    <x v="46"/>
    <d v="2010-07-31T05:00:00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x v="1"/>
    <n v="47.85"/>
    <s v="USD"/>
    <x v="47"/>
    <d v="2014-04-28T05:00:00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x v="1"/>
    <n v="53.01"/>
    <s v="USD"/>
    <x v="48"/>
    <d v="2015-07-07T05:00:00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x v="1"/>
    <n v="45.06"/>
    <s v="USD"/>
    <x v="49"/>
    <d v="2019-12-04T06:00:00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x v="6"/>
    <n v="2"/>
    <s v="EUR"/>
    <x v="50"/>
    <d v="2013-08-29T05:00:00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x v="4"/>
    <n v="99.01"/>
    <s v="GBP"/>
    <x v="51"/>
    <d v="2012-04-12T05:00:00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x v="1"/>
    <n v="32.79"/>
    <s v="USD"/>
    <x v="52"/>
    <d v="2010-09-19T05:00:00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x v="1"/>
    <n v="59.12"/>
    <s v="USD"/>
    <x v="53"/>
    <d v="2014-06-28T05:00:00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x v="1"/>
    <n v="44.93"/>
    <s v="USD"/>
    <x v="54"/>
    <d v="2018-03-17T05:00:00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x v="1"/>
    <n v="89.66"/>
    <s v="USD"/>
    <x v="55"/>
    <d v="2018-08-04T05:00:00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x v="1"/>
    <n v="70.08"/>
    <s v="USD"/>
    <x v="56"/>
    <d v="2015-01-17T06:00:00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x v="1"/>
    <n v="31.06"/>
    <s v="USD"/>
    <x v="57"/>
    <d v="2017-09-13T05:00:00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x v="1"/>
    <n v="29.06"/>
    <s v="USD"/>
    <x v="58"/>
    <d v="2015-10-04T05:00:00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x v="1"/>
    <n v="30.09"/>
    <s v="USD"/>
    <x v="59"/>
    <d v="2017-06-27T05:00:00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x v="0"/>
    <n v="85"/>
    <s v="CAD"/>
    <x v="60"/>
    <d v="2012-07-20T05:00:00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x v="0"/>
    <n v="82"/>
    <s v="CAD"/>
    <x v="61"/>
    <d v="2011-04-02T05:00:00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x v="1"/>
    <n v="58.04"/>
    <s v="USD"/>
    <x v="62"/>
    <d v="2015-06-06T05:00:00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x v="1"/>
    <n v="111.4"/>
    <s v="USD"/>
    <x v="63"/>
    <d v="2017-05-04T05:00:00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x v="1"/>
    <n v="71.95"/>
    <s v="USD"/>
    <x v="64"/>
    <d v="2018-07-17T05:00:00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x v="1"/>
    <n v="61.04"/>
    <s v="USD"/>
    <x v="65"/>
    <d v="2011-02-03T06:00:00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x v="1"/>
    <n v="108.92"/>
    <s v="USD"/>
    <x v="66"/>
    <d v="2015-04-13T05:00:00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x v="4"/>
    <n v="29"/>
    <s v="GBP"/>
    <x v="67"/>
    <d v="2010-01-30T06:00:00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x v="6"/>
    <n v="58.98"/>
    <s v="EUR"/>
    <x v="68"/>
    <d v="2017-09-12T05:00:00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x v="1"/>
    <n v="111.82"/>
    <s v="USD"/>
    <x v="69"/>
    <d v="2011-01-22T06:00:00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x v="6"/>
    <n v="64"/>
    <s v="EUR"/>
    <x v="70"/>
    <d v="2010-12-21T06:00:00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x v="1"/>
    <n v="85.32"/>
    <s v="USD"/>
    <x v="71"/>
    <d v="2019-12-04T06:00:00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x v="1"/>
    <n v="74.48"/>
    <s v="USD"/>
    <x v="72"/>
    <d v="2015-08-06T05:00:00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x v="1"/>
    <n v="105.15"/>
    <s v="USD"/>
    <x v="73"/>
    <d v="2016-11-30T06:00:00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x v="4"/>
    <n v="56.19"/>
    <s v="GBP"/>
    <x v="74"/>
    <d v="2016-03-28T05:00:00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x v="1"/>
    <n v="85.92"/>
    <s v="USD"/>
    <x v="75"/>
    <d v="2018-07-23T05:00:00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x v="1"/>
    <n v="57"/>
    <s v="USD"/>
    <x v="76"/>
    <d v="2015-03-13T05:00:00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x v="1"/>
    <n v="79.64"/>
    <s v="USD"/>
    <x v="77"/>
    <d v="2010-10-11T05:00:00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x v="1"/>
    <n v="41.02"/>
    <s v="USD"/>
    <x v="78"/>
    <d v="2018-04-17T05:00:00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x v="1"/>
    <n v="48"/>
    <s v="USD"/>
    <x v="79"/>
    <d v="2018-06-21T05:00:00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x v="1"/>
    <n v="55.21"/>
    <s v="USD"/>
    <x v="80"/>
    <d v="2017-09-28T05:00:00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x v="1"/>
    <n v="92.11"/>
    <s v="USD"/>
    <x v="81"/>
    <d v="2017-12-18T06:00:00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x v="4"/>
    <n v="83.18"/>
    <s v="GBP"/>
    <x v="82"/>
    <d v="2019-01-24T06:00:00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x v="1"/>
    <n v="40"/>
    <s v="USD"/>
    <x v="83"/>
    <d v="2016-08-19T05:00:00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x v="1"/>
    <n v="111.13"/>
    <s v="USD"/>
    <x v="84"/>
    <d v="2012-08-07T05:00:00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x v="2"/>
    <n v="90.56"/>
    <s v="AUD"/>
    <x v="85"/>
    <d v="2011-09-19T05:00:00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x v="1"/>
    <n v="61.11"/>
    <s v="USD"/>
    <x v="86"/>
    <d v="2015-05-17T05:00:00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x v="2"/>
    <n v="83.02"/>
    <s v="AUD"/>
    <x v="87"/>
    <d v="2011-03-19T05:00:00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x v="1"/>
    <n v="110.76"/>
    <s v="USD"/>
    <x v="88"/>
    <d v="2015-05-08T05:00:00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x v="1"/>
    <n v="89.46"/>
    <s v="USD"/>
    <x v="89"/>
    <d v="2010-04-17T05:00:00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x v="1"/>
    <n v="57.85"/>
    <s v="USD"/>
    <x v="90"/>
    <d v="2016-02-25T06:00:00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x v="6"/>
    <n v="110"/>
    <s v="EUR"/>
    <x v="91"/>
    <d v="2016-09-03T05:00:00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x v="5"/>
    <n v="103.97"/>
    <s v="CHF"/>
    <x v="92"/>
    <d v="2010-06-24T05:00:00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x v="1"/>
    <n v="108"/>
    <s v="USD"/>
    <x v="93"/>
    <d v="2012-10-24T05:00:00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x v="4"/>
    <n v="48.93"/>
    <s v="GBP"/>
    <x v="94"/>
    <d v="2019-04-18T05:00:00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x v="1"/>
    <n v="37.67"/>
    <s v="USD"/>
    <x v="95"/>
    <d v="2019-10-21T05:00:00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x v="1"/>
    <n v="65"/>
    <s v="USD"/>
    <x v="96"/>
    <d v="2011-03-23T05:00:00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x v="1"/>
    <n v="106.61"/>
    <s v="USD"/>
    <x v="48"/>
    <d v="2015-08-18T05:00:00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x v="2"/>
    <n v="27.01"/>
    <s v="AUD"/>
    <x v="97"/>
    <d v="2015-07-31T05:00:00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x v="1"/>
    <n v="91.16"/>
    <s v="USD"/>
    <x v="98"/>
    <d v="2014-12-24T06:00:00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1"/>
    <n v="1"/>
    <s v="USD"/>
    <x v="99"/>
    <d v="2011-11-06T05:00:00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x v="1"/>
    <n v="56.05"/>
    <s v="USD"/>
    <x v="100"/>
    <d v="2015-02-28T06:00:00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x v="1"/>
    <n v="31.02"/>
    <s v="USD"/>
    <x v="101"/>
    <d v="2018-05-21T05:00:00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x v="6"/>
    <n v="66.510000000000005"/>
    <s v="EUR"/>
    <x v="102"/>
    <d v="2010-11-02T05:00:00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x v="1"/>
    <n v="89.01"/>
    <s v="USD"/>
    <x v="103"/>
    <d v="2017-05-24T05:00:00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x v="1"/>
    <n v="103.46"/>
    <s v="USD"/>
    <x v="104"/>
    <d v="2013-04-20T05:00:00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x v="1"/>
    <n v="95.28"/>
    <s v="USD"/>
    <x v="105"/>
    <d v="2019-09-13T05:00:00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x v="1"/>
    <n v="75.900000000000006"/>
    <s v="USD"/>
    <x v="106"/>
    <d v="2018-05-10T05:00:00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x v="1"/>
    <n v="107.58"/>
    <s v="USD"/>
    <x v="107"/>
    <d v="2012-05-13T05:00:00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x v="1"/>
    <n v="51.32"/>
    <s v="USD"/>
    <x v="108"/>
    <d v="2014-01-14T06:00:00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x v="1"/>
    <n v="71.98"/>
    <s v="USD"/>
    <x v="109"/>
    <d v="2018-09-30T05:00:00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x v="1"/>
    <n v="108.95"/>
    <s v="USD"/>
    <x v="110"/>
    <d v="2012-09-28T05:00:00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x v="2"/>
    <n v="35"/>
    <s v="AUD"/>
    <x v="111"/>
    <d v="2014-09-08T05:00:00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x v="1"/>
    <n v="94.94"/>
    <s v="USD"/>
    <x v="112"/>
    <d v="2017-09-19T05:00:00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x v="1"/>
    <n v="109.65"/>
    <s v="USD"/>
    <x v="113"/>
    <d v="2019-04-10T05:00:00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x v="6"/>
    <n v="44"/>
    <s v="EUR"/>
    <x v="114"/>
    <d v="2017-12-22T06:00:00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x v="1"/>
    <n v="86.79"/>
    <s v="USD"/>
    <x v="115"/>
    <d v="2015-09-19T05:00:00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x v="1"/>
    <n v="30.99"/>
    <s v="USD"/>
    <x v="116"/>
    <d v="2011-09-28T05:00:00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x v="1"/>
    <n v="94.79"/>
    <s v="USD"/>
    <x v="117"/>
    <d v="2014-02-01T06:00:00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x v="1"/>
    <n v="69.790000000000006"/>
    <s v="USD"/>
    <x v="118"/>
    <d v="2014-07-03T05:00:00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x v="1"/>
    <n v="63"/>
    <s v="USD"/>
    <x v="119"/>
    <d v="2015-04-21T05:00:00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x v="1"/>
    <n v="110.03"/>
    <s v="USD"/>
    <x v="33"/>
    <d v="2014-10-18T05:00:00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x v="1"/>
    <n v="26"/>
    <s v="USD"/>
    <x v="120"/>
    <d v="2014-12-24T06:00:00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x v="0"/>
    <n v="49.99"/>
    <s v="CAD"/>
    <x v="121"/>
    <d v="2015-11-27T06:00:00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x v="6"/>
    <n v="101.72"/>
    <s v="EUR"/>
    <x v="122"/>
    <d v="2019-07-05T05:00:00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x v="1"/>
    <n v="47.08"/>
    <s v="USD"/>
    <x v="123"/>
    <d v="2018-09-23T05:00:00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x v="1"/>
    <n v="89.94"/>
    <s v="USD"/>
    <x v="124"/>
    <d v="2016-09-11T05:00:00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x v="0"/>
    <n v="78.97"/>
    <s v="CAD"/>
    <x v="125"/>
    <d v="2010-05-15T05:00:00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x v="1"/>
    <n v="80.069999999999993"/>
    <s v="USD"/>
    <x v="126"/>
    <d v="2010-09-09T05:00:00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x v="2"/>
    <n v="86.47"/>
    <s v="AUD"/>
    <x v="127"/>
    <d v="2015-02-28T06:00:00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x v="3"/>
    <n v="28"/>
    <s v="DKK"/>
    <x v="128"/>
    <d v="2011-11-11T06:00:00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x v="4"/>
    <n v="68"/>
    <s v="GBP"/>
    <x v="129"/>
    <d v="2013-12-12T06:00:00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x v="1"/>
    <n v="43.08"/>
    <s v="USD"/>
    <x v="130"/>
    <d v="2018-01-28T06:00:00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x v="1"/>
    <n v="87.96"/>
    <s v="USD"/>
    <x v="131"/>
    <d v="2011-09-03T05:00:00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x v="5"/>
    <n v="94.99"/>
    <s v="CHF"/>
    <x v="132"/>
    <d v="2011-08-07T05:00:00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x v="1"/>
    <n v="46.91"/>
    <s v="USD"/>
    <x v="133"/>
    <d v="2013-03-12T05:00:00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x v="1"/>
    <n v="46.91"/>
    <s v="USD"/>
    <x v="134"/>
    <d v="2014-06-19T05:00:00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x v="1"/>
    <n v="94.24"/>
    <s v="USD"/>
    <x v="135"/>
    <d v="2010-10-12T05:00:00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x v="1"/>
    <n v="80.14"/>
    <s v="USD"/>
    <x v="136"/>
    <d v="2012-10-04T05:00:00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x v="1"/>
    <n v="59.04"/>
    <s v="USD"/>
    <x v="137"/>
    <d v="2015-05-07T05:00:00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x v="1"/>
    <n v="65.989999999999995"/>
    <s v="USD"/>
    <x v="138"/>
    <d v="2018-03-02T06:00:00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x v="1"/>
    <n v="60.99"/>
    <s v="USD"/>
    <x v="139"/>
    <d v="2015-06-18T05:00:00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x v="1"/>
    <n v="98.31"/>
    <s v="USD"/>
    <x v="107"/>
    <d v="2012-05-17T05:00:00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x v="1"/>
    <n v="104.6"/>
    <s v="USD"/>
    <x v="140"/>
    <d v="2010-07-18T05:00:00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x v="1"/>
    <n v="86.07"/>
    <s v="USD"/>
    <x v="141"/>
    <d v="2019-06-25T05:00:00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x v="5"/>
    <n v="76.989999999999995"/>
    <s v="CHF"/>
    <x v="142"/>
    <d v="2014-09-12T05:00:00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x v="1"/>
    <n v="29.76"/>
    <s v="USD"/>
    <x v="143"/>
    <d v="2011-11-28T06:00:00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x v="1"/>
    <n v="46.92"/>
    <s v="USD"/>
    <x v="144"/>
    <d v="2016-06-19T05:00:00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x v="1"/>
    <n v="105.19"/>
    <s v="USD"/>
    <x v="145"/>
    <d v="2017-08-03T05:00:00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x v="1"/>
    <n v="69.91"/>
    <s v="USD"/>
    <x v="146"/>
    <d v="2013-02-22T06:00:00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1"/>
    <n v="1"/>
    <s v="USD"/>
    <x v="147"/>
    <d v="2018-12-17T06:00:00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x v="1"/>
    <n v="60.01"/>
    <s v="USD"/>
    <x v="148"/>
    <d v="2014-07-30T05:00:00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x v="1"/>
    <n v="52.01"/>
    <s v="USD"/>
    <x v="149"/>
    <d v="2017-02-24T06:00:00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x v="1"/>
    <n v="31"/>
    <s v="USD"/>
    <x v="150"/>
    <d v="2012-10-25T05:00:00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x v="1"/>
    <n v="95.04"/>
    <s v="USD"/>
    <x v="151"/>
    <d v="2016-06-04T05:00:00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x v="1"/>
    <n v="75.97"/>
    <s v="USD"/>
    <x v="152"/>
    <d v="2010-04-09T05:00:00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x v="2"/>
    <n v="71.010000000000005"/>
    <s v="AUD"/>
    <x v="153"/>
    <d v="2019-10-29T05:00:00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x v="2"/>
    <n v="73.73"/>
    <s v="AUD"/>
    <x v="154"/>
    <d v="2014-01-11T06:00:00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x v="1"/>
    <n v="113.17"/>
    <s v="USD"/>
    <x v="155"/>
    <d v="2015-12-09T06:00:00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x v="1"/>
    <n v="105.01"/>
    <s v="USD"/>
    <x v="156"/>
    <d v="2019-04-14T05:00:00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x v="1"/>
    <n v="79.180000000000007"/>
    <s v="USD"/>
    <x v="157"/>
    <d v="2019-05-13T05:00:00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x v="1"/>
    <n v="57.33"/>
    <s v="USD"/>
    <x v="158"/>
    <d v="2015-09-29T05:00:00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x v="5"/>
    <n v="58.18"/>
    <s v="CHF"/>
    <x v="159"/>
    <d v="2019-01-07T06:00:00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x v="1"/>
    <n v="36.03"/>
    <s v="USD"/>
    <x v="160"/>
    <d v="2017-12-08T06:00:00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x v="1"/>
    <n v="107.99"/>
    <s v="USD"/>
    <x v="161"/>
    <d v="2017-10-09T05:00:00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x v="1"/>
    <n v="44.01"/>
    <s v="USD"/>
    <x v="162"/>
    <d v="2017-09-02T05:00:00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x v="1"/>
    <n v="55.08"/>
    <s v="USD"/>
    <x v="163"/>
    <d v="2010-12-26T06:00:00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x v="2"/>
    <n v="74"/>
    <s v="AUD"/>
    <x v="164"/>
    <d v="2013-06-20T05:00:00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x v="3"/>
    <n v="42"/>
    <s v="DKK"/>
    <x v="165"/>
    <d v="2019-03-17T05:00:00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x v="1"/>
    <n v="77.989999999999995"/>
    <s v="USD"/>
    <x v="166"/>
    <d v="2012-07-15T05:00:00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x v="1"/>
    <n v="82.51"/>
    <s v="USD"/>
    <x v="167"/>
    <d v="2017-08-10T05:00:00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x v="1"/>
    <n v="104.2"/>
    <s v="USD"/>
    <x v="168"/>
    <d v="2014-04-11T05:00:00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x v="1"/>
    <n v="25.5"/>
    <s v="USD"/>
    <x v="169"/>
    <d v="2014-08-03T05:00:00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x v="1"/>
    <n v="100.98"/>
    <s v="USD"/>
    <x v="170"/>
    <d v="2013-05-24T05:00:00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x v="1"/>
    <n v="111.83"/>
    <s v="USD"/>
    <x v="171"/>
    <d v="2015-10-06T05:00:00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x v="1"/>
    <n v="42"/>
    <s v="USD"/>
    <x v="172"/>
    <d v="2016-09-19T05:00:00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x v="1"/>
    <n v="110.05"/>
    <s v="USD"/>
    <x v="173"/>
    <d v="2016-09-12T05:00:00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x v="1"/>
    <n v="59"/>
    <s v="USD"/>
    <x v="174"/>
    <d v="2010-12-10T06:00:00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x v="1"/>
    <n v="32.99"/>
    <s v="USD"/>
    <x v="175"/>
    <d v="2017-09-30T05:00:00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x v="0"/>
    <n v="45.01"/>
    <s v="CAD"/>
    <x v="176"/>
    <d v="2013-03-18T05:00:00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x v="2"/>
    <n v="81.98"/>
    <s v="AUD"/>
    <x v="177"/>
    <d v="2010-03-27T05:00:00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x v="1"/>
    <n v="39.08"/>
    <s v="USD"/>
    <x v="178"/>
    <d v="2017-10-22T05:00:00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x v="3"/>
    <n v="59"/>
    <s v="DKK"/>
    <x v="179"/>
    <d v="2019-07-01T05:00:00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x v="0"/>
    <n v="40.99"/>
    <s v="CAD"/>
    <x v="180"/>
    <d v="2010-09-22T05:00:00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x v="1"/>
    <n v="31.03"/>
    <s v="USD"/>
    <x v="181"/>
    <d v="2019-05-04T05:00:00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x v="1"/>
    <n v="37.79"/>
    <s v="USD"/>
    <x v="182"/>
    <d v="2018-05-24T05:00:00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x v="1"/>
    <n v="32.01"/>
    <s v="USD"/>
    <x v="183"/>
    <d v="2014-06-07T05:00:00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x v="0"/>
    <n v="95.97"/>
    <s v="CAD"/>
    <x v="184"/>
    <d v="2013-03-23T05:00:00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x v="6"/>
    <n v="75"/>
    <s v="EUR"/>
    <x v="185"/>
    <d v="2014-12-03T06:00:00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x v="1"/>
    <n v="102.05"/>
    <s v="USD"/>
    <x v="186"/>
    <d v="2016-03-04T06:00:00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x v="1"/>
    <n v="105.75"/>
    <s v="USD"/>
    <x v="187"/>
    <d v="2013-06-05T05:00:00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x v="6"/>
    <n v="37.07"/>
    <s v="EUR"/>
    <x v="188"/>
    <d v="2019-03-15T05:00:00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x v="1"/>
    <n v="35.049999999999997"/>
    <s v="USD"/>
    <x v="189"/>
    <d v="2014-07-01T05:00:00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x v="1"/>
    <n v="46.34"/>
    <s v="USD"/>
    <x v="190"/>
    <d v="2018-04-12T05:00:00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x v="1"/>
    <n v="69.17"/>
    <s v="USD"/>
    <x v="191"/>
    <d v="2015-09-30T05:00:00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x v="1"/>
    <n v="109.08"/>
    <s v="USD"/>
    <x v="192"/>
    <d v="2018-08-05T05:00:00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x v="3"/>
    <n v="51.78"/>
    <s v="DKK"/>
    <x v="173"/>
    <d v="2016-09-22T05:00:00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x v="1"/>
    <n v="82.01"/>
    <s v="USD"/>
    <x v="193"/>
    <d v="2017-07-07T05:00:00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x v="1"/>
    <n v="35.96"/>
    <s v="USD"/>
    <x v="194"/>
    <d v="2010-09-04T05:00:00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x v="1"/>
    <n v="74.459999999999994"/>
    <s v="USD"/>
    <x v="195"/>
    <d v="2015-07-11T05:00:00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x v="0"/>
    <n v="2"/>
    <s v="CAD"/>
    <x v="152"/>
    <d v="2010-04-05T05:00:00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x v="1"/>
    <n v="91.11"/>
    <s v="USD"/>
    <x v="196"/>
    <d v="2014-08-12T05:00:00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x v="1"/>
    <n v="79.790000000000006"/>
    <s v="USD"/>
    <x v="197"/>
    <d v="2011-10-06T05:00:00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x v="2"/>
    <n v="43"/>
    <s v="AUD"/>
    <x v="198"/>
    <d v="2017-01-19T06:00:00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x v="1"/>
    <n v="63.23"/>
    <s v="USD"/>
    <x v="199"/>
    <d v="2011-04-13T05:00:00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x v="1"/>
    <n v="70.180000000000007"/>
    <s v="USD"/>
    <x v="200"/>
    <d v="2018-10-29T05:00:00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x v="1"/>
    <n v="61.33"/>
    <s v="USD"/>
    <x v="201"/>
    <d v="2010-03-08T06:00:00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x v="1"/>
    <n v="99"/>
    <s v="USD"/>
    <x v="202"/>
    <d v="2018-09-17T05:00:00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x v="1"/>
    <n v="96.98"/>
    <s v="USD"/>
    <x v="203"/>
    <d v="2017-12-03T06:00:00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x v="2"/>
    <n v="51"/>
    <s v="AUD"/>
    <x v="204"/>
    <d v="2016-05-13T05:00:00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x v="3"/>
    <n v="28.04"/>
    <s v="DKK"/>
    <x v="205"/>
    <d v="2017-03-30T05:00:00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x v="1"/>
    <n v="60.98"/>
    <s v="USD"/>
    <x v="206"/>
    <d v="2013-09-20T05:00:00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x v="1"/>
    <n v="73.209999999999994"/>
    <s v="USD"/>
    <x v="207"/>
    <d v="2020-01-30T06:00:00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x v="1"/>
    <n v="40"/>
    <s v="USD"/>
    <x v="208"/>
    <d v="2010-11-14T06:00:00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x v="1"/>
    <n v="86.81"/>
    <s v="USD"/>
    <x v="209"/>
    <d v="2010-08-25T05:00:00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x v="1"/>
    <n v="42.13"/>
    <s v="USD"/>
    <x v="210"/>
    <d v="2019-02-15T06:00:00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x v="1"/>
    <n v="103.98"/>
    <s v="USD"/>
    <x v="211"/>
    <d v="2011-11-24T06:00:00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x v="1"/>
    <n v="62"/>
    <s v="USD"/>
    <x v="212"/>
    <d v="2019-05-07T05:00:00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x v="4"/>
    <n v="31.01"/>
    <s v="GBP"/>
    <x v="213"/>
    <d v="2011-12-15T06:00:00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x v="1"/>
    <n v="89.99"/>
    <s v="USD"/>
    <x v="214"/>
    <d v="2012-08-28T05:00:00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x v="1"/>
    <n v="39.24"/>
    <s v="USD"/>
    <x v="215"/>
    <d v="2011-07-19T05:00:00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x v="1"/>
    <n v="54.99"/>
    <s v="USD"/>
    <x v="216"/>
    <d v="2012-06-23T05:00:00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x v="1"/>
    <n v="47.99"/>
    <s v="USD"/>
    <x v="217"/>
    <d v="2014-10-03T05:00:00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x v="1"/>
    <n v="87.97"/>
    <s v="USD"/>
    <x v="218"/>
    <d v="2016-03-30T05:00:00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x v="1"/>
    <n v="52"/>
    <s v="USD"/>
    <x v="219"/>
    <d v="2014-11-08T06:00:00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x v="1"/>
    <n v="30"/>
    <s v="USD"/>
    <x v="220"/>
    <d v="2014-05-03T05:00:00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x v="1"/>
    <n v="98.21"/>
    <s v="USD"/>
    <x v="221"/>
    <d v="2010-05-15T05:00:00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x v="1"/>
    <n v="108.96"/>
    <s v="USD"/>
    <x v="222"/>
    <d v="2015-05-21T05:00:00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x v="1"/>
    <n v="67"/>
    <s v="USD"/>
    <x v="172"/>
    <d v="2016-09-25T05:00:00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x v="1"/>
    <n v="64.989999999999995"/>
    <s v="USD"/>
    <x v="223"/>
    <d v="2017-07-19T05:00:00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x v="1"/>
    <n v="99.84"/>
    <s v="USD"/>
    <x v="224"/>
    <d v="2019-12-06T06:00:00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x v="1"/>
    <n v="82.43"/>
    <s v="USD"/>
    <x v="225"/>
    <d v="2013-07-18T05:00:00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x v="1"/>
    <n v="63.29"/>
    <s v="USD"/>
    <x v="226"/>
    <d v="2016-07-26T05:00:00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x v="1"/>
    <n v="96.77"/>
    <s v="USD"/>
    <x v="227"/>
    <d v="2011-06-28T05:00:00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x v="6"/>
    <n v="54.91"/>
    <s v="EUR"/>
    <x v="228"/>
    <d v="2017-08-29T05:00:00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x v="1"/>
    <n v="39.01"/>
    <s v="USD"/>
    <x v="229"/>
    <d v="2017-02-18T06:00:00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x v="2"/>
    <n v="75.84"/>
    <s v="AUD"/>
    <x v="230"/>
    <d v="2019-07-02T05:00:00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x v="1"/>
    <n v="45.05"/>
    <s v="USD"/>
    <x v="231"/>
    <d v="2014-04-27T05:00:00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x v="3"/>
    <n v="104.52"/>
    <s v="DKK"/>
    <x v="232"/>
    <d v="2018-01-08T06:00:00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x v="1"/>
    <n v="76.27"/>
    <s v="USD"/>
    <x v="233"/>
    <d v="2015-09-02T05:00:00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x v="1"/>
    <n v="69.02"/>
    <s v="USD"/>
    <x v="194"/>
    <d v="2010-08-07T05:00:00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x v="2"/>
    <n v="101.98"/>
    <s v="AUD"/>
    <x v="234"/>
    <d v="2014-04-23T05:00:00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x v="1"/>
    <n v="42.92"/>
    <s v="USD"/>
    <x v="235"/>
    <d v="2017-05-20T05:00:00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x v="1"/>
    <n v="43.03"/>
    <s v="USD"/>
    <x v="236"/>
    <d v="2018-03-07T06:00:00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x v="1"/>
    <n v="75.25"/>
    <s v="USD"/>
    <x v="237"/>
    <d v="2014-09-04T05:00:00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x v="1"/>
    <n v="69.02"/>
    <s v="USD"/>
    <x v="238"/>
    <d v="2014-04-08T05:00:00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x v="1"/>
    <n v="65.989999999999995"/>
    <s v="USD"/>
    <x v="239"/>
    <d v="2013-08-09T05:00:00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x v="1"/>
    <n v="98.01"/>
    <s v="USD"/>
    <x v="240"/>
    <d v="2017-01-06T06:00:00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x v="2"/>
    <n v="60.11"/>
    <s v="AUD"/>
    <x v="241"/>
    <d v="2015-01-05T06:00:00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x v="1"/>
    <n v="26"/>
    <s v="USD"/>
    <x v="242"/>
    <d v="2015-01-09T06:00:00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x v="1"/>
    <n v="3"/>
    <s v="USD"/>
    <x v="67"/>
    <d v="2010-03-01T06:00:00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x v="1"/>
    <n v="38.020000000000003"/>
    <s v="USD"/>
    <x v="243"/>
    <d v="2012-12-11T06:00:00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x v="1"/>
    <n v="106.15"/>
    <s v="USD"/>
    <x v="244"/>
    <d v="2013-10-30T05:00:00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x v="0"/>
    <n v="81.02"/>
    <s v="CAD"/>
    <x v="245"/>
    <d v="2011-04-20T05:00:00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x v="1"/>
    <n v="96.65"/>
    <s v="USD"/>
    <x v="246"/>
    <d v="2017-02-23T06:00:00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x v="1"/>
    <n v="57"/>
    <s v="USD"/>
    <x v="247"/>
    <d v="2011-02-21T06:00:00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x v="4"/>
    <n v="63.93"/>
    <s v="GBP"/>
    <x v="248"/>
    <d v="2016-03-01T06:00:00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x v="1"/>
    <n v="90.46"/>
    <s v="USD"/>
    <x v="249"/>
    <d v="2013-03-19T05:00:00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x v="1"/>
    <n v="72.17"/>
    <s v="USD"/>
    <x v="250"/>
    <d v="2016-12-28T06:00:00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x v="1"/>
    <n v="77.930000000000007"/>
    <s v="USD"/>
    <x v="251"/>
    <d v="2012-12-27T06:00:00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x v="1"/>
    <n v="38.07"/>
    <s v="USD"/>
    <x v="136"/>
    <d v="2012-10-10T05:00:00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x v="1"/>
    <n v="57.94"/>
    <s v="USD"/>
    <x v="252"/>
    <d v="2010-08-29T05:00:00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x v="1"/>
    <n v="49.79"/>
    <s v="USD"/>
    <x v="253"/>
    <d v="2011-05-01T05:00:00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x v="1"/>
    <n v="54.05"/>
    <s v="USD"/>
    <x v="254"/>
    <d v="2010-01-09T06:00:00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x v="1"/>
    <n v="30"/>
    <s v="USD"/>
    <x v="255"/>
    <d v="2013-02-28T06:00:00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x v="1"/>
    <n v="70.13"/>
    <s v="USD"/>
    <x v="256"/>
    <d v="2016-02-16T06:00:00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x v="6"/>
    <n v="27"/>
    <s v="EUR"/>
    <x v="257"/>
    <d v="2014-12-10T06:00:00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x v="2"/>
    <n v="51.99"/>
    <s v="AUD"/>
    <x v="258"/>
    <d v="2012-11-09T06:00:00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x v="1"/>
    <n v="56.42"/>
    <s v="USD"/>
    <x v="259"/>
    <d v="2012-11-19T06:00:00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x v="1"/>
    <n v="101.63"/>
    <s v="USD"/>
    <x v="260"/>
    <d v="2019-02-21T06:00:00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x v="1"/>
    <n v="25.01"/>
    <s v="USD"/>
    <x v="261"/>
    <d v="2010-12-04T06:00:00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x v="1"/>
    <n v="32.020000000000003"/>
    <s v="USD"/>
    <x v="262"/>
    <d v="2016-01-07T06:00:00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x v="1"/>
    <n v="82.02"/>
    <s v="USD"/>
    <x v="263"/>
    <d v="2019-08-04T05:00:00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x v="0"/>
    <n v="37.96"/>
    <s v="CAD"/>
    <x v="264"/>
    <d v="2017-09-20T05:00:00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x v="1"/>
    <n v="51.53"/>
    <s v="USD"/>
    <x v="265"/>
    <d v="2017-11-11T06:00:00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x v="1"/>
    <n v="81.2"/>
    <s v="USD"/>
    <x v="266"/>
    <d v="2019-04-14T05:00:00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x v="1"/>
    <n v="40.03"/>
    <s v="USD"/>
    <x v="267"/>
    <d v="2012-04-24T05:00:00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x v="1"/>
    <n v="89.94"/>
    <s v="USD"/>
    <x v="268"/>
    <d v="2010-07-21T05:00:00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x v="1"/>
    <n v="96.69"/>
    <s v="USD"/>
    <x v="269"/>
    <d v="2012-12-21T06:00:00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x v="1"/>
    <n v="25.01"/>
    <s v="USD"/>
    <x v="270"/>
    <d v="2018-09-06T05:00:00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x v="1"/>
    <n v="36.99"/>
    <s v="USD"/>
    <x v="271"/>
    <d v="2017-11-27T06:00:00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x v="1"/>
    <n v="73.010000000000005"/>
    <s v="USD"/>
    <x v="272"/>
    <d v="2012-04-01T05:00:00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x v="1"/>
    <n v="68.239999999999995"/>
    <s v="USD"/>
    <x v="73"/>
    <d v="2016-12-03T06:00:00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x v="3"/>
    <n v="52.31"/>
    <s v="DKK"/>
    <x v="273"/>
    <d v="2016-06-04T05:00:00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x v="1"/>
    <n v="61.77"/>
    <s v="USD"/>
    <x v="274"/>
    <d v="2012-05-06T05:00:00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x v="1"/>
    <n v="25.03"/>
    <s v="USD"/>
    <x v="275"/>
    <d v="2016-10-18T05:00:00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x v="1"/>
    <n v="106.29"/>
    <s v="USD"/>
    <x v="276"/>
    <d v="2016-11-30T06:00:00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x v="1"/>
    <n v="75.069999999999993"/>
    <s v="USD"/>
    <x v="277"/>
    <d v="2015-04-28T05:00:00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x v="3"/>
    <n v="39.97"/>
    <s v="DKK"/>
    <x v="278"/>
    <d v="2012-03-15T05:00:00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x v="0"/>
    <n v="39.979999999999997"/>
    <s v="CAD"/>
    <x v="279"/>
    <d v="2015-08-06T05:00:00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x v="1"/>
    <n v="101.02"/>
    <s v="USD"/>
    <x v="280"/>
    <d v="2013-06-11T05:00:00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x v="1"/>
    <n v="76.81"/>
    <s v="USD"/>
    <x v="281"/>
    <d v="2011-10-19T05:00:00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x v="1"/>
    <n v="71.7"/>
    <s v="USD"/>
    <x v="282"/>
    <d v="2012-04-03T05:00:00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x v="6"/>
    <n v="33.28"/>
    <s v="EUR"/>
    <x v="283"/>
    <d v="2010-10-14T05:00:00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x v="1"/>
    <n v="43.92"/>
    <s v="USD"/>
    <x v="284"/>
    <d v="2018-11-07T06:00:00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x v="5"/>
    <n v="36"/>
    <s v="CHF"/>
    <x v="285"/>
    <d v="2013-11-09T06:00:00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x v="2"/>
    <n v="88.21"/>
    <s v="AUD"/>
    <x v="286"/>
    <d v="2019-02-19T06:00:00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x v="2"/>
    <n v="65.239999999999995"/>
    <s v="AUD"/>
    <x v="287"/>
    <d v="2014-01-23T06:00:00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x v="1"/>
    <n v="69.959999999999994"/>
    <s v="USD"/>
    <x v="288"/>
    <d v="2016-03-15T05:00:00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x v="1"/>
    <n v="39.880000000000003"/>
    <s v="USD"/>
    <x v="289"/>
    <d v="2016-04-28T05:00:00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x v="3"/>
    <n v="5"/>
    <s v="DKK"/>
    <x v="290"/>
    <d v="2017-08-31T05:00:00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x v="1"/>
    <n v="41.02"/>
    <s v="USD"/>
    <x v="291"/>
    <d v="2015-03-15T05:00:00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x v="1"/>
    <n v="98.91"/>
    <s v="USD"/>
    <x v="292"/>
    <d v="2018-09-16T05:00:00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x v="1"/>
    <n v="87.78"/>
    <s v="USD"/>
    <x v="293"/>
    <d v="2016-01-12T06:00:00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x v="1"/>
    <n v="80.77"/>
    <s v="USD"/>
    <x v="294"/>
    <d v="2016-09-17T05:00:00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x v="1"/>
    <n v="94.28"/>
    <s v="USD"/>
    <x v="295"/>
    <d v="2016-04-29T05:00:00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x v="1"/>
    <n v="73.430000000000007"/>
    <s v="USD"/>
    <x v="296"/>
    <d v="2017-07-17T05:00:00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x v="3"/>
    <n v="65.97"/>
    <s v="DKK"/>
    <x v="297"/>
    <d v="2012-06-26T05:00:00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x v="1"/>
    <n v="109.04"/>
    <s v="USD"/>
    <x v="298"/>
    <d v="2011-04-19T05:00:00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x v="1"/>
    <n v="41.16"/>
    <s v="USD"/>
    <x v="299"/>
    <d v="2011-10-11T05:00:00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x v="1"/>
    <n v="99.13"/>
    <s v="USD"/>
    <x v="300"/>
    <d v="2010-04-25T05:00:00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x v="1"/>
    <n v="105.88"/>
    <s v="USD"/>
    <x v="247"/>
    <d v="2011-02-28T06:00:00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x v="1"/>
    <n v="49"/>
    <s v="USD"/>
    <x v="244"/>
    <d v="2013-11-01T05:00:00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x v="1"/>
    <n v="39"/>
    <s v="USD"/>
    <x v="301"/>
    <d v="2012-02-29T06:00:00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x v="1"/>
    <n v="31.02"/>
    <s v="USD"/>
    <x v="188"/>
    <d v="2019-03-17T05:00:00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x v="1"/>
    <n v="103.87"/>
    <s v="USD"/>
    <x v="302"/>
    <d v="2014-06-22T05:00:00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x v="6"/>
    <n v="59.27"/>
    <s v="EUR"/>
    <x v="303"/>
    <d v="2019-11-20T06:00:00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x v="1"/>
    <n v="42.3"/>
    <s v="USD"/>
    <x v="304"/>
    <d v="2017-05-27T05:00:00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x v="1"/>
    <n v="53.12"/>
    <s v="USD"/>
    <x v="305"/>
    <d v="2014-02-16T06:00:00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x v="1"/>
    <n v="50.8"/>
    <s v="USD"/>
    <x v="306"/>
    <d v="2010-09-05T05:00:00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x v="1"/>
    <n v="101.15"/>
    <s v="USD"/>
    <x v="307"/>
    <d v="2011-05-19T05:00:00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x v="1"/>
    <n v="65"/>
    <s v="USD"/>
    <x v="308"/>
    <d v="2011-04-09T05:00:00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x v="1"/>
    <n v="38"/>
    <s v="USD"/>
    <x v="309"/>
    <d v="2010-12-08T06:00:00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x v="4"/>
    <n v="82.62"/>
    <s v="GBP"/>
    <x v="310"/>
    <d v="2014-03-29T05:00:00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x v="1"/>
    <n v="37.94"/>
    <s v="USD"/>
    <x v="311"/>
    <d v="2015-07-03T05:00:00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x v="1"/>
    <n v="80.78"/>
    <s v="USD"/>
    <x v="79"/>
    <d v="2018-07-09T05:00:00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x v="1"/>
    <n v="25.98"/>
    <s v="USD"/>
    <x v="312"/>
    <d v="2016-01-01T06:00:00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x v="1"/>
    <n v="30.36"/>
    <s v="USD"/>
    <x v="313"/>
    <d v="2019-09-01T05:00:00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x v="1"/>
    <n v="54"/>
    <s v="USD"/>
    <x v="314"/>
    <d v="2018-12-11T06:00:00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x v="1"/>
    <n v="101.79"/>
    <s v="USD"/>
    <x v="315"/>
    <d v="2016-12-23T06:00:00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x v="4"/>
    <n v="45"/>
    <s v="GBP"/>
    <x v="316"/>
    <d v="2017-12-09T06:00:00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x v="1"/>
    <n v="77.069999999999993"/>
    <s v="USD"/>
    <x v="317"/>
    <d v="2011-12-20T06:00:00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x v="1"/>
    <n v="88.08"/>
    <s v="USD"/>
    <x v="318"/>
    <d v="2013-03-29T05:00:00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x v="1"/>
    <n v="47.04"/>
    <s v="USD"/>
    <x v="319"/>
    <d v="2018-12-18T06:00:00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x v="1"/>
    <n v="111"/>
    <s v="USD"/>
    <x v="32"/>
    <d v="2018-01-17T06:00:00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x v="1"/>
    <n v="87"/>
    <s v="USD"/>
    <x v="320"/>
    <d v="2019-11-28T06:00:00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x v="1"/>
    <n v="63.99"/>
    <s v="USD"/>
    <x v="321"/>
    <d v="2010-12-16T06:00:00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x v="1"/>
    <n v="105.99"/>
    <s v="USD"/>
    <x v="322"/>
    <d v="2019-11-12T06:00:00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x v="1"/>
    <n v="73.989999999999995"/>
    <s v="USD"/>
    <x v="323"/>
    <d v="2011-11-04T05:00:00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x v="0"/>
    <n v="84.02"/>
    <s v="CAD"/>
    <x v="324"/>
    <d v="2017-08-16T05:00:00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x v="1"/>
    <n v="88.97"/>
    <s v="USD"/>
    <x v="325"/>
    <d v="2011-12-13T06:00:00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x v="1"/>
    <n v="76.989999999999995"/>
    <s v="USD"/>
    <x v="326"/>
    <d v="2015-09-04T05:00:00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x v="1"/>
    <n v="97.15"/>
    <s v="USD"/>
    <x v="327"/>
    <d v="2013-08-01T05:00:00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x v="1"/>
    <n v="33.01"/>
    <s v="USD"/>
    <x v="328"/>
    <d v="2014-01-11T06:00:00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x v="1"/>
    <n v="99.95"/>
    <s v="USD"/>
    <x v="329"/>
    <d v="2018-03-03T06:00:00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x v="4"/>
    <n v="69.97"/>
    <s v="GBP"/>
    <x v="330"/>
    <d v="2015-07-10T05:00:00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x v="1"/>
    <n v="110.32"/>
    <s v="USD"/>
    <x v="331"/>
    <d v="2017-10-18T05:00:00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x v="1"/>
    <n v="66.010000000000005"/>
    <s v="USD"/>
    <x v="332"/>
    <d v="2015-03-07T06:00:00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x v="1"/>
    <n v="41.01"/>
    <s v="USD"/>
    <x v="333"/>
    <d v="2017-03-01T06:00:00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x v="1"/>
    <n v="103.96"/>
    <s v="USD"/>
    <x v="296"/>
    <d v="2017-08-13T05:00:00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x v="1"/>
    <n v="5"/>
    <s v="USD"/>
    <x v="334"/>
    <d v="2015-06-07T05:00:00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x v="1"/>
    <n v="47.01"/>
    <s v="USD"/>
    <x v="335"/>
    <d v="2015-09-07T05:00:00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x v="0"/>
    <n v="29.61"/>
    <s v="CAD"/>
    <x v="336"/>
    <d v="2015-11-15T06:00:00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x v="1"/>
    <n v="81.010000000000005"/>
    <s v="USD"/>
    <x v="337"/>
    <d v="2019-07-06T05:00:00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x v="3"/>
    <n v="94.35"/>
    <s v="DKK"/>
    <x v="338"/>
    <d v="2013-09-10T05:00:00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x v="1"/>
    <n v="26.06"/>
    <s v="USD"/>
    <x v="339"/>
    <d v="2017-03-03T06:00:00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x v="6"/>
    <n v="85.78"/>
    <s v="EUR"/>
    <x v="340"/>
    <d v="2012-01-23T06:00:00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x v="1"/>
    <n v="103.73"/>
    <s v="USD"/>
    <x v="341"/>
    <d v="2015-09-28T05:00:00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x v="0"/>
    <n v="49.83"/>
    <s v="CAD"/>
    <x v="342"/>
    <d v="2018-08-13T05:00:00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x v="1"/>
    <n v="63.89"/>
    <s v="USD"/>
    <x v="343"/>
    <d v="2011-09-03T05:00:00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x v="4"/>
    <n v="47"/>
    <s v="GBP"/>
    <x v="344"/>
    <d v="2011-01-15T06:00:00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x v="1"/>
    <n v="108.48"/>
    <s v="USD"/>
    <x v="345"/>
    <d v="2017-10-31T05:00:00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x v="1"/>
    <n v="72.02"/>
    <s v="USD"/>
    <x v="65"/>
    <d v="2011-03-06T06:00:00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x v="1"/>
    <n v="59.93"/>
    <s v="USD"/>
    <x v="346"/>
    <d v="2011-12-28T06:00:00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x v="1"/>
    <n v="78.209999999999994"/>
    <s v="USD"/>
    <x v="347"/>
    <d v="2018-04-04T05:00:00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x v="2"/>
    <n v="104.78"/>
    <s v="AUD"/>
    <x v="348"/>
    <d v="2017-01-25T06:00:00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x v="1"/>
    <n v="105.52"/>
    <s v="USD"/>
    <x v="349"/>
    <d v="2011-01-04T06:00:00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x v="1"/>
    <n v="24.93"/>
    <s v="USD"/>
    <x v="350"/>
    <d v="2014-11-11T06:00:00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x v="4"/>
    <n v="69.87"/>
    <s v="GBP"/>
    <x v="351"/>
    <d v="2010-11-05T05:00:00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x v="1"/>
    <n v="95.73"/>
    <s v="USD"/>
    <x v="352"/>
    <d v="2013-03-14T05:00:00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x v="1"/>
    <n v="30"/>
    <s v="USD"/>
    <x v="353"/>
    <d v="2019-04-21T05:00:00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x v="1"/>
    <n v="59.01"/>
    <s v="USD"/>
    <x v="354"/>
    <d v="2015-03-31T05:00:00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x v="1"/>
    <n v="84.76"/>
    <s v="USD"/>
    <x v="355"/>
    <d v="2015-01-28T06:00:00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x v="1"/>
    <n v="78.010000000000005"/>
    <s v="USD"/>
    <x v="356"/>
    <d v="2017-08-25T05:00:00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x v="1"/>
    <n v="50.05"/>
    <s v="USD"/>
    <x v="357"/>
    <d v="2019-01-16T06:00:00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x v="1"/>
    <n v="59.16"/>
    <s v="USD"/>
    <x v="358"/>
    <d v="2015-12-12T06:00:00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x v="1"/>
    <n v="93.7"/>
    <s v="USD"/>
    <x v="359"/>
    <d v="2014-07-12T05:00:00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x v="1"/>
    <n v="40.14"/>
    <s v="USD"/>
    <x v="12"/>
    <d v="2019-11-05T06:00:00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x v="1"/>
    <n v="70.09"/>
    <s v="USD"/>
    <x v="360"/>
    <d v="2018-06-28T05:00:00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x v="4"/>
    <n v="66.180000000000007"/>
    <s v="GBP"/>
    <x v="361"/>
    <d v="2011-11-10T06:00:00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x v="1"/>
    <n v="47.71"/>
    <s v="USD"/>
    <x v="362"/>
    <d v="2013-06-28T05:00:00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x v="1"/>
    <n v="62.9"/>
    <s v="USD"/>
    <x v="363"/>
    <d v="2015-07-24T05:00:00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x v="1"/>
    <n v="86.61"/>
    <s v="USD"/>
    <x v="364"/>
    <d v="2017-11-04T05:00:00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x v="1"/>
    <n v="75.13"/>
    <s v="USD"/>
    <x v="210"/>
    <d v="2019-02-19T06:00:00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x v="1"/>
    <n v="41"/>
    <s v="USD"/>
    <x v="365"/>
    <d v="2017-03-09T06:00:00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x v="1"/>
    <n v="50.01"/>
    <s v="USD"/>
    <x v="366"/>
    <d v="2019-04-30T05:00:00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x v="1"/>
    <n v="96.96"/>
    <s v="USD"/>
    <x v="367"/>
    <d v="2010-07-08T05:00:00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x v="1"/>
    <n v="100.93"/>
    <s v="USD"/>
    <x v="368"/>
    <d v="2012-06-17T05:00:00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x v="5"/>
    <n v="89.23"/>
    <s v="CHF"/>
    <x v="369"/>
    <d v="2012-01-06T06:00:00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x v="1"/>
    <n v="87.98"/>
    <s v="USD"/>
    <x v="370"/>
    <d v="2010-11-24T06:00:00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x v="1"/>
    <n v="89.54"/>
    <s v="USD"/>
    <x v="371"/>
    <d v="2013-09-28T05:00:00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x v="1"/>
    <n v="29.09"/>
    <s v="USD"/>
    <x v="287"/>
    <d v="2014-01-16T06:00:00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x v="1"/>
    <n v="42.01"/>
    <s v="USD"/>
    <x v="372"/>
    <d v="2011-01-08T06:00:00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x v="0"/>
    <n v="47"/>
    <s v="CAD"/>
    <x v="373"/>
    <d v="2017-07-18T05:00:00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x v="1"/>
    <n v="110.44"/>
    <s v="USD"/>
    <x v="374"/>
    <d v="2013-08-08T05:00:00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x v="1"/>
    <n v="41.99"/>
    <s v="USD"/>
    <x v="375"/>
    <d v="2011-12-09T06:00:00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x v="2"/>
    <n v="48.01"/>
    <s v="AUD"/>
    <x v="376"/>
    <d v="2018-10-13T05:00:00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x v="1"/>
    <n v="31.02"/>
    <s v="USD"/>
    <x v="377"/>
    <d v="2013-05-29T05:00:00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x v="6"/>
    <n v="99.2"/>
    <s v="EUR"/>
    <x v="378"/>
    <d v="2018-05-10T05:00:00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x v="1"/>
    <n v="66.02"/>
    <s v="USD"/>
    <x v="379"/>
    <d v="2011-02-09T06:00:00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x v="1"/>
    <n v="2"/>
    <s v="USD"/>
    <x v="380"/>
    <d v="2013-09-07T05:00:00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x v="1"/>
    <n v="46.06"/>
    <s v="USD"/>
    <x v="381"/>
    <d v="2019-10-27T05:00:00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x v="1"/>
    <n v="73.650000000000006"/>
    <s v="USD"/>
    <x v="382"/>
    <d v="2012-02-22T06:00:00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x v="0"/>
    <n v="55.99"/>
    <s v="CAD"/>
    <x v="125"/>
    <d v="2010-06-17T05:00:00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x v="1"/>
    <n v="68.989999999999995"/>
    <s v="USD"/>
    <x v="383"/>
    <d v="2017-11-17T06:00:00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x v="1"/>
    <n v="60.98"/>
    <s v="USD"/>
    <x v="384"/>
    <d v="2018-07-24T05:00:00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x v="1"/>
    <n v="110.98"/>
    <s v="USD"/>
    <x v="385"/>
    <d v="2013-02-11T06:00:00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x v="3"/>
    <n v="25"/>
    <s v="DKK"/>
    <x v="386"/>
    <d v="2019-10-20T05:00:00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x v="0"/>
    <n v="78.760000000000005"/>
    <s v="CAD"/>
    <x v="387"/>
    <d v="2016-07-10T05:00:00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x v="1"/>
    <n v="87.96"/>
    <s v="USD"/>
    <x v="388"/>
    <d v="2017-04-22T05:00:00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x v="1"/>
    <n v="49.99"/>
    <s v="USD"/>
    <x v="277"/>
    <d v="2015-04-28T05:00:00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x v="1"/>
    <n v="99.52"/>
    <s v="USD"/>
    <x v="389"/>
    <d v="2017-05-31T05:00:00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x v="1"/>
    <n v="104.82"/>
    <s v="USD"/>
    <x v="390"/>
    <d v="2014-01-13T06:00:00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x v="1"/>
    <n v="108.01"/>
    <s v="USD"/>
    <x v="391"/>
    <d v="2018-12-24T06:00:00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x v="1"/>
    <n v="29"/>
    <s v="USD"/>
    <x v="392"/>
    <d v="2010-04-28T05:00:00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x v="1"/>
    <n v="30.03"/>
    <s v="USD"/>
    <x v="393"/>
    <d v="2012-01-30T06:00:00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x v="1"/>
    <n v="41.01"/>
    <s v="USD"/>
    <x v="394"/>
    <d v="2011-01-26T06:00:00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x v="1"/>
    <n v="62.87"/>
    <s v="USD"/>
    <x v="395"/>
    <d v="2018-11-27T06:00:00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x v="0"/>
    <n v="47.01"/>
    <s v="CAD"/>
    <x v="396"/>
    <d v="2012-05-07T05:00:00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x v="1"/>
    <n v="27"/>
    <s v="USD"/>
    <x v="397"/>
    <d v="2011-12-28T06:00:00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x v="1"/>
    <n v="68.33"/>
    <s v="USD"/>
    <x v="398"/>
    <d v="2017-07-09T05:00:00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x v="1"/>
    <n v="50.97"/>
    <s v="USD"/>
    <x v="399"/>
    <d v="2017-07-29T05:00:00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x v="1"/>
    <n v="54.02"/>
    <s v="USD"/>
    <x v="400"/>
    <d v="2010-05-07T05:00:00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x v="1"/>
    <n v="97.06"/>
    <s v="USD"/>
    <x v="116"/>
    <d v="2011-09-24T05:00:00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x v="1"/>
    <n v="24.87"/>
    <s v="USD"/>
    <x v="401"/>
    <d v="2018-04-24T05:00:00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x v="1"/>
    <n v="84.42"/>
    <s v="USD"/>
    <x v="402"/>
    <d v="2015-08-03T05:00:00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x v="1"/>
    <n v="47.09"/>
    <s v="USD"/>
    <x v="403"/>
    <d v="2013-03-06T06:00:00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x v="1"/>
    <n v="78"/>
    <s v="USD"/>
    <x v="404"/>
    <d v="2014-10-15T05:00:00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x v="1"/>
    <n v="62.97"/>
    <s v="USD"/>
    <x v="405"/>
    <d v="2011-02-18T06:00:00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x v="1"/>
    <n v="81.010000000000005"/>
    <s v="USD"/>
    <x v="406"/>
    <d v="2014-03-10T05:00:00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x v="1"/>
    <n v="65.319999999999993"/>
    <s v="USD"/>
    <x v="407"/>
    <d v="2019-11-02T05:00:00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x v="1"/>
    <n v="104.44"/>
    <s v="USD"/>
    <x v="408"/>
    <d v="2018-07-09T05:00:00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x v="1"/>
    <n v="69.989999999999995"/>
    <s v="USD"/>
    <x v="409"/>
    <d v="2014-05-22T05:00:00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x v="1"/>
    <n v="83.02"/>
    <s v="USD"/>
    <x v="410"/>
    <d v="2013-12-11T06:00:00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x v="0"/>
    <n v="90.3"/>
    <s v="CAD"/>
    <x v="411"/>
    <d v="2016-12-15T06:00:00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x v="6"/>
    <n v="103.98"/>
    <s v="EUR"/>
    <x v="412"/>
    <d v="2014-12-27T06:00:00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x v="1"/>
    <n v="54.93"/>
    <s v="USD"/>
    <x v="413"/>
    <d v="2019-04-21T05:00:00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x v="1"/>
    <n v="51.92"/>
    <s v="USD"/>
    <x v="414"/>
    <d v="2015-09-16T05:00:00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x v="1"/>
    <n v="60.03"/>
    <s v="USD"/>
    <x v="415"/>
    <d v="2013-04-03T05:00:00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x v="1"/>
    <n v="44"/>
    <s v="USD"/>
    <x v="416"/>
    <d v="2016-11-13T06:00:00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x v="1"/>
    <n v="53"/>
    <s v="USD"/>
    <x v="417"/>
    <d v="2017-07-10T05:00:00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x v="1"/>
    <n v="54.5"/>
    <s v="USD"/>
    <x v="418"/>
    <d v="2012-05-24T05:00:00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x v="6"/>
    <n v="75.040000000000006"/>
    <s v="EUR"/>
    <x v="419"/>
    <d v="2017-09-18T05:00:00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x v="1"/>
    <n v="35.909999999999997"/>
    <s v="USD"/>
    <x v="420"/>
    <d v="2010-10-19T05:00:00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x v="1"/>
    <n v="36.950000000000003"/>
    <s v="USD"/>
    <x v="421"/>
    <d v="2011-07-26T05:00:00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x v="1"/>
    <n v="63.17"/>
    <s v="USD"/>
    <x v="422"/>
    <d v="2010-12-24T06:00:00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x v="1"/>
    <n v="29.99"/>
    <s v="USD"/>
    <x v="423"/>
    <d v="2012-12-20T06:00:00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x v="4"/>
    <n v="86"/>
    <s v="GBP"/>
    <x v="424"/>
    <d v="2018-01-04T06:00:00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x v="1"/>
    <n v="75.010000000000005"/>
    <s v="USD"/>
    <x v="425"/>
    <d v="2013-04-16T05:00:00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x v="3"/>
    <n v="101.2"/>
    <s v="DKK"/>
    <x v="426"/>
    <d v="2019-03-23T05:00:00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x v="0"/>
    <n v="4"/>
    <s v="CAD"/>
    <x v="427"/>
    <d v="2018-11-13T06:00:00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x v="1"/>
    <n v="29"/>
    <s v="USD"/>
    <x v="428"/>
    <d v="2017-08-19T05:00:00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x v="1"/>
    <n v="98.23"/>
    <s v="USD"/>
    <x v="429"/>
    <d v="2010-07-07T05:00:00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x v="1"/>
    <n v="87"/>
    <s v="USD"/>
    <x v="411"/>
    <d v="2017-01-11T06:00:00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x v="1"/>
    <n v="45.21"/>
    <s v="USD"/>
    <x v="430"/>
    <d v="2013-11-26T06:00:00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x v="1"/>
    <n v="37"/>
    <s v="USD"/>
    <x v="431"/>
    <d v="2011-10-16T05:00:00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x v="1"/>
    <n v="94.98"/>
    <s v="USD"/>
    <x v="432"/>
    <d v="2018-02-10T06:00:00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x v="1"/>
    <n v="28.96"/>
    <s v="USD"/>
    <x v="433"/>
    <d v="2016-10-16T05:00:00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x v="1"/>
    <n v="55.99"/>
    <s v="USD"/>
    <x v="434"/>
    <d v="2010-05-11T05:00:00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x v="1"/>
    <n v="54.04"/>
    <s v="USD"/>
    <x v="435"/>
    <d v="2015-01-22T06:00:00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x v="1"/>
    <n v="82.38"/>
    <s v="USD"/>
    <x v="8"/>
    <d v="2010-08-12T05:00:00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x v="1"/>
    <n v="67"/>
    <s v="USD"/>
    <x v="436"/>
    <d v="2014-05-18T05:00:00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x v="1"/>
    <n v="107.91"/>
    <s v="USD"/>
    <x v="385"/>
    <d v="2013-03-09T06:00:00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x v="1"/>
    <n v="69.010000000000005"/>
    <s v="USD"/>
    <x v="437"/>
    <d v="2014-01-04T06:00:00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x v="1"/>
    <n v="39.01"/>
    <s v="USD"/>
    <x v="438"/>
    <d v="2018-02-25T06:00:00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x v="1"/>
    <n v="110.36"/>
    <s v="USD"/>
    <x v="439"/>
    <d v="2018-02-05T06:00:00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x v="1"/>
    <n v="94.86"/>
    <s v="USD"/>
    <x v="440"/>
    <d v="2013-06-07T05:00:00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x v="0"/>
    <n v="57.94"/>
    <s v="CAD"/>
    <x v="441"/>
    <d v="2015-11-30T06:00:00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x v="1"/>
    <n v="101.25"/>
    <s v="USD"/>
    <x v="442"/>
    <d v="2019-04-30T05:00:00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x v="1"/>
    <n v="64.959999999999994"/>
    <s v="USD"/>
    <x v="443"/>
    <d v="2015-05-20T05:00:00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x v="1"/>
    <n v="27.01"/>
    <s v="USD"/>
    <x v="315"/>
    <d v="2016-12-19T06:00:00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x v="4"/>
    <n v="50.97"/>
    <s v="GBP"/>
    <x v="444"/>
    <d v="2012-05-02T05:00:00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x v="1"/>
    <n v="104.94"/>
    <s v="USD"/>
    <x v="445"/>
    <d v="2019-05-04T05:00:00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x v="1"/>
    <n v="84.03"/>
    <s v="USD"/>
    <x v="446"/>
    <d v="2018-06-27T05:00:00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x v="1"/>
    <n v="102.86"/>
    <s v="USD"/>
    <x v="447"/>
    <d v="2014-12-17T06:00:00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x v="1"/>
    <n v="39.96"/>
    <s v="USD"/>
    <x v="448"/>
    <d v="2013-06-29T05:00:00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x v="1"/>
    <n v="51"/>
    <s v="USD"/>
    <x v="342"/>
    <d v="2018-08-16T05:00:00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x v="1"/>
    <n v="40.82"/>
    <s v="USD"/>
    <x v="449"/>
    <d v="2011-07-23T05:00:00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x v="1"/>
    <n v="59"/>
    <s v="USD"/>
    <x v="450"/>
    <d v="2015-03-21T05:00:00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x v="4"/>
    <n v="71.16"/>
    <s v="GBP"/>
    <x v="451"/>
    <d v="2017-07-31T05:00:00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x v="1"/>
    <n v="99.49"/>
    <s v="USD"/>
    <x v="452"/>
    <d v="2010-03-20T05:00:00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x v="1"/>
    <n v="103.99"/>
    <s v="USD"/>
    <x v="453"/>
    <d v="2014-11-12T06:00:00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x v="1"/>
    <n v="76.56"/>
    <s v="USD"/>
    <x v="454"/>
    <d v="2012-03-06T06:00:00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x v="1"/>
    <n v="87.07"/>
    <s v="USD"/>
    <x v="455"/>
    <d v="2019-12-19T06:00:00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x v="4"/>
    <n v="49"/>
    <s v="GBP"/>
    <x v="456"/>
    <d v="2014-09-22T05:00:00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x v="4"/>
    <n v="42.97"/>
    <s v="GBP"/>
    <x v="457"/>
    <d v="2019-07-21T05:00:00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x v="4"/>
    <n v="33.43"/>
    <s v="GBP"/>
    <x v="458"/>
    <d v="2018-03-24T05:00:00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x v="1"/>
    <n v="83.98"/>
    <s v="USD"/>
    <x v="459"/>
    <d v="2017-05-23T05:00:00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x v="1"/>
    <n v="101.42"/>
    <s v="USD"/>
    <x v="460"/>
    <d v="2016-02-20T06:00:00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x v="6"/>
    <n v="109.87"/>
    <s v="EUR"/>
    <x v="461"/>
    <d v="2010-08-21T05:00:00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x v="1"/>
    <n v="31.92"/>
    <s v="USD"/>
    <x v="462"/>
    <d v="2019-11-24T06:00:00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x v="1"/>
    <n v="70.989999999999995"/>
    <s v="USD"/>
    <x v="463"/>
    <d v="2013-07-27T05:00:00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x v="1"/>
    <n v="77.03"/>
    <s v="USD"/>
    <x v="464"/>
    <d v="2010-07-12T05:00:00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x v="1"/>
    <n v="101.78"/>
    <s v="USD"/>
    <x v="465"/>
    <d v="2019-07-12T05:00:00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x v="1"/>
    <n v="51.06"/>
    <s v="USD"/>
    <x v="466"/>
    <d v="2012-03-23T05:00:00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x v="3"/>
    <n v="68.02"/>
    <s v="DKK"/>
    <x v="467"/>
    <d v="2014-06-14T05:00:00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x v="1"/>
    <n v="30.87"/>
    <s v="USD"/>
    <x v="468"/>
    <d v="2017-06-07T05:00:00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x v="1"/>
    <n v="27.91"/>
    <s v="USD"/>
    <x v="469"/>
    <d v="2016-12-20T06:00:00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x v="3"/>
    <n v="79.989999999999995"/>
    <s v="DKK"/>
    <x v="470"/>
    <d v="2015-01-03T06:00:00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x v="1"/>
    <n v="38"/>
    <s v="USD"/>
    <x v="471"/>
    <d v="2016-03-20T05:00:00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n v="0"/>
    <s v="USD"/>
    <x v="472"/>
    <d v="2013-05-29T05:00:00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x v="1"/>
    <n v="59.99"/>
    <s v="USD"/>
    <x v="473"/>
    <d v="2013-03-14T05:00:00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x v="2"/>
    <n v="37.04"/>
    <s v="AUD"/>
    <x v="474"/>
    <d v="2012-08-25T05:00:00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x v="1"/>
    <n v="99.96"/>
    <s v="USD"/>
    <x v="72"/>
    <d v="2015-07-21T05:00:00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x v="6"/>
    <n v="111.68"/>
    <s v="EUR"/>
    <x v="443"/>
    <d v="2015-05-19T05:00:00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x v="1"/>
    <n v="36.01"/>
    <s v="USD"/>
    <x v="475"/>
    <d v="2013-04-19T05:00:00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x v="1"/>
    <n v="66.010000000000005"/>
    <s v="USD"/>
    <x v="81"/>
    <d v="2017-12-10T06:00:00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x v="1"/>
    <n v="44.05"/>
    <s v="USD"/>
    <x v="476"/>
    <d v="2013-05-28T05:00:00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x v="1"/>
    <n v="53"/>
    <s v="USD"/>
    <x v="192"/>
    <d v="2018-08-19T05:00:00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x v="1"/>
    <n v="95"/>
    <s v="USD"/>
    <x v="477"/>
    <d v="2012-05-15T05:00:00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x v="2"/>
    <n v="70.91"/>
    <s v="AUD"/>
    <x v="478"/>
    <d v="2018-06-24T05:00:00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x v="1"/>
    <n v="98.06"/>
    <s v="USD"/>
    <x v="479"/>
    <d v="2019-08-04T05:00:00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x v="1"/>
    <n v="53.05"/>
    <s v="USD"/>
    <x v="480"/>
    <d v="2014-07-06T05:00:00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x v="1"/>
    <n v="93.14"/>
    <s v="USD"/>
    <x v="180"/>
    <d v="2010-09-11T05:00:00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x v="5"/>
    <n v="58.95"/>
    <s v="CHF"/>
    <x v="481"/>
    <d v="2013-12-11T06:00:00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x v="0"/>
    <n v="36.07"/>
    <s v="CAD"/>
    <x v="482"/>
    <d v="2011-12-25T06:00:00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x v="1"/>
    <n v="63.03"/>
    <s v="USD"/>
    <x v="194"/>
    <d v="2010-09-13T05:00:00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x v="1"/>
    <n v="84.72"/>
    <s v="USD"/>
    <x v="483"/>
    <d v="2017-05-10T05:00:00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x v="1"/>
    <n v="62.2"/>
    <s v="USD"/>
    <x v="484"/>
    <d v="2018-02-25T06:00:00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x v="1"/>
    <n v="101.98"/>
    <s v="USD"/>
    <x v="355"/>
    <d v="2015-01-22T06:00:00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x v="1"/>
    <n v="106.44"/>
    <s v="USD"/>
    <x v="485"/>
    <d v="2019-04-22T05:00:00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x v="1"/>
    <n v="29.98"/>
    <s v="USD"/>
    <x v="486"/>
    <d v="2016-08-29T05:00:00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x v="1"/>
    <n v="85.81"/>
    <s v="USD"/>
    <x v="487"/>
    <d v="2012-07-15T05:00:00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x v="1"/>
    <n v="70.819999999999993"/>
    <s v="USD"/>
    <x v="488"/>
    <d v="2010-03-09T06:00:00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x v="1"/>
    <n v="41"/>
    <s v="USD"/>
    <x v="489"/>
    <d v="2010-05-09T05:00:00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x v="1"/>
    <n v="28.06"/>
    <s v="USD"/>
    <x v="490"/>
    <d v="2010-11-27T06:00:00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x v="1"/>
    <n v="88.05"/>
    <s v="USD"/>
    <x v="312"/>
    <d v="2016-02-01T06:00:00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x v="0"/>
    <n v="31"/>
    <s v="CAD"/>
    <x v="491"/>
    <d v="2016-03-12T06:00:00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x v="4"/>
    <n v="90.34"/>
    <s v="GBP"/>
    <x v="492"/>
    <d v="2014-01-07T06:00:00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x v="1"/>
    <n v="63.78"/>
    <s v="USD"/>
    <x v="493"/>
    <d v="2014-06-07T05:00:00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x v="1"/>
    <n v="54"/>
    <s v="USD"/>
    <x v="494"/>
    <d v="2010-09-14T05:00:00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x v="5"/>
    <n v="48.99"/>
    <s v="CHF"/>
    <x v="495"/>
    <d v="2014-01-06T06:00:00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x v="0"/>
    <n v="63.86"/>
    <s v="CAD"/>
    <x v="496"/>
    <d v="2018-01-26T06:00:00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x v="4"/>
    <n v="83"/>
    <s v="GBP"/>
    <x v="497"/>
    <d v="2013-08-29T05:00:00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x v="1"/>
    <n v="55.08"/>
    <s v="USD"/>
    <x v="498"/>
    <d v="2018-08-18T05:00:00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x v="6"/>
    <n v="62.04"/>
    <s v="EUR"/>
    <x v="499"/>
    <d v="2018-06-10T05:00:00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x v="6"/>
    <n v="104.98"/>
    <s v="EUR"/>
    <x v="500"/>
    <d v="2010-09-19T05:00:00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x v="3"/>
    <n v="94.04"/>
    <s v="DKK"/>
    <x v="501"/>
    <d v="2018-09-22T05:00:00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x v="1"/>
    <n v="44.01"/>
    <s v="USD"/>
    <x v="502"/>
    <d v="2013-10-08T05:00:00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x v="1"/>
    <n v="92.47"/>
    <s v="USD"/>
    <x v="503"/>
    <d v="2019-07-07T05:00:00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x v="1"/>
    <n v="57.07"/>
    <s v="USD"/>
    <x v="504"/>
    <d v="2018-05-27T05:00:00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x v="6"/>
    <n v="109.08"/>
    <s v="EUR"/>
    <x v="505"/>
    <d v="2015-07-06T05:00:00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x v="4"/>
    <n v="39.39"/>
    <s v="GBP"/>
    <x v="506"/>
    <d v="2016-02-21T06:00:00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x v="1"/>
    <n v="77.02"/>
    <s v="USD"/>
    <x v="507"/>
    <d v="2013-09-26T05:00:00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x v="1"/>
    <n v="92.17"/>
    <s v="USD"/>
    <x v="508"/>
    <d v="2016-01-21T06:00:00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x v="1"/>
    <n v="61.01"/>
    <s v="USD"/>
    <x v="509"/>
    <d v="2020-01-14T06:00:00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x v="1"/>
    <n v="78.069999999999993"/>
    <s v="USD"/>
    <x v="510"/>
    <d v="2018-09-20T05:00:00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x v="1"/>
    <n v="80.75"/>
    <s v="USD"/>
    <x v="511"/>
    <d v="2015-02-06T06:00:00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x v="1"/>
    <n v="59.99"/>
    <s v="USD"/>
    <x v="512"/>
    <d v="2016-04-14T05:00:00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x v="1"/>
    <n v="110.03"/>
    <s v="USD"/>
    <x v="513"/>
    <d v="2013-06-06T05:00:00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x v="5"/>
    <n v="4"/>
    <s v="CHF"/>
    <x v="514"/>
    <d v="2012-03-21T05:00:00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x v="2"/>
    <n v="38"/>
    <s v="AUD"/>
    <x v="515"/>
    <d v="2015-01-29T06:00:00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x v="1"/>
    <n v="96.37"/>
    <s v="USD"/>
    <x v="516"/>
    <d v="2016-11-28T06:00:00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x v="1"/>
    <n v="72.98"/>
    <s v="USD"/>
    <x v="517"/>
    <d v="2011-01-03T06:00:00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x v="0"/>
    <n v="26.01"/>
    <s v="CAD"/>
    <x v="518"/>
    <d v="2016-12-25T06:00:00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x v="3"/>
    <n v="104.36"/>
    <s v="DKK"/>
    <x v="519"/>
    <d v="2014-05-03T05:00:00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x v="1"/>
    <n v="102.19"/>
    <s v="USD"/>
    <x v="520"/>
    <d v="2011-09-13T05:00:00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x v="1"/>
    <n v="54.12"/>
    <s v="USD"/>
    <x v="521"/>
    <d v="2015-10-05T05:00:00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x v="1"/>
    <n v="63.22"/>
    <s v="USD"/>
    <x v="522"/>
    <d v="2016-04-07T05:00:00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x v="1"/>
    <n v="104.03"/>
    <s v="USD"/>
    <x v="523"/>
    <d v="2016-08-09T05:00:00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x v="1"/>
    <n v="49.99"/>
    <s v="USD"/>
    <x v="524"/>
    <d v="2011-12-28T06:00:00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x v="5"/>
    <n v="56.02"/>
    <s v="CHF"/>
    <x v="525"/>
    <d v="2011-10-19T05:00:00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x v="5"/>
    <n v="48.81"/>
    <s v="CHF"/>
    <x v="188"/>
    <d v="2019-03-14T05:00:00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x v="2"/>
    <n v="60.08"/>
    <s v="AUD"/>
    <x v="526"/>
    <d v="2018-12-03T06:00:00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x v="1"/>
    <n v="78.989999999999995"/>
    <s v="USD"/>
    <x v="527"/>
    <d v="2015-03-23T05:00:00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x v="1"/>
    <n v="53.99"/>
    <s v="USD"/>
    <x v="528"/>
    <d v="2011-12-05T06:00:00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x v="1"/>
    <n v="111.46"/>
    <s v="USD"/>
    <x v="522"/>
    <d v="2016-03-18T05:00:00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x v="1"/>
    <n v="60.92"/>
    <s v="USD"/>
    <x v="529"/>
    <d v="2014-07-12T05:00:00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x v="1"/>
    <n v="26"/>
    <s v="USD"/>
    <x v="530"/>
    <d v="2010-08-29T05:00:00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x v="6"/>
    <n v="80.989999999999995"/>
    <s v="EUR"/>
    <x v="531"/>
    <d v="2011-01-23T06:00:00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x v="1"/>
    <n v="35"/>
    <s v="USD"/>
    <x v="515"/>
    <d v="2014-12-26T06:00:00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x v="6"/>
    <n v="94.14"/>
    <s v="EUR"/>
    <x v="532"/>
    <d v="2015-08-05T05:00:00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x v="1"/>
    <n v="52.09"/>
    <s v="USD"/>
    <x v="533"/>
    <d v="2015-10-14T05:00:00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x v="1"/>
    <n v="24.99"/>
    <s v="USD"/>
    <x v="409"/>
    <d v="2014-05-04T05:00:00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x v="1"/>
    <n v="69.22"/>
    <s v="USD"/>
    <x v="534"/>
    <d v="2019-12-17T06:00:00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x v="1"/>
    <n v="93.94"/>
    <s v="USD"/>
    <x v="53"/>
    <d v="2014-05-23T05:00:00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x v="1"/>
    <n v="98.41"/>
    <s v="USD"/>
    <x v="535"/>
    <d v="2017-11-18T06:00:00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x v="1"/>
    <n v="41.78"/>
    <s v="USD"/>
    <x v="536"/>
    <d v="2011-04-06T05:00:00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x v="1"/>
    <n v="65.989999999999995"/>
    <s v="USD"/>
    <x v="537"/>
    <d v="2011-12-04T06:00:00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x v="1"/>
    <n v="72.06"/>
    <s v="USD"/>
    <x v="538"/>
    <d v="2011-08-19T05:00:00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x v="1"/>
    <n v="48"/>
    <s v="USD"/>
    <x v="539"/>
    <d v="2014-03-06T06:00:00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x v="1"/>
    <n v="54.1"/>
    <s v="USD"/>
    <x v="540"/>
    <d v="2011-05-14T05:00:00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x v="1"/>
    <n v="107.88"/>
    <s v="USD"/>
    <x v="505"/>
    <d v="2015-06-15T05:00:00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x v="1"/>
    <n v="67.03"/>
    <s v="USD"/>
    <x v="541"/>
    <d v="2012-03-08T06:00:00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x v="1"/>
    <n v="64.010000000000005"/>
    <s v="USD"/>
    <x v="542"/>
    <d v="2012-05-09T05:00:00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x v="1"/>
    <n v="96.07"/>
    <s v="USD"/>
    <x v="543"/>
    <d v="2010-03-28T05:00:00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x v="1"/>
    <n v="51.18"/>
    <s v="USD"/>
    <x v="544"/>
    <d v="2010-12-06T06:00:00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x v="0"/>
    <n v="43.92"/>
    <s v="CAD"/>
    <x v="35"/>
    <d v="2019-03-12T05:00:00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x v="4"/>
    <n v="91.02"/>
    <s v="GBP"/>
    <x v="152"/>
    <d v="2010-04-25T05:00:00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x v="1"/>
    <n v="50.13"/>
    <s v="USD"/>
    <x v="545"/>
    <d v="2015-07-12T05:00:00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x v="2"/>
    <n v="67.72"/>
    <s v="AUD"/>
    <x v="546"/>
    <d v="2015-01-01T06:00:00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x v="1"/>
    <n v="61.04"/>
    <s v="USD"/>
    <x v="547"/>
    <d v="2010-07-24T05:00:00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x v="1"/>
    <n v="80.010000000000005"/>
    <s v="USD"/>
    <x v="548"/>
    <d v="2014-06-08T05:00:00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x v="1"/>
    <n v="47"/>
    <s v="USD"/>
    <x v="549"/>
    <d v="2014-04-08T05:00:00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x v="1"/>
    <n v="71.13"/>
    <s v="USD"/>
    <x v="550"/>
    <d v="2016-06-30T05:00:00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x v="1"/>
    <n v="89.99"/>
    <s v="USD"/>
    <x v="551"/>
    <d v="2010-04-06T05:00:00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x v="1"/>
    <n v="43.03"/>
    <s v="USD"/>
    <x v="552"/>
    <d v="2016-03-12T06:00:00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x v="1"/>
    <n v="68"/>
    <s v="USD"/>
    <x v="462"/>
    <d v="2019-12-05T06:00:00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x v="6"/>
    <n v="73"/>
    <s v="EUR"/>
    <x v="553"/>
    <d v="2010-07-14T05:00:00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x v="3"/>
    <n v="62.34"/>
    <s v="DKK"/>
    <x v="554"/>
    <d v="2015-02-20T06:00:00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x v="4"/>
    <n v="5"/>
    <s v="GBP"/>
    <x v="555"/>
    <d v="2013-08-11T05:00:00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x v="1"/>
    <n v="67.099999999999994"/>
    <s v="USD"/>
    <x v="548"/>
    <d v="2014-06-16T05:00:00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x v="1"/>
    <n v="79.98"/>
    <s v="USD"/>
    <x v="62"/>
    <d v="2015-06-16T05:00:00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x v="1"/>
    <n v="62.18"/>
    <s v="USD"/>
    <x v="556"/>
    <d v="2019-05-15T05:00:00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x v="1"/>
    <n v="53.01"/>
    <s v="USD"/>
    <x v="557"/>
    <d v="2011-02-12T06:00:00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x v="1"/>
    <n v="57.74"/>
    <s v="USD"/>
    <x v="27"/>
    <d v="2015-11-13T06:00:00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x v="4"/>
    <n v="40.03"/>
    <s v="GBP"/>
    <x v="558"/>
    <d v="2016-03-18T05:00:00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x v="1"/>
    <n v="81.02"/>
    <s v="USD"/>
    <x v="559"/>
    <d v="2014-03-25T05:00:00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x v="1"/>
    <n v="35.049999999999997"/>
    <s v="USD"/>
    <x v="426"/>
    <d v="2019-03-10T06:00:00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x v="1"/>
    <n v="102.92"/>
    <s v="USD"/>
    <x v="560"/>
    <d v="2019-02-02T06:00:00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x v="1"/>
    <n v="28"/>
    <s v="USD"/>
    <x v="561"/>
    <d v="2012-12-30T06:00:00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x v="1"/>
    <n v="75.73"/>
    <s v="USD"/>
    <x v="562"/>
    <d v="2013-08-06T05:00:00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x v="1"/>
    <n v="45.03"/>
    <s v="USD"/>
    <x v="563"/>
    <d v="2010-11-15T06:00:00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0"/>
    <n v="73.62"/>
    <s v="CAD"/>
    <x v="564"/>
    <d v="2017-09-04T05:00:00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x v="1"/>
    <n v="56.99"/>
    <s v="USD"/>
    <x v="565"/>
    <d v="2017-01-29T06:00:00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x v="6"/>
    <n v="85.22"/>
    <s v="EUR"/>
    <x v="566"/>
    <d v="2016-05-09T05:00:00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x v="4"/>
    <n v="50.96"/>
    <s v="GBP"/>
    <x v="567"/>
    <d v="2013-09-21T05:00:00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x v="1"/>
    <n v="63.56"/>
    <s v="USD"/>
    <x v="568"/>
    <d v="2014-06-14T05:00:00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x v="1"/>
    <n v="81"/>
    <s v="USD"/>
    <x v="569"/>
    <d v="2013-05-23T05:00:00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x v="1"/>
    <n v="86.04"/>
    <s v="USD"/>
    <x v="570"/>
    <d v="2011-05-07T05:00:00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x v="2"/>
    <n v="90.04"/>
    <s v="AUD"/>
    <x v="571"/>
    <d v="2016-07-12T05:00:00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x v="1"/>
    <n v="74.010000000000005"/>
    <s v="USD"/>
    <x v="572"/>
    <d v="2016-09-18T05:00:00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x v="1"/>
    <n v="92.44"/>
    <s v="USD"/>
    <x v="573"/>
    <d v="2018-05-11T05:00:00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x v="4"/>
    <n v="56"/>
    <s v="GBP"/>
    <x v="574"/>
    <d v="2015-07-21T05:00:00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x v="1"/>
    <n v="32.979999999999997"/>
    <s v="USD"/>
    <x v="511"/>
    <d v="2015-01-31T06:00:00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x v="1"/>
    <n v="93.6"/>
    <s v="USD"/>
    <x v="575"/>
    <d v="2020-02-10T06:00:00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x v="1"/>
    <n v="69.87"/>
    <s v="USD"/>
    <x v="576"/>
    <d v="2010-10-07T05:00:00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x v="4"/>
    <n v="72.13"/>
    <s v="GBP"/>
    <x v="577"/>
    <d v="2010-07-10T05:00:00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x v="1"/>
    <n v="30.04"/>
    <s v="USD"/>
    <x v="578"/>
    <d v="2010-10-07T05:00:00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x v="1"/>
    <n v="73.97"/>
    <s v="USD"/>
    <x v="579"/>
    <d v="2016-07-08T05:00:00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x v="1"/>
    <n v="68.66"/>
    <s v="USD"/>
    <x v="580"/>
    <d v="2019-05-12T05:00:00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x v="1"/>
    <n v="59.99"/>
    <s v="USD"/>
    <x v="581"/>
    <d v="2019-03-30T05:00:00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x v="1"/>
    <n v="111.16"/>
    <s v="USD"/>
    <x v="582"/>
    <d v="2014-11-20T06:00:00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x v="1"/>
    <n v="53.04"/>
    <s v="USD"/>
    <x v="336"/>
    <d v="2015-11-11T06:00:00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x v="1"/>
    <n v="55.99"/>
    <s v="USD"/>
    <x v="583"/>
    <d v="2017-04-08T05:00:00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x v="1"/>
    <n v="69.989999999999995"/>
    <s v="USD"/>
    <x v="584"/>
    <d v="2013-03-13T05:00:00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x v="3"/>
    <n v="49"/>
    <s v="DKK"/>
    <x v="585"/>
    <d v="2012-03-03T06:00:00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x v="1"/>
    <n v="103.85"/>
    <s v="USD"/>
    <x v="586"/>
    <d v="2016-11-22T06:00:00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x v="1"/>
    <n v="99.13"/>
    <s v="USD"/>
    <x v="587"/>
    <d v="2010-08-08T05:00:00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x v="1"/>
    <n v="107.38"/>
    <s v="USD"/>
    <x v="588"/>
    <d v="2018-07-28T05:00:00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x v="1"/>
    <n v="76.92"/>
    <s v="USD"/>
    <x v="589"/>
    <d v="2016-01-21T06:00:00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x v="5"/>
    <n v="58.13"/>
    <s v="CHF"/>
    <x v="590"/>
    <d v="2017-03-20T05:00:00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x v="0"/>
    <n v="103.74"/>
    <s v="CAD"/>
    <x v="591"/>
    <d v="2018-12-26T06:00:00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x v="1"/>
    <n v="87.96"/>
    <s v="USD"/>
    <x v="592"/>
    <d v="2017-03-19T05:00:00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x v="0"/>
    <n v="28"/>
    <s v="CAD"/>
    <x v="593"/>
    <d v="2019-01-03T06:00:00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x v="1"/>
    <n v="38"/>
    <s v="USD"/>
    <x v="594"/>
    <d v="2018-10-17T05:00:00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x v="1"/>
    <n v="30"/>
    <s v="USD"/>
    <x v="595"/>
    <d v="2013-03-24T05:00:00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x v="1"/>
    <n v="103.5"/>
    <s v="USD"/>
    <x v="596"/>
    <d v="2018-05-03T05:00:00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x v="1"/>
    <n v="85.99"/>
    <s v="USD"/>
    <x v="597"/>
    <d v="2017-07-24T05:00:00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x v="5"/>
    <n v="98.01"/>
    <s v="CHF"/>
    <x v="598"/>
    <d v="2010-10-31T05:00:00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x v="1"/>
    <n v="2"/>
    <s v="USD"/>
    <x v="599"/>
    <d v="2014-08-04T05:00:00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x v="6"/>
    <n v="44.99"/>
    <s v="EUR"/>
    <x v="600"/>
    <d v="2014-03-09T06:00:00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x v="1"/>
    <n v="31.01"/>
    <s v="USD"/>
    <x v="601"/>
    <d v="2016-09-17T05:00:00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x v="1"/>
    <n v="59.97"/>
    <s v="USD"/>
    <x v="602"/>
    <d v="2016-04-10T05:00:00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x v="1"/>
    <n v="59"/>
    <s v="USD"/>
    <x v="335"/>
    <d v="2015-08-29T05:00:00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x v="1"/>
    <n v="50.05"/>
    <s v="USD"/>
    <x v="603"/>
    <d v="2017-03-15T05:00:00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x v="2"/>
    <n v="98.97"/>
    <s v="AUD"/>
    <x v="604"/>
    <d v="2018-01-02T06:00:00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x v="1"/>
    <n v="58.86"/>
    <s v="USD"/>
    <x v="605"/>
    <d v="2018-01-12T06:00:00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x v="1"/>
    <n v="81.010000000000005"/>
    <s v="USD"/>
    <x v="606"/>
    <d v="2015-09-22T05:00:00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x v="4"/>
    <n v="76.010000000000005"/>
    <s v="GBP"/>
    <x v="65"/>
    <d v="2011-01-28T06:00:00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x v="1"/>
    <n v="96.6"/>
    <s v="USD"/>
    <x v="607"/>
    <d v="2015-08-30T05:00:00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x v="3"/>
    <n v="76.959999999999994"/>
    <s v="DKK"/>
    <x v="608"/>
    <d v="2012-04-27T05:00:00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x v="1"/>
    <n v="67.98"/>
    <s v="USD"/>
    <x v="609"/>
    <d v="2018-12-13T06:00:00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x v="1"/>
    <n v="88.78"/>
    <s v="USD"/>
    <x v="610"/>
    <d v="2010-10-30T05:00:00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x v="1"/>
    <n v="25"/>
    <s v="USD"/>
    <x v="541"/>
    <d v="2012-03-01T06:00:00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x v="1"/>
    <n v="44.92"/>
    <s v="USD"/>
    <x v="611"/>
    <d v="2011-07-23T05:00:00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x v="1"/>
    <n v="79.400000000000006"/>
    <s v="USD"/>
    <x v="612"/>
    <d v="2013-09-05T05:00:00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x v="1"/>
    <n v="29.01"/>
    <s v="USD"/>
    <x v="613"/>
    <d v="2014-09-19T05:00:00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x v="1"/>
    <n v="73.59"/>
    <s v="USD"/>
    <x v="614"/>
    <d v="2012-08-13T05:00:00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x v="6"/>
    <n v="107.97"/>
    <s v="EUR"/>
    <x v="615"/>
    <d v="2017-07-05T05:00:00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x v="1"/>
    <n v="68.989999999999995"/>
    <s v="USD"/>
    <x v="90"/>
    <d v="2016-03-08T06:00:00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x v="1"/>
    <n v="111.02"/>
    <s v="USD"/>
    <x v="616"/>
    <d v="2010-08-04T05:00:00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x v="2"/>
    <n v="25"/>
    <s v="AUD"/>
    <x v="617"/>
    <d v="2018-03-31T05:00:00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x v="6"/>
    <n v="42.16"/>
    <s v="EUR"/>
    <x v="618"/>
    <d v="2016-05-06T05:00:00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x v="1"/>
    <n v="47"/>
    <s v="USD"/>
    <x v="619"/>
    <d v="2011-10-05T05:00:00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x v="1"/>
    <n v="36.04"/>
    <s v="USD"/>
    <x v="620"/>
    <d v="2019-09-18T05:00:00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x v="1"/>
    <n v="101.04"/>
    <s v="USD"/>
    <x v="621"/>
    <d v="2012-10-05T05:00:00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x v="1"/>
    <n v="39.93"/>
    <s v="USD"/>
    <x v="622"/>
    <d v="2016-08-29T05:00:00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x v="1"/>
    <n v="83.16"/>
    <s v="USD"/>
    <x v="35"/>
    <d v="2019-01-21T06:00:00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x v="1"/>
    <n v="39.979999999999997"/>
    <s v="USD"/>
    <x v="623"/>
    <d v="2019-10-23T05:00:00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x v="1"/>
    <n v="47.99"/>
    <s v="USD"/>
    <x v="624"/>
    <d v="2019-12-16T06:00:00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x v="1"/>
    <n v="95.98"/>
    <s v="USD"/>
    <x v="625"/>
    <d v="2011-12-27T06:00:00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x v="1"/>
    <n v="78.73"/>
    <s v="USD"/>
    <x v="626"/>
    <d v="2013-12-20T06:00:00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x v="1"/>
    <n v="56.08"/>
    <s v="USD"/>
    <x v="627"/>
    <d v="2018-09-18T05:00:00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x v="0"/>
    <n v="69.09"/>
    <s v="CAD"/>
    <x v="628"/>
    <d v="2010-07-19T05:00:00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x v="0"/>
    <n v="102.05"/>
    <s v="CAD"/>
    <x v="629"/>
    <d v="2015-09-16T05:00:00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x v="1"/>
    <n v="107.32"/>
    <s v="USD"/>
    <x v="630"/>
    <d v="2018-04-07T05:00:00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1"/>
    <n v="51.97"/>
    <s v="USD"/>
    <x v="631"/>
    <d v="2017-03-15T05:00:00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x v="1"/>
    <n v="71.14"/>
    <s v="USD"/>
    <x v="632"/>
    <d v="2019-01-26T06:00:00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x v="1"/>
    <n v="106.49"/>
    <s v="USD"/>
    <x v="633"/>
    <d v="2013-11-10T06:00:00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x v="1"/>
    <n v="42.94"/>
    <s v="USD"/>
    <x v="634"/>
    <d v="2011-12-03T06:00:00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x v="1"/>
    <n v="30.04"/>
    <s v="USD"/>
    <x v="635"/>
    <d v="2012-10-20T05:00:00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x v="4"/>
    <n v="70.62"/>
    <s v="GBP"/>
    <x v="636"/>
    <d v="2019-07-27T05:00:00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x v="1"/>
    <n v="66.02"/>
    <s v="USD"/>
    <x v="637"/>
    <d v="2017-11-03T05:00:00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x v="1"/>
    <n v="96.91"/>
    <s v="USD"/>
    <x v="638"/>
    <d v="2018-01-03T06:00:00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x v="6"/>
    <n v="62.87"/>
    <s v="EUR"/>
    <x v="639"/>
    <d v="2015-11-30T06:00:00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x v="1"/>
    <n v="108.99"/>
    <s v="USD"/>
    <x v="640"/>
    <d v="2015-04-21T05:00:00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x v="1"/>
    <n v="27"/>
    <s v="USD"/>
    <x v="641"/>
    <d v="2018-04-02T05:00:00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x v="0"/>
    <n v="65"/>
    <s v="CAD"/>
    <x v="642"/>
    <d v="2011-12-08T06:00:00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x v="1"/>
    <n v="111.52"/>
    <s v="USD"/>
    <x v="230"/>
    <d v="2019-06-26T05:00:00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1"/>
    <n v="3"/>
    <s v="USD"/>
    <x v="67"/>
    <d v="2010-02-09T06:00:00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x v="1"/>
    <n v="110.99"/>
    <s v="USD"/>
    <x v="643"/>
    <d v="2011-04-03T05:00:00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x v="1"/>
    <n v="56.75"/>
    <s v="USD"/>
    <x v="644"/>
    <d v="2013-07-27T05:00:00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x v="1"/>
    <n v="97.02"/>
    <s v="USD"/>
    <x v="645"/>
    <d v="2012-05-08T05:00:00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x v="1"/>
    <n v="92.09"/>
    <s v="USD"/>
    <x v="646"/>
    <d v="2016-07-19T05:00:00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x v="4"/>
    <n v="82.99"/>
    <s v="GBP"/>
    <x v="626"/>
    <d v="2013-12-15T06:00:00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x v="2"/>
    <n v="103.04"/>
    <s v="AUD"/>
    <x v="647"/>
    <d v="2019-01-14T06:00:00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x v="1"/>
    <n v="68.92"/>
    <s v="USD"/>
    <x v="159"/>
    <d v="2019-01-13T06:00:00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x v="5"/>
    <n v="87.74"/>
    <s v="CHF"/>
    <x v="648"/>
    <d v="2017-06-01T05:00:00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x v="6"/>
    <n v="75.02"/>
    <s v="EUR"/>
    <x v="267"/>
    <d v="2012-04-26T05:00:00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x v="1"/>
    <n v="50.86"/>
    <s v="USD"/>
    <x v="649"/>
    <d v="2018-07-21T05:00:00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x v="6"/>
    <n v="90"/>
    <s v="EUR"/>
    <x v="248"/>
    <d v="2016-01-26T06:00:00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x v="1"/>
    <n v="72.900000000000006"/>
    <s v="USD"/>
    <x v="571"/>
    <d v="2016-08-18T05:00:00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x v="1"/>
    <n v="108.49"/>
    <s v="USD"/>
    <x v="650"/>
    <d v="2016-09-03T05:00:00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x v="1"/>
    <n v="101.98"/>
    <s v="USD"/>
    <x v="1"/>
    <d v="2014-08-20T05:00:00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x v="1"/>
    <n v="44.01"/>
    <s v="USD"/>
    <x v="651"/>
    <d v="2010-08-12T05:00:00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x v="1"/>
    <n v="65.94"/>
    <s v="USD"/>
    <x v="652"/>
    <d v="2013-08-07T05:00:00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x v="1"/>
    <n v="24.99"/>
    <s v="USD"/>
    <x v="653"/>
    <d v="2011-09-12T05:00:00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x v="1"/>
    <n v="28"/>
    <s v="USD"/>
    <x v="654"/>
    <d v="2013-07-13T05:00:00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x v="1"/>
    <n v="85.83"/>
    <s v="USD"/>
    <x v="655"/>
    <d v="2012-06-09T05:00:00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x v="3"/>
    <n v="84.92"/>
    <s v="DKK"/>
    <x v="656"/>
    <d v="2018-03-07T06:00:00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x v="1"/>
    <n v="90.48"/>
    <s v="USD"/>
    <x v="657"/>
    <d v="2018-04-10T05:00:00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x v="1"/>
    <n v="25"/>
    <s v="USD"/>
    <x v="265"/>
    <d v="2017-12-03T06:00:00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x v="2"/>
    <n v="92.01"/>
    <s v="AUD"/>
    <x v="658"/>
    <d v="2016-03-23T05:00:00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x v="4"/>
    <n v="93.07"/>
    <s v="GBP"/>
    <x v="659"/>
    <d v="2014-10-24T05:00:00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x v="1"/>
    <n v="61.01"/>
    <s v="USD"/>
    <x v="660"/>
    <d v="2014-11-17T06:00:00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x v="1"/>
    <n v="92.04"/>
    <s v="USD"/>
    <x v="661"/>
    <d v="2010-10-31T05:00:00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x v="1"/>
    <n v="81.13"/>
    <s v="USD"/>
    <x v="4"/>
    <d v="2019-03-19T05:00:00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x v="1"/>
    <n v="73.5"/>
    <s v="USD"/>
    <x v="662"/>
    <d v="2016-06-05T05:00:00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x v="1"/>
    <n v="85.22"/>
    <s v="USD"/>
    <x v="663"/>
    <d v="2013-02-06T06:00:00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x v="0"/>
    <n v="110.97"/>
    <s v="CAD"/>
    <x v="664"/>
    <d v="2015-05-29T05:00:00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x v="1"/>
    <n v="32.97"/>
    <s v="USD"/>
    <x v="665"/>
    <d v="2017-07-24T05:00:00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x v="1"/>
    <n v="96.01"/>
    <s v="USD"/>
    <x v="666"/>
    <d v="2017-04-14T05:00:00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x v="1"/>
    <n v="84.97"/>
    <s v="USD"/>
    <x v="43"/>
    <d v="2014-08-06T05:00:00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x v="1"/>
    <n v="25.01"/>
    <s v="USD"/>
    <x v="667"/>
    <d v="2017-02-09T06:00:00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x v="1"/>
    <n v="66"/>
    <s v="USD"/>
    <x v="668"/>
    <d v="2016-04-06T05:00:00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x v="1"/>
    <n v="87.34"/>
    <s v="USD"/>
    <x v="669"/>
    <d v="2015-02-24T06:00:00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x v="1"/>
    <n v="27.93"/>
    <s v="USD"/>
    <x v="670"/>
    <d v="2016-11-23T06:00:00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x v="1"/>
    <n v="103.8"/>
    <s v="USD"/>
    <x v="671"/>
    <d v="2014-12-08T06:00:00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x v="1"/>
    <n v="31.94"/>
    <s v="USD"/>
    <x v="672"/>
    <d v="2012-06-30T05:00:00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x v="1"/>
    <n v="99.5"/>
    <s v="USD"/>
    <x v="673"/>
    <d v="2017-02-06T06:00:00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x v="1"/>
    <n v="108.85"/>
    <s v="USD"/>
    <x v="674"/>
    <d v="2010-05-24T05:00:00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x v="1"/>
    <n v="110.76"/>
    <s v="USD"/>
    <x v="675"/>
    <d v="2010-03-02T06:00:00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x v="1"/>
    <n v="29.65"/>
    <s v="USD"/>
    <x v="676"/>
    <d v="2015-10-27T05:00:00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x v="1"/>
    <n v="101.71"/>
    <s v="USD"/>
    <x v="342"/>
    <d v="2018-08-12T05:00:00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x v="1"/>
    <n v="61.5"/>
    <s v="USD"/>
    <x v="677"/>
    <d v="2010-06-26T05:00:00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x v="1"/>
    <n v="35"/>
    <s v="USD"/>
    <x v="678"/>
    <d v="2011-10-14T05:00:00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x v="1"/>
    <n v="40.049999999999997"/>
    <s v="USD"/>
    <x v="679"/>
    <d v="2010-09-13T05:00:00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x v="1"/>
    <n v="110.97"/>
    <s v="USD"/>
    <x v="680"/>
    <d v="2010-03-26T05:00:00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x v="6"/>
    <n v="36.96"/>
    <s v="EUR"/>
    <x v="681"/>
    <d v="2014-10-20T05:00:00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4"/>
    <n v="1"/>
    <s v="GBP"/>
    <x v="682"/>
    <d v="2010-07-26T05:00:00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x v="1"/>
    <n v="30.97"/>
    <s v="USD"/>
    <x v="683"/>
    <d v="2016-04-01T05:00:00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x v="1"/>
    <n v="47.04"/>
    <s v="USD"/>
    <x v="684"/>
    <d v="2010-08-23T05:00:00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x v="1"/>
    <n v="88.07"/>
    <s v="USD"/>
    <x v="674"/>
    <d v="2010-06-07T05:00:00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x v="1"/>
    <n v="37.01"/>
    <s v="USD"/>
    <x v="685"/>
    <d v="2012-12-20T06:00:00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x v="3"/>
    <n v="26.03"/>
    <s v="DKK"/>
    <x v="605"/>
    <d v="2018-01-08T06:00:00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x v="1"/>
    <n v="67.819999999999993"/>
    <s v="USD"/>
    <x v="686"/>
    <d v="2015-01-26T06:00:00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x v="1"/>
    <n v="49.96"/>
    <s v="USD"/>
    <x v="687"/>
    <d v="2011-05-16T05:00:00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x v="0"/>
    <n v="110.02"/>
    <s v="CAD"/>
    <x v="688"/>
    <d v="2014-11-02T05:00:00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x v="1"/>
    <n v="89.96"/>
    <s v="USD"/>
    <x v="689"/>
    <d v="2018-03-07T06:00:00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x v="6"/>
    <n v="79.010000000000005"/>
    <s v="EUR"/>
    <x v="690"/>
    <d v="2019-08-30T05:00:00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x v="1"/>
    <n v="86.87"/>
    <s v="USD"/>
    <x v="691"/>
    <d v="2017-07-27T05:00:00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x v="2"/>
    <n v="62.04"/>
    <s v="AUD"/>
    <x v="692"/>
    <d v="2012-12-09T06:00:00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x v="1"/>
    <n v="26.97"/>
    <s v="USD"/>
    <x v="693"/>
    <d v="2012-06-12T05:00:00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x v="1"/>
    <n v="54.12"/>
    <s v="USD"/>
    <x v="694"/>
    <d v="2011-05-21T05:00:00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x v="1"/>
    <n v="41.04"/>
    <s v="USD"/>
    <x v="695"/>
    <d v="2017-05-10T05:00:00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x v="2"/>
    <n v="55.05"/>
    <s v="AUD"/>
    <x v="123"/>
    <d v="2018-09-20T05:00:00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x v="1"/>
    <n v="107.94"/>
    <s v="USD"/>
    <x v="696"/>
    <d v="2015-11-20T06:00:00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x v="1"/>
    <n v="73.92"/>
    <s v="USD"/>
    <x v="626"/>
    <d v="2013-12-26T06:00:00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x v="1"/>
    <n v="32"/>
    <s v="USD"/>
    <x v="697"/>
    <d v="2013-09-10T05:00:00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x v="6"/>
    <n v="53.9"/>
    <s v="EUR"/>
    <x v="698"/>
    <d v="2014-04-21T05:00:00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x v="1"/>
    <n v="106.5"/>
    <s v="USD"/>
    <x v="699"/>
    <d v="2019-02-22T06:00:00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x v="1"/>
    <n v="33"/>
    <s v="USD"/>
    <x v="700"/>
    <d v="2019-02-13T06:00:00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x v="1"/>
    <n v="43"/>
    <s v="USD"/>
    <x v="701"/>
    <d v="2017-04-23T05:00:00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x v="6"/>
    <n v="86.86"/>
    <s v="EUR"/>
    <x v="702"/>
    <d v="2016-07-03T05:00:00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x v="1"/>
    <n v="96.8"/>
    <s v="USD"/>
    <x v="703"/>
    <d v="2014-11-16T06:00:00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x v="1"/>
    <n v="33"/>
    <s v="USD"/>
    <x v="704"/>
    <d v="2019-07-22T05:00:00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x v="1"/>
    <n v="68.03"/>
    <s v="USD"/>
    <x v="431"/>
    <d v="2011-10-22T05:00:00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x v="5"/>
    <n v="58.87"/>
    <s v="CHF"/>
    <x v="705"/>
    <d v="2011-08-18T05:00:00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x v="1"/>
    <n v="105.05"/>
    <s v="USD"/>
    <x v="706"/>
    <d v="2015-08-23T05:00:00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x v="1"/>
    <n v="33.049999999999997"/>
    <s v="USD"/>
    <x v="707"/>
    <d v="2016-08-10T05:00:00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x v="5"/>
    <n v="78.819999999999993"/>
    <s v="CHF"/>
    <x v="708"/>
    <d v="2010-12-21T06:00:00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x v="1"/>
    <n v="68.2"/>
    <s v="USD"/>
    <x v="709"/>
    <d v="2011-03-29T05:00:00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x v="1"/>
    <n v="75.73"/>
    <s v="USD"/>
    <x v="710"/>
    <d v="2013-12-24T06:00:00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x v="1"/>
    <n v="31"/>
    <s v="USD"/>
    <x v="711"/>
    <d v="2016-03-17T05:00:00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x v="2"/>
    <n v="101.88"/>
    <s v="AUD"/>
    <x v="157"/>
    <d v="2019-05-31T05:00:00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x v="6"/>
    <n v="52.88"/>
    <s v="EUR"/>
    <x v="630"/>
    <d v="2018-04-03T05:00:00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x v="0"/>
    <n v="71.010000000000005"/>
    <s v="CAD"/>
    <x v="712"/>
    <d v="2011-05-30T05:00:00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x v="1"/>
    <n v="102.39"/>
    <s v="USD"/>
    <x v="93"/>
    <d v="2012-11-10T06:00:00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x v="1"/>
    <n v="74.47"/>
    <s v="USD"/>
    <x v="713"/>
    <d v="2014-07-03T05:00:00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x v="1"/>
    <n v="51.01"/>
    <s v="USD"/>
    <x v="714"/>
    <d v="2010-02-20T06:00:00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x v="1"/>
    <n v="90"/>
    <s v="USD"/>
    <x v="715"/>
    <d v="2016-12-27T06:00:00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x v="1"/>
    <n v="97.14"/>
    <s v="USD"/>
    <x v="716"/>
    <d v="2013-07-24T05:00:00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x v="5"/>
    <n v="72.069999999999993"/>
    <s v="CHF"/>
    <x v="448"/>
    <d v="2013-06-29T05:00:00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x v="1"/>
    <n v="75.239999999999995"/>
    <s v="USD"/>
    <x v="717"/>
    <d v="2018-01-03T06:00:00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x v="1"/>
    <n v="32.97"/>
    <s v="USD"/>
    <x v="718"/>
    <d v="2016-11-04T05:00:00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x v="1"/>
    <n v="54.81"/>
    <s v="USD"/>
    <x v="719"/>
    <d v="2014-08-15T05:00:00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x v="1"/>
    <n v="45.04"/>
    <s v="USD"/>
    <x v="720"/>
    <d v="2019-01-22T06:00:00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x v="1"/>
    <n v="52.96"/>
    <s v="USD"/>
    <x v="721"/>
    <d v="2012-06-28T05:00:00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x v="4"/>
    <n v="60.02"/>
    <s v="GBP"/>
    <x v="722"/>
    <d v="2016-02-03T06:00:00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x v="5"/>
    <n v="1"/>
    <s v="CHF"/>
    <x v="139"/>
    <d v="2015-06-16T05:00:00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x v="1"/>
    <n v="44.03"/>
    <s v="USD"/>
    <x v="723"/>
    <d v="2020-01-22T06:00:00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x v="1"/>
    <n v="86.03"/>
    <s v="USD"/>
    <x v="704"/>
    <d v="2019-07-06T05:00:00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1"/>
    <n v="28.01"/>
    <s v="USD"/>
    <x v="724"/>
    <d v="2019-03-02T06:00:00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x v="1"/>
    <n v="32.049999999999997"/>
    <s v="USD"/>
    <x v="725"/>
    <d v="2018-01-22T06:00:00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x v="2"/>
    <n v="73.61"/>
    <s v="AUD"/>
    <x v="660"/>
    <d v="2015-01-05T06:00:00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x v="1"/>
    <n v="108.71"/>
    <s v="USD"/>
    <x v="726"/>
    <d v="2012-03-29T05:00:00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x v="1"/>
    <n v="42.98"/>
    <s v="USD"/>
    <x v="727"/>
    <d v="2019-11-28T06:00:00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x v="1"/>
    <n v="83.32"/>
    <s v="USD"/>
    <x v="728"/>
    <d v="2016-06-03T05:00:00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x v="5"/>
    <n v="42"/>
    <s v="CHF"/>
    <x v="729"/>
    <d v="2012-08-15T05:00:00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x v="1"/>
    <n v="55.93"/>
    <s v="USD"/>
    <x v="730"/>
    <d v="2017-12-08T06:00:00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x v="1"/>
    <n v="105.04"/>
    <s v="USD"/>
    <x v="731"/>
    <d v="2016-01-11T06:00:00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x v="0"/>
    <n v="48"/>
    <s v="CAD"/>
    <x v="78"/>
    <d v="2018-04-21T05:00:00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x v="1"/>
    <n v="112.66"/>
    <s v="USD"/>
    <x v="732"/>
    <d v="2012-09-06T05:00:00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x v="3"/>
    <n v="81.94"/>
    <s v="DKK"/>
    <x v="733"/>
    <d v="2016-05-29T05:00:00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x v="0"/>
    <n v="64.05"/>
    <s v="CAD"/>
    <x v="734"/>
    <d v="2017-12-25T06:00:00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x v="1"/>
    <n v="106.39"/>
    <s v="USD"/>
    <x v="406"/>
    <d v="2014-02-12T06:00:00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x v="6"/>
    <n v="76.010000000000005"/>
    <s v="EUR"/>
    <x v="735"/>
    <d v="2019-06-01T05:00:00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x v="1"/>
    <n v="111.07"/>
    <s v="USD"/>
    <x v="736"/>
    <d v="2019-02-03T06:00:00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x v="1"/>
    <n v="95.94"/>
    <s v="USD"/>
    <x v="737"/>
    <d v="2012-12-09T06:00:00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x v="4"/>
    <n v="43.04"/>
    <s v="GBP"/>
    <x v="192"/>
    <d v="2018-08-11T05:00:00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x v="1"/>
    <n v="67.97"/>
    <s v="USD"/>
    <x v="738"/>
    <d v="2017-03-13T05:00:00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x v="1"/>
    <n v="89.99"/>
    <s v="USD"/>
    <x v="739"/>
    <d v="2014-03-17T05:00:00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x v="1"/>
    <n v="58.1"/>
    <s v="USD"/>
    <x v="613"/>
    <d v="2014-10-05T05:00:00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x v="1"/>
    <n v="84"/>
    <s v="USD"/>
    <x v="740"/>
    <d v="2010-07-21T05:00:00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x v="4"/>
    <n v="88.85"/>
    <s v="GBP"/>
    <x v="145"/>
    <d v="2017-08-06T05:00:00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x v="1"/>
    <n v="65.959999999999994"/>
    <s v="USD"/>
    <x v="741"/>
    <d v="2011-01-10T06:00:00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x v="2"/>
    <n v="74.8"/>
    <s v="AUD"/>
    <x v="742"/>
    <d v="2011-05-15T05:00:00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1"/>
    <n v="69.989999999999995"/>
    <s v="USD"/>
    <x v="202"/>
    <d v="2018-09-22T05:00:00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x v="1"/>
    <n v="32.01"/>
    <s v="USD"/>
    <x v="743"/>
    <d v="2015-06-24T05:00:00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x v="1"/>
    <n v="64.73"/>
    <s v="USD"/>
    <x v="744"/>
    <d v="2018-03-03T06:00:00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x v="1"/>
    <n v="25"/>
    <s v="USD"/>
    <x v="745"/>
    <d v="2012-04-29T05:00:00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x v="3"/>
    <n v="104.98"/>
    <s v="DKK"/>
    <x v="746"/>
    <d v="2015-11-25T06:00:00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x v="3"/>
    <n v="64.989999999999995"/>
    <s v="DKK"/>
    <x v="747"/>
    <d v="2011-02-25T06:00:00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x v="1"/>
    <n v="94.35"/>
    <s v="USD"/>
    <x v="362"/>
    <d v="2013-06-29T05:00:00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x v="1"/>
    <n v="44"/>
    <s v="USD"/>
    <x v="748"/>
    <d v="2015-03-06T06:00:00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x v="1"/>
    <n v="64.739999999999995"/>
    <s v="USD"/>
    <x v="749"/>
    <d v="2010-02-16T06:00:00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x v="1"/>
    <n v="84.01"/>
    <s v="USD"/>
    <x v="643"/>
    <d v="2011-05-20T05:00:00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x v="1"/>
    <n v="34.06"/>
    <s v="USD"/>
    <x v="750"/>
    <d v="2018-10-06T05:00:00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x v="1"/>
    <n v="93.27"/>
    <s v="USD"/>
    <x v="751"/>
    <d v="2014-05-01T05:00:00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x v="1"/>
    <n v="33"/>
    <s v="USD"/>
    <x v="752"/>
    <d v="2014-07-18T05:00:00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x v="1"/>
    <n v="83.81"/>
    <s v="USD"/>
    <x v="753"/>
    <d v="2016-03-06T06:00:00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x v="6"/>
    <n v="63.99"/>
    <s v="EUR"/>
    <x v="754"/>
    <d v="2018-06-18T05:00:00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x v="1"/>
    <n v="81.91"/>
    <s v="USD"/>
    <x v="755"/>
    <d v="2018-09-01T05:00:00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x v="1"/>
    <n v="93.05"/>
    <s v="USD"/>
    <x v="756"/>
    <d v="2012-01-25T06:00:00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x v="4"/>
    <n v="101.98"/>
    <s v="GBP"/>
    <x v="757"/>
    <d v="2018-06-21T05:00:00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x v="1"/>
    <n v="105.94"/>
    <s v="USD"/>
    <x v="758"/>
    <d v="2018-08-26T05:00:00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x v="1"/>
    <n v="101.58"/>
    <s v="USD"/>
    <x v="759"/>
    <d v="2018-01-10T06:00:00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x v="1"/>
    <n v="62.97"/>
    <s v="USD"/>
    <x v="760"/>
    <d v="2010-06-21T05:00:00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x v="1"/>
    <n v="29.05"/>
    <s v="USD"/>
    <x v="761"/>
    <d v="2012-02-12T06:00:00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1"/>
    <n v="1"/>
    <s v="USD"/>
    <x v="762"/>
    <d v="2011-12-04T06:00:00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x v="1"/>
    <n v="77.930000000000007"/>
    <s v="USD"/>
    <x v="444"/>
    <d v="2012-06-04T05:00:00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x v="1"/>
    <n v="80.81"/>
    <s v="USD"/>
    <x v="763"/>
    <d v="2011-07-26T05:00:00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x v="0"/>
    <n v="76.010000000000005"/>
    <s v="CAD"/>
    <x v="764"/>
    <d v="2011-06-25T05:00:00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x v="0"/>
    <n v="72.989999999999995"/>
    <s v="CAD"/>
    <x v="765"/>
    <d v="2019-12-15T06:00:00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x v="2"/>
    <n v="53"/>
    <s v="AUD"/>
    <x v="766"/>
    <d v="2011-07-19T05:00:00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x v="1"/>
    <n v="54.16"/>
    <s v="USD"/>
    <x v="767"/>
    <d v="2012-05-11T05:00:00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x v="5"/>
    <n v="32.950000000000003"/>
    <s v="CHF"/>
    <x v="768"/>
    <d v="2012-02-28T06:00:00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x v="1"/>
    <n v="79.37"/>
    <s v="USD"/>
    <x v="769"/>
    <d v="2018-04-28T05:00:00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x v="1"/>
    <n v="41.17"/>
    <s v="USD"/>
    <x v="770"/>
    <d v="2013-03-19T05:00:00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x v="1"/>
    <n v="77.430000000000007"/>
    <s v="USD"/>
    <x v="771"/>
    <d v="2019-03-01T06:00:00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x v="1"/>
    <n v="57.16"/>
    <s v="USD"/>
    <x v="772"/>
    <d v="2010-03-29T05:00:00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x v="1"/>
    <n v="77.180000000000007"/>
    <s v="USD"/>
    <x v="773"/>
    <d v="2011-08-05T05:00:00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x v="1"/>
    <n v="24.95"/>
    <s v="USD"/>
    <x v="774"/>
    <d v="2015-07-10T05:00:00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x v="1"/>
    <n v="97.18"/>
    <s v="USD"/>
    <x v="775"/>
    <d v="2016-08-24T05:00:00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x v="1"/>
    <n v="46"/>
    <s v="USD"/>
    <x v="776"/>
    <d v="2014-09-24T05:00:00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x v="1"/>
    <n v="88.02"/>
    <s v="USD"/>
    <x v="777"/>
    <d v="2011-05-09T05:00:00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x v="1"/>
    <n v="25.99"/>
    <s v="USD"/>
    <x v="778"/>
    <d v="2018-10-15T05:00:00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x v="1"/>
    <n v="102.69"/>
    <s v="USD"/>
    <x v="779"/>
    <d v="2013-10-23T05:00:00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x v="1"/>
    <n v="72.959999999999994"/>
    <s v="USD"/>
    <x v="780"/>
    <d v="2010-07-05T05:00:00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x v="1"/>
    <n v="57.19"/>
    <s v="USD"/>
    <x v="335"/>
    <d v="2015-09-18T05:00:00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x v="1"/>
    <n v="84.01"/>
    <s v="USD"/>
    <x v="535"/>
    <d v="2017-11-19T06:00:00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x v="2"/>
    <n v="98.67"/>
    <s v="AUD"/>
    <x v="270"/>
    <d v="2018-09-08T05:00:00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x v="1"/>
    <n v="42.01"/>
    <s v="USD"/>
    <x v="781"/>
    <d v="2014-01-13T06:00:00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x v="1"/>
    <n v="32"/>
    <s v="USD"/>
    <x v="782"/>
    <d v="2010-05-31T05:00:00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x v="1"/>
    <n v="81.569999999999993"/>
    <s v="USD"/>
    <x v="783"/>
    <d v="2011-01-14T06:00:00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x v="0"/>
    <n v="37.04"/>
    <s v="CAD"/>
    <x v="784"/>
    <d v="2019-07-02T05:00:00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x v="1"/>
    <n v="103.03"/>
    <s v="USD"/>
    <x v="785"/>
    <d v="2016-07-27T05:00:00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x v="6"/>
    <n v="84.33"/>
    <s v="EUR"/>
    <x v="786"/>
    <d v="2020-02-08T06:00:00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x v="1"/>
    <n v="102.6"/>
    <s v="USD"/>
    <x v="787"/>
    <d v="2017-03-03T06:00:00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x v="1"/>
    <n v="79.989999999999995"/>
    <s v="USD"/>
    <x v="788"/>
    <d v="2019-07-23T05:00:00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x v="1"/>
    <n v="70.06"/>
    <s v="USD"/>
    <x v="330"/>
    <d v="2015-08-07T05:00:00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x v="1"/>
    <n v="37"/>
    <s v="USD"/>
    <x v="789"/>
    <d v="2015-01-25T06:00:00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x v="1"/>
    <n v="41.91"/>
    <s v="USD"/>
    <x v="790"/>
    <d v="2010-06-30T05:00:00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x v="1"/>
    <n v="57.99"/>
    <s v="USD"/>
    <x v="791"/>
    <d v="2014-05-06T05:00:00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x v="1"/>
    <n v="40.94"/>
    <s v="USD"/>
    <x v="792"/>
    <d v="2010-07-14T05:00:00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x v="1"/>
    <n v="70"/>
    <s v="USD"/>
    <x v="793"/>
    <d v="2010-09-13T05:00:00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x v="1"/>
    <n v="73.84"/>
    <s v="USD"/>
    <x v="794"/>
    <d v="2015-09-02T05:00:00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x v="1"/>
    <n v="41.98"/>
    <s v="USD"/>
    <x v="795"/>
    <d v="2017-04-30T05:00:00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x v="1"/>
    <n v="77.930000000000007"/>
    <s v="USD"/>
    <x v="796"/>
    <d v="2014-03-19T05:00:00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x v="1"/>
    <n v="106.02"/>
    <s v="USD"/>
    <x v="797"/>
    <d v="2019-06-25T05:00:00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x v="0"/>
    <n v="47.02"/>
    <s v="CAD"/>
    <x v="798"/>
    <d v="2012-01-16T06:00:00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x v="1"/>
    <n v="76.02"/>
    <s v="USD"/>
    <x v="799"/>
    <d v="2010-07-01T05:00:00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x v="6"/>
    <n v="54.12"/>
    <s v="EUR"/>
    <x v="800"/>
    <d v="2015-06-19T05:00:00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x v="4"/>
    <n v="57.29"/>
    <s v="GBP"/>
    <x v="801"/>
    <d v="2013-08-10T05:00:00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x v="1"/>
    <n v="103.81"/>
    <s v="USD"/>
    <x v="802"/>
    <d v="2018-02-12T06:00:00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x v="2"/>
    <n v="105.03"/>
    <s v="AUD"/>
    <x v="803"/>
    <d v="2011-07-17T05:00:00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x v="1"/>
    <n v="90.26"/>
    <s v="USD"/>
    <x v="212"/>
    <d v="2019-04-30T05:00:00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x v="1"/>
    <n v="76.98"/>
    <s v="USD"/>
    <x v="804"/>
    <d v="2019-12-22T06:00:00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x v="5"/>
    <n v="102.6"/>
    <s v="CHF"/>
    <x v="805"/>
    <d v="2013-10-25T05:00:00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x v="1"/>
    <n v="2"/>
    <s v="USD"/>
    <x v="806"/>
    <d v="2014-09-20T05:00:00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x v="1"/>
    <n v="55.01"/>
    <s v="USD"/>
    <x v="807"/>
    <d v="2018-08-19T05:00:00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x v="1"/>
    <n v="32.130000000000003"/>
    <s v="USD"/>
    <x v="722"/>
    <d v="2016-03-12T06:00:00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x v="1"/>
    <n v="50.64"/>
    <s v="USD"/>
    <x v="477"/>
    <d v="2012-05-20T05:00:00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x v="1"/>
    <n v="49.69"/>
    <s v="USD"/>
    <x v="259"/>
    <d v="2012-10-08T05:00:00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x v="1"/>
    <n v="54.89"/>
    <s v="USD"/>
    <x v="9"/>
    <d v="2013-09-22T05:00:00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x v="1"/>
    <n v="46.93"/>
    <s v="USD"/>
    <x v="808"/>
    <d v="2017-06-18T05:00:00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x v="1"/>
    <n v="44.95"/>
    <s v="USD"/>
    <x v="809"/>
    <d v="2011-05-04T05:00:00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x v="1"/>
    <n v="31"/>
    <s v="USD"/>
    <x v="444"/>
    <d v="2012-05-13T05:00:00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x v="0"/>
    <n v="107.76"/>
    <s v="CAD"/>
    <x v="384"/>
    <d v="2018-07-01T05:00:00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x v="1"/>
    <n v="102.08"/>
    <s v="USD"/>
    <x v="810"/>
    <d v="2015-01-23T06:00:00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x v="1"/>
    <n v="24.98"/>
    <s v="USD"/>
    <x v="811"/>
    <d v="2019-09-11T05:00:00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x v="1"/>
    <n v="79.94"/>
    <s v="USD"/>
    <x v="812"/>
    <d v="2012-09-18T05:00:00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x v="2"/>
    <n v="67.95"/>
    <s v="AUD"/>
    <x v="813"/>
    <d v="2019-05-25T05:00:00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x v="4"/>
    <n v="26.07"/>
    <s v="GBP"/>
    <x v="814"/>
    <d v="2013-08-16T05:00:00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x v="4"/>
    <n v="105"/>
    <s v="GBP"/>
    <x v="80"/>
    <d v="2017-09-07T05:00:00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x v="1"/>
    <n v="25.83"/>
    <s v="USD"/>
    <x v="815"/>
    <d v="2014-12-27T06:00:00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x v="4"/>
    <n v="77.67"/>
    <s v="GBP"/>
    <x v="816"/>
    <d v="2011-07-22T05:00:00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x v="5"/>
    <n v="57.83"/>
    <s v="CHF"/>
    <x v="474"/>
    <d v="2012-08-07T05:00:00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x v="2"/>
    <n v="92.96"/>
    <s v="AUD"/>
    <x v="817"/>
    <d v="2017-11-15T06:00:00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x v="1"/>
    <n v="37.950000000000003"/>
    <s v="USD"/>
    <x v="818"/>
    <d v="2019-02-27T06:00:00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x v="1"/>
    <n v="31.84"/>
    <s v="USD"/>
    <x v="819"/>
    <d v="2012-02-26T06:00:00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x v="1"/>
    <n v="40"/>
    <s v="USD"/>
    <x v="609"/>
    <d v="2018-12-18T06:00:00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x v="1"/>
    <n v="101.1"/>
    <s v="USD"/>
    <x v="547"/>
    <d v="2010-07-15T05:00:00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x v="6"/>
    <n v="84.01"/>
    <s v="EUR"/>
    <x v="820"/>
    <d v="2019-11-11T06:00:00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x v="1"/>
    <n v="103.42"/>
    <s v="USD"/>
    <x v="821"/>
    <d v="2017-10-04T05:00:00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x v="1"/>
    <n v="105.13"/>
    <s v="USD"/>
    <x v="151"/>
    <d v="2016-05-16T05:00:00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x v="1"/>
    <n v="89.22"/>
    <s v="USD"/>
    <x v="822"/>
    <d v="2012-08-10T05:00:00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x v="6"/>
    <n v="52"/>
    <s v="EUR"/>
    <x v="823"/>
    <d v="2014-01-07T06:00:00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x v="4"/>
    <n v="64.959999999999994"/>
    <s v="GBP"/>
    <x v="824"/>
    <d v="2017-05-17T05:00:00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x v="1"/>
    <n v="46.24"/>
    <s v="USD"/>
    <x v="825"/>
    <d v="2015-03-04T06:00:00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x v="1"/>
    <n v="51.15"/>
    <s v="USD"/>
    <x v="826"/>
    <d v="2014-06-30T05:00:00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x v="1"/>
    <n v="33.909999999999997"/>
    <s v="USD"/>
    <x v="827"/>
    <d v="2014-03-14T05:00:00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x v="1"/>
    <n v="92.02"/>
    <s v="USD"/>
    <x v="828"/>
    <d v="2013-04-21T05:00:00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x v="1"/>
    <n v="107.43"/>
    <s v="USD"/>
    <x v="829"/>
    <d v="2016-02-28T06:00:00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x v="1"/>
    <n v="75.849999999999994"/>
    <s v="USD"/>
    <x v="830"/>
    <d v="2015-07-31T05:00:00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x v="1"/>
    <n v="80.48"/>
    <s v="USD"/>
    <x v="831"/>
    <d v="2019-07-25T05:00:00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x v="1"/>
    <n v="86.98"/>
    <s v="USD"/>
    <x v="832"/>
    <d v="2015-12-05T06:00:00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x v="1"/>
    <n v="105.14"/>
    <s v="USD"/>
    <x v="833"/>
    <d v="2018-07-18T05:00:00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x v="1"/>
    <n v="57.3"/>
    <s v="USD"/>
    <x v="834"/>
    <d v="2011-05-24T05:00:00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x v="0"/>
    <n v="93.35"/>
    <s v="CAD"/>
    <x v="835"/>
    <d v="2012-12-23T06:00:00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x v="1"/>
    <n v="71.989999999999995"/>
    <s v="USD"/>
    <x v="836"/>
    <d v="2011-02-13T06:00:00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x v="2"/>
    <n v="92.61"/>
    <s v="AUD"/>
    <x v="837"/>
    <d v="2011-01-28T06:00:00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x v="1"/>
    <n v="104.99"/>
    <s v="USD"/>
    <x v="219"/>
    <d v="2014-10-29T05:00:00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x v="2"/>
    <n v="30.96"/>
    <s v="AUD"/>
    <x v="365"/>
    <d v="2017-03-01T06:00:00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x v="1"/>
    <n v="33"/>
    <s v="USD"/>
    <x v="838"/>
    <d v="2012-04-20T05:00:00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x v="1"/>
    <n v="84.19"/>
    <s v="USD"/>
    <x v="839"/>
    <d v="2011-06-18T05:00:00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x v="1"/>
    <n v="73.92"/>
    <s v="USD"/>
    <x v="840"/>
    <d v="2014-10-03T05:00:00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x v="1"/>
    <n v="36.99"/>
    <s v="USD"/>
    <x v="841"/>
    <d v="2014-12-22T06:00:00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x v="1"/>
    <n v="46.9"/>
    <s v="USD"/>
    <x v="842"/>
    <d v="2015-05-07T05:00:00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x v="1"/>
    <n v="5"/>
    <s v="USD"/>
    <x v="843"/>
    <d v="2019-04-21T05:00:00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x v="1"/>
    <n v="102.02"/>
    <s v="USD"/>
    <x v="844"/>
    <d v="2016-12-27T06:00:00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x v="1"/>
    <n v="45.01"/>
    <s v="USD"/>
    <x v="845"/>
    <d v="2016-08-23T05:00:00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1"/>
    <n v="94.29"/>
    <s v="USD"/>
    <x v="846"/>
    <d v="2016-01-25T06:00:00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x v="2"/>
    <n v="101.02"/>
    <s v="AUD"/>
    <x v="110"/>
    <d v="2012-10-16T05:00:00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x v="1"/>
    <n v="97.04"/>
    <s v="USD"/>
    <x v="847"/>
    <d v="2012-11-27T06:00:00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x v="1"/>
    <n v="43.01"/>
    <s v="USD"/>
    <x v="848"/>
    <d v="2015-12-26T06:00:00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x v="1"/>
    <n v="94.92"/>
    <s v="USD"/>
    <x v="849"/>
    <d v="2012-02-19T06:00:00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x v="1"/>
    <n v="72.150000000000006"/>
    <s v="USD"/>
    <x v="780"/>
    <d v="2010-07-13T05:00:00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x v="1"/>
    <n v="51.01"/>
    <s v="USD"/>
    <x v="140"/>
    <d v="2010-07-26T05:00:00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x v="1"/>
    <n v="85.05"/>
    <s v="USD"/>
    <x v="850"/>
    <d v="2016-03-16T05:00:00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x v="1"/>
    <n v="43.87"/>
    <s v="USD"/>
    <x v="851"/>
    <d v="2011-02-21T06:00:00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x v="1"/>
    <n v="40.06"/>
    <s v="USD"/>
    <x v="852"/>
    <d v="2013-12-05T06:00:00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x v="6"/>
    <n v="43.83"/>
    <s v="EUR"/>
    <x v="853"/>
    <d v="2011-03-11T06:00:00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x v="1"/>
    <n v="84.93"/>
    <s v="USD"/>
    <x v="854"/>
    <d v="2015-05-16T05:00:00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x v="4"/>
    <n v="41.07"/>
    <s v="GBP"/>
    <x v="67"/>
    <d v="2010-03-06T06:00:00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x v="1"/>
    <n v="54.97"/>
    <s v="USD"/>
    <x v="855"/>
    <d v="2017-06-17T05:00:00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x v="1"/>
    <n v="77.010000000000005"/>
    <s v="USD"/>
    <x v="107"/>
    <d v="2012-05-13T05:00:00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x v="1"/>
    <n v="71.2"/>
    <s v="USD"/>
    <x v="344"/>
    <d v="2011-01-16T06:00:00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x v="1"/>
    <n v="91.94"/>
    <s v="USD"/>
    <x v="856"/>
    <d v="2019-12-29T06:00:00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x v="1"/>
    <n v="97.07"/>
    <s v="USD"/>
    <x v="857"/>
    <d v="2011-05-10T05:00:00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x v="1"/>
    <n v="58.92"/>
    <s v="USD"/>
    <x v="858"/>
    <d v="2013-10-14T05:00:00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x v="1"/>
    <n v="58.02"/>
    <s v="USD"/>
    <x v="859"/>
    <d v="2014-06-11T05:00:00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x v="1"/>
    <n v="103.87"/>
    <s v="USD"/>
    <x v="860"/>
    <d v="2010-12-12T06:00:00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x v="1"/>
    <n v="93.47"/>
    <s v="USD"/>
    <x v="170"/>
    <d v="2013-05-19T05:00:00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x v="1"/>
    <n v="61.97"/>
    <s v="USD"/>
    <x v="861"/>
    <d v="2016-01-07T06:00:00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x v="1"/>
    <n v="92.04"/>
    <s v="USD"/>
    <x v="862"/>
    <d v="2011-02-03T06:00:00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x v="1"/>
    <n v="77.27"/>
    <s v="USD"/>
    <x v="863"/>
    <d v="2018-03-11T06:00:00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x v="1"/>
    <n v="93.92"/>
    <s v="USD"/>
    <x v="864"/>
    <d v="2016-12-04T06:00:00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x v="4"/>
    <n v="84.97"/>
    <s v="GBP"/>
    <x v="527"/>
    <d v="2015-03-21T05:00:00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x v="1"/>
    <n v="105.97"/>
    <s v="USD"/>
    <x v="865"/>
    <d v="2015-11-04T06:00:00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x v="1"/>
    <n v="36.97"/>
    <s v="USD"/>
    <x v="866"/>
    <d v="2018-01-27T06:00:00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x v="1"/>
    <n v="81.53"/>
    <s v="USD"/>
    <x v="867"/>
    <d v="2011-07-21T05:00:00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x v="1"/>
    <n v="81"/>
    <s v="USD"/>
    <x v="868"/>
    <d v="2019-08-19T05:00:00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x v="1"/>
    <n v="26.01"/>
    <s v="USD"/>
    <x v="105"/>
    <d v="2019-10-04T05:00:00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x v="1"/>
    <n v="26"/>
    <s v="USD"/>
    <x v="481"/>
    <d v="2014-01-01T06:00:00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x v="1"/>
    <n v="34.17"/>
    <s v="USD"/>
    <x v="253"/>
    <d v="2011-04-19T05:00:00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x v="1"/>
    <n v="28"/>
    <s v="USD"/>
    <x v="869"/>
    <d v="2017-05-11T05:00:00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x v="1"/>
    <n v="76.55"/>
    <s v="USD"/>
    <x v="864"/>
    <d v="2016-12-03T06:00:00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x v="1"/>
    <n v="53.05"/>
    <s v="USD"/>
    <x v="843"/>
    <d v="2019-04-21T05:00:00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x v="1"/>
    <n v="106.86"/>
    <s v="USD"/>
    <x v="289"/>
    <d v="2016-03-25T05:00:00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x v="1"/>
    <n v="46.02"/>
    <s v="USD"/>
    <x v="870"/>
    <d v="2014-09-29T05:00:00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x v="1"/>
    <n v="100.17"/>
    <s v="USD"/>
    <x v="871"/>
    <d v="2018-05-21T05:00:00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x v="6"/>
    <n v="101.44"/>
    <s v="EUR"/>
    <x v="872"/>
    <d v="2016-01-10T06:00:00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x v="1"/>
    <n v="87.97"/>
    <s v="USD"/>
    <x v="873"/>
    <d v="2014-10-23T05:00:00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x v="1"/>
    <n v="75"/>
    <s v="USD"/>
    <x v="874"/>
    <d v="2018-12-03T06:00:00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x v="1"/>
    <n v="42.98"/>
    <s v="USD"/>
    <x v="875"/>
    <d v="2013-02-01T06:00:00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x v="6"/>
    <n v="33.119999999999997"/>
    <s v="EUR"/>
    <x v="876"/>
    <d v="2014-01-25T06:00:00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x v="1"/>
    <n v="101.13"/>
    <s v="USD"/>
    <x v="877"/>
    <d v="2010-02-25T06:00:00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x v="1"/>
    <n v="55.99"/>
    <s v="USD"/>
    <x v="878"/>
    <d v="2016-07-06T05:00:00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45A4A-A837-454F-9A27-DE79E4712D81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885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880">
        <item x="0"/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11"/>
  </rowFields>
  <rowItems count="8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A4A27-F1C0-4005-8E59-575FF0B607B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0"/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353BB-213A-486C-BF4D-9155F58B3E4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0"/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3348-5422-4C3B-90DC-EAC25A4B78A3}">
  <dimension ref="A1:F885"/>
  <sheetViews>
    <sheetView workbookViewId="0">
      <selection activeCell="J6" sqref="J6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2030</v>
      </c>
      <c r="B1" t="s">
        <v>2069</v>
      </c>
    </row>
    <row r="2" spans="1:6" x14ac:dyDescent="0.3">
      <c r="A2" s="5" t="s">
        <v>2073</v>
      </c>
      <c r="B2" t="s">
        <v>2069</v>
      </c>
    </row>
    <row r="4" spans="1:6" x14ac:dyDescent="0.3">
      <c r="A4" s="5" t="s">
        <v>2070</v>
      </c>
      <c r="B4" s="5" t="s">
        <v>2068</v>
      </c>
    </row>
    <row r="5" spans="1:6" x14ac:dyDescent="0.3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7">
        <v>25569.00002314815</v>
      </c>
      <c r="B6" s="8"/>
      <c r="C6" s="8">
        <v>1</v>
      </c>
      <c r="D6" s="8"/>
      <c r="E6" s="8"/>
      <c r="F6" s="8">
        <v>1</v>
      </c>
    </row>
    <row r="7" spans="1:6" x14ac:dyDescent="0.3">
      <c r="A7" s="7">
        <v>40187.25</v>
      </c>
      <c r="B7" s="8"/>
      <c r="C7" s="8"/>
      <c r="D7" s="8"/>
      <c r="E7" s="8">
        <v>1</v>
      </c>
      <c r="F7" s="8">
        <v>1</v>
      </c>
    </row>
    <row r="8" spans="1:6" x14ac:dyDescent="0.3">
      <c r="A8" s="7">
        <v>40197.25</v>
      </c>
      <c r="B8" s="8"/>
      <c r="C8" s="8"/>
      <c r="D8" s="8"/>
      <c r="E8" s="8">
        <v>1</v>
      </c>
      <c r="F8" s="8">
        <v>1</v>
      </c>
    </row>
    <row r="9" spans="1:6" x14ac:dyDescent="0.3">
      <c r="A9" s="7">
        <v>40203.25</v>
      </c>
      <c r="B9" s="8"/>
      <c r="C9" s="8">
        <v>2</v>
      </c>
      <c r="D9" s="8"/>
      <c r="E9" s="8">
        <v>2</v>
      </c>
      <c r="F9" s="8">
        <v>4</v>
      </c>
    </row>
    <row r="10" spans="1:6" x14ac:dyDescent="0.3">
      <c r="A10" s="7">
        <v>40214.25</v>
      </c>
      <c r="B10" s="8"/>
      <c r="C10" s="8">
        <v>1</v>
      </c>
      <c r="D10" s="8"/>
      <c r="E10" s="8"/>
      <c r="F10" s="8">
        <v>1</v>
      </c>
    </row>
    <row r="11" spans="1:6" x14ac:dyDescent="0.3">
      <c r="A11" s="7">
        <v>40218.25</v>
      </c>
      <c r="B11" s="8"/>
      <c r="C11" s="8"/>
      <c r="D11" s="8"/>
      <c r="E11" s="8">
        <v>1</v>
      </c>
      <c r="F11" s="8">
        <v>1</v>
      </c>
    </row>
    <row r="12" spans="1:6" x14ac:dyDescent="0.3">
      <c r="A12" s="7">
        <v>40220.25</v>
      </c>
      <c r="B12" s="8"/>
      <c r="C12" s="8">
        <v>1</v>
      </c>
      <c r="D12" s="8"/>
      <c r="E12" s="8"/>
      <c r="F12" s="8">
        <v>1</v>
      </c>
    </row>
    <row r="13" spans="1:6" x14ac:dyDescent="0.3">
      <c r="A13" s="7">
        <v>40223.25</v>
      </c>
      <c r="B13" s="8">
        <v>1</v>
      </c>
      <c r="C13" s="8"/>
      <c r="D13" s="8"/>
      <c r="E13" s="8"/>
      <c r="F13" s="8">
        <v>1</v>
      </c>
    </row>
    <row r="14" spans="1:6" x14ac:dyDescent="0.3">
      <c r="A14" s="7">
        <v>40236.25</v>
      </c>
      <c r="B14" s="8">
        <v>1</v>
      </c>
      <c r="C14" s="8"/>
      <c r="D14" s="8"/>
      <c r="E14" s="8"/>
      <c r="F14" s="8">
        <v>1</v>
      </c>
    </row>
    <row r="15" spans="1:6" x14ac:dyDescent="0.3">
      <c r="A15" s="7">
        <v>40238.25</v>
      </c>
      <c r="B15" s="8">
        <v>1</v>
      </c>
      <c r="C15" s="8"/>
      <c r="D15" s="8"/>
      <c r="E15" s="8"/>
      <c r="F15" s="8">
        <v>1</v>
      </c>
    </row>
    <row r="16" spans="1:6" x14ac:dyDescent="0.3">
      <c r="A16" s="7">
        <v>40241.25</v>
      </c>
      <c r="B16" s="8"/>
      <c r="C16" s="8"/>
      <c r="D16" s="8"/>
      <c r="E16" s="8">
        <v>1</v>
      </c>
      <c r="F16" s="8">
        <v>1</v>
      </c>
    </row>
    <row r="17" spans="1:6" x14ac:dyDescent="0.3">
      <c r="A17" s="7">
        <v>40248.25</v>
      </c>
      <c r="B17" s="8"/>
      <c r="C17" s="8"/>
      <c r="D17" s="8"/>
      <c r="E17" s="8">
        <v>1</v>
      </c>
      <c r="F17" s="8">
        <v>1</v>
      </c>
    </row>
    <row r="18" spans="1:6" x14ac:dyDescent="0.3">
      <c r="A18" s="7">
        <v>40253.208333333336</v>
      </c>
      <c r="B18" s="8"/>
      <c r="C18" s="8"/>
      <c r="D18" s="8"/>
      <c r="E18" s="8">
        <v>1</v>
      </c>
      <c r="F18" s="8">
        <v>1</v>
      </c>
    </row>
    <row r="19" spans="1:6" x14ac:dyDescent="0.3">
      <c r="A19" s="7">
        <v>40255.208333333336</v>
      </c>
      <c r="B19" s="8"/>
      <c r="C19" s="8"/>
      <c r="D19" s="8"/>
      <c r="E19" s="8">
        <v>1</v>
      </c>
      <c r="F19" s="8">
        <v>1</v>
      </c>
    </row>
    <row r="20" spans="1:6" x14ac:dyDescent="0.3">
      <c r="A20" s="7">
        <v>40258.208333333336</v>
      </c>
      <c r="B20" s="8"/>
      <c r="C20" s="8"/>
      <c r="D20" s="8"/>
      <c r="E20" s="8">
        <v>1</v>
      </c>
      <c r="F20" s="8">
        <v>1</v>
      </c>
    </row>
    <row r="21" spans="1:6" x14ac:dyDescent="0.3">
      <c r="A21" s="7">
        <v>40259.208333333336</v>
      </c>
      <c r="B21" s="8"/>
      <c r="C21" s="8"/>
      <c r="D21" s="8"/>
      <c r="E21" s="8">
        <v>1</v>
      </c>
      <c r="F21" s="8">
        <v>1</v>
      </c>
    </row>
    <row r="22" spans="1:6" x14ac:dyDescent="0.3">
      <c r="A22" s="7">
        <v>40262.208333333336</v>
      </c>
      <c r="B22" s="8"/>
      <c r="C22" s="8">
        <v>3</v>
      </c>
      <c r="D22" s="8"/>
      <c r="E22" s="8"/>
      <c r="F22" s="8">
        <v>3</v>
      </c>
    </row>
    <row r="23" spans="1:6" x14ac:dyDescent="0.3">
      <c r="A23" s="7">
        <v>40265.208333333336</v>
      </c>
      <c r="B23" s="8"/>
      <c r="C23" s="8"/>
      <c r="D23" s="8"/>
      <c r="E23" s="8">
        <v>1</v>
      </c>
      <c r="F23" s="8">
        <v>1</v>
      </c>
    </row>
    <row r="24" spans="1:6" x14ac:dyDescent="0.3">
      <c r="A24" s="7">
        <v>40276.208333333336</v>
      </c>
      <c r="B24" s="8"/>
      <c r="C24" s="8"/>
      <c r="D24" s="8"/>
      <c r="E24" s="8">
        <v>1</v>
      </c>
      <c r="F24" s="8">
        <v>1</v>
      </c>
    </row>
    <row r="25" spans="1:6" x14ac:dyDescent="0.3">
      <c r="A25" s="7">
        <v>40277.208333333336</v>
      </c>
      <c r="B25" s="8"/>
      <c r="C25" s="8">
        <v>1</v>
      </c>
      <c r="D25" s="8"/>
      <c r="E25" s="8"/>
      <c r="F25" s="8">
        <v>1</v>
      </c>
    </row>
    <row r="26" spans="1:6" x14ac:dyDescent="0.3">
      <c r="A26" s="7">
        <v>40283.208333333336</v>
      </c>
      <c r="B26" s="8"/>
      <c r="C26" s="8"/>
      <c r="D26" s="8"/>
      <c r="E26" s="8">
        <v>1</v>
      </c>
      <c r="F26" s="8">
        <v>1</v>
      </c>
    </row>
    <row r="27" spans="1:6" x14ac:dyDescent="0.3">
      <c r="A27" s="7">
        <v>40285.208333333336</v>
      </c>
      <c r="B27" s="8"/>
      <c r="C27" s="8"/>
      <c r="D27" s="8"/>
      <c r="E27" s="8">
        <v>1</v>
      </c>
      <c r="F27" s="8">
        <v>1</v>
      </c>
    </row>
    <row r="28" spans="1:6" x14ac:dyDescent="0.3">
      <c r="A28" s="7">
        <v>40288.208333333336</v>
      </c>
      <c r="B28" s="8"/>
      <c r="C28" s="8">
        <v>1</v>
      </c>
      <c r="D28" s="8"/>
      <c r="E28" s="8"/>
      <c r="F28" s="8">
        <v>1</v>
      </c>
    </row>
    <row r="29" spans="1:6" x14ac:dyDescent="0.3">
      <c r="A29" s="7">
        <v>40291.208333333336</v>
      </c>
      <c r="B29" s="8"/>
      <c r="C29" s="8"/>
      <c r="D29" s="8"/>
      <c r="E29" s="8">
        <v>1</v>
      </c>
      <c r="F29" s="8">
        <v>1</v>
      </c>
    </row>
    <row r="30" spans="1:6" x14ac:dyDescent="0.3">
      <c r="A30" s="7">
        <v>40294.208333333336</v>
      </c>
      <c r="B30" s="8"/>
      <c r="C30" s="8">
        <v>1</v>
      </c>
      <c r="D30" s="8"/>
      <c r="E30" s="8"/>
      <c r="F30" s="8">
        <v>1</v>
      </c>
    </row>
    <row r="31" spans="1:6" x14ac:dyDescent="0.3">
      <c r="A31" s="7">
        <v>40310.208333333336</v>
      </c>
      <c r="B31" s="8"/>
      <c r="C31" s="8">
        <v>2</v>
      </c>
      <c r="D31" s="8"/>
      <c r="E31" s="8"/>
      <c r="F31" s="8">
        <v>2</v>
      </c>
    </row>
    <row r="32" spans="1:6" x14ac:dyDescent="0.3">
      <c r="A32" s="7">
        <v>40319.208333333336</v>
      </c>
      <c r="B32" s="8"/>
      <c r="C32" s="8"/>
      <c r="D32" s="8"/>
      <c r="E32" s="8">
        <v>1</v>
      </c>
      <c r="F32" s="8">
        <v>1</v>
      </c>
    </row>
    <row r="33" spans="1:6" x14ac:dyDescent="0.3">
      <c r="A33" s="7">
        <v>40321.208333333336</v>
      </c>
      <c r="B33" s="8"/>
      <c r="C33" s="8"/>
      <c r="D33" s="8"/>
      <c r="E33" s="8">
        <v>2</v>
      </c>
      <c r="F33" s="8">
        <v>2</v>
      </c>
    </row>
    <row r="34" spans="1:6" x14ac:dyDescent="0.3">
      <c r="A34" s="7">
        <v>40323.208333333336</v>
      </c>
      <c r="B34" s="8"/>
      <c r="C34" s="8"/>
      <c r="D34" s="8"/>
      <c r="E34" s="8">
        <v>1</v>
      </c>
      <c r="F34" s="8">
        <v>1</v>
      </c>
    </row>
    <row r="35" spans="1:6" x14ac:dyDescent="0.3">
      <c r="A35" s="7">
        <v>40328.208333333336</v>
      </c>
      <c r="B35" s="8"/>
      <c r="C35" s="8">
        <v>1</v>
      </c>
      <c r="D35" s="8"/>
      <c r="E35" s="8"/>
      <c r="F35" s="8">
        <v>1</v>
      </c>
    </row>
    <row r="36" spans="1:6" x14ac:dyDescent="0.3">
      <c r="A36" s="7">
        <v>40334.208333333336</v>
      </c>
      <c r="B36" s="8"/>
      <c r="C36" s="8"/>
      <c r="D36" s="8"/>
      <c r="E36" s="8">
        <v>1</v>
      </c>
      <c r="F36" s="8">
        <v>1</v>
      </c>
    </row>
    <row r="37" spans="1:6" x14ac:dyDescent="0.3">
      <c r="A37" s="7">
        <v>40335.208333333336</v>
      </c>
      <c r="B37" s="8"/>
      <c r="C37" s="8"/>
      <c r="D37" s="8"/>
      <c r="E37" s="8">
        <v>1</v>
      </c>
      <c r="F37" s="8">
        <v>1</v>
      </c>
    </row>
    <row r="38" spans="1:6" x14ac:dyDescent="0.3">
      <c r="A38" s="7">
        <v>40336.208333333336</v>
      </c>
      <c r="B38" s="8">
        <v>1</v>
      </c>
      <c r="C38" s="8"/>
      <c r="D38" s="8"/>
      <c r="E38" s="8"/>
      <c r="F38" s="8">
        <v>1</v>
      </c>
    </row>
    <row r="39" spans="1:6" x14ac:dyDescent="0.3">
      <c r="A39" s="7">
        <v>40341.208333333336</v>
      </c>
      <c r="B39" s="8"/>
      <c r="C39" s="8"/>
      <c r="D39" s="8"/>
      <c r="E39" s="8">
        <v>1</v>
      </c>
      <c r="F39" s="8">
        <v>1</v>
      </c>
    </row>
    <row r="40" spans="1:6" x14ac:dyDescent="0.3">
      <c r="A40" s="7">
        <v>40344.208333333336</v>
      </c>
      <c r="B40" s="8"/>
      <c r="C40" s="8"/>
      <c r="D40" s="8"/>
      <c r="E40" s="8">
        <v>1</v>
      </c>
      <c r="F40" s="8">
        <v>1</v>
      </c>
    </row>
    <row r="41" spans="1:6" x14ac:dyDescent="0.3">
      <c r="A41" s="7">
        <v>40345.208333333336</v>
      </c>
      <c r="B41" s="8"/>
      <c r="C41" s="8"/>
      <c r="D41" s="8"/>
      <c r="E41" s="8">
        <v>1</v>
      </c>
      <c r="F41" s="8">
        <v>1</v>
      </c>
    </row>
    <row r="42" spans="1:6" x14ac:dyDescent="0.3">
      <c r="A42" s="7">
        <v>40348.208333333336</v>
      </c>
      <c r="B42" s="8"/>
      <c r="C42" s="8"/>
      <c r="D42" s="8"/>
      <c r="E42" s="8">
        <v>1</v>
      </c>
      <c r="F42" s="8">
        <v>1</v>
      </c>
    </row>
    <row r="43" spans="1:6" x14ac:dyDescent="0.3">
      <c r="A43" s="7">
        <v>40350.208333333336</v>
      </c>
      <c r="B43" s="8"/>
      <c r="C43" s="8">
        <v>1</v>
      </c>
      <c r="D43" s="8"/>
      <c r="E43" s="8">
        <v>1</v>
      </c>
      <c r="F43" s="8">
        <v>2</v>
      </c>
    </row>
    <row r="44" spans="1:6" x14ac:dyDescent="0.3">
      <c r="A44" s="7">
        <v>40352.208333333336</v>
      </c>
      <c r="B44" s="8"/>
      <c r="C44" s="8"/>
      <c r="D44" s="8"/>
      <c r="E44" s="8">
        <v>1</v>
      </c>
      <c r="F44" s="8">
        <v>1</v>
      </c>
    </row>
    <row r="45" spans="1:6" x14ac:dyDescent="0.3">
      <c r="A45" s="7">
        <v>40355.208333333336</v>
      </c>
      <c r="B45" s="8"/>
      <c r="C45" s="8">
        <v>1</v>
      </c>
      <c r="D45" s="8"/>
      <c r="E45" s="8"/>
      <c r="F45" s="8">
        <v>1</v>
      </c>
    </row>
    <row r="46" spans="1:6" x14ac:dyDescent="0.3">
      <c r="A46" s="7">
        <v>40357.208333333336</v>
      </c>
      <c r="B46" s="8"/>
      <c r="C46" s="8">
        <v>1</v>
      </c>
      <c r="D46" s="8"/>
      <c r="E46" s="8">
        <v>1</v>
      </c>
      <c r="F46" s="8">
        <v>2</v>
      </c>
    </row>
    <row r="47" spans="1:6" x14ac:dyDescent="0.3">
      <c r="A47" s="7">
        <v>40358.208333333336</v>
      </c>
      <c r="B47" s="8"/>
      <c r="C47" s="8"/>
      <c r="D47" s="8"/>
      <c r="E47" s="8">
        <v>1</v>
      </c>
      <c r="F47" s="8">
        <v>1</v>
      </c>
    </row>
    <row r="48" spans="1:6" x14ac:dyDescent="0.3">
      <c r="A48" s="7">
        <v>40360.208333333336</v>
      </c>
      <c r="B48" s="8"/>
      <c r="C48" s="8">
        <v>1</v>
      </c>
      <c r="D48" s="8"/>
      <c r="E48" s="8"/>
      <c r="F48" s="8">
        <v>1</v>
      </c>
    </row>
    <row r="49" spans="1:6" x14ac:dyDescent="0.3">
      <c r="A49" s="7">
        <v>40365.208333333336</v>
      </c>
      <c r="B49" s="8"/>
      <c r="C49" s="8">
        <v>1</v>
      </c>
      <c r="D49" s="8"/>
      <c r="E49" s="8"/>
      <c r="F49" s="8">
        <v>1</v>
      </c>
    </row>
    <row r="50" spans="1:6" x14ac:dyDescent="0.3">
      <c r="A50" s="7">
        <v>40367.208333333336</v>
      </c>
      <c r="B50" s="8"/>
      <c r="C50" s="8"/>
      <c r="D50" s="8"/>
      <c r="E50" s="8">
        <v>1</v>
      </c>
      <c r="F50" s="8">
        <v>1</v>
      </c>
    </row>
    <row r="51" spans="1:6" x14ac:dyDescent="0.3">
      <c r="A51" s="7">
        <v>40373.208333333336</v>
      </c>
      <c r="B51" s="8"/>
      <c r="C51" s="8"/>
      <c r="D51" s="8"/>
      <c r="E51" s="8">
        <v>2</v>
      </c>
      <c r="F51" s="8">
        <v>2</v>
      </c>
    </row>
    <row r="52" spans="1:6" x14ac:dyDescent="0.3">
      <c r="A52" s="7">
        <v>40374.208333333336</v>
      </c>
      <c r="B52" s="8"/>
      <c r="C52" s="8"/>
      <c r="D52" s="8"/>
      <c r="E52" s="8">
        <v>1</v>
      </c>
      <c r="F52" s="8">
        <v>1</v>
      </c>
    </row>
    <row r="53" spans="1:6" x14ac:dyDescent="0.3">
      <c r="A53" s="7">
        <v>40378.208333333336</v>
      </c>
      <c r="B53" s="8"/>
      <c r="C53" s="8"/>
      <c r="D53" s="8"/>
      <c r="E53" s="8">
        <v>1</v>
      </c>
      <c r="F53" s="8">
        <v>1</v>
      </c>
    </row>
    <row r="54" spans="1:6" x14ac:dyDescent="0.3">
      <c r="A54" s="7">
        <v>40386.208333333336</v>
      </c>
      <c r="B54" s="8"/>
      <c r="C54" s="8">
        <v>1</v>
      </c>
      <c r="D54" s="8"/>
      <c r="E54" s="8"/>
      <c r="F54" s="8">
        <v>1</v>
      </c>
    </row>
    <row r="55" spans="1:6" x14ac:dyDescent="0.3">
      <c r="A55" s="7">
        <v>40390.208333333336</v>
      </c>
      <c r="B55" s="8"/>
      <c r="C55" s="8"/>
      <c r="D55" s="8"/>
      <c r="E55" s="8">
        <v>1</v>
      </c>
      <c r="F55" s="8">
        <v>1</v>
      </c>
    </row>
    <row r="56" spans="1:6" x14ac:dyDescent="0.3">
      <c r="A56" s="7">
        <v>40395.208333333336</v>
      </c>
      <c r="B56" s="8">
        <v>1</v>
      </c>
      <c r="C56" s="8"/>
      <c r="D56" s="8"/>
      <c r="E56" s="8"/>
      <c r="F56" s="8">
        <v>1</v>
      </c>
    </row>
    <row r="57" spans="1:6" x14ac:dyDescent="0.3">
      <c r="A57" s="7">
        <v>40396.208333333336</v>
      </c>
      <c r="B57" s="8"/>
      <c r="C57" s="8">
        <v>2</v>
      </c>
      <c r="D57" s="8"/>
      <c r="E57" s="8">
        <v>1</v>
      </c>
      <c r="F57" s="8">
        <v>3</v>
      </c>
    </row>
    <row r="58" spans="1:6" x14ac:dyDescent="0.3">
      <c r="A58" s="7">
        <v>40397.208333333336</v>
      </c>
      <c r="B58" s="8"/>
      <c r="C58" s="8">
        <v>1</v>
      </c>
      <c r="D58" s="8"/>
      <c r="E58" s="8"/>
      <c r="F58" s="8">
        <v>1</v>
      </c>
    </row>
    <row r="59" spans="1:6" x14ac:dyDescent="0.3">
      <c r="A59" s="7">
        <v>40399.208333333336</v>
      </c>
      <c r="B59" s="8"/>
      <c r="C59" s="8"/>
      <c r="D59" s="8">
        <v>1</v>
      </c>
      <c r="E59" s="8">
        <v>1</v>
      </c>
      <c r="F59" s="8">
        <v>2</v>
      </c>
    </row>
    <row r="60" spans="1:6" x14ac:dyDescent="0.3">
      <c r="A60" s="7">
        <v>40402.208333333336</v>
      </c>
      <c r="B60" s="8">
        <v>1</v>
      </c>
      <c r="C60" s="8"/>
      <c r="D60" s="8"/>
      <c r="E60" s="8"/>
      <c r="F60" s="8">
        <v>1</v>
      </c>
    </row>
    <row r="61" spans="1:6" x14ac:dyDescent="0.3">
      <c r="A61" s="7">
        <v>40404.208333333336</v>
      </c>
      <c r="B61" s="8"/>
      <c r="C61" s="8"/>
      <c r="D61" s="8"/>
      <c r="E61" s="8">
        <v>1</v>
      </c>
      <c r="F61" s="8">
        <v>1</v>
      </c>
    </row>
    <row r="62" spans="1:6" x14ac:dyDescent="0.3">
      <c r="A62" s="7">
        <v>40406.208333333336</v>
      </c>
      <c r="B62" s="8"/>
      <c r="C62" s="8"/>
      <c r="D62" s="8"/>
      <c r="E62" s="8">
        <v>1</v>
      </c>
      <c r="F62" s="8">
        <v>1</v>
      </c>
    </row>
    <row r="63" spans="1:6" x14ac:dyDescent="0.3">
      <c r="A63" s="7">
        <v>40409.208333333336</v>
      </c>
      <c r="B63" s="8"/>
      <c r="C63" s="8"/>
      <c r="D63" s="8"/>
      <c r="E63" s="8">
        <v>1</v>
      </c>
      <c r="F63" s="8">
        <v>1</v>
      </c>
    </row>
    <row r="64" spans="1:6" x14ac:dyDescent="0.3">
      <c r="A64" s="7">
        <v>40414.208333333336</v>
      </c>
      <c r="B64" s="8"/>
      <c r="C64" s="8"/>
      <c r="D64" s="8"/>
      <c r="E64" s="8">
        <v>1</v>
      </c>
      <c r="F64" s="8">
        <v>1</v>
      </c>
    </row>
    <row r="65" spans="1:6" x14ac:dyDescent="0.3">
      <c r="A65" s="7">
        <v>40415.208333333336</v>
      </c>
      <c r="B65" s="8"/>
      <c r="C65" s="8">
        <v>1</v>
      </c>
      <c r="D65" s="8"/>
      <c r="E65" s="8"/>
      <c r="F65" s="8">
        <v>1</v>
      </c>
    </row>
    <row r="66" spans="1:6" x14ac:dyDescent="0.3">
      <c r="A66" s="7">
        <v>40416.208333333336</v>
      </c>
      <c r="B66" s="8"/>
      <c r="C66" s="8">
        <v>1</v>
      </c>
      <c r="D66" s="8"/>
      <c r="E66" s="8"/>
      <c r="F66" s="8">
        <v>1</v>
      </c>
    </row>
    <row r="67" spans="1:6" x14ac:dyDescent="0.3">
      <c r="A67" s="7">
        <v>40417.208333333336</v>
      </c>
      <c r="B67" s="8">
        <v>1</v>
      </c>
      <c r="C67" s="8"/>
      <c r="D67" s="8"/>
      <c r="E67" s="8"/>
      <c r="F67" s="8">
        <v>1</v>
      </c>
    </row>
    <row r="68" spans="1:6" x14ac:dyDescent="0.3">
      <c r="A68" s="7">
        <v>40421.208333333336</v>
      </c>
      <c r="B68" s="8"/>
      <c r="C68" s="8">
        <v>1</v>
      </c>
      <c r="D68" s="8"/>
      <c r="E68" s="8"/>
      <c r="F68" s="8">
        <v>1</v>
      </c>
    </row>
    <row r="69" spans="1:6" x14ac:dyDescent="0.3">
      <c r="A69" s="7">
        <v>40423.208333333336</v>
      </c>
      <c r="B69" s="8"/>
      <c r="C69" s="8"/>
      <c r="D69" s="8"/>
      <c r="E69" s="8">
        <v>1</v>
      </c>
      <c r="F69" s="8">
        <v>1</v>
      </c>
    </row>
    <row r="70" spans="1:6" x14ac:dyDescent="0.3">
      <c r="A70" s="7">
        <v>40430.208333333336</v>
      </c>
      <c r="B70" s="8">
        <v>1</v>
      </c>
      <c r="C70" s="8">
        <v>1</v>
      </c>
      <c r="D70" s="8"/>
      <c r="E70" s="8"/>
      <c r="F70" s="8">
        <v>2</v>
      </c>
    </row>
    <row r="71" spans="1:6" x14ac:dyDescent="0.3">
      <c r="A71" s="7">
        <v>40436.208333333336</v>
      </c>
      <c r="B71" s="8"/>
      <c r="C71" s="8">
        <v>1</v>
      </c>
      <c r="D71" s="8"/>
      <c r="E71" s="8"/>
      <c r="F71" s="8">
        <v>1</v>
      </c>
    </row>
    <row r="72" spans="1:6" x14ac:dyDescent="0.3">
      <c r="A72" s="7">
        <v>40442.208333333336</v>
      </c>
      <c r="B72" s="8"/>
      <c r="C72" s="8">
        <v>1</v>
      </c>
      <c r="D72" s="8"/>
      <c r="E72" s="8"/>
      <c r="F72" s="8">
        <v>1</v>
      </c>
    </row>
    <row r="73" spans="1:6" x14ac:dyDescent="0.3">
      <c r="A73" s="7">
        <v>40448.208333333336</v>
      </c>
      <c r="B73" s="8"/>
      <c r="C73" s="8">
        <v>1</v>
      </c>
      <c r="D73" s="8"/>
      <c r="E73" s="8"/>
      <c r="F73" s="8">
        <v>1</v>
      </c>
    </row>
    <row r="74" spans="1:6" x14ac:dyDescent="0.3">
      <c r="A74" s="7">
        <v>40449.208333333336</v>
      </c>
      <c r="B74" s="8"/>
      <c r="C74" s="8"/>
      <c r="D74" s="8"/>
      <c r="E74" s="8">
        <v>1</v>
      </c>
      <c r="F74" s="8">
        <v>1</v>
      </c>
    </row>
    <row r="75" spans="1:6" x14ac:dyDescent="0.3">
      <c r="A75" s="7">
        <v>40451.208333333336</v>
      </c>
      <c r="B75" s="8">
        <v>1</v>
      </c>
      <c r="C75" s="8"/>
      <c r="D75" s="8"/>
      <c r="E75" s="8"/>
      <c r="F75" s="8">
        <v>1</v>
      </c>
    </row>
    <row r="76" spans="1:6" x14ac:dyDescent="0.3">
      <c r="A76" s="7">
        <v>40455.208333333336</v>
      </c>
      <c r="B76" s="8"/>
      <c r="C76" s="8"/>
      <c r="D76" s="8"/>
      <c r="E76" s="8">
        <v>1</v>
      </c>
      <c r="F76" s="8">
        <v>1</v>
      </c>
    </row>
    <row r="77" spans="1:6" x14ac:dyDescent="0.3">
      <c r="A77" s="7">
        <v>40456.208333333336</v>
      </c>
      <c r="B77" s="8">
        <v>1</v>
      </c>
      <c r="C77" s="8"/>
      <c r="D77" s="8"/>
      <c r="E77" s="8"/>
      <c r="F77" s="8">
        <v>1</v>
      </c>
    </row>
    <row r="78" spans="1:6" x14ac:dyDescent="0.3">
      <c r="A78" s="7">
        <v>40457.208333333336</v>
      </c>
      <c r="B78" s="8"/>
      <c r="C78" s="8"/>
      <c r="D78" s="8"/>
      <c r="E78" s="8">
        <v>1</v>
      </c>
      <c r="F78" s="8">
        <v>1</v>
      </c>
    </row>
    <row r="79" spans="1:6" x14ac:dyDescent="0.3">
      <c r="A79" s="7">
        <v>40458.208333333336</v>
      </c>
      <c r="B79" s="8"/>
      <c r="C79" s="8">
        <v>1</v>
      </c>
      <c r="D79" s="8"/>
      <c r="E79" s="8"/>
      <c r="F79" s="8">
        <v>1</v>
      </c>
    </row>
    <row r="80" spans="1:6" x14ac:dyDescent="0.3">
      <c r="A80" s="7">
        <v>40464.208333333336</v>
      </c>
      <c r="B80" s="8"/>
      <c r="C80" s="8"/>
      <c r="D80" s="8"/>
      <c r="E80" s="8">
        <v>1</v>
      </c>
      <c r="F80" s="8">
        <v>1</v>
      </c>
    </row>
    <row r="81" spans="1:6" x14ac:dyDescent="0.3">
      <c r="A81" s="7">
        <v>40469.208333333336</v>
      </c>
      <c r="B81" s="8"/>
      <c r="C81" s="8"/>
      <c r="D81" s="8"/>
      <c r="E81" s="8">
        <v>1</v>
      </c>
      <c r="F81" s="8">
        <v>1</v>
      </c>
    </row>
    <row r="82" spans="1:6" x14ac:dyDescent="0.3">
      <c r="A82" s="7">
        <v>40471.208333333336</v>
      </c>
      <c r="B82" s="8"/>
      <c r="C82" s="8">
        <v>1</v>
      </c>
      <c r="D82" s="8"/>
      <c r="E82" s="8"/>
      <c r="F82" s="8">
        <v>1</v>
      </c>
    </row>
    <row r="83" spans="1:6" x14ac:dyDescent="0.3">
      <c r="A83" s="7">
        <v>40474.208333333336</v>
      </c>
      <c r="B83" s="8"/>
      <c r="C83" s="8"/>
      <c r="D83" s="8"/>
      <c r="E83" s="8">
        <v>1</v>
      </c>
      <c r="F83" s="8">
        <v>1</v>
      </c>
    </row>
    <row r="84" spans="1:6" x14ac:dyDescent="0.3">
      <c r="A84" s="7">
        <v>40475.208333333336</v>
      </c>
      <c r="B84" s="8"/>
      <c r="C84" s="8">
        <v>1</v>
      </c>
      <c r="D84" s="8"/>
      <c r="E84" s="8"/>
      <c r="F84" s="8">
        <v>1</v>
      </c>
    </row>
    <row r="85" spans="1:6" x14ac:dyDescent="0.3">
      <c r="A85" s="7">
        <v>40476.208333333336</v>
      </c>
      <c r="B85" s="8">
        <v>1</v>
      </c>
      <c r="C85" s="8"/>
      <c r="D85" s="8"/>
      <c r="E85" s="8"/>
      <c r="F85" s="8">
        <v>1</v>
      </c>
    </row>
    <row r="86" spans="1:6" x14ac:dyDescent="0.3">
      <c r="A86" s="7">
        <v>40479.208333333336</v>
      </c>
      <c r="B86" s="8"/>
      <c r="C86" s="8"/>
      <c r="D86" s="8"/>
      <c r="E86" s="8">
        <v>1</v>
      </c>
      <c r="F86" s="8">
        <v>1</v>
      </c>
    </row>
    <row r="87" spans="1:6" x14ac:dyDescent="0.3">
      <c r="A87" s="7">
        <v>40482.208333333336</v>
      </c>
      <c r="B87" s="8">
        <v>1</v>
      </c>
      <c r="C87" s="8"/>
      <c r="D87" s="8"/>
      <c r="E87" s="8"/>
      <c r="F87" s="8">
        <v>1</v>
      </c>
    </row>
    <row r="88" spans="1:6" x14ac:dyDescent="0.3">
      <c r="A88" s="7">
        <v>40484.208333333336</v>
      </c>
      <c r="B88" s="8"/>
      <c r="C88" s="8"/>
      <c r="D88" s="8"/>
      <c r="E88" s="8">
        <v>1</v>
      </c>
      <c r="F88" s="8">
        <v>1</v>
      </c>
    </row>
    <row r="89" spans="1:6" x14ac:dyDescent="0.3">
      <c r="A89" s="7">
        <v>40488.208333333336</v>
      </c>
      <c r="B89" s="8"/>
      <c r="C89" s="8"/>
      <c r="D89" s="8"/>
      <c r="E89" s="8">
        <v>1</v>
      </c>
      <c r="F89" s="8">
        <v>1</v>
      </c>
    </row>
    <row r="90" spans="1:6" x14ac:dyDescent="0.3">
      <c r="A90" s="7">
        <v>40497.25</v>
      </c>
      <c r="B90" s="8"/>
      <c r="C90" s="8"/>
      <c r="D90" s="8"/>
      <c r="E90" s="8">
        <v>1</v>
      </c>
      <c r="F90" s="8">
        <v>1</v>
      </c>
    </row>
    <row r="91" spans="1:6" x14ac:dyDescent="0.3">
      <c r="A91" s="7">
        <v>40499.25</v>
      </c>
      <c r="B91" s="8"/>
      <c r="C91" s="8"/>
      <c r="D91" s="8"/>
      <c r="E91" s="8">
        <v>1</v>
      </c>
      <c r="F91" s="8">
        <v>1</v>
      </c>
    </row>
    <row r="92" spans="1:6" x14ac:dyDescent="0.3">
      <c r="A92" s="7">
        <v>40505.25</v>
      </c>
      <c r="B92" s="8"/>
      <c r="C92" s="8">
        <v>1</v>
      </c>
      <c r="D92" s="8"/>
      <c r="E92" s="8"/>
      <c r="F92" s="8">
        <v>1</v>
      </c>
    </row>
    <row r="93" spans="1:6" x14ac:dyDescent="0.3">
      <c r="A93" s="7">
        <v>40507.25</v>
      </c>
      <c r="B93" s="8"/>
      <c r="C93" s="8"/>
      <c r="D93" s="8"/>
      <c r="E93" s="8">
        <v>1</v>
      </c>
      <c r="F93" s="8">
        <v>1</v>
      </c>
    </row>
    <row r="94" spans="1:6" x14ac:dyDescent="0.3">
      <c r="A94" s="7">
        <v>40514.25</v>
      </c>
      <c r="B94" s="8">
        <v>1</v>
      </c>
      <c r="C94" s="8"/>
      <c r="D94" s="8"/>
      <c r="E94" s="8"/>
      <c r="F94" s="8">
        <v>1</v>
      </c>
    </row>
    <row r="95" spans="1:6" x14ac:dyDescent="0.3">
      <c r="A95" s="7">
        <v>40515.25</v>
      </c>
      <c r="B95" s="8"/>
      <c r="C95" s="8"/>
      <c r="D95" s="8"/>
      <c r="E95" s="8">
        <v>1</v>
      </c>
      <c r="F95" s="8">
        <v>1</v>
      </c>
    </row>
    <row r="96" spans="1:6" x14ac:dyDescent="0.3">
      <c r="A96" s="7">
        <v>40522.25</v>
      </c>
      <c r="B96" s="8"/>
      <c r="C96" s="8">
        <v>1</v>
      </c>
      <c r="D96" s="8"/>
      <c r="E96" s="8"/>
      <c r="F96" s="8">
        <v>1</v>
      </c>
    </row>
    <row r="97" spans="1:6" x14ac:dyDescent="0.3">
      <c r="A97" s="7">
        <v>40525.25</v>
      </c>
      <c r="B97" s="8"/>
      <c r="C97" s="8"/>
      <c r="D97" s="8"/>
      <c r="E97" s="8">
        <v>1</v>
      </c>
      <c r="F97" s="8">
        <v>1</v>
      </c>
    </row>
    <row r="98" spans="1:6" x14ac:dyDescent="0.3">
      <c r="A98" s="7">
        <v>40527.25</v>
      </c>
      <c r="B98" s="8"/>
      <c r="C98" s="8">
        <v>1</v>
      </c>
      <c r="D98" s="8"/>
      <c r="E98" s="8"/>
      <c r="F98" s="8">
        <v>1</v>
      </c>
    </row>
    <row r="99" spans="1:6" x14ac:dyDescent="0.3">
      <c r="A99" s="7">
        <v>40531.25</v>
      </c>
      <c r="B99" s="8">
        <v>1</v>
      </c>
      <c r="C99" s="8"/>
      <c r="D99" s="8"/>
      <c r="E99" s="8"/>
      <c r="F99" s="8">
        <v>1</v>
      </c>
    </row>
    <row r="100" spans="1:6" x14ac:dyDescent="0.3">
      <c r="A100" s="7">
        <v>40534.25</v>
      </c>
      <c r="B100" s="8"/>
      <c r="C100" s="8"/>
      <c r="D100" s="8"/>
      <c r="E100" s="8">
        <v>1</v>
      </c>
      <c r="F100" s="8">
        <v>1</v>
      </c>
    </row>
    <row r="101" spans="1:6" x14ac:dyDescent="0.3">
      <c r="A101" s="7">
        <v>40544.25</v>
      </c>
      <c r="B101" s="8"/>
      <c r="C101" s="8"/>
      <c r="D101" s="8"/>
      <c r="E101" s="8">
        <v>2</v>
      </c>
      <c r="F101" s="8">
        <v>2</v>
      </c>
    </row>
    <row r="102" spans="1:6" x14ac:dyDescent="0.3">
      <c r="A102" s="7">
        <v>40545.25</v>
      </c>
      <c r="B102" s="8"/>
      <c r="C102" s="8">
        <v>1</v>
      </c>
      <c r="D102" s="8"/>
      <c r="E102" s="8"/>
      <c r="F102" s="8">
        <v>1</v>
      </c>
    </row>
    <row r="103" spans="1:6" x14ac:dyDescent="0.3">
      <c r="A103" s="7">
        <v>40546.25</v>
      </c>
      <c r="B103" s="8"/>
      <c r="C103" s="8"/>
      <c r="D103" s="8"/>
      <c r="E103" s="8">
        <v>1</v>
      </c>
      <c r="F103" s="8">
        <v>1</v>
      </c>
    </row>
    <row r="104" spans="1:6" x14ac:dyDescent="0.3">
      <c r="A104" s="7">
        <v>40549.25</v>
      </c>
      <c r="B104" s="8"/>
      <c r="C104" s="8">
        <v>1</v>
      </c>
      <c r="D104" s="8"/>
      <c r="E104" s="8"/>
      <c r="F104" s="8">
        <v>1</v>
      </c>
    </row>
    <row r="105" spans="1:6" x14ac:dyDescent="0.3">
      <c r="A105" s="7">
        <v>40552.25</v>
      </c>
      <c r="B105" s="8"/>
      <c r="C105" s="8">
        <v>1</v>
      </c>
      <c r="D105" s="8"/>
      <c r="E105" s="8"/>
      <c r="F105" s="8">
        <v>1</v>
      </c>
    </row>
    <row r="106" spans="1:6" x14ac:dyDescent="0.3">
      <c r="A106" s="7">
        <v>40554.25</v>
      </c>
      <c r="B106" s="8"/>
      <c r="C106" s="8"/>
      <c r="D106" s="8"/>
      <c r="E106" s="8">
        <v>1</v>
      </c>
      <c r="F106" s="8">
        <v>1</v>
      </c>
    </row>
    <row r="107" spans="1:6" x14ac:dyDescent="0.3">
      <c r="A107" s="7">
        <v>40555.25</v>
      </c>
      <c r="B107" s="8"/>
      <c r="C107" s="8"/>
      <c r="D107" s="8"/>
      <c r="E107" s="8">
        <v>1</v>
      </c>
      <c r="F107" s="8">
        <v>1</v>
      </c>
    </row>
    <row r="108" spans="1:6" x14ac:dyDescent="0.3">
      <c r="A108" s="7">
        <v>40556.25</v>
      </c>
      <c r="B108" s="8"/>
      <c r="C108" s="8">
        <v>1</v>
      </c>
      <c r="D108" s="8"/>
      <c r="E108" s="8"/>
      <c r="F108" s="8">
        <v>1</v>
      </c>
    </row>
    <row r="109" spans="1:6" x14ac:dyDescent="0.3">
      <c r="A109" s="7">
        <v>40560.25</v>
      </c>
      <c r="B109" s="8"/>
      <c r="C109" s="8">
        <v>1</v>
      </c>
      <c r="D109" s="8"/>
      <c r="E109" s="8"/>
      <c r="F109" s="8">
        <v>1</v>
      </c>
    </row>
    <row r="110" spans="1:6" x14ac:dyDescent="0.3">
      <c r="A110" s="7">
        <v>40565.25</v>
      </c>
      <c r="B110" s="8"/>
      <c r="C110" s="8"/>
      <c r="D110" s="8"/>
      <c r="E110" s="8">
        <v>1</v>
      </c>
      <c r="F110" s="8">
        <v>1</v>
      </c>
    </row>
    <row r="111" spans="1:6" x14ac:dyDescent="0.3">
      <c r="A111" s="7">
        <v>40568.25</v>
      </c>
      <c r="B111" s="8"/>
      <c r="C111" s="8">
        <v>1</v>
      </c>
      <c r="D111" s="8"/>
      <c r="E111" s="8"/>
      <c r="F111" s="8">
        <v>1</v>
      </c>
    </row>
    <row r="112" spans="1:6" x14ac:dyDescent="0.3">
      <c r="A112" s="7">
        <v>40570.25</v>
      </c>
      <c r="B112" s="8"/>
      <c r="C112" s="8">
        <v>1</v>
      </c>
      <c r="D112" s="8"/>
      <c r="E112" s="8">
        <v>2</v>
      </c>
      <c r="F112" s="8">
        <v>3</v>
      </c>
    </row>
    <row r="113" spans="1:6" x14ac:dyDescent="0.3">
      <c r="A113" s="7">
        <v>40571.25</v>
      </c>
      <c r="B113" s="8"/>
      <c r="C113" s="8"/>
      <c r="D113" s="8"/>
      <c r="E113" s="8">
        <v>1</v>
      </c>
      <c r="F113" s="8">
        <v>1</v>
      </c>
    </row>
    <row r="114" spans="1:6" x14ac:dyDescent="0.3">
      <c r="A114" s="7">
        <v>40576.25</v>
      </c>
      <c r="B114" s="8"/>
      <c r="C114" s="8">
        <v>1</v>
      </c>
      <c r="D114" s="8"/>
      <c r="E114" s="8"/>
      <c r="F114" s="8">
        <v>1</v>
      </c>
    </row>
    <row r="115" spans="1:6" x14ac:dyDescent="0.3">
      <c r="A115" s="7">
        <v>40585.25</v>
      </c>
      <c r="B115" s="8"/>
      <c r="C115" s="8">
        <v>1</v>
      </c>
      <c r="D115" s="8"/>
      <c r="E115" s="8"/>
      <c r="F115" s="8">
        <v>1</v>
      </c>
    </row>
    <row r="116" spans="1:6" x14ac:dyDescent="0.3">
      <c r="A116" s="7">
        <v>40588.25</v>
      </c>
      <c r="B116" s="8"/>
      <c r="C116" s="8"/>
      <c r="D116" s="8"/>
      <c r="E116" s="8">
        <v>1</v>
      </c>
      <c r="F116" s="8">
        <v>1</v>
      </c>
    </row>
    <row r="117" spans="1:6" x14ac:dyDescent="0.3">
      <c r="A117" s="7">
        <v>40590.25</v>
      </c>
      <c r="B117" s="8"/>
      <c r="C117" s="8"/>
      <c r="D117" s="8"/>
      <c r="E117" s="8">
        <v>2</v>
      </c>
      <c r="F117" s="8">
        <v>2</v>
      </c>
    </row>
    <row r="118" spans="1:6" x14ac:dyDescent="0.3">
      <c r="A118" s="7">
        <v>40591.25</v>
      </c>
      <c r="B118" s="8"/>
      <c r="C118" s="8"/>
      <c r="D118" s="8"/>
      <c r="E118" s="8">
        <v>1</v>
      </c>
      <c r="F118" s="8">
        <v>1</v>
      </c>
    </row>
    <row r="119" spans="1:6" x14ac:dyDescent="0.3">
      <c r="A119" s="7">
        <v>40595.25</v>
      </c>
      <c r="B119" s="8"/>
      <c r="C119" s="8">
        <v>1</v>
      </c>
      <c r="D119" s="8"/>
      <c r="E119" s="8"/>
      <c r="F119" s="8">
        <v>1</v>
      </c>
    </row>
    <row r="120" spans="1:6" x14ac:dyDescent="0.3">
      <c r="A120" s="7">
        <v>40600.25</v>
      </c>
      <c r="B120" s="8"/>
      <c r="C120" s="8"/>
      <c r="D120" s="8"/>
      <c r="E120" s="8">
        <v>1</v>
      </c>
      <c r="F120" s="8">
        <v>1</v>
      </c>
    </row>
    <row r="121" spans="1:6" x14ac:dyDescent="0.3">
      <c r="A121" s="7">
        <v>40603.25</v>
      </c>
      <c r="B121" s="8"/>
      <c r="C121" s="8"/>
      <c r="D121" s="8"/>
      <c r="E121" s="8">
        <v>1</v>
      </c>
      <c r="F121" s="8">
        <v>1</v>
      </c>
    </row>
    <row r="122" spans="1:6" x14ac:dyDescent="0.3">
      <c r="A122" s="7">
        <v>40607.25</v>
      </c>
      <c r="B122" s="8"/>
      <c r="C122" s="8">
        <v>1</v>
      </c>
      <c r="D122" s="8"/>
      <c r="E122" s="8"/>
      <c r="F122" s="8">
        <v>1</v>
      </c>
    </row>
    <row r="123" spans="1:6" x14ac:dyDescent="0.3">
      <c r="A123" s="7">
        <v>40610.25</v>
      </c>
      <c r="B123" s="8"/>
      <c r="C123" s="8">
        <v>1</v>
      </c>
      <c r="D123" s="8"/>
      <c r="E123" s="8"/>
      <c r="F123" s="8">
        <v>1</v>
      </c>
    </row>
    <row r="124" spans="1:6" x14ac:dyDescent="0.3">
      <c r="A124" s="7">
        <v>40612.25</v>
      </c>
      <c r="B124" s="8"/>
      <c r="C124" s="8"/>
      <c r="D124" s="8"/>
      <c r="E124" s="8">
        <v>1</v>
      </c>
      <c r="F124" s="8">
        <v>1</v>
      </c>
    </row>
    <row r="125" spans="1:6" x14ac:dyDescent="0.3">
      <c r="A125" s="7">
        <v>40613.25</v>
      </c>
      <c r="B125" s="8">
        <v>1</v>
      </c>
      <c r="C125" s="8"/>
      <c r="D125" s="8"/>
      <c r="E125" s="8"/>
      <c r="F125" s="8">
        <v>1</v>
      </c>
    </row>
    <row r="126" spans="1:6" x14ac:dyDescent="0.3">
      <c r="A126" s="7">
        <v>40629.208333333336</v>
      </c>
      <c r="B126" s="8"/>
      <c r="C126" s="8"/>
      <c r="D126" s="8"/>
      <c r="E126" s="8">
        <v>2</v>
      </c>
      <c r="F126" s="8">
        <v>2</v>
      </c>
    </row>
    <row r="127" spans="1:6" x14ac:dyDescent="0.3">
      <c r="A127" s="7">
        <v>40634.208333333336</v>
      </c>
      <c r="B127" s="8"/>
      <c r="C127" s="8">
        <v>1</v>
      </c>
      <c r="D127" s="8"/>
      <c r="E127" s="8"/>
      <c r="F127" s="8">
        <v>1</v>
      </c>
    </row>
    <row r="128" spans="1:6" x14ac:dyDescent="0.3">
      <c r="A128" s="7">
        <v>40636.208333333336</v>
      </c>
      <c r="B128" s="8"/>
      <c r="C128" s="8">
        <v>1</v>
      </c>
      <c r="D128" s="8"/>
      <c r="E128" s="8"/>
      <c r="F128" s="8">
        <v>1</v>
      </c>
    </row>
    <row r="129" spans="1:6" x14ac:dyDescent="0.3">
      <c r="A129" s="7">
        <v>40638.208333333336</v>
      </c>
      <c r="B129" s="8"/>
      <c r="C129" s="8">
        <v>1</v>
      </c>
      <c r="D129" s="8"/>
      <c r="E129" s="8">
        <v>1</v>
      </c>
      <c r="F129" s="8">
        <v>2</v>
      </c>
    </row>
    <row r="130" spans="1:6" x14ac:dyDescent="0.3">
      <c r="A130" s="7">
        <v>40641.208333333336</v>
      </c>
      <c r="B130" s="8"/>
      <c r="C130" s="8">
        <v>1</v>
      </c>
      <c r="D130" s="8"/>
      <c r="E130" s="8"/>
      <c r="F130" s="8">
        <v>1</v>
      </c>
    </row>
    <row r="131" spans="1:6" x14ac:dyDescent="0.3">
      <c r="A131" s="7">
        <v>40651.208333333336</v>
      </c>
      <c r="B131" s="8"/>
      <c r="C131" s="8">
        <v>1</v>
      </c>
      <c r="D131" s="8"/>
      <c r="E131" s="8"/>
      <c r="F131" s="8">
        <v>1</v>
      </c>
    </row>
    <row r="132" spans="1:6" x14ac:dyDescent="0.3">
      <c r="A132" s="7">
        <v>40660.208333333336</v>
      </c>
      <c r="B132" s="8"/>
      <c r="C132" s="8">
        <v>1</v>
      </c>
      <c r="D132" s="8"/>
      <c r="E132" s="8"/>
      <c r="F132" s="8">
        <v>1</v>
      </c>
    </row>
    <row r="133" spans="1:6" x14ac:dyDescent="0.3">
      <c r="A133" s="7">
        <v>40662.208333333336</v>
      </c>
      <c r="B133" s="8"/>
      <c r="C133" s="8">
        <v>1</v>
      </c>
      <c r="D133" s="8"/>
      <c r="E133" s="8"/>
      <c r="F133" s="8">
        <v>1</v>
      </c>
    </row>
    <row r="134" spans="1:6" x14ac:dyDescent="0.3">
      <c r="A134" s="7">
        <v>40666.208333333336</v>
      </c>
      <c r="B134" s="8"/>
      <c r="C134" s="8"/>
      <c r="D134" s="8"/>
      <c r="E134" s="8">
        <v>1</v>
      </c>
      <c r="F134" s="8">
        <v>1</v>
      </c>
    </row>
    <row r="135" spans="1:6" x14ac:dyDescent="0.3">
      <c r="A135" s="7">
        <v>40669.208333333336</v>
      </c>
      <c r="B135" s="8"/>
      <c r="C135" s="8">
        <v>1</v>
      </c>
      <c r="D135" s="8"/>
      <c r="E135" s="8"/>
      <c r="F135" s="8">
        <v>1</v>
      </c>
    </row>
    <row r="136" spans="1:6" x14ac:dyDescent="0.3">
      <c r="A136" s="7">
        <v>40670.208333333336</v>
      </c>
      <c r="B136" s="8"/>
      <c r="C136" s="8">
        <v>1</v>
      </c>
      <c r="D136" s="8"/>
      <c r="E136" s="8"/>
      <c r="F136" s="8">
        <v>1</v>
      </c>
    </row>
    <row r="137" spans="1:6" x14ac:dyDescent="0.3">
      <c r="A137" s="7">
        <v>40671.208333333336</v>
      </c>
      <c r="B137" s="8">
        <v>1</v>
      </c>
      <c r="C137" s="8"/>
      <c r="D137" s="8"/>
      <c r="E137" s="8"/>
      <c r="F137" s="8">
        <v>1</v>
      </c>
    </row>
    <row r="138" spans="1:6" x14ac:dyDescent="0.3">
      <c r="A138" s="7">
        <v>40672.208333333336</v>
      </c>
      <c r="B138" s="8"/>
      <c r="C138" s="8">
        <v>1</v>
      </c>
      <c r="D138" s="8"/>
      <c r="E138" s="8"/>
      <c r="F138" s="8">
        <v>1</v>
      </c>
    </row>
    <row r="139" spans="1:6" x14ac:dyDescent="0.3">
      <c r="A139" s="7">
        <v>40673.208333333336</v>
      </c>
      <c r="B139" s="8"/>
      <c r="C139" s="8">
        <v>1</v>
      </c>
      <c r="D139" s="8"/>
      <c r="E139" s="8"/>
      <c r="F139" s="8">
        <v>1</v>
      </c>
    </row>
    <row r="140" spans="1:6" x14ac:dyDescent="0.3">
      <c r="A140" s="7">
        <v>40675.208333333336</v>
      </c>
      <c r="B140" s="8"/>
      <c r="C140" s="8"/>
      <c r="D140" s="8"/>
      <c r="E140" s="8">
        <v>1</v>
      </c>
      <c r="F140" s="8">
        <v>1</v>
      </c>
    </row>
    <row r="141" spans="1:6" x14ac:dyDescent="0.3">
      <c r="A141" s="7">
        <v>40676.208333333336</v>
      </c>
      <c r="B141" s="8"/>
      <c r="C141" s="8"/>
      <c r="D141" s="8"/>
      <c r="E141" s="8">
        <v>1</v>
      </c>
      <c r="F141" s="8">
        <v>1</v>
      </c>
    </row>
    <row r="142" spans="1:6" x14ac:dyDescent="0.3">
      <c r="A142" s="7">
        <v>40681.208333333336</v>
      </c>
      <c r="B142" s="8"/>
      <c r="C142" s="8"/>
      <c r="D142" s="8"/>
      <c r="E142" s="8">
        <v>1</v>
      </c>
      <c r="F142" s="8">
        <v>1</v>
      </c>
    </row>
    <row r="143" spans="1:6" x14ac:dyDescent="0.3">
      <c r="A143" s="7">
        <v>40684.208333333336</v>
      </c>
      <c r="B143" s="8"/>
      <c r="C143" s="8">
        <v>1</v>
      </c>
      <c r="D143" s="8"/>
      <c r="E143" s="8"/>
      <c r="F143" s="8">
        <v>1</v>
      </c>
    </row>
    <row r="144" spans="1:6" x14ac:dyDescent="0.3">
      <c r="A144" s="7">
        <v>40706.208333333336</v>
      </c>
      <c r="B144" s="8"/>
      <c r="C144" s="8"/>
      <c r="D144" s="8"/>
      <c r="E144" s="8">
        <v>1</v>
      </c>
      <c r="F144" s="8">
        <v>1</v>
      </c>
    </row>
    <row r="145" spans="1:6" x14ac:dyDescent="0.3">
      <c r="A145" s="7">
        <v>40710.208333333336</v>
      </c>
      <c r="B145" s="8"/>
      <c r="C145" s="8">
        <v>1</v>
      </c>
      <c r="D145" s="8"/>
      <c r="E145" s="8"/>
      <c r="F145" s="8">
        <v>1</v>
      </c>
    </row>
    <row r="146" spans="1:6" x14ac:dyDescent="0.3">
      <c r="A146" s="7">
        <v>40712.208333333336</v>
      </c>
      <c r="B146" s="8"/>
      <c r="C146" s="8"/>
      <c r="D146" s="8"/>
      <c r="E146" s="8">
        <v>1</v>
      </c>
      <c r="F146" s="8">
        <v>1</v>
      </c>
    </row>
    <row r="147" spans="1:6" x14ac:dyDescent="0.3">
      <c r="A147" s="7">
        <v>40713.208333333336</v>
      </c>
      <c r="B147" s="8"/>
      <c r="C147" s="8">
        <v>1</v>
      </c>
      <c r="D147" s="8"/>
      <c r="E147" s="8"/>
      <c r="F147" s="8">
        <v>1</v>
      </c>
    </row>
    <row r="148" spans="1:6" x14ac:dyDescent="0.3">
      <c r="A148" s="7">
        <v>40714.208333333336</v>
      </c>
      <c r="B148" s="8"/>
      <c r="C148" s="8"/>
      <c r="D148" s="8"/>
      <c r="E148" s="8">
        <v>1</v>
      </c>
      <c r="F148" s="8">
        <v>1</v>
      </c>
    </row>
    <row r="149" spans="1:6" x14ac:dyDescent="0.3">
      <c r="A149" s="7">
        <v>40720.208333333336</v>
      </c>
      <c r="B149" s="8"/>
      <c r="C149" s="8">
        <v>1</v>
      </c>
      <c r="D149" s="8"/>
      <c r="E149" s="8"/>
      <c r="F149" s="8">
        <v>1</v>
      </c>
    </row>
    <row r="150" spans="1:6" x14ac:dyDescent="0.3">
      <c r="A150" s="7">
        <v>40722.208333333336</v>
      </c>
      <c r="B150" s="8"/>
      <c r="C150" s="8"/>
      <c r="D150" s="8">
        <v>1</v>
      </c>
      <c r="E150" s="8"/>
      <c r="F150" s="8">
        <v>1</v>
      </c>
    </row>
    <row r="151" spans="1:6" x14ac:dyDescent="0.3">
      <c r="A151" s="7">
        <v>40725.208333333336</v>
      </c>
      <c r="B151" s="8"/>
      <c r="C151" s="8">
        <v>1</v>
      </c>
      <c r="D151" s="8"/>
      <c r="E151" s="8"/>
      <c r="F151" s="8">
        <v>1</v>
      </c>
    </row>
    <row r="152" spans="1:6" x14ac:dyDescent="0.3">
      <c r="A152" s="7">
        <v>40728.208333333336</v>
      </c>
      <c r="B152" s="8"/>
      <c r="C152" s="8"/>
      <c r="D152" s="8"/>
      <c r="E152" s="8">
        <v>1</v>
      </c>
      <c r="F152" s="8">
        <v>1</v>
      </c>
    </row>
    <row r="153" spans="1:6" x14ac:dyDescent="0.3">
      <c r="A153" s="7">
        <v>40733.208333333336</v>
      </c>
      <c r="B153" s="8"/>
      <c r="C153" s="8"/>
      <c r="D153" s="8"/>
      <c r="E153" s="8">
        <v>1</v>
      </c>
      <c r="F153" s="8">
        <v>1</v>
      </c>
    </row>
    <row r="154" spans="1:6" x14ac:dyDescent="0.3">
      <c r="A154" s="7">
        <v>40738.208333333336</v>
      </c>
      <c r="B154" s="8"/>
      <c r="C154" s="8"/>
      <c r="D154" s="8"/>
      <c r="E154" s="8">
        <v>1</v>
      </c>
      <c r="F154" s="8">
        <v>1</v>
      </c>
    </row>
    <row r="155" spans="1:6" x14ac:dyDescent="0.3">
      <c r="A155" s="7">
        <v>40740.208333333336</v>
      </c>
      <c r="B155" s="8"/>
      <c r="C155" s="8">
        <v>1</v>
      </c>
      <c r="D155" s="8"/>
      <c r="E155" s="8"/>
      <c r="F155" s="8">
        <v>1</v>
      </c>
    </row>
    <row r="156" spans="1:6" x14ac:dyDescent="0.3">
      <c r="A156" s="7">
        <v>40743.208333333336</v>
      </c>
      <c r="B156" s="8"/>
      <c r="C156" s="8">
        <v>1</v>
      </c>
      <c r="D156" s="8"/>
      <c r="E156" s="8"/>
      <c r="F156" s="8">
        <v>1</v>
      </c>
    </row>
    <row r="157" spans="1:6" x14ac:dyDescent="0.3">
      <c r="A157" s="7">
        <v>40748.208333333336</v>
      </c>
      <c r="B157" s="8"/>
      <c r="C157" s="8"/>
      <c r="D157" s="8"/>
      <c r="E157" s="8">
        <v>1</v>
      </c>
      <c r="F157" s="8">
        <v>1</v>
      </c>
    </row>
    <row r="158" spans="1:6" x14ac:dyDescent="0.3">
      <c r="A158" s="7">
        <v>40756.208333333336</v>
      </c>
      <c r="B158" s="8"/>
      <c r="C158" s="8"/>
      <c r="D158" s="8"/>
      <c r="E158" s="8">
        <v>1</v>
      </c>
      <c r="F158" s="8">
        <v>1</v>
      </c>
    </row>
    <row r="159" spans="1:6" x14ac:dyDescent="0.3">
      <c r="A159" s="7">
        <v>40762.208333333336</v>
      </c>
      <c r="B159" s="8"/>
      <c r="C159" s="8"/>
      <c r="D159" s="8"/>
      <c r="E159" s="8">
        <v>1</v>
      </c>
      <c r="F159" s="8">
        <v>1</v>
      </c>
    </row>
    <row r="160" spans="1:6" x14ac:dyDescent="0.3">
      <c r="A160" s="7">
        <v>40767.208333333336</v>
      </c>
      <c r="B160" s="8"/>
      <c r="C160" s="8"/>
      <c r="D160" s="8"/>
      <c r="E160" s="8">
        <v>1</v>
      </c>
      <c r="F160" s="8">
        <v>1</v>
      </c>
    </row>
    <row r="161" spans="1:6" x14ac:dyDescent="0.3">
      <c r="A161" s="7">
        <v>40768.208333333336</v>
      </c>
      <c r="B161" s="8"/>
      <c r="C161" s="8"/>
      <c r="D161" s="8"/>
      <c r="E161" s="8">
        <v>1</v>
      </c>
      <c r="F161" s="8">
        <v>1</v>
      </c>
    </row>
    <row r="162" spans="1:6" x14ac:dyDescent="0.3">
      <c r="A162" s="7">
        <v>40770.208333333336</v>
      </c>
      <c r="B162" s="8"/>
      <c r="C162" s="8">
        <v>1</v>
      </c>
      <c r="D162" s="8"/>
      <c r="E162" s="8"/>
      <c r="F162" s="8">
        <v>1</v>
      </c>
    </row>
    <row r="163" spans="1:6" x14ac:dyDescent="0.3">
      <c r="A163" s="7">
        <v>40774.208333333336</v>
      </c>
      <c r="B163" s="8">
        <v>1</v>
      </c>
      <c r="C163" s="8"/>
      <c r="D163" s="8"/>
      <c r="E163" s="8"/>
      <c r="F163" s="8">
        <v>1</v>
      </c>
    </row>
    <row r="164" spans="1:6" x14ac:dyDescent="0.3">
      <c r="A164" s="7">
        <v>40777.208333333336</v>
      </c>
      <c r="B164" s="8"/>
      <c r="C164" s="8"/>
      <c r="D164" s="8"/>
      <c r="E164" s="8">
        <v>1</v>
      </c>
      <c r="F164" s="8">
        <v>1</v>
      </c>
    </row>
    <row r="165" spans="1:6" x14ac:dyDescent="0.3">
      <c r="A165" s="7">
        <v>40782.208333333336</v>
      </c>
      <c r="B165" s="8"/>
      <c r="C165" s="8"/>
      <c r="D165" s="8"/>
      <c r="E165" s="8">
        <v>1</v>
      </c>
      <c r="F165" s="8">
        <v>1</v>
      </c>
    </row>
    <row r="166" spans="1:6" x14ac:dyDescent="0.3">
      <c r="A166" s="7">
        <v>40792.208333333336</v>
      </c>
      <c r="B166" s="8"/>
      <c r="C166" s="8"/>
      <c r="D166" s="8"/>
      <c r="E166" s="8">
        <v>1</v>
      </c>
      <c r="F166" s="8">
        <v>1</v>
      </c>
    </row>
    <row r="167" spans="1:6" x14ac:dyDescent="0.3">
      <c r="A167" s="7">
        <v>40797.208333333336</v>
      </c>
      <c r="B167" s="8"/>
      <c r="C167" s="8"/>
      <c r="D167" s="8"/>
      <c r="E167" s="8">
        <v>1</v>
      </c>
      <c r="F167" s="8">
        <v>1</v>
      </c>
    </row>
    <row r="168" spans="1:6" x14ac:dyDescent="0.3">
      <c r="A168" s="7">
        <v>40807.208333333336</v>
      </c>
      <c r="B168" s="8">
        <v>1</v>
      </c>
      <c r="C168" s="8"/>
      <c r="D168" s="8"/>
      <c r="E168" s="8"/>
      <c r="F168" s="8">
        <v>1</v>
      </c>
    </row>
    <row r="169" spans="1:6" x14ac:dyDescent="0.3">
      <c r="A169" s="7">
        <v>40808.208333333336</v>
      </c>
      <c r="B169" s="8"/>
      <c r="C169" s="8">
        <v>1</v>
      </c>
      <c r="D169" s="8"/>
      <c r="E169" s="8">
        <v>1</v>
      </c>
      <c r="F169" s="8">
        <v>2</v>
      </c>
    </row>
    <row r="170" spans="1:6" x14ac:dyDescent="0.3">
      <c r="A170" s="7">
        <v>40809.208333333336</v>
      </c>
      <c r="B170" s="8"/>
      <c r="C170" s="8">
        <v>1</v>
      </c>
      <c r="D170" s="8"/>
      <c r="E170" s="8">
        <v>1</v>
      </c>
      <c r="F170" s="8">
        <v>2</v>
      </c>
    </row>
    <row r="171" spans="1:6" x14ac:dyDescent="0.3">
      <c r="A171" s="7">
        <v>40818.208333333336</v>
      </c>
      <c r="B171" s="8">
        <v>1</v>
      </c>
      <c r="C171" s="8"/>
      <c r="D171" s="8"/>
      <c r="E171" s="8"/>
      <c r="F171" s="8">
        <v>1</v>
      </c>
    </row>
    <row r="172" spans="1:6" x14ac:dyDescent="0.3">
      <c r="A172" s="7">
        <v>40821.208333333336</v>
      </c>
      <c r="B172" s="8"/>
      <c r="C172" s="8"/>
      <c r="D172" s="8"/>
      <c r="E172" s="8">
        <v>1</v>
      </c>
      <c r="F172" s="8">
        <v>1</v>
      </c>
    </row>
    <row r="173" spans="1:6" x14ac:dyDescent="0.3">
      <c r="A173" s="7">
        <v>40825.208333333336</v>
      </c>
      <c r="B173" s="8"/>
      <c r="C173" s="8"/>
      <c r="D173" s="8"/>
      <c r="E173" s="8">
        <v>1</v>
      </c>
      <c r="F173" s="8">
        <v>1</v>
      </c>
    </row>
    <row r="174" spans="1:6" x14ac:dyDescent="0.3">
      <c r="A174" s="7">
        <v>40831.208333333336</v>
      </c>
      <c r="B174" s="8"/>
      <c r="C174" s="8"/>
      <c r="D174" s="8"/>
      <c r="E174" s="8">
        <v>1</v>
      </c>
      <c r="F174" s="8">
        <v>1</v>
      </c>
    </row>
    <row r="175" spans="1:6" x14ac:dyDescent="0.3">
      <c r="A175" s="7">
        <v>40833.208333333336</v>
      </c>
      <c r="B175" s="8"/>
      <c r="C175" s="8"/>
      <c r="D175" s="8"/>
      <c r="E175" s="8">
        <v>1</v>
      </c>
      <c r="F175" s="8">
        <v>1</v>
      </c>
    </row>
    <row r="176" spans="1:6" x14ac:dyDescent="0.3">
      <c r="A176" s="7">
        <v>40835.208333333336</v>
      </c>
      <c r="B176" s="8"/>
      <c r="C176" s="8">
        <v>1</v>
      </c>
      <c r="D176" s="8"/>
      <c r="E176" s="8"/>
      <c r="F176" s="8">
        <v>1</v>
      </c>
    </row>
    <row r="177" spans="1:6" x14ac:dyDescent="0.3">
      <c r="A177" s="7">
        <v>40842.208333333336</v>
      </c>
      <c r="B177" s="8"/>
      <c r="C177" s="8"/>
      <c r="D177" s="8"/>
      <c r="E177" s="8">
        <v>1</v>
      </c>
      <c r="F177" s="8">
        <v>1</v>
      </c>
    </row>
    <row r="178" spans="1:6" x14ac:dyDescent="0.3">
      <c r="A178" s="7">
        <v>40843.208333333336</v>
      </c>
      <c r="B178" s="8"/>
      <c r="C178" s="8">
        <v>1</v>
      </c>
      <c r="D178" s="8"/>
      <c r="E178" s="8"/>
      <c r="F178" s="8">
        <v>1</v>
      </c>
    </row>
    <row r="179" spans="1:6" x14ac:dyDescent="0.3">
      <c r="A179" s="7">
        <v>40855.25</v>
      </c>
      <c r="B179" s="8">
        <v>1</v>
      </c>
      <c r="C179" s="8"/>
      <c r="D179" s="8"/>
      <c r="E179" s="8"/>
      <c r="F179" s="8">
        <v>1</v>
      </c>
    </row>
    <row r="180" spans="1:6" x14ac:dyDescent="0.3">
      <c r="A180" s="7">
        <v>40858.25</v>
      </c>
      <c r="B180" s="8"/>
      <c r="C180" s="8"/>
      <c r="D180" s="8"/>
      <c r="E180" s="8">
        <v>1</v>
      </c>
      <c r="F180" s="8">
        <v>1</v>
      </c>
    </row>
    <row r="181" spans="1:6" x14ac:dyDescent="0.3">
      <c r="A181" s="7">
        <v>40862.25</v>
      </c>
      <c r="B181" s="8"/>
      <c r="C181" s="8"/>
      <c r="D181" s="8"/>
      <c r="E181" s="8">
        <v>1</v>
      </c>
      <c r="F181" s="8">
        <v>1</v>
      </c>
    </row>
    <row r="182" spans="1:6" x14ac:dyDescent="0.3">
      <c r="A182" s="7">
        <v>40865.25</v>
      </c>
      <c r="B182" s="8"/>
      <c r="C182" s="8"/>
      <c r="D182" s="8"/>
      <c r="E182" s="8">
        <v>1</v>
      </c>
      <c r="F182" s="8">
        <v>1</v>
      </c>
    </row>
    <row r="183" spans="1:6" x14ac:dyDescent="0.3">
      <c r="A183" s="7">
        <v>40866.25</v>
      </c>
      <c r="B183" s="8"/>
      <c r="C183" s="8">
        <v>1</v>
      </c>
      <c r="D183" s="8"/>
      <c r="E183" s="8"/>
      <c r="F183" s="8">
        <v>1</v>
      </c>
    </row>
    <row r="184" spans="1:6" x14ac:dyDescent="0.3">
      <c r="A184" s="7">
        <v>40869.25</v>
      </c>
      <c r="B184" s="8"/>
      <c r="C184" s="8"/>
      <c r="D184" s="8"/>
      <c r="E184" s="8">
        <v>1</v>
      </c>
      <c r="F184" s="8">
        <v>1</v>
      </c>
    </row>
    <row r="185" spans="1:6" x14ac:dyDescent="0.3">
      <c r="A185" s="7">
        <v>40871.25</v>
      </c>
      <c r="B185" s="8"/>
      <c r="C185" s="8"/>
      <c r="D185" s="8"/>
      <c r="E185" s="8">
        <v>1</v>
      </c>
      <c r="F185" s="8">
        <v>1</v>
      </c>
    </row>
    <row r="186" spans="1:6" x14ac:dyDescent="0.3">
      <c r="A186" s="7">
        <v>40874.25</v>
      </c>
      <c r="B186" s="8"/>
      <c r="C186" s="8"/>
      <c r="D186" s="8"/>
      <c r="E186" s="8">
        <v>1</v>
      </c>
      <c r="F186" s="8">
        <v>1</v>
      </c>
    </row>
    <row r="187" spans="1:6" x14ac:dyDescent="0.3">
      <c r="A187" s="7">
        <v>40878.25</v>
      </c>
      <c r="B187" s="8"/>
      <c r="C187" s="8">
        <v>1</v>
      </c>
      <c r="D187" s="8"/>
      <c r="E187" s="8"/>
      <c r="F187" s="8">
        <v>1</v>
      </c>
    </row>
    <row r="188" spans="1:6" x14ac:dyDescent="0.3">
      <c r="A188" s="7">
        <v>40880.25</v>
      </c>
      <c r="B188" s="8"/>
      <c r="C188" s="8"/>
      <c r="D188" s="8"/>
      <c r="E188" s="8">
        <v>1</v>
      </c>
      <c r="F188" s="8">
        <v>1</v>
      </c>
    </row>
    <row r="189" spans="1:6" x14ac:dyDescent="0.3">
      <c r="A189" s="7">
        <v>40885.25</v>
      </c>
      <c r="B189" s="8"/>
      <c r="C189" s="8"/>
      <c r="D189" s="8"/>
      <c r="E189" s="8">
        <v>1</v>
      </c>
      <c r="F189" s="8">
        <v>1</v>
      </c>
    </row>
    <row r="190" spans="1:6" x14ac:dyDescent="0.3">
      <c r="A190" s="7">
        <v>40889.25</v>
      </c>
      <c r="B190" s="8"/>
      <c r="C190" s="8">
        <v>1</v>
      </c>
      <c r="D190" s="8"/>
      <c r="E190" s="8"/>
      <c r="F190" s="8">
        <v>1</v>
      </c>
    </row>
    <row r="191" spans="1:6" x14ac:dyDescent="0.3">
      <c r="A191" s="7">
        <v>40896.25</v>
      </c>
      <c r="B191" s="8"/>
      <c r="C191" s="8"/>
      <c r="D191" s="8"/>
      <c r="E191" s="8">
        <v>1</v>
      </c>
      <c r="F191" s="8">
        <v>1</v>
      </c>
    </row>
    <row r="192" spans="1:6" x14ac:dyDescent="0.3">
      <c r="A192" s="7">
        <v>40898.25</v>
      </c>
      <c r="B192" s="8"/>
      <c r="C192" s="8">
        <v>1</v>
      </c>
      <c r="D192" s="8"/>
      <c r="E192" s="8"/>
      <c r="F192" s="8">
        <v>1</v>
      </c>
    </row>
    <row r="193" spans="1:6" x14ac:dyDescent="0.3">
      <c r="A193" s="7">
        <v>40899.25</v>
      </c>
      <c r="B193" s="8"/>
      <c r="C193" s="8"/>
      <c r="D193" s="8"/>
      <c r="E193" s="8">
        <v>1</v>
      </c>
      <c r="F193" s="8">
        <v>1</v>
      </c>
    </row>
    <row r="194" spans="1:6" x14ac:dyDescent="0.3">
      <c r="A194" s="7">
        <v>40900.25</v>
      </c>
      <c r="B194" s="8"/>
      <c r="C194" s="8">
        <v>1</v>
      </c>
      <c r="D194" s="8"/>
      <c r="E194" s="8"/>
      <c r="F194" s="8">
        <v>1</v>
      </c>
    </row>
    <row r="195" spans="1:6" x14ac:dyDescent="0.3">
      <c r="A195" s="7">
        <v>40904.25</v>
      </c>
      <c r="B195" s="8"/>
      <c r="C195" s="8"/>
      <c r="D195" s="8"/>
      <c r="E195" s="8">
        <v>1</v>
      </c>
      <c r="F195" s="8">
        <v>1</v>
      </c>
    </row>
    <row r="196" spans="1:6" x14ac:dyDescent="0.3">
      <c r="A196" s="7">
        <v>40912.25</v>
      </c>
      <c r="B196" s="8">
        <v>1</v>
      </c>
      <c r="C196" s="8"/>
      <c r="D196" s="8"/>
      <c r="E196" s="8"/>
      <c r="F196" s="8">
        <v>1</v>
      </c>
    </row>
    <row r="197" spans="1:6" x14ac:dyDescent="0.3">
      <c r="A197" s="7">
        <v>40914.25</v>
      </c>
      <c r="B197" s="8"/>
      <c r="C197" s="8">
        <v>1</v>
      </c>
      <c r="D197" s="8"/>
      <c r="E197" s="8"/>
      <c r="F197" s="8">
        <v>1</v>
      </c>
    </row>
    <row r="198" spans="1:6" x14ac:dyDescent="0.3">
      <c r="A198" s="7">
        <v>40921.25</v>
      </c>
      <c r="B198" s="8"/>
      <c r="C198" s="8">
        <v>1</v>
      </c>
      <c r="D198" s="8"/>
      <c r="E198" s="8"/>
      <c r="F198" s="8">
        <v>1</v>
      </c>
    </row>
    <row r="199" spans="1:6" x14ac:dyDescent="0.3">
      <c r="A199" s="7">
        <v>40922.25</v>
      </c>
      <c r="B199" s="8"/>
      <c r="C199" s="8">
        <v>1</v>
      </c>
      <c r="D199" s="8"/>
      <c r="E199" s="8"/>
      <c r="F199" s="8">
        <v>1</v>
      </c>
    </row>
    <row r="200" spans="1:6" x14ac:dyDescent="0.3">
      <c r="A200" s="7">
        <v>40926.25</v>
      </c>
      <c r="B200" s="8"/>
      <c r="C200" s="8">
        <v>1</v>
      </c>
      <c r="D200" s="8"/>
      <c r="E200" s="8"/>
      <c r="F200" s="8">
        <v>1</v>
      </c>
    </row>
    <row r="201" spans="1:6" x14ac:dyDescent="0.3">
      <c r="A201" s="7">
        <v>40930.25</v>
      </c>
      <c r="B201" s="8">
        <v>1</v>
      </c>
      <c r="C201" s="8"/>
      <c r="D201" s="8"/>
      <c r="E201" s="8"/>
      <c r="F201" s="8">
        <v>1</v>
      </c>
    </row>
    <row r="202" spans="1:6" x14ac:dyDescent="0.3">
      <c r="A202" s="7">
        <v>40944.25</v>
      </c>
      <c r="B202" s="8"/>
      <c r="C202" s="8"/>
      <c r="D202" s="8"/>
      <c r="E202" s="8">
        <v>1</v>
      </c>
      <c r="F202" s="8">
        <v>1</v>
      </c>
    </row>
    <row r="203" spans="1:6" x14ac:dyDescent="0.3">
      <c r="A203" s="7">
        <v>40948.25</v>
      </c>
      <c r="B203" s="8"/>
      <c r="C203" s="8"/>
      <c r="D203" s="8"/>
      <c r="E203" s="8">
        <v>1</v>
      </c>
      <c r="F203" s="8">
        <v>1</v>
      </c>
    </row>
    <row r="204" spans="1:6" x14ac:dyDescent="0.3">
      <c r="A204" s="7">
        <v>40951.25</v>
      </c>
      <c r="B204" s="8"/>
      <c r="C204" s="8">
        <v>1</v>
      </c>
      <c r="D204" s="8"/>
      <c r="E204" s="8"/>
      <c r="F204" s="8">
        <v>1</v>
      </c>
    </row>
    <row r="205" spans="1:6" x14ac:dyDescent="0.3">
      <c r="A205" s="7">
        <v>40955.25</v>
      </c>
      <c r="B205" s="8"/>
      <c r="C205" s="8"/>
      <c r="D205" s="8"/>
      <c r="E205" s="8">
        <v>1</v>
      </c>
      <c r="F205" s="8">
        <v>1</v>
      </c>
    </row>
    <row r="206" spans="1:6" x14ac:dyDescent="0.3">
      <c r="A206" s="7">
        <v>40959.25</v>
      </c>
      <c r="B206" s="8"/>
      <c r="C206" s="8">
        <v>1</v>
      </c>
      <c r="D206" s="8"/>
      <c r="E206" s="8">
        <v>1</v>
      </c>
      <c r="F206" s="8">
        <v>2</v>
      </c>
    </row>
    <row r="207" spans="1:6" x14ac:dyDescent="0.3">
      <c r="A207" s="7">
        <v>40963.25</v>
      </c>
      <c r="B207" s="8"/>
      <c r="C207" s="8">
        <v>1</v>
      </c>
      <c r="D207" s="8"/>
      <c r="E207" s="8"/>
      <c r="F207" s="8">
        <v>1</v>
      </c>
    </row>
    <row r="208" spans="1:6" x14ac:dyDescent="0.3">
      <c r="A208" s="7">
        <v>40966.25</v>
      </c>
      <c r="B208" s="8"/>
      <c r="C208" s="8"/>
      <c r="D208" s="8"/>
      <c r="E208" s="8">
        <v>1</v>
      </c>
      <c r="F208" s="8">
        <v>1</v>
      </c>
    </row>
    <row r="209" spans="1:6" x14ac:dyDescent="0.3">
      <c r="A209" s="7">
        <v>40968.25</v>
      </c>
      <c r="B209" s="8">
        <v>1</v>
      </c>
      <c r="C209" s="8"/>
      <c r="D209" s="8"/>
      <c r="E209" s="8"/>
      <c r="F209" s="8">
        <v>1</v>
      </c>
    </row>
    <row r="210" spans="1:6" x14ac:dyDescent="0.3">
      <c r="A210" s="7">
        <v>40973.25</v>
      </c>
      <c r="B210" s="8"/>
      <c r="C210" s="8"/>
      <c r="D210" s="8"/>
      <c r="E210" s="8">
        <v>1</v>
      </c>
      <c r="F210" s="8">
        <v>1</v>
      </c>
    </row>
    <row r="211" spans="1:6" x14ac:dyDescent="0.3">
      <c r="A211" s="7">
        <v>40974.25</v>
      </c>
      <c r="B211" s="8"/>
      <c r="C211" s="8">
        <v>1</v>
      </c>
      <c r="D211" s="8"/>
      <c r="E211" s="8"/>
      <c r="F211" s="8">
        <v>1</v>
      </c>
    </row>
    <row r="212" spans="1:6" x14ac:dyDescent="0.3">
      <c r="A212" s="7">
        <v>40979.25</v>
      </c>
      <c r="B212" s="8"/>
      <c r="C212" s="8">
        <v>1</v>
      </c>
      <c r="D212" s="8"/>
      <c r="E212" s="8"/>
      <c r="F212" s="8">
        <v>1</v>
      </c>
    </row>
    <row r="213" spans="1:6" x14ac:dyDescent="0.3">
      <c r="A213" s="7">
        <v>40982.208333333336</v>
      </c>
      <c r="B213" s="8"/>
      <c r="C213" s="8">
        <v>1</v>
      </c>
      <c r="D213" s="8"/>
      <c r="E213" s="8"/>
      <c r="F213" s="8">
        <v>1</v>
      </c>
    </row>
    <row r="214" spans="1:6" x14ac:dyDescent="0.3">
      <c r="A214" s="7">
        <v>40984.208333333336</v>
      </c>
      <c r="B214" s="8"/>
      <c r="C214" s="8">
        <v>1</v>
      </c>
      <c r="D214" s="8"/>
      <c r="E214" s="8"/>
      <c r="F214" s="8">
        <v>1</v>
      </c>
    </row>
    <row r="215" spans="1:6" x14ac:dyDescent="0.3">
      <c r="A215" s="7">
        <v>40990.208333333336</v>
      </c>
      <c r="B215" s="8"/>
      <c r="C215" s="8"/>
      <c r="D215" s="8"/>
      <c r="E215" s="8">
        <v>1</v>
      </c>
      <c r="F215" s="8">
        <v>1</v>
      </c>
    </row>
    <row r="216" spans="1:6" x14ac:dyDescent="0.3">
      <c r="A216" s="7">
        <v>40994.208333333336</v>
      </c>
      <c r="B216" s="8"/>
      <c r="C216" s="8"/>
      <c r="D216" s="8"/>
      <c r="E216" s="8">
        <v>1</v>
      </c>
      <c r="F216" s="8">
        <v>1</v>
      </c>
    </row>
    <row r="217" spans="1:6" x14ac:dyDescent="0.3">
      <c r="A217" s="7">
        <v>40995.208333333336</v>
      </c>
      <c r="B217" s="8"/>
      <c r="C217" s="8">
        <v>1</v>
      </c>
      <c r="D217" s="8"/>
      <c r="E217" s="8"/>
      <c r="F217" s="8">
        <v>1</v>
      </c>
    </row>
    <row r="218" spans="1:6" x14ac:dyDescent="0.3">
      <c r="A218" s="7">
        <v>40996.208333333336</v>
      </c>
      <c r="B218" s="8"/>
      <c r="C218" s="8">
        <v>1</v>
      </c>
      <c r="D218" s="8"/>
      <c r="E218" s="8"/>
      <c r="F218" s="8">
        <v>1</v>
      </c>
    </row>
    <row r="219" spans="1:6" x14ac:dyDescent="0.3">
      <c r="A219" s="7">
        <v>41004.208333333336</v>
      </c>
      <c r="B219" s="8"/>
      <c r="C219" s="8">
        <v>1</v>
      </c>
      <c r="D219" s="8"/>
      <c r="E219" s="8"/>
      <c r="F219" s="8">
        <v>1</v>
      </c>
    </row>
    <row r="220" spans="1:6" x14ac:dyDescent="0.3">
      <c r="A220" s="7">
        <v>41005.208333333336</v>
      </c>
      <c r="B220" s="8"/>
      <c r="C220" s="8"/>
      <c r="D220" s="8"/>
      <c r="E220" s="8">
        <v>3</v>
      </c>
      <c r="F220" s="8">
        <v>3</v>
      </c>
    </row>
    <row r="221" spans="1:6" x14ac:dyDescent="0.3">
      <c r="A221" s="7">
        <v>41018.208333333336</v>
      </c>
      <c r="B221" s="8"/>
      <c r="C221" s="8">
        <v>1</v>
      </c>
      <c r="D221" s="8"/>
      <c r="E221" s="8">
        <v>1</v>
      </c>
      <c r="F221" s="8">
        <v>2</v>
      </c>
    </row>
    <row r="222" spans="1:6" x14ac:dyDescent="0.3">
      <c r="A222" s="7">
        <v>41020.208333333336</v>
      </c>
      <c r="B222" s="8"/>
      <c r="C222" s="8"/>
      <c r="D222" s="8"/>
      <c r="E222" s="8">
        <v>1</v>
      </c>
      <c r="F222" s="8">
        <v>1</v>
      </c>
    </row>
    <row r="223" spans="1:6" x14ac:dyDescent="0.3">
      <c r="A223" s="7">
        <v>41023.208333333336</v>
      </c>
      <c r="B223" s="8"/>
      <c r="C223" s="8"/>
      <c r="D223" s="8"/>
      <c r="E223" s="8">
        <v>1</v>
      </c>
      <c r="F223" s="8">
        <v>1</v>
      </c>
    </row>
    <row r="224" spans="1:6" x14ac:dyDescent="0.3">
      <c r="A224" s="7">
        <v>41024.208333333336</v>
      </c>
      <c r="B224" s="8"/>
      <c r="C224" s="8"/>
      <c r="D224" s="8"/>
      <c r="E224" s="8">
        <v>1</v>
      </c>
      <c r="F224" s="8">
        <v>1</v>
      </c>
    </row>
    <row r="225" spans="1:6" x14ac:dyDescent="0.3">
      <c r="A225" s="7">
        <v>41025.208333333336</v>
      </c>
      <c r="B225" s="8"/>
      <c r="C225" s="8">
        <v>1</v>
      </c>
      <c r="D225" s="8"/>
      <c r="E225" s="8"/>
      <c r="F225" s="8">
        <v>1</v>
      </c>
    </row>
    <row r="226" spans="1:6" x14ac:dyDescent="0.3">
      <c r="A226" s="7">
        <v>41030.208333333336</v>
      </c>
      <c r="B226" s="8"/>
      <c r="C226" s="8">
        <v>1</v>
      </c>
      <c r="D226" s="8"/>
      <c r="E226" s="8"/>
      <c r="F226" s="8">
        <v>1</v>
      </c>
    </row>
    <row r="227" spans="1:6" x14ac:dyDescent="0.3">
      <c r="A227" s="7">
        <v>41031.208333333336</v>
      </c>
      <c r="B227" s="8"/>
      <c r="C227" s="8"/>
      <c r="D227" s="8"/>
      <c r="E227" s="8">
        <v>3</v>
      </c>
      <c r="F227" s="8">
        <v>3</v>
      </c>
    </row>
    <row r="228" spans="1:6" x14ac:dyDescent="0.3">
      <c r="A228" s="7">
        <v>41034.208333333336</v>
      </c>
      <c r="B228" s="8"/>
      <c r="C228" s="8">
        <v>1</v>
      </c>
      <c r="D228" s="8">
        <v>1</v>
      </c>
      <c r="E228" s="8"/>
      <c r="F228" s="8">
        <v>2</v>
      </c>
    </row>
    <row r="229" spans="1:6" x14ac:dyDescent="0.3">
      <c r="A229" s="7">
        <v>41035.208333333336</v>
      </c>
      <c r="B229" s="8"/>
      <c r="C229" s="8">
        <v>1</v>
      </c>
      <c r="D229" s="8"/>
      <c r="E229" s="8"/>
      <c r="F229" s="8">
        <v>1</v>
      </c>
    </row>
    <row r="230" spans="1:6" x14ac:dyDescent="0.3">
      <c r="A230" s="7">
        <v>41037.208333333336</v>
      </c>
      <c r="B230" s="8"/>
      <c r="C230" s="8"/>
      <c r="D230" s="8"/>
      <c r="E230" s="8">
        <v>1</v>
      </c>
      <c r="F230" s="8">
        <v>1</v>
      </c>
    </row>
    <row r="231" spans="1:6" x14ac:dyDescent="0.3">
      <c r="A231" s="7">
        <v>41058.208333333336</v>
      </c>
      <c r="B231" s="8"/>
      <c r="C231" s="8"/>
      <c r="D231" s="8"/>
      <c r="E231" s="8">
        <v>1</v>
      </c>
      <c r="F231" s="8">
        <v>1</v>
      </c>
    </row>
    <row r="232" spans="1:6" x14ac:dyDescent="0.3">
      <c r="A232" s="7">
        <v>41060.208333333336</v>
      </c>
      <c r="B232" s="8"/>
      <c r="C232" s="8"/>
      <c r="D232" s="8"/>
      <c r="E232" s="8">
        <v>1</v>
      </c>
      <c r="F232" s="8">
        <v>1</v>
      </c>
    </row>
    <row r="233" spans="1:6" x14ac:dyDescent="0.3">
      <c r="A233" s="7">
        <v>41066.208333333336</v>
      </c>
      <c r="B233" s="8"/>
      <c r="C233" s="8"/>
      <c r="D233" s="8"/>
      <c r="E233" s="8">
        <v>1</v>
      </c>
      <c r="F233" s="8">
        <v>1</v>
      </c>
    </row>
    <row r="234" spans="1:6" x14ac:dyDescent="0.3">
      <c r="A234" s="7">
        <v>41072.208333333336</v>
      </c>
      <c r="B234" s="8"/>
      <c r="C234" s="8">
        <v>1</v>
      </c>
      <c r="D234" s="8"/>
      <c r="E234" s="8"/>
      <c r="F234" s="8">
        <v>1</v>
      </c>
    </row>
    <row r="235" spans="1:6" x14ac:dyDescent="0.3">
      <c r="A235" s="7">
        <v>41077.208333333336</v>
      </c>
      <c r="B235" s="8"/>
      <c r="C235" s="8"/>
      <c r="D235" s="8"/>
      <c r="E235" s="8">
        <v>1</v>
      </c>
      <c r="F235" s="8">
        <v>1</v>
      </c>
    </row>
    <row r="236" spans="1:6" x14ac:dyDescent="0.3">
      <c r="A236" s="7">
        <v>41081.208333333336</v>
      </c>
      <c r="B236" s="8"/>
      <c r="C236" s="8">
        <v>1</v>
      </c>
      <c r="D236" s="8"/>
      <c r="E236" s="8"/>
      <c r="F236" s="8">
        <v>1</v>
      </c>
    </row>
    <row r="237" spans="1:6" x14ac:dyDescent="0.3">
      <c r="A237" s="7">
        <v>41089.208333333336</v>
      </c>
      <c r="B237" s="8"/>
      <c r="C237" s="8">
        <v>1</v>
      </c>
      <c r="D237" s="8"/>
      <c r="E237" s="8"/>
      <c r="F237" s="8">
        <v>1</v>
      </c>
    </row>
    <row r="238" spans="1:6" x14ac:dyDescent="0.3">
      <c r="A238" s="7">
        <v>41093.208333333336</v>
      </c>
      <c r="B238" s="8"/>
      <c r="C238" s="8">
        <v>1</v>
      </c>
      <c r="D238" s="8"/>
      <c r="E238" s="8"/>
      <c r="F238" s="8">
        <v>1</v>
      </c>
    </row>
    <row r="239" spans="1:6" x14ac:dyDescent="0.3">
      <c r="A239" s="7">
        <v>41102.208333333336</v>
      </c>
      <c r="B239" s="8"/>
      <c r="C239" s="8">
        <v>1</v>
      </c>
      <c r="D239" s="8"/>
      <c r="E239" s="8"/>
      <c r="F239" s="8">
        <v>1</v>
      </c>
    </row>
    <row r="240" spans="1:6" x14ac:dyDescent="0.3">
      <c r="A240" s="7">
        <v>41107.208333333336</v>
      </c>
      <c r="B240" s="8"/>
      <c r="C240" s="8"/>
      <c r="D240" s="8"/>
      <c r="E240" s="8">
        <v>1</v>
      </c>
      <c r="F240" s="8">
        <v>1</v>
      </c>
    </row>
    <row r="241" spans="1:6" x14ac:dyDescent="0.3">
      <c r="A241" s="7">
        <v>41117.208333333336</v>
      </c>
      <c r="B241" s="8"/>
      <c r="C241" s="8"/>
      <c r="D241" s="8"/>
      <c r="E241" s="8">
        <v>2</v>
      </c>
      <c r="F241" s="8">
        <v>2</v>
      </c>
    </row>
    <row r="242" spans="1:6" x14ac:dyDescent="0.3">
      <c r="A242" s="7">
        <v>41118.208333333336</v>
      </c>
      <c r="B242" s="8"/>
      <c r="C242" s="8"/>
      <c r="D242" s="8"/>
      <c r="E242" s="8">
        <v>1</v>
      </c>
      <c r="F242" s="8">
        <v>1</v>
      </c>
    </row>
    <row r="243" spans="1:6" x14ac:dyDescent="0.3">
      <c r="A243" s="7">
        <v>41122.208333333336</v>
      </c>
      <c r="B243" s="8"/>
      <c r="C243" s="8">
        <v>1</v>
      </c>
      <c r="D243" s="8"/>
      <c r="E243" s="8"/>
      <c r="F243" s="8">
        <v>1</v>
      </c>
    </row>
    <row r="244" spans="1:6" x14ac:dyDescent="0.3">
      <c r="A244" s="7">
        <v>41135.208333333336</v>
      </c>
      <c r="B244" s="8"/>
      <c r="C244" s="8">
        <v>1</v>
      </c>
      <c r="D244" s="8"/>
      <c r="E244" s="8"/>
      <c r="F244" s="8">
        <v>1</v>
      </c>
    </row>
    <row r="245" spans="1:6" x14ac:dyDescent="0.3">
      <c r="A245" s="7">
        <v>41137.208333333336</v>
      </c>
      <c r="B245" s="8"/>
      <c r="C245" s="8"/>
      <c r="D245" s="8"/>
      <c r="E245" s="8">
        <v>1</v>
      </c>
      <c r="F245" s="8">
        <v>1</v>
      </c>
    </row>
    <row r="246" spans="1:6" x14ac:dyDescent="0.3">
      <c r="A246" s="7">
        <v>41148.208333333336</v>
      </c>
      <c r="B246" s="8"/>
      <c r="C246" s="8"/>
      <c r="D246" s="8"/>
      <c r="E246" s="8">
        <v>1</v>
      </c>
      <c r="F246" s="8">
        <v>1</v>
      </c>
    </row>
    <row r="247" spans="1:6" x14ac:dyDescent="0.3">
      <c r="A247" s="7">
        <v>41149.208333333336</v>
      </c>
      <c r="B247" s="8"/>
      <c r="C247" s="8"/>
      <c r="D247" s="8"/>
      <c r="E247" s="8">
        <v>1</v>
      </c>
      <c r="F247" s="8">
        <v>1</v>
      </c>
    </row>
    <row r="248" spans="1:6" x14ac:dyDescent="0.3">
      <c r="A248" s="7">
        <v>41156.208333333336</v>
      </c>
      <c r="B248" s="8"/>
      <c r="C248" s="8"/>
      <c r="D248" s="8"/>
      <c r="E248" s="8">
        <v>1</v>
      </c>
      <c r="F248" s="8">
        <v>1</v>
      </c>
    </row>
    <row r="249" spans="1:6" x14ac:dyDescent="0.3">
      <c r="A249" s="7">
        <v>41157.208333333336</v>
      </c>
      <c r="B249" s="8"/>
      <c r="C249" s="8"/>
      <c r="D249" s="8"/>
      <c r="E249" s="8">
        <v>1</v>
      </c>
      <c r="F249" s="8">
        <v>1</v>
      </c>
    </row>
    <row r="250" spans="1:6" x14ac:dyDescent="0.3">
      <c r="A250" s="7">
        <v>41174.208333333336</v>
      </c>
      <c r="B250" s="8"/>
      <c r="C250" s="8"/>
      <c r="D250" s="8"/>
      <c r="E250" s="8">
        <v>2</v>
      </c>
      <c r="F250" s="8">
        <v>2</v>
      </c>
    </row>
    <row r="251" spans="1:6" x14ac:dyDescent="0.3">
      <c r="A251" s="7">
        <v>41178.208333333336</v>
      </c>
      <c r="B251" s="8"/>
      <c r="C251" s="8"/>
      <c r="D251" s="8"/>
      <c r="E251" s="8">
        <v>1</v>
      </c>
      <c r="F251" s="8">
        <v>1</v>
      </c>
    </row>
    <row r="252" spans="1:6" x14ac:dyDescent="0.3">
      <c r="A252" s="7">
        <v>41180.208333333336</v>
      </c>
      <c r="B252" s="8"/>
      <c r="C252" s="8">
        <v>1</v>
      </c>
      <c r="D252" s="8"/>
      <c r="E252" s="8">
        <v>1</v>
      </c>
      <c r="F252" s="8">
        <v>2</v>
      </c>
    </row>
    <row r="253" spans="1:6" x14ac:dyDescent="0.3">
      <c r="A253" s="7">
        <v>41185.208333333336</v>
      </c>
      <c r="B253" s="8"/>
      <c r="C253" s="8"/>
      <c r="D253" s="8"/>
      <c r="E253" s="8">
        <v>1</v>
      </c>
      <c r="F253" s="8">
        <v>1</v>
      </c>
    </row>
    <row r="254" spans="1:6" x14ac:dyDescent="0.3">
      <c r="A254" s="7">
        <v>41186.208333333336</v>
      </c>
      <c r="B254" s="8"/>
      <c r="C254" s="8">
        <v>1</v>
      </c>
      <c r="D254" s="8"/>
      <c r="E254" s="8">
        <v>1</v>
      </c>
      <c r="F254" s="8">
        <v>2</v>
      </c>
    </row>
    <row r="255" spans="1:6" x14ac:dyDescent="0.3">
      <c r="A255" s="7">
        <v>41201.208333333336</v>
      </c>
      <c r="B255" s="8"/>
      <c r="C255" s="8">
        <v>1</v>
      </c>
      <c r="D255" s="8"/>
      <c r="E255" s="8"/>
      <c r="F255" s="8">
        <v>1</v>
      </c>
    </row>
    <row r="256" spans="1:6" x14ac:dyDescent="0.3">
      <c r="A256" s="7">
        <v>41202.208333333336</v>
      </c>
      <c r="B256" s="8">
        <v>1</v>
      </c>
      <c r="C256" s="8"/>
      <c r="D256" s="8">
        <v>1</v>
      </c>
      <c r="E256" s="8"/>
      <c r="F256" s="8">
        <v>2</v>
      </c>
    </row>
    <row r="257" spans="1:6" x14ac:dyDescent="0.3">
      <c r="A257" s="7">
        <v>41206.208333333336</v>
      </c>
      <c r="B257" s="8"/>
      <c r="C257" s="8"/>
      <c r="D257" s="8"/>
      <c r="E257" s="8">
        <v>1</v>
      </c>
      <c r="F257" s="8">
        <v>1</v>
      </c>
    </row>
    <row r="258" spans="1:6" x14ac:dyDescent="0.3">
      <c r="A258" s="7">
        <v>41210.208333333336</v>
      </c>
      <c r="B258" s="8"/>
      <c r="C258" s="8"/>
      <c r="D258" s="8"/>
      <c r="E258" s="8">
        <v>1</v>
      </c>
      <c r="F258" s="8">
        <v>1</v>
      </c>
    </row>
    <row r="259" spans="1:6" x14ac:dyDescent="0.3">
      <c r="A259" s="7">
        <v>41237.25</v>
      </c>
      <c r="B259" s="8"/>
      <c r="C259" s="8">
        <v>1</v>
      </c>
      <c r="D259" s="8"/>
      <c r="E259" s="8"/>
      <c r="F259" s="8">
        <v>1</v>
      </c>
    </row>
    <row r="260" spans="1:6" x14ac:dyDescent="0.3">
      <c r="A260" s="7">
        <v>41238.25</v>
      </c>
      <c r="B260" s="8"/>
      <c r="C260" s="8"/>
      <c r="D260" s="8"/>
      <c r="E260" s="8">
        <v>1</v>
      </c>
      <c r="F260" s="8">
        <v>1</v>
      </c>
    </row>
    <row r="261" spans="1:6" x14ac:dyDescent="0.3">
      <c r="A261" s="7">
        <v>41239.25</v>
      </c>
      <c r="B261" s="8"/>
      <c r="C261" s="8"/>
      <c r="D261" s="8"/>
      <c r="E261" s="8">
        <v>1</v>
      </c>
      <c r="F261" s="8">
        <v>1</v>
      </c>
    </row>
    <row r="262" spans="1:6" x14ac:dyDescent="0.3">
      <c r="A262" s="7">
        <v>41241.25</v>
      </c>
      <c r="B262" s="8"/>
      <c r="C262" s="8"/>
      <c r="D262" s="8"/>
      <c r="E262" s="8">
        <v>1</v>
      </c>
      <c r="F262" s="8">
        <v>1</v>
      </c>
    </row>
    <row r="263" spans="1:6" x14ac:dyDescent="0.3">
      <c r="A263" s="7">
        <v>41244.25</v>
      </c>
      <c r="B263" s="8"/>
      <c r="C263" s="8"/>
      <c r="D263" s="8">
        <v>1</v>
      </c>
      <c r="E263" s="8"/>
      <c r="F263" s="8">
        <v>1</v>
      </c>
    </row>
    <row r="264" spans="1:6" x14ac:dyDescent="0.3">
      <c r="A264" s="7">
        <v>41251.25</v>
      </c>
      <c r="B264" s="8"/>
      <c r="C264" s="8"/>
      <c r="D264" s="8"/>
      <c r="E264" s="8">
        <v>1</v>
      </c>
      <c r="F264" s="8">
        <v>1</v>
      </c>
    </row>
    <row r="265" spans="1:6" x14ac:dyDescent="0.3">
      <c r="A265" s="7">
        <v>41252.25</v>
      </c>
      <c r="B265" s="8"/>
      <c r="C265" s="8">
        <v>1</v>
      </c>
      <c r="D265" s="8"/>
      <c r="E265" s="8"/>
      <c r="F265" s="8">
        <v>1</v>
      </c>
    </row>
    <row r="266" spans="1:6" x14ac:dyDescent="0.3">
      <c r="A266" s="7">
        <v>41259.25</v>
      </c>
      <c r="B266" s="8"/>
      <c r="C266" s="8"/>
      <c r="D266" s="8"/>
      <c r="E266" s="8">
        <v>1</v>
      </c>
      <c r="F266" s="8">
        <v>1</v>
      </c>
    </row>
    <row r="267" spans="1:6" x14ac:dyDescent="0.3">
      <c r="A267" s="7">
        <v>41261.25</v>
      </c>
      <c r="B267" s="8"/>
      <c r="C267" s="8">
        <v>1</v>
      </c>
      <c r="D267" s="8"/>
      <c r="E267" s="8"/>
      <c r="F267" s="8">
        <v>1</v>
      </c>
    </row>
    <row r="268" spans="1:6" x14ac:dyDescent="0.3">
      <c r="A268" s="7">
        <v>41275.25</v>
      </c>
      <c r="B268" s="8"/>
      <c r="C268" s="8"/>
      <c r="D268" s="8"/>
      <c r="E268" s="8">
        <v>1</v>
      </c>
      <c r="F268" s="8">
        <v>1</v>
      </c>
    </row>
    <row r="269" spans="1:6" x14ac:dyDescent="0.3">
      <c r="A269" s="7">
        <v>41276.25</v>
      </c>
      <c r="B269" s="8"/>
      <c r="C269" s="8">
        <v>1</v>
      </c>
      <c r="D269" s="8"/>
      <c r="E269" s="8"/>
      <c r="F269" s="8">
        <v>1</v>
      </c>
    </row>
    <row r="270" spans="1:6" x14ac:dyDescent="0.3">
      <c r="A270" s="7">
        <v>41304.25</v>
      </c>
      <c r="B270" s="8"/>
      <c r="C270" s="8">
        <v>1</v>
      </c>
      <c r="D270" s="8"/>
      <c r="E270" s="8">
        <v>1</v>
      </c>
      <c r="F270" s="8">
        <v>2</v>
      </c>
    </row>
    <row r="271" spans="1:6" x14ac:dyDescent="0.3">
      <c r="A271" s="7">
        <v>41308.25</v>
      </c>
      <c r="B271" s="8"/>
      <c r="C271" s="8"/>
      <c r="D271" s="8"/>
      <c r="E271" s="8">
        <v>1</v>
      </c>
      <c r="F271" s="8">
        <v>1</v>
      </c>
    </row>
    <row r="272" spans="1:6" x14ac:dyDescent="0.3">
      <c r="A272" s="7">
        <v>41309.25</v>
      </c>
      <c r="B272" s="8"/>
      <c r="C272" s="8"/>
      <c r="D272" s="8"/>
      <c r="E272" s="8">
        <v>1</v>
      </c>
      <c r="F272" s="8">
        <v>1</v>
      </c>
    </row>
    <row r="273" spans="1:6" x14ac:dyDescent="0.3">
      <c r="A273" s="7">
        <v>41314.25</v>
      </c>
      <c r="B273" s="8"/>
      <c r="C273" s="8"/>
      <c r="D273" s="8"/>
      <c r="E273" s="8">
        <v>1</v>
      </c>
      <c r="F273" s="8">
        <v>1</v>
      </c>
    </row>
    <row r="274" spans="1:6" x14ac:dyDescent="0.3">
      <c r="A274" s="7">
        <v>41317.25</v>
      </c>
      <c r="B274" s="8"/>
      <c r="C274" s="8"/>
      <c r="D274" s="8"/>
      <c r="E274" s="8">
        <v>1</v>
      </c>
      <c r="F274" s="8">
        <v>1</v>
      </c>
    </row>
    <row r="275" spans="1:6" x14ac:dyDescent="0.3">
      <c r="A275" s="7">
        <v>41328.25</v>
      </c>
      <c r="B275" s="8"/>
      <c r="C275" s="8"/>
      <c r="D275" s="8"/>
      <c r="E275" s="8">
        <v>1</v>
      </c>
      <c r="F275" s="8">
        <v>1</v>
      </c>
    </row>
    <row r="276" spans="1:6" x14ac:dyDescent="0.3">
      <c r="A276" s="7">
        <v>41330.25</v>
      </c>
      <c r="B276" s="8"/>
      <c r="C276" s="8">
        <v>1</v>
      </c>
      <c r="D276" s="8"/>
      <c r="E276" s="8"/>
      <c r="F276" s="8">
        <v>1</v>
      </c>
    </row>
    <row r="277" spans="1:6" x14ac:dyDescent="0.3">
      <c r="A277" s="7">
        <v>41332.25</v>
      </c>
      <c r="B277" s="8"/>
      <c r="C277" s="8"/>
      <c r="D277" s="8"/>
      <c r="E277" s="8">
        <v>1</v>
      </c>
      <c r="F277" s="8">
        <v>1</v>
      </c>
    </row>
    <row r="278" spans="1:6" x14ac:dyDescent="0.3">
      <c r="A278" s="7">
        <v>41334.25</v>
      </c>
      <c r="B278" s="8"/>
      <c r="C278" s="8">
        <v>1</v>
      </c>
      <c r="D278" s="8"/>
      <c r="E278" s="8"/>
      <c r="F278" s="8">
        <v>1</v>
      </c>
    </row>
    <row r="279" spans="1:6" x14ac:dyDescent="0.3">
      <c r="A279" s="7">
        <v>41337.25</v>
      </c>
      <c r="B279" s="8"/>
      <c r="C279" s="8"/>
      <c r="D279" s="8"/>
      <c r="E279" s="8">
        <v>1</v>
      </c>
      <c r="F279" s="8">
        <v>1</v>
      </c>
    </row>
    <row r="280" spans="1:6" x14ac:dyDescent="0.3">
      <c r="A280" s="7">
        <v>41338.25</v>
      </c>
      <c r="B280" s="8"/>
      <c r="C280" s="8"/>
      <c r="D280" s="8"/>
      <c r="E280" s="8">
        <v>1</v>
      </c>
      <c r="F280" s="8">
        <v>1</v>
      </c>
    </row>
    <row r="281" spans="1:6" x14ac:dyDescent="0.3">
      <c r="A281" s="7">
        <v>41340.25</v>
      </c>
      <c r="B281" s="8"/>
      <c r="C281" s="8">
        <v>1</v>
      </c>
      <c r="D281" s="8"/>
      <c r="E281" s="8"/>
      <c r="F281" s="8">
        <v>1</v>
      </c>
    </row>
    <row r="282" spans="1:6" x14ac:dyDescent="0.3">
      <c r="A282" s="7">
        <v>41341.25</v>
      </c>
      <c r="B282" s="8"/>
      <c r="C282" s="8">
        <v>1</v>
      </c>
      <c r="D282" s="8"/>
      <c r="E282" s="8"/>
      <c r="F282" s="8">
        <v>1</v>
      </c>
    </row>
    <row r="283" spans="1:6" x14ac:dyDescent="0.3">
      <c r="A283" s="7">
        <v>41345.208333333336</v>
      </c>
      <c r="B283" s="8"/>
      <c r="C283" s="8">
        <v>1</v>
      </c>
      <c r="D283" s="8"/>
      <c r="E283" s="8"/>
      <c r="F283" s="8">
        <v>1</v>
      </c>
    </row>
    <row r="284" spans="1:6" x14ac:dyDescent="0.3">
      <c r="A284" s="7">
        <v>41346.208333333336</v>
      </c>
      <c r="B284" s="8"/>
      <c r="C284" s="8">
        <v>1</v>
      </c>
      <c r="D284" s="8"/>
      <c r="E284" s="8"/>
      <c r="F284" s="8">
        <v>1</v>
      </c>
    </row>
    <row r="285" spans="1:6" x14ac:dyDescent="0.3">
      <c r="A285" s="7">
        <v>41350.208333333336</v>
      </c>
      <c r="B285" s="8"/>
      <c r="C285" s="8"/>
      <c r="D285" s="8"/>
      <c r="E285" s="8">
        <v>1</v>
      </c>
      <c r="F285" s="8">
        <v>1</v>
      </c>
    </row>
    <row r="286" spans="1:6" x14ac:dyDescent="0.3">
      <c r="A286" s="7">
        <v>41361.208333333336</v>
      </c>
      <c r="B286" s="8"/>
      <c r="C286" s="8"/>
      <c r="D286" s="8"/>
      <c r="E286" s="8">
        <v>1</v>
      </c>
      <c r="F286" s="8">
        <v>1</v>
      </c>
    </row>
    <row r="287" spans="1:6" x14ac:dyDescent="0.3">
      <c r="A287" s="7">
        <v>41366.208333333336</v>
      </c>
      <c r="B287" s="8"/>
      <c r="C287" s="8"/>
      <c r="D287" s="8"/>
      <c r="E287" s="8">
        <v>1</v>
      </c>
      <c r="F287" s="8">
        <v>1</v>
      </c>
    </row>
    <row r="288" spans="1:6" x14ac:dyDescent="0.3">
      <c r="A288" s="7">
        <v>41372.208333333336</v>
      </c>
      <c r="B288" s="8"/>
      <c r="C288" s="8"/>
      <c r="D288" s="8"/>
      <c r="E288" s="8">
        <v>1</v>
      </c>
      <c r="F288" s="8">
        <v>1</v>
      </c>
    </row>
    <row r="289" spans="1:6" x14ac:dyDescent="0.3">
      <c r="A289" s="7">
        <v>41373.208333333336</v>
      </c>
      <c r="B289" s="8"/>
      <c r="C289" s="8">
        <v>1</v>
      </c>
      <c r="D289" s="8"/>
      <c r="E289" s="8"/>
      <c r="F289" s="8">
        <v>1</v>
      </c>
    </row>
    <row r="290" spans="1:6" x14ac:dyDescent="0.3">
      <c r="A290" s="7">
        <v>41378.208333333336</v>
      </c>
      <c r="B290" s="8"/>
      <c r="C290" s="8">
        <v>1</v>
      </c>
      <c r="D290" s="8"/>
      <c r="E290" s="8"/>
      <c r="F290" s="8">
        <v>1</v>
      </c>
    </row>
    <row r="291" spans="1:6" x14ac:dyDescent="0.3">
      <c r="A291" s="7">
        <v>41395.208333333336</v>
      </c>
      <c r="B291" s="8"/>
      <c r="C291" s="8">
        <v>1</v>
      </c>
      <c r="D291" s="8"/>
      <c r="E291" s="8"/>
      <c r="F291" s="8">
        <v>1</v>
      </c>
    </row>
    <row r="292" spans="1:6" x14ac:dyDescent="0.3">
      <c r="A292" s="7">
        <v>41396.208333333336</v>
      </c>
      <c r="B292" s="8"/>
      <c r="C292" s="8">
        <v>1</v>
      </c>
      <c r="D292" s="8"/>
      <c r="E292" s="8"/>
      <c r="F292" s="8">
        <v>1</v>
      </c>
    </row>
    <row r="293" spans="1:6" x14ac:dyDescent="0.3">
      <c r="A293" s="7">
        <v>41404.208333333336</v>
      </c>
      <c r="B293" s="8"/>
      <c r="C293" s="8">
        <v>1</v>
      </c>
      <c r="D293" s="8"/>
      <c r="E293" s="8"/>
      <c r="F293" s="8">
        <v>1</v>
      </c>
    </row>
    <row r="294" spans="1:6" x14ac:dyDescent="0.3">
      <c r="A294" s="7">
        <v>41409.208333333336</v>
      </c>
      <c r="B294" s="8"/>
      <c r="C294" s="8"/>
      <c r="D294" s="8"/>
      <c r="E294" s="8">
        <v>1</v>
      </c>
      <c r="F294" s="8">
        <v>1</v>
      </c>
    </row>
    <row r="295" spans="1:6" x14ac:dyDescent="0.3">
      <c r="A295" s="7">
        <v>41412.208333333336</v>
      </c>
      <c r="B295" s="8"/>
      <c r="C295" s="8"/>
      <c r="D295" s="8"/>
      <c r="E295" s="8">
        <v>2</v>
      </c>
      <c r="F295" s="8">
        <v>2</v>
      </c>
    </row>
    <row r="296" spans="1:6" x14ac:dyDescent="0.3">
      <c r="A296" s="7">
        <v>41415.208333333336</v>
      </c>
      <c r="B296" s="8">
        <v>1</v>
      </c>
      <c r="C296" s="8"/>
      <c r="D296" s="8"/>
      <c r="E296" s="8"/>
      <c r="F296" s="8">
        <v>1</v>
      </c>
    </row>
    <row r="297" spans="1:6" x14ac:dyDescent="0.3">
      <c r="A297" s="7">
        <v>41417.208333333336</v>
      </c>
      <c r="B297" s="8"/>
      <c r="C297" s="8"/>
      <c r="D297" s="8"/>
      <c r="E297" s="8">
        <v>1</v>
      </c>
      <c r="F297" s="8">
        <v>1</v>
      </c>
    </row>
    <row r="298" spans="1:6" x14ac:dyDescent="0.3">
      <c r="A298" s="7">
        <v>41422.208333333336</v>
      </c>
      <c r="B298" s="8"/>
      <c r="C298" s="8"/>
      <c r="D298" s="8"/>
      <c r="E298" s="8">
        <v>1</v>
      </c>
      <c r="F298" s="8">
        <v>1</v>
      </c>
    </row>
    <row r="299" spans="1:6" x14ac:dyDescent="0.3">
      <c r="A299" s="7">
        <v>41429.208333333336</v>
      </c>
      <c r="B299" s="8"/>
      <c r="C299" s="8">
        <v>1</v>
      </c>
      <c r="D299" s="8"/>
      <c r="E299" s="8"/>
      <c r="F299" s="8">
        <v>1</v>
      </c>
    </row>
    <row r="300" spans="1:6" x14ac:dyDescent="0.3">
      <c r="A300" s="7">
        <v>41435.208333333336</v>
      </c>
      <c r="B300" s="8"/>
      <c r="C300" s="8"/>
      <c r="D300" s="8"/>
      <c r="E300" s="8">
        <v>1</v>
      </c>
      <c r="F300" s="8">
        <v>1</v>
      </c>
    </row>
    <row r="301" spans="1:6" x14ac:dyDescent="0.3">
      <c r="A301" s="7">
        <v>41442.208333333336</v>
      </c>
      <c r="B301" s="8"/>
      <c r="C301" s="8"/>
      <c r="D301" s="8"/>
      <c r="E301" s="8">
        <v>1</v>
      </c>
      <c r="F301" s="8">
        <v>1</v>
      </c>
    </row>
    <row r="302" spans="1:6" x14ac:dyDescent="0.3">
      <c r="A302" s="7">
        <v>41448.208333333336</v>
      </c>
      <c r="B302" s="8"/>
      <c r="C302" s="8"/>
      <c r="D302" s="8"/>
      <c r="E302" s="8">
        <v>2</v>
      </c>
      <c r="F302" s="8">
        <v>2</v>
      </c>
    </row>
    <row r="303" spans="1:6" x14ac:dyDescent="0.3">
      <c r="A303" s="7">
        <v>41450.208333333336</v>
      </c>
      <c r="B303" s="8"/>
      <c r="C303" s="8"/>
      <c r="D303" s="8"/>
      <c r="E303" s="8">
        <v>2</v>
      </c>
      <c r="F303" s="8">
        <v>2</v>
      </c>
    </row>
    <row r="304" spans="1:6" x14ac:dyDescent="0.3">
      <c r="A304" s="7">
        <v>41451.208333333336</v>
      </c>
      <c r="B304" s="8"/>
      <c r="C304" s="8">
        <v>1</v>
      </c>
      <c r="D304" s="8"/>
      <c r="E304" s="8"/>
      <c r="F304" s="8">
        <v>1</v>
      </c>
    </row>
    <row r="305" spans="1:6" x14ac:dyDescent="0.3">
      <c r="A305" s="7">
        <v>41456.208333333336</v>
      </c>
      <c r="B305" s="8"/>
      <c r="C305" s="8"/>
      <c r="D305" s="8"/>
      <c r="E305" s="8">
        <v>1</v>
      </c>
      <c r="F305" s="8">
        <v>1</v>
      </c>
    </row>
    <row r="306" spans="1:6" x14ac:dyDescent="0.3">
      <c r="A306" s="7">
        <v>41465.208333333336</v>
      </c>
      <c r="B306" s="8"/>
      <c r="C306" s="8"/>
      <c r="D306" s="8"/>
      <c r="E306" s="8">
        <v>1</v>
      </c>
      <c r="F306" s="8">
        <v>1</v>
      </c>
    </row>
    <row r="307" spans="1:6" x14ac:dyDescent="0.3">
      <c r="A307" s="7">
        <v>41466.208333333336</v>
      </c>
      <c r="B307" s="8"/>
      <c r="C307" s="8"/>
      <c r="D307" s="8"/>
      <c r="E307" s="8">
        <v>1</v>
      </c>
      <c r="F307" s="8">
        <v>1</v>
      </c>
    </row>
    <row r="308" spans="1:6" x14ac:dyDescent="0.3">
      <c r="A308" s="7">
        <v>41475.208333333336</v>
      </c>
      <c r="B308" s="8"/>
      <c r="C308" s="8">
        <v>1</v>
      </c>
      <c r="D308" s="8"/>
      <c r="E308" s="8"/>
      <c r="F308" s="8">
        <v>1</v>
      </c>
    </row>
    <row r="309" spans="1:6" x14ac:dyDescent="0.3">
      <c r="A309" s="7">
        <v>41477.208333333336</v>
      </c>
      <c r="B309" s="8"/>
      <c r="C309" s="8">
        <v>1</v>
      </c>
      <c r="D309" s="8"/>
      <c r="E309" s="8"/>
      <c r="F309" s="8">
        <v>1</v>
      </c>
    </row>
    <row r="310" spans="1:6" x14ac:dyDescent="0.3">
      <c r="A310" s="7">
        <v>41479.208333333336</v>
      </c>
      <c r="B310" s="8"/>
      <c r="C310" s="8"/>
      <c r="D310" s="8"/>
      <c r="E310" s="8">
        <v>1</v>
      </c>
      <c r="F310" s="8">
        <v>1</v>
      </c>
    </row>
    <row r="311" spans="1:6" x14ac:dyDescent="0.3">
      <c r="A311" s="7">
        <v>41480.208333333336</v>
      </c>
      <c r="B311" s="8">
        <v>1</v>
      </c>
      <c r="C311" s="8"/>
      <c r="D311" s="8"/>
      <c r="E311" s="8"/>
      <c r="F311" s="8">
        <v>1</v>
      </c>
    </row>
    <row r="312" spans="1:6" x14ac:dyDescent="0.3">
      <c r="A312" s="7">
        <v>41484.208333333336</v>
      </c>
      <c r="B312" s="8"/>
      <c r="C312" s="8"/>
      <c r="D312" s="8"/>
      <c r="E312" s="8">
        <v>1</v>
      </c>
      <c r="F312" s="8">
        <v>1</v>
      </c>
    </row>
    <row r="313" spans="1:6" x14ac:dyDescent="0.3">
      <c r="A313" s="7">
        <v>41485.208333333336</v>
      </c>
      <c r="B313" s="8"/>
      <c r="C313" s="8">
        <v>1</v>
      </c>
      <c r="D313" s="8"/>
      <c r="E313" s="8"/>
      <c r="F313" s="8">
        <v>1</v>
      </c>
    </row>
    <row r="314" spans="1:6" x14ac:dyDescent="0.3">
      <c r="A314" s="7">
        <v>41487.208333333336</v>
      </c>
      <c r="B314" s="8"/>
      <c r="C314" s="8">
        <v>1</v>
      </c>
      <c r="D314" s="8"/>
      <c r="E314" s="8"/>
      <c r="F314" s="8">
        <v>1</v>
      </c>
    </row>
    <row r="315" spans="1:6" x14ac:dyDescent="0.3">
      <c r="A315" s="7">
        <v>41490.208333333336</v>
      </c>
      <c r="B315" s="8"/>
      <c r="C315" s="8">
        <v>1</v>
      </c>
      <c r="D315" s="8"/>
      <c r="E315" s="8"/>
      <c r="F315" s="8">
        <v>1</v>
      </c>
    </row>
    <row r="316" spans="1:6" x14ac:dyDescent="0.3">
      <c r="A316" s="7">
        <v>41491.208333333336</v>
      </c>
      <c r="B316" s="8"/>
      <c r="C316" s="8"/>
      <c r="D316" s="8"/>
      <c r="E316" s="8">
        <v>1</v>
      </c>
      <c r="F316" s="8">
        <v>1</v>
      </c>
    </row>
    <row r="317" spans="1:6" x14ac:dyDescent="0.3">
      <c r="A317" s="7">
        <v>41501.208333333336</v>
      </c>
      <c r="B317" s="8"/>
      <c r="C317" s="8">
        <v>1</v>
      </c>
      <c r="D317" s="8"/>
      <c r="E317" s="8"/>
      <c r="F317" s="8">
        <v>1</v>
      </c>
    </row>
    <row r="318" spans="1:6" x14ac:dyDescent="0.3">
      <c r="A318" s="7">
        <v>41502.208333333336</v>
      </c>
      <c r="B318" s="8"/>
      <c r="C318" s="8">
        <v>1</v>
      </c>
      <c r="D318" s="8"/>
      <c r="E318" s="8"/>
      <c r="F318" s="8">
        <v>1</v>
      </c>
    </row>
    <row r="319" spans="1:6" x14ac:dyDescent="0.3">
      <c r="A319" s="7">
        <v>41513.208333333336</v>
      </c>
      <c r="B319" s="8"/>
      <c r="C319" s="8">
        <v>1</v>
      </c>
      <c r="D319" s="8"/>
      <c r="E319" s="8"/>
      <c r="F319" s="8">
        <v>1</v>
      </c>
    </row>
    <row r="320" spans="1:6" x14ac:dyDescent="0.3">
      <c r="A320" s="7">
        <v>41516.208333333336</v>
      </c>
      <c r="B320" s="8">
        <v>1</v>
      </c>
      <c r="C320" s="8"/>
      <c r="D320" s="8"/>
      <c r="E320" s="8"/>
      <c r="F320" s="8">
        <v>1</v>
      </c>
    </row>
    <row r="321" spans="1:6" x14ac:dyDescent="0.3">
      <c r="A321" s="7">
        <v>41520.208333333336</v>
      </c>
      <c r="B321" s="8"/>
      <c r="C321" s="8"/>
      <c r="D321" s="8"/>
      <c r="E321" s="8">
        <v>1</v>
      </c>
      <c r="F321" s="8">
        <v>1</v>
      </c>
    </row>
    <row r="322" spans="1:6" x14ac:dyDescent="0.3">
      <c r="A322" s="7">
        <v>41528.208333333336</v>
      </c>
      <c r="B322" s="8"/>
      <c r="C322" s="8">
        <v>1</v>
      </c>
      <c r="D322" s="8"/>
      <c r="E322" s="8"/>
      <c r="F322" s="8">
        <v>1</v>
      </c>
    </row>
    <row r="323" spans="1:6" x14ac:dyDescent="0.3">
      <c r="A323" s="7">
        <v>41530.208333333336</v>
      </c>
      <c r="B323" s="8"/>
      <c r="C323" s="8"/>
      <c r="D323" s="8"/>
      <c r="E323" s="8">
        <v>1</v>
      </c>
      <c r="F323" s="8">
        <v>1</v>
      </c>
    </row>
    <row r="324" spans="1:6" x14ac:dyDescent="0.3">
      <c r="A324" s="7">
        <v>41536.208333333336</v>
      </c>
      <c r="B324" s="8"/>
      <c r="C324" s="8">
        <v>1</v>
      </c>
      <c r="D324" s="8"/>
      <c r="E324" s="8">
        <v>1</v>
      </c>
      <c r="F324" s="8">
        <v>2</v>
      </c>
    </row>
    <row r="325" spans="1:6" x14ac:dyDescent="0.3">
      <c r="A325" s="7">
        <v>41537.208333333336</v>
      </c>
      <c r="B325" s="8"/>
      <c r="C325" s="8"/>
      <c r="D325" s="8"/>
      <c r="E325" s="8">
        <v>1</v>
      </c>
      <c r="F325" s="8">
        <v>1</v>
      </c>
    </row>
    <row r="326" spans="1:6" x14ac:dyDescent="0.3">
      <c r="A326" s="7">
        <v>41539.208333333336</v>
      </c>
      <c r="B326" s="8"/>
      <c r="C326" s="8">
        <v>1</v>
      </c>
      <c r="D326" s="8"/>
      <c r="E326" s="8"/>
      <c r="F326" s="8">
        <v>1</v>
      </c>
    </row>
    <row r="327" spans="1:6" x14ac:dyDescent="0.3">
      <c r="A327" s="7">
        <v>41554.208333333336</v>
      </c>
      <c r="B327" s="8"/>
      <c r="C327" s="8"/>
      <c r="D327" s="8"/>
      <c r="E327" s="8">
        <v>1</v>
      </c>
      <c r="F327" s="8">
        <v>1</v>
      </c>
    </row>
    <row r="328" spans="1:6" x14ac:dyDescent="0.3">
      <c r="A328" s="7">
        <v>41555.208333333336</v>
      </c>
      <c r="B328" s="8"/>
      <c r="C328" s="8">
        <v>1</v>
      </c>
      <c r="D328" s="8"/>
      <c r="E328" s="8"/>
      <c r="F328" s="8">
        <v>1</v>
      </c>
    </row>
    <row r="329" spans="1:6" x14ac:dyDescent="0.3">
      <c r="A329" s="7">
        <v>41559.208333333336</v>
      </c>
      <c r="B329" s="8"/>
      <c r="C329" s="8"/>
      <c r="D329" s="8"/>
      <c r="E329" s="8">
        <v>1</v>
      </c>
      <c r="F329" s="8">
        <v>1</v>
      </c>
    </row>
    <row r="330" spans="1:6" x14ac:dyDescent="0.3">
      <c r="A330" s="7">
        <v>41562.208333333336</v>
      </c>
      <c r="B330" s="8"/>
      <c r="C330" s="8">
        <v>1</v>
      </c>
      <c r="D330" s="8"/>
      <c r="E330" s="8"/>
      <c r="F330" s="8">
        <v>1</v>
      </c>
    </row>
    <row r="331" spans="1:6" x14ac:dyDescent="0.3">
      <c r="A331" s="7">
        <v>41568.208333333336</v>
      </c>
      <c r="B331" s="8"/>
      <c r="C331" s="8">
        <v>1</v>
      </c>
      <c r="D331" s="8"/>
      <c r="E331" s="8"/>
      <c r="F331" s="8">
        <v>1</v>
      </c>
    </row>
    <row r="332" spans="1:6" x14ac:dyDescent="0.3">
      <c r="A332" s="7">
        <v>41572.208333333336</v>
      </c>
      <c r="B332" s="8"/>
      <c r="C332" s="8"/>
      <c r="D332" s="8"/>
      <c r="E332" s="8">
        <v>2</v>
      </c>
      <c r="F332" s="8">
        <v>2</v>
      </c>
    </row>
    <row r="333" spans="1:6" x14ac:dyDescent="0.3">
      <c r="A333" s="7">
        <v>41576.208333333336</v>
      </c>
      <c r="B333" s="8"/>
      <c r="C333" s="8"/>
      <c r="D333" s="8"/>
      <c r="E333" s="8">
        <v>1</v>
      </c>
      <c r="F333" s="8">
        <v>1</v>
      </c>
    </row>
    <row r="334" spans="1:6" x14ac:dyDescent="0.3">
      <c r="A334" s="7">
        <v>41589.25</v>
      </c>
      <c r="B334" s="8"/>
      <c r="C334" s="8"/>
      <c r="D334" s="8">
        <v>1</v>
      </c>
      <c r="E334" s="8"/>
      <c r="F334" s="8">
        <v>1</v>
      </c>
    </row>
    <row r="335" spans="1:6" x14ac:dyDescent="0.3">
      <c r="A335" s="7">
        <v>41592.25</v>
      </c>
      <c r="B335" s="8"/>
      <c r="C335" s="8"/>
      <c r="D335" s="8"/>
      <c r="E335" s="8">
        <v>1</v>
      </c>
      <c r="F335" s="8">
        <v>1</v>
      </c>
    </row>
    <row r="336" spans="1:6" x14ac:dyDescent="0.3">
      <c r="A336" s="7">
        <v>41595.25</v>
      </c>
      <c r="B336" s="8"/>
      <c r="C336" s="8"/>
      <c r="D336" s="8"/>
      <c r="E336" s="8">
        <v>1</v>
      </c>
      <c r="F336" s="8">
        <v>1</v>
      </c>
    </row>
    <row r="337" spans="1:6" x14ac:dyDescent="0.3">
      <c r="A337" s="7">
        <v>41597.25</v>
      </c>
      <c r="B337" s="8"/>
      <c r="C337" s="8">
        <v>1</v>
      </c>
      <c r="D337" s="8"/>
      <c r="E337" s="8"/>
      <c r="F337" s="8">
        <v>1</v>
      </c>
    </row>
    <row r="338" spans="1:6" x14ac:dyDescent="0.3">
      <c r="A338" s="7">
        <v>41601.25</v>
      </c>
      <c r="B338" s="8"/>
      <c r="C338" s="8">
        <v>1</v>
      </c>
      <c r="D338" s="8"/>
      <c r="E338" s="8"/>
      <c r="F338" s="8">
        <v>1</v>
      </c>
    </row>
    <row r="339" spans="1:6" x14ac:dyDescent="0.3">
      <c r="A339" s="7">
        <v>41603.25</v>
      </c>
      <c r="B339" s="8"/>
      <c r="C339" s="8">
        <v>1</v>
      </c>
      <c r="D339" s="8"/>
      <c r="E339" s="8"/>
      <c r="F339" s="8">
        <v>1</v>
      </c>
    </row>
    <row r="340" spans="1:6" x14ac:dyDescent="0.3">
      <c r="A340" s="7">
        <v>41607.25</v>
      </c>
      <c r="B340" s="8"/>
      <c r="C340" s="8"/>
      <c r="D340" s="8"/>
      <c r="E340" s="8">
        <v>1</v>
      </c>
      <c r="F340" s="8">
        <v>1</v>
      </c>
    </row>
    <row r="341" spans="1:6" x14ac:dyDescent="0.3">
      <c r="A341" s="7">
        <v>41614.25</v>
      </c>
      <c r="B341" s="8">
        <v>1</v>
      </c>
      <c r="C341" s="8">
        <v>1</v>
      </c>
      <c r="D341" s="8"/>
      <c r="E341" s="8"/>
      <c r="F341" s="8">
        <v>2</v>
      </c>
    </row>
    <row r="342" spans="1:6" x14ac:dyDescent="0.3">
      <c r="A342" s="7">
        <v>41619.25</v>
      </c>
      <c r="B342" s="8"/>
      <c r="C342" s="8">
        <v>1</v>
      </c>
      <c r="D342" s="8"/>
      <c r="E342" s="8">
        <v>2</v>
      </c>
      <c r="F342" s="8">
        <v>3</v>
      </c>
    </row>
    <row r="343" spans="1:6" x14ac:dyDescent="0.3">
      <c r="A343" s="7">
        <v>41625.25</v>
      </c>
      <c r="B343" s="8"/>
      <c r="C343" s="8"/>
      <c r="D343" s="8"/>
      <c r="E343" s="8">
        <v>1</v>
      </c>
      <c r="F343" s="8">
        <v>1</v>
      </c>
    </row>
    <row r="344" spans="1:6" x14ac:dyDescent="0.3">
      <c r="A344" s="7">
        <v>41637.25</v>
      </c>
      <c r="B344" s="8"/>
      <c r="C344" s="8"/>
      <c r="D344" s="8"/>
      <c r="E344" s="8">
        <v>1</v>
      </c>
      <c r="F344" s="8">
        <v>1</v>
      </c>
    </row>
    <row r="345" spans="1:6" x14ac:dyDescent="0.3">
      <c r="A345" s="7">
        <v>41638.25</v>
      </c>
      <c r="B345" s="8"/>
      <c r="C345" s="8">
        <v>1</v>
      </c>
      <c r="D345" s="8"/>
      <c r="E345" s="8"/>
      <c r="F345" s="8">
        <v>1</v>
      </c>
    </row>
    <row r="346" spans="1:6" x14ac:dyDescent="0.3">
      <c r="A346" s="7">
        <v>41639.25</v>
      </c>
      <c r="B346" s="8"/>
      <c r="C346" s="8"/>
      <c r="D346" s="8"/>
      <c r="E346" s="8">
        <v>1</v>
      </c>
      <c r="F346" s="8">
        <v>1</v>
      </c>
    </row>
    <row r="347" spans="1:6" x14ac:dyDescent="0.3">
      <c r="A347" s="7">
        <v>41642.25</v>
      </c>
      <c r="B347" s="8"/>
      <c r="C347" s="8"/>
      <c r="D347" s="8"/>
      <c r="E347" s="8">
        <v>1</v>
      </c>
      <c r="F347" s="8">
        <v>1</v>
      </c>
    </row>
    <row r="348" spans="1:6" x14ac:dyDescent="0.3">
      <c r="A348" s="7">
        <v>41647.25</v>
      </c>
      <c r="B348" s="8"/>
      <c r="C348" s="8"/>
      <c r="D348" s="8"/>
      <c r="E348" s="8">
        <v>1</v>
      </c>
      <c r="F348" s="8">
        <v>1</v>
      </c>
    </row>
    <row r="349" spans="1:6" x14ac:dyDescent="0.3">
      <c r="A349" s="7">
        <v>41651.25</v>
      </c>
      <c r="B349" s="8"/>
      <c r="C349" s="8">
        <v>1</v>
      </c>
      <c r="D349" s="8"/>
      <c r="E349" s="8"/>
      <c r="F349" s="8">
        <v>1</v>
      </c>
    </row>
    <row r="350" spans="1:6" x14ac:dyDescent="0.3">
      <c r="A350" s="7">
        <v>41653.25</v>
      </c>
      <c r="B350" s="8"/>
      <c r="C350" s="8">
        <v>2</v>
      </c>
      <c r="D350" s="8"/>
      <c r="E350" s="8"/>
      <c r="F350" s="8">
        <v>2</v>
      </c>
    </row>
    <row r="351" spans="1:6" x14ac:dyDescent="0.3">
      <c r="A351" s="7">
        <v>41659.25</v>
      </c>
      <c r="B351" s="8">
        <v>1</v>
      </c>
      <c r="C351" s="8"/>
      <c r="D351" s="8"/>
      <c r="E351" s="8"/>
      <c r="F351" s="8">
        <v>1</v>
      </c>
    </row>
    <row r="352" spans="1:6" x14ac:dyDescent="0.3">
      <c r="A352" s="7">
        <v>41661.25</v>
      </c>
      <c r="B352" s="8"/>
      <c r="C352" s="8"/>
      <c r="D352" s="8"/>
      <c r="E352" s="8">
        <v>1</v>
      </c>
      <c r="F352" s="8">
        <v>1</v>
      </c>
    </row>
    <row r="353" spans="1:6" x14ac:dyDescent="0.3">
      <c r="A353" s="7">
        <v>41665.25</v>
      </c>
      <c r="B353" s="8"/>
      <c r="C353" s="8"/>
      <c r="D353" s="8"/>
      <c r="E353" s="8">
        <v>1</v>
      </c>
      <c r="F353" s="8">
        <v>1</v>
      </c>
    </row>
    <row r="354" spans="1:6" x14ac:dyDescent="0.3">
      <c r="A354" s="7">
        <v>41680.25</v>
      </c>
      <c r="B354" s="8">
        <v>1</v>
      </c>
      <c r="C354" s="8"/>
      <c r="D354" s="8"/>
      <c r="E354" s="8">
        <v>1</v>
      </c>
      <c r="F354" s="8">
        <v>2</v>
      </c>
    </row>
    <row r="355" spans="1:6" x14ac:dyDescent="0.3">
      <c r="A355" s="7">
        <v>41684.25</v>
      </c>
      <c r="B355" s="8"/>
      <c r="C355" s="8">
        <v>1</v>
      </c>
      <c r="D355" s="8"/>
      <c r="E355" s="8"/>
      <c r="F355" s="8">
        <v>1</v>
      </c>
    </row>
    <row r="356" spans="1:6" x14ac:dyDescent="0.3">
      <c r="A356" s="7">
        <v>41692.25</v>
      </c>
      <c r="B356" s="8"/>
      <c r="C356" s="8">
        <v>1</v>
      </c>
      <c r="D356" s="8"/>
      <c r="E356" s="8"/>
      <c r="F356" s="8">
        <v>1</v>
      </c>
    </row>
    <row r="357" spans="1:6" x14ac:dyDescent="0.3">
      <c r="A357" s="7">
        <v>41696.25</v>
      </c>
      <c r="B357" s="8"/>
      <c r="C357" s="8"/>
      <c r="D357" s="8"/>
      <c r="E357" s="8">
        <v>1</v>
      </c>
      <c r="F357" s="8">
        <v>1</v>
      </c>
    </row>
    <row r="358" spans="1:6" x14ac:dyDescent="0.3">
      <c r="A358" s="7">
        <v>41698.25</v>
      </c>
      <c r="B358" s="8"/>
      <c r="C358" s="8"/>
      <c r="D358" s="8"/>
      <c r="E358" s="8">
        <v>1</v>
      </c>
      <c r="F358" s="8">
        <v>1</v>
      </c>
    </row>
    <row r="359" spans="1:6" x14ac:dyDescent="0.3">
      <c r="A359" s="7">
        <v>41709.208333333336</v>
      </c>
      <c r="B359" s="8"/>
      <c r="C359" s="8"/>
      <c r="D359" s="8"/>
      <c r="E359" s="8">
        <v>1</v>
      </c>
      <c r="F359" s="8">
        <v>1</v>
      </c>
    </row>
    <row r="360" spans="1:6" x14ac:dyDescent="0.3">
      <c r="A360" s="7">
        <v>41710.208333333336</v>
      </c>
      <c r="B360" s="8"/>
      <c r="C360" s="8"/>
      <c r="D360" s="8"/>
      <c r="E360" s="8">
        <v>1</v>
      </c>
      <c r="F360" s="8">
        <v>1</v>
      </c>
    </row>
    <row r="361" spans="1:6" x14ac:dyDescent="0.3">
      <c r="A361" s="7">
        <v>41715.208333333336</v>
      </c>
      <c r="B361" s="8"/>
      <c r="C361" s="8"/>
      <c r="D361" s="8"/>
      <c r="E361" s="8">
        <v>1</v>
      </c>
      <c r="F361" s="8">
        <v>1</v>
      </c>
    </row>
    <row r="362" spans="1:6" x14ac:dyDescent="0.3">
      <c r="A362" s="7">
        <v>41718.208333333336</v>
      </c>
      <c r="B362" s="8"/>
      <c r="C362" s="8">
        <v>1</v>
      </c>
      <c r="D362" s="8"/>
      <c r="E362" s="8"/>
      <c r="F362" s="8">
        <v>1</v>
      </c>
    </row>
    <row r="363" spans="1:6" x14ac:dyDescent="0.3">
      <c r="A363" s="7">
        <v>41721.208333333336</v>
      </c>
      <c r="B363" s="8"/>
      <c r="C363" s="8"/>
      <c r="D363" s="8"/>
      <c r="E363" s="8">
        <v>1</v>
      </c>
      <c r="F363" s="8">
        <v>1</v>
      </c>
    </row>
    <row r="364" spans="1:6" x14ac:dyDescent="0.3">
      <c r="A364" s="7">
        <v>41724.208333333336</v>
      </c>
      <c r="B364" s="8"/>
      <c r="C364" s="8"/>
      <c r="D364" s="8"/>
      <c r="E364" s="8">
        <v>1</v>
      </c>
      <c r="F364" s="8">
        <v>1</v>
      </c>
    </row>
    <row r="365" spans="1:6" x14ac:dyDescent="0.3">
      <c r="A365" s="7">
        <v>41725.208333333336</v>
      </c>
      <c r="B365" s="8"/>
      <c r="C365" s="8">
        <v>1</v>
      </c>
      <c r="D365" s="8"/>
      <c r="E365" s="8"/>
      <c r="F365" s="8">
        <v>1</v>
      </c>
    </row>
    <row r="366" spans="1:6" x14ac:dyDescent="0.3">
      <c r="A366" s="7">
        <v>41727.208333333336</v>
      </c>
      <c r="B366" s="8"/>
      <c r="C366" s="8"/>
      <c r="D366" s="8"/>
      <c r="E366" s="8">
        <v>1</v>
      </c>
      <c r="F366" s="8">
        <v>1</v>
      </c>
    </row>
    <row r="367" spans="1:6" x14ac:dyDescent="0.3">
      <c r="A367" s="7">
        <v>41731.208333333336</v>
      </c>
      <c r="B367" s="8"/>
      <c r="C367" s="8"/>
      <c r="D367" s="8"/>
      <c r="E367" s="8">
        <v>1</v>
      </c>
      <c r="F367" s="8">
        <v>1</v>
      </c>
    </row>
    <row r="368" spans="1:6" x14ac:dyDescent="0.3">
      <c r="A368" s="7">
        <v>41736.208333333336</v>
      </c>
      <c r="B368" s="8"/>
      <c r="C368" s="8"/>
      <c r="D368" s="8"/>
      <c r="E368" s="8">
        <v>1</v>
      </c>
      <c r="F368" s="8">
        <v>1</v>
      </c>
    </row>
    <row r="369" spans="1:6" x14ac:dyDescent="0.3">
      <c r="A369" s="7">
        <v>41742.208333333336</v>
      </c>
      <c r="B369" s="8"/>
      <c r="C369" s="8"/>
      <c r="D369" s="8"/>
      <c r="E369" s="8">
        <v>1</v>
      </c>
      <c r="F369" s="8">
        <v>1</v>
      </c>
    </row>
    <row r="370" spans="1:6" x14ac:dyDescent="0.3">
      <c r="A370" s="7">
        <v>41743.208333333336</v>
      </c>
      <c r="B370" s="8"/>
      <c r="C370" s="8"/>
      <c r="D370" s="8"/>
      <c r="E370" s="8">
        <v>1</v>
      </c>
      <c r="F370" s="8">
        <v>1</v>
      </c>
    </row>
    <row r="371" spans="1:6" x14ac:dyDescent="0.3">
      <c r="A371" s="7">
        <v>41754.208333333336</v>
      </c>
      <c r="B371" s="8"/>
      <c r="C371" s="8"/>
      <c r="D371" s="8"/>
      <c r="E371" s="8">
        <v>1</v>
      </c>
      <c r="F371" s="8">
        <v>1</v>
      </c>
    </row>
    <row r="372" spans="1:6" x14ac:dyDescent="0.3">
      <c r="A372" s="7">
        <v>41757.208333333336</v>
      </c>
      <c r="B372" s="8"/>
      <c r="C372" s="8"/>
      <c r="D372" s="8"/>
      <c r="E372" s="8">
        <v>1</v>
      </c>
      <c r="F372" s="8">
        <v>1</v>
      </c>
    </row>
    <row r="373" spans="1:6" x14ac:dyDescent="0.3">
      <c r="A373" s="7">
        <v>41761.208333333336</v>
      </c>
      <c r="B373" s="8"/>
      <c r="C373" s="8">
        <v>1</v>
      </c>
      <c r="D373" s="8"/>
      <c r="E373" s="8">
        <v>1</v>
      </c>
      <c r="F373" s="8">
        <v>2</v>
      </c>
    </row>
    <row r="374" spans="1:6" x14ac:dyDescent="0.3">
      <c r="A374" s="7">
        <v>41762.208333333336</v>
      </c>
      <c r="B374" s="8"/>
      <c r="C374" s="8"/>
      <c r="D374" s="8"/>
      <c r="E374" s="8">
        <v>1</v>
      </c>
      <c r="F374" s="8">
        <v>1</v>
      </c>
    </row>
    <row r="375" spans="1:6" x14ac:dyDescent="0.3">
      <c r="A375" s="7">
        <v>41763.208333333336</v>
      </c>
      <c r="B375" s="8"/>
      <c r="C375" s="8">
        <v>1</v>
      </c>
      <c r="D375" s="8"/>
      <c r="E375" s="8"/>
      <c r="F375" s="8">
        <v>1</v>
      </c>
    </row>
    <row r="376" spans="1:6" x14ac:dyDescent="0.3">
      <c r="A376" s="7">
        <v>41769.208333333336</v>
      </c>
      <c r="B376" s="8"/>
      <c r="C376" s="8">
        <v>1</v>
      </c>
      <c r="D376" s="8"/>
      <c r="E376" s="8"/>
      <c r="F376" s="8">
        <v>1</v>
      </c>
    </row>
    <row r="377" spans="1:6" x14ac:dyDescent="0.3">
      <c r="A377" s="7">
        <v>41779.208333333336</v>
      </c>
      <c r="B377" s="8"/>
      <c r="C377" s="8">
        <v>1</v>
      </c>
      <c r="D377" s="8"/>
      <c r="E377" s="8">
        <v>1</v>
      </c>
      <c r="F377" s="8">
        <v>2</v>
      </c>
    </row>
    <row r="378" spans="1:6" x14ac:dyDescent="0.3">
      <c r="A378" s="7">
        <v>41782.208333333336</v>
      </c>
      <c r="B378" s="8"/>
      <c r="C378" s="8">
        <v>1</v>
      </c>
      <c r="D378" s="8"/>
      <c r="E378" s="8"/>
      <c r="F378" s="8">
        <v>1</v>
      </c>
    </row>
    <row r="379" spans="1:6" x14ac:dyDescent="0.3">
      <c r="A379" s="7">
        <v>41783.208333333336</v>
      </c>
      <c r="B379" s="8"/>
      <c r="C379" s="8">
        <v>1</v>
      </c>
      <c r="D379" s="8"/>
      <c r="E379" s="8"/>
      <c r="F379" s="8">
        <v>1</v>
      </c>
    </row>
    <row r="380" spans="1:6" x14ac:dyDescent="0.3">
      <c r="A380" s="7">
        <v>41786.208333333336</v>
      </c>
      <c r="B380" s="8"/>
      <c r="C380" s="8">
        <v>1</v>
      </c>
      <c r="D380" s="8"/>
      <c r="E380" s="8"/>
      <c r="F380" s="8">
        <v>1</v>
      </c>
    </row>
    <row r="381" spans="1:6" x14ac:dyDescent="0.3">
      <c r="A381" s="7">
        <v>41789.208333333336</v>
      </c>
      <c r="B381" s="8"/>
      <c r="C381" s="8">
        <v>1</v>
      </c>
      <c r="D381" s="8"/>
      <c r="E381" s="8">
        <v>1</v>
      </c>
      <c r="F381" s="8">
        <v>2</v>
      </c>
    </row>
    <row r="382" spans="1:6" x14ac:dyDescent="0.3">
      <c r="A382" s="7">
        <v>41792.208333333336</v>
      </c>
      <c r="B382" s="8"/>
      <c r="C382" s="8"/>
      <c r="D382" s="8"/>
      <c r="E382" s="8">
        <v>1</v>
      </c>
      <c r="F382" s="8">
        <v>1</v>
      </c>
    </row>
    <row r="383" spans="1:6" x14ac:dyDescent="0.3">
      <c r="A383" s="7">
        <v>41794.208333333336</v>
      </c>
      <c r="B383" s="8"/>
      <c r="C383" s="8"/>
      <c r="D383" s="8"/>
      <c r="E383" s="8">
        <v>1</v>
      </c>
      <c r="F383" s="8">
        <v>1</v>
      </c>
    </row>
    <row r="384" spans="1:6" x14ac:dyDescent="0.3">
      <c r="A384" s="7">
        <v>41797.208333333336</v>
      </c>
      <c r="B384" s="8">
        <v>1</v>
      </c>
      <c r="C384" s="8"/>
      <c r="D384" s="8"/>
      <c r="E384" s="8"/>
      <c r="F384" s="8">
        <v>1</v>
      </c>
    </row>
    <row r="385" spans="1:6" x14ac:dyDescent="0.3">
      <c r="A385" s="7">
        <v>41799.208333333336</v>
      </c>
      <c r="B385" s="8"/>
      <c r="C385" s="8">
        <v>1</v>
      </c>
      <c r="D385" s="8"/>
      <c r="E385" s="8"/>
      <c r="F385" s="8">
        <v>1</v>
      </c>
    </row>
    <row r="386" spans="1:6" x14ac:dyDescent="0.3">
      <c r="A386" s="7">
        <v>41800.208333333336</v>
      </c>
      <c r="B386" s="8"/>
      <c r="C386" s="8"/>
      <c r="D386" s="8"/>
      <c r="E386" s="8">
        <v>1</v>
      </c>
      <c r="F386" s="8">
        <v>1</v>
      </c>
    </row>
    <row r="387" spans="1:6" x14ac:dyDescent="0.3">
      <c r="A387" s="7">
        <v>41806.208333333336</v>
      </c>
      <c r="B387" s="8"/>
      <c r="C387" s="8"/>
      <c r="D387" s="8"/>
      <c r="E387" s="8">
        <v>1</v>
      </c>
      <c r="F387" s="8">
        <v>1</v>
      </c>
    </row>
    <row r="388" spans="1:6" x14ac:dyDescent="0.3">
      <c r="A388" s="7">
        <v>41811.208333333336</v>
      </c>
      <c r="B388" s="8"/>
      <c r="C388" s="8"/>
      <c r="D388" s="8"/>
      <c r="E388" s="8">
        <v>1</v>
      </c>
      <c r="F388" s="8">
        <v>1</v>
      </c>
    </row>
    <row r="389" spans="1:6" x14ac:dyDescent="0.3">
      <c r="A389" s="7">
        <v>41817.208333333336</v>
      </c>
      <c r="B389" s="8"/>
      <c r="C389" s="8">
        <v>1</v>
      </c>
      <c r="D389" s="8"/>
      <c r="E389" s="8"/>
      <c r="F389" s="8">
        <v>1</v>
      </c>
    </row>
    <row r="390" spans="1:6" x14ac:dyDescent="0.3">
      <c r="A390" s="7">
        <v>41818.208333333336</v>
      </c>
      <c r="B390" s="8"/>
      <c r="C390" s="8">
        <v>1</v>
      </c>
      <c r="D390" s="8"/>
      <c r="E390" s="8"/>
      <c r="F390" s="8">
        <v>1</v>
      </c>
    </row>
    <row r="391" spans="1:6" x14ac:dyDescent="0.3">
      <c r="A391" s="7">
        <v>41825.208333333336</v>
      </c>
      <c r="B391" s="8"/>
      <c r="C391" s="8"/>
      <c r="D391" s="8"/>
      <c r="E391" s="8">
        <v>1</v>
      </c>
      <c r="F391" s="8">
        <v>1</v>
      </c>
    </row>
    <row r="392" spans="1:6" x14ac:dyDescent="0.3">
      <c r="A392" s="7">
        <v>41826.208333333336</v>
      </c>
      <c r="B392" s="8"/>
      <c r="C392" s="8"/>
      <c r="D392" s="8"/>
      <c r="E392" s="8">
        <v>1</v>
      </c>
      <c r="F392" s="8">
        <v>1</v>
      </c>
    </row>
    <row r="393" spans="1:6" x14ac:dyDescent="0.3">
      <c r="A393" s="7">
        <v>41828.208333333336</v>
      </c>
      <c r="B393" s="8"/>
      <c r="C393" s="8">
        <v>1</v>
      </c>
      <c r="D393" s="8"/>
      <c r="E393" s="8"/>
      <c r="F393" s="8">
        <v>1</v>
      </c>
    </row>
    <row r="394" spans="1:6" x14ac:dyDescent="0.3">
      <c r="A394" s="7">
        <v>41830.208333333336</v>
      </c>
      <c r="B394" s="8"/>
      <c r="C394" s="8"/>
      <c r="D394" s="8"/>
      <c r="E394" s="8">
        <v>1</v>
      </c>
      <c r="F394" s="8">
        <v>1</v>
      </c>
    </row>
    <row r="395" spans="1:6" x14ac:dyDescent="0.3">
      <c r="A395" s="7">
        <v>41834.208333333336</v>
      </c>
      <c r="B395" s="8"/>
      <c r="C395" s="8"/>
      <c r="D395" s="8"/>
      <c r="E395" s="8">
        <v>1</v>
      </c>
      <c r="F395" s="8">
        <v>1</v>
      </c>
    </row>
    <row r="396" spans="1:6" x14ac:dyDescent="0.3">
      <c r="A396" s="7">
        <v>41836.208333333336</v>
      </c>
      <c r="B396" s="8"/>
      <c r="C396" s="8"/>
      <c r="D396" s="8"/>
      <c r="E396" s="8">
        <v>1</v>
      </c>
      <c r="F396" s="8">
        <v>1</v>
      </c>
    </row>
    <row r="397" spans="1:6" x14ac:dyDescent="0.3">
      <c r="A397" s="7">
        <v>41839.208333333336</v>
      </c>
      <c r="B397" s="8"/>
      <c r="C397" s="8">
        <v>1</v>
      </c>
      <c r="D397" s="8"/>
      <c r="E397" s="8"/>
      <c r="F397" s="8">
        <v>1</v>
      </c>
    </row>
    <row r="398" spans="1:6" x14ac:dyDescent="0.3">
      <c r="A398" s="7">
        <v>41844.208333333336</v>
      </c>
      <c r="B398" s="8"/>
      <c r="C398" s="8"/>
      <c r="D398" s="8"/>
      <c r="E398" s="8">
        <v>2</v>
      </c>
      <c r="F398" s="8">
        <v>2</v>
      </c>
    </row>
    <row r="399" spans="1:6" x14ac:dyDescent="0.3">
      <c r="A399" s="7">
        <v>41845.208333333336</v>
      </c>
      <c r="B399" s="8"/>
      <c r="C399" s="8"/>
      <c r="D399" s="8"/>
      <c r="E399" s="8">
        <v>1</v>
      </c>
      <c r="F399" s="8">
        <v>1</v>
      </c>
    </row>
    <row r="400" spans="1:6" x14ac:dyDescent="0.3">
      <c r="A400" s="7">
        <v>41848.208333333336</v>
      </c>
      <c r="B400" s="8"/>
      <c r="C400" s="8"/>
      <c r="D400" s="8"/>
      <c r="E400" s="8">
        <v>1</v>
      </c>
      <c r="F400" s="8">
        <v>1</v>
      </c>
    </row>
    <row r="401" spans="1:6" x14ac:dyDescent="0.3">
      <c r="A401" s="7">
        <v>41855.208333333336</v>
      </c>
      <c r="B401" s="8"/>
      <c r="C401" s="8"/>
      <c r="D401" s="8"/>
      <c r="E401" s="8">
        <v>1</v>
      </c>
      <c r="F401" s="8">
        <v>1</v>
      </c>
    </row>
    <row r="402" spans="1:6" x14ac:dyDescent="0.3">
      <c r="A402" s="7">
        <v>41859.208333333336</v>
      </c>
      <c r="B402" s="8"/>
      <c r="C402" s="8">
        <v>1</v>
      </c>
      <c r="D402" s="8"/>
      <c r="E402" s="8"/>
      <c r="F402" s="8">
        <v>1</v>
      </c>
    </row>
    <row r="403" spans="1:6" x14ac:dyDescent="0.3">
      <c r="A403" s="7">
        <v>41870.208333333336</v>
      </c>
      <c r="B403" s="8"/>
      <c r="C403" s="8"/>
      <c r="D403" s="8"/>
      <c r="E403" s="8">
        <v>2</v>
      </c>
      <c r="F403" s="8">
        <v>2</v>
      </c>
    </row>
    <row r="404" spans="1:6" x14ac:dyDescent="0.3">
      <c r="A404" s="7">
        <v>41875.208333333336</v>
      </c>
      <c r="B404" s="8"/>
      <c r="C404" s="8"/>
      <c r="D404" s="8"/>
      <c r="E404" s="8">
        <v>1</v>
      </c>
      <c r="F404" s="8">
        <v>1</v>
      </c>
    </row>
    <row r="405" spans="1:6" x14ac:dyDescent="0.3">
      <c r="A405" s="7">
        <v>41889.208333333336</v>
      </c>
      <c r="B405" s="8"/>
      <c r="C405" s="8"/>
      <c r="D405" s="8"/>
      <c r="E405" s="8">
        <v>1</v>
      </c>
      <c r="F405" s="8">
        <v>1</v>
      </c>
    </row>
    <row r="406" spans="1:6" x14ac:dyDescent="0.3">
      <c r="A406" s="7">
        <v>41892.208333333336</v>
      </c>
      <c r="B406" s="8"/>
      <c r="C406" s="8"/>
      <c r="D406" s="8"/>
      <c r="E406" s="8">
        <v>2</v>
      </c>
      <c r="F406" s="8">
        <v>2</v>
      </c>
    </row>
    <row r="407" spans="1:6" x14ac:dyDescent="0.3">
      <c r="A407" s="7">
        <v>41895.208333333336</v>
      </c>
      <c r="B407" s="8"/>
      <c r="C407" s="8"/>
      <c r="D407" s="8"/>
      <c r="E407" s="8">
        <v>1</v>
      </c>
      <c r="F407" s="8">
        <v>1</v>
      </c>
    </row>
    <row r="408" spans="1:6" x14ac:dyDescent="0.3">
      <c r="A408" s="7">
        <v>41897.208333333336</v>
      </c>
      <c r="B408" s="8"/>
      <c r="C408" s="8"/>
      <c r="D408" s="8"/>
      <c r="E408" s="8">
        <v>1</v>
      </c>
      <c r="F408" s="8">
        <v>1</v>
      </c>
    </row>
    <row r="409" spans="1:6" x14ac:dyDescent="0.3">
      <c r="A409" s="7">
        <v>41901.208333333336</v>
      </c>
      <c r="B409" s="8"/>
      <c r="C409" s="8">
        <v>1</v>
      </c>
      <c r="D409" s="8"/>
      <c r="E409" s="8"/>
      <c r="F409" s="8">
        <v>1</v>
      </c>
    </row>
    <row r="410" spans="1:6" x14ac:dyDescent="0.3">
      <c r="A410" s="7">
        <v>41906.208333333336</v>
      </c>
      <c r="B410" s="8"/>
      <c r="C410" s="8"/>
      <c r="D410" s="8"/>
      <c r="E410" s="8">
        <v>2</v>
      </c>
      <c r="F410" s="8">
        <v>2</v>
      </c>
    </row>
    <row r="411" spans="1:6" x14ac:dyDescent="0.3">
      <c r="A411" s="7">
        <v>41907.208333333336</v>
      </c>
      <c r="B411" s="8"/>
      <c r="C411" s="8"/>
      <c r="D411" s="8"/>
      <c r="E411" s="8">
        <v>1</v>
      </c>
      <c r="F411" s="8">
        <v>1</v>
      </c>
    </row>
    <row r="412" spans="1:6" x14ac:dyDescent="0.3">
      <c r="A412" s="7">
        <v>41908.208333333336</v>
      </c>
      <c r="B412" s="8"/>
      <c r="C412" s="8">
        <v>1</v>
      </c>
      <c r="D412" s="8"/>
      <c r="E412" s="8"/>
      <c r="F412" s="8">
        <v>1</v>
      </c>
    </row>
    <row r="413" spans="1:6" x14ac:dyDescent="0.3">
      <c r="A413" s="7">
        <v>41913.208333333336</v>
      </c>
      <c r="B413" s="8"/>
      <c r="C413" s="8">
        <v>1</v>
      </c>
      <c r="D413" s="8"/>
      <c r="E413" s="8"/>
      <c r="F413" s="8">
        <v>1</v>
      </c>
    </row>
    <row r="414" spans="1:6" x14ac:dyDescent="0.3">
      <c r="A414" s="7">
        <v>41914.208333333336</v>
      </c>
      <c r="B414" s="8"/>
      <c r="C414" s="8"/>
      <c r="D414" s="8"/>
      <c r="E414" s="8">
        <v>1</v>
      </c>
      <c r="F414" s="8">
        <v>1</v>
      </c>
    </row>
    <row r="415" spans="1:6" x14ac:dyDescent="0.3">
      <c r="A415" s="7">
        <v>41917.208333333336</v>
      </c>
      <c r="B415" s="8"/>
      <c r="C415" s="8"/>
      <c r="D415" s="8"/>
      <c r="E415" s="8">
        <v>2</v>
      </c>
      <c r="F415" s="8">
        <v>2</v>
      </c>
    </row>
    <row r="416" spans="1:6" x14ac:dyDescent="0.3">
      <c r="A416" s="7">
        <v>41920.208333333336</v>
      </c>
      <c r="B416" s="8"/>
      <c r="C416" s="8"/>
      <c r="D416" s="8"/>
      <c r="E416" s="8">
        <v>1</v>
      </c>
      <c r="F416" s="8">
        <v>1</v>
      </c>
    </row>
    <row r="417" spans="1:6" x14ac:dyDescent="0.3">
      <c r="A417" s="7">
        <v>41929.208333333336</v>
      </c>
      <c r="B417" s="8"/>
      <c r="C417" s="8">
        <v>1</v>
      </c>
      <c r="D417" s="8"/>
      <c r="E417" s="8"/>
      <c r="F417" s="8">
        <v>1</v>
      </c>
    </row>
    <row r="418" spans="1:6" x14ac:dyDescent="0.3">
      <c r="A418" s="7">
        <v>41930.208333333336</v>
      </c>
      <c r="B418" s="8"/>
      <c r="C418" s="8">
        <v>1</v>
      </c>
      <c r="D418" s="8"/>
      <c r="E418" s="8"/>
      <c r="F418" s="8">
        <v>1</v>
      </c>
    </row>
    <row r="419" spans="1:6" x14ac:dyDescent="0.3">
      <c r="A419" s="7">
        <v>41934.208333333336</v>
      </c>
      <c r="B419" s="8"/>
      <c r="C419" s="8"/>
      <c r="D419" s="8"/>
      <c r="E419" s="8">
        <v>1</v>
      </c>
      <c r="F419" s="8">
        <v>1</v>
      </c>
    </row>
    <row r="420" spans="1:6" x14ac:dyDescent="0.3">
      <c r="A420" s="7">
        <v>41936.208333333336</v>
      </c>
      <c r="B420" s="8"/>
      <c r="C420" s="8"/>
      <c r="D420" s="8"/>
      <c r="E420" s="8">
        <v>1</v>
      </c>
      <c r="F420" s="8">
        <v>1</v>
      </c>
    </row>
    <row r="421" spans="1:6" x14ac:dyDescent="0.3">
      <c r="A421" s="7">
        <v>41945.208333333336</v>
      </c>
      <c r="B421" s="8"/>
      <c r="C421" s="8"/>
      <c r="D421" s="8">
        <v>1</v>
      </c>
      <c r="E421" s="8"/>
      <c r="F421" s="8">
        <v>1</v>
      </c>
    </row>
    <row r="422" spans="1:6" x14ac:dyDescent="0.3">
      <c r="A422" s="7">
        <v>41949.25</v>
      </c>
      <c r="B422" s="8"/>
      <c r="C422" s="8">
        <v>1</v>
      </c>
      <c r="D422" s="8"/>
      <c r="E422" s="8"/>
      <c r="F422" s="8">
        <v>1</v>
      </c>
    </row>
    <row r="423" spans="1:6" x14ac:dyDescent="0.3">
      <c r="A423" s="7">
        <v>41950.25</v>
      </c>
      <c r="B423" s="8"/>
      <c r="C423" s="8">
        <v>1</v>
      </c>
      <c r="D423" s="8"/>
      <c r="E423" s="8"/>
      <c r="F423" s="8">
        <v>1</v>
      </c>
    </row>
    <row r="424" spans="1:6" x14ac:dyDescent="0.3">
      <c r="A424" s="7">
        <v>41958.25</v>
      </c>
      <c r="B424" s="8"/>
      <c r="C424" s="8">
        <v>2</v>
      </c>
      <c r="D424" s="8"/>
      <c r="E424" s="8"/>
      <c r="F424" s="8">
        <v>2</v>
      </c>
    </row>
    <row r="425" spans="1:6" x14ac:dyDescent="0.3">
      <c r="A425" s="7">
        <v>41959.25</v>
      </c>
      <c r="B425" s="8"/>
      <c r="C425" s="8">
        <v>1</v>
      </c>
      <c r="D425" s="8"/>
      <c r="E425" s="8"/>
      <c r="F425" s="8">
        <v>1</v>
      </c>
    </row>
    <row r="426" spans="1:6" x14ac:dyDescent="0.3">
      <c r="A426" s="7">
        <v>41968.25</v>
      </c>
      <c r="B426" s="8"/>
      <c r="C426" s="8"/>
      <c r="D426" s="8"/>
      <c r="E426" s="8">
        <v>1</v>
      </c>
      <c r="F426" s="8">
        <v>1</v>
      </c>
    </row>
    <row r="427" spans="1:6" x14ac:dyDescent="0.3">
      <c r="A427" s="7">
        <v>41970.25</v>
      </c>
      <c r="B427" s="8"/>
      <c r="C427" s="8">
        <v>1</v>
      </c>
      <c r="D427" s="8"/>
      <c r="E427" s="8"/>
      <c r="F427" s="8">
        <v>1</v>
      </c>
    </row>
    <row r="428" spans="1:6" x14ac:dyDescent="0.3">
      <c r="A428" s="7">
        <v>41975.25</v>
      </c>
      <c r="B428" s="8"/>
      <c r="C428" s="8">
        <v>1</v>
      </c>
      <c r="D428" s="8"/>
      <c r="E428" s="8"/>
      <c r="F428" s="8">
        <v>1</v>
      </c>
    </row>
    <row r="429" spans="1:6" x14ac:dyDescent="0.3">
      <c r="A429" s="7">
        <v>41985.25</v>
      </c>
      <c r="B429" s="8">
        <v>1</v>
      </c>
      <c r="C429" s="8"/>
      <c r="D429" s="8"/>
      <c r="E429" s="8"/>
      <c r="F429" s="8">
        <v>1</v>
      </c>
    </row>
    <row r="430" spans="1:6" x14ac:dyDescent="0.3">
      <c r="A430" s="7">
        <v>41988.25</v>
      </c>
      <c r="B430" s="8"/>
      <c r="C430" s="8"/>
      <c r="D430" s="8"/>
      <c r="E430" s="8">
        <v>1</v>
      </c>
      <c r="F430" s="8">
        <v>1</v>
      </c>
    </row>
    <row r="431" spans="1:6" x14ac:dyDescent="0.3">
      <c r="A431" s="7">
        <v>41989.25</v>
      </c>
      <c r="B431" s="8"/>
      <c r="C431" s="8"/>
      <c r="D431" s="8"/>
      <c r="E431" s="8">
        <v>1</v>
      </c>
      <c r="F431" s="8">
        <v>1</v>
      </c>
    </row>
    <row r="432" spans="1:6" x14ac:dyDescent="0.3">
      <c r="A432" s="7">
        <v>41991.25</v>
      </c>
      <c r="B432" s="8"/>
      <c r="C432" s="8">
        <v>1</v>
      </c>
      <c r="D432" s="8"/>
      <c r="E432" s="8"/>
      <c r="F432" s="8">
        <v>1</v>
      </c>
    </row>
    <row r="433" spans="1:6" x14ac:dyDescent="0.3">
      <c r="A433" s="7">
        <v>41993.25</v>
      </c>
      <c r="B433" s="8"/>
      <c r="C433" s="8">
        <v>1</v>
      </c>
      <c r="D433" s="8"/>
      <c r="E433" s="8">
        <v>1</v>
      </c>
      <c r="F433" s="8">
        <v>2</v>
      </c>
    </row>
    <row r="434" spans="1:6" x14ac:dyDescent="0.3">
      <c r="A434" s="7">
        <v>41994.25</v>
      </c>
      <c r="B434" s="8"/>
      <c r="C434" s="8">
        <v>1</v>
      </c>
      <c r="D434" s="8"/>
      <c r="E434" s="8"/>
      <c r="F434" s="8">
        <v>1</v>
      </c>
    </row>
    <row r="435" spans="1:6" x14ac:dyDescent="0.3">
      <c r="A435" s="7">
        <v>42001.25</v>
      </c>
      <c r="B435" s="8"/>
      <c r="C435" s="8">
        <v>1</v>
      </c>
      <c r="D435" s="8"/>
      <c r="E435" s="8"/>
      <c r="F435" s="8">
        <v>1</v>
      </c>
    </row>
    <row r="436" spans="1:6" x14ac:dyDescent="0.3">
      <c r="A436" s="7">
        <v>42004.25</v>
      </c>
      <c r="B436" s="8"/>
      <c r="C436" s="8"/>
      <c r="D436" s="8"/>
      <c r="E436" s="8">
        <v>1</v>
      </c>
      <c r="F436" s="8">
        <v>1</v>
      </c>
    </row>
    <row r="437" spans="1:6" x14ac:dyDescent="0.3">
      <c r="A437" s="7">
        <v>42005.25</v>
      </c>
      <c r="B437" s="8"/>
      <c r="C437" s="8">
        <v>1</v>
      </c>
      <c r="D437" s="8"/>
      <c r="E437" s="8"/>
      <c r="F437" s="8">
        <v>1</v>
      </c>
    </row>
    <row r="438" spans="1:6" x14ac:dyDescent="0.3">
      <c r="A438" s="7">
        <v>42006.25</v>
      </c>
      <c r="B438" s="8"/>
      <c r="C438" s="8"/>
      <c r="D438" s="8"/>
      <c r="E438" s="8">
        <v>1</v>
      </c>
      <c r="F438" s="8">
        <v>1</v>
      </c>
    </row>
    <row r="439" spans="1:6" x14ac:dyDescent="0.3">
      <c r="A439" s="7">
        <v>42012.25</v>
      </c>
      <c r="B439" s="8"/>
      <c r="C439" s="8"/>
      <c r="D439" s="8"/>
      <c r="E439" s="8">
        <v>2</v>
      </c>
      <c r="F439" s="8">
        <v>2</v>
      </c>
    </row>
    <row r="440" spans="1:6" x14ac:dyDescent="0.3">
      <c r="A440" s="7">
        <v>42014.25</v>
      </c>
      <c r="B440" s="8"/>
      <c r="C440" s="8"/>
      <c r="D440" s="8"/>
      <c r="E440" s="8">
        <v>1</v>
      </c>
      <c r="F440" s="8">
        <v>1</v>
      </c>
    </row>
    <row r="441" spans="1:6" x14ac:dyDescent="0.3">
      <c r="A441" s="7">
        <v>42024.25</v>
      </c>
      <c r="B441" s="8"/>
      <c r="C441" s="8"/>
      <c r="D441" s="8"/>
      <c r="E441" s="8">
        <v>1</v>
      </c>
      <c r="F441" s="8">
        <v>1</v>
      </c>
    </row>
    <row r="442" spans="1:6" x14ac:dyDescent="0.3">
      <c r="A442" s="7">
        <v>42025.25</v>
      </c>
      <c r="B442" s="8"/>
      <c r="C442" s="8"/>
      <c r="D442" s="8"/>
      <c r="E442" s="8">
        <v>1</v>
      </c>
      <c r="F442" s="8">
        <v>1</v>
      </c>
    </row>
    <row r="443" spans="1:6" x14ac:dyDescent="0.3">
      <c r="A443" s="7">
        <v>42026.25</v>
      </c>
      <c r="B443" s="8">
        <v>1</v>
      </c>
      <c r="C443" s="8"/>
      <c r="D443" s="8"/>
      <c r="E443" s="8"/>
      <c r="F443" s="8">
        <v>1</v>
      </c>
    </row>
    <row r="444" spans="1:6" x14ac:dyDescent="0.3">
      <c r="A444" s="7">
        <v>42027.25</v>
      </c>
      <c r="B444" s="8"/>
      <c r="C444" s="8">
        <v>1</v>
      </c>
      <c r="D444" s="8"/>
      <c r="E444" s="8"/>
      <c r="F444" s="8">
        <v>1</v>
      </c>
    </row>
    <row r="445" spans="1:6" x14ac:dyDescent="0.3">
      <c r="A445" s="7">
        <v>42029.25</v>
      </c>
      <c r="B445" s="8"/>
      <c r="C445" s="8"/>
      <c r="D445" s="8"/>
      <c r="E445" s="8">
        <v>2</v>
      </c>
      <c r="F445" s="8">
        <v>2</v>
      </c>
    </row>
    <row r="446" spans="1:6" x14ac:dyDescent="0.3">
      <c r="A446" s="7">
        <v>42038.25</v>
      </c>
      <c r="B446" s="8">
        <v>1</v>
      </c>
      <c r="C446" s="8"/>
      <c r="D446" s="8"/>
      <c r="E446" s="8"/>
      <c r="F446" s="8">
        <v>1</v>
      </c>
    </row>
    <row r="447" spans="1:6" x14ac:dyDescent="0.3">
      <c r="A447" s="7">
        <v>42043.25</v>
      </c>
      <c r="B447" s="8"/>
      <c r="C447" s="8">
        <v>1</v>
      </c>
      <c r="D447" s="8"/>
      <c r="E447" s="8"/>
      <c r="F447" s="8">
        <v>1</v>
      </c>
    </row>
    <row r="448" spans="1:6" x14ac:dyDescent="0.3">
      <c r="A448" s="7">
        <v>42046.25</v>
      </c>
      <c r="B448" s="8"/>
      <c r="C448" s="8"/>
      <c r="D448" s="8"/>
      <c r="E448" s="8">
        <v>1</v>
      </c>
      <c r="F448" s="8">
        <v>1</v>
      </c>
    </row>
    <row r="449" spans="1:6" x14ac:dyDescent="0.3">
      <c r="A449" s="7">
        <v>42047.25</v>
      </c>
      <c r="B449" s="8"/>
      <c r="C449" s="8">
        <v>1</v>
      </c>
      <c r="D449" s="8"/>
      <c r="E449" s="8"/>
      <c r="F449" s="8">
        <v>1</v>
      </c>
    </row>
    <row r="450" spans="1:6" x14ac:dyDescent="0.3">
      <c r="A450" s="7">
        <v>42055.25</v>
      </c>
      <c r="B450" s="8">
        <v>1</v>
      </c>
      <c r="C450" s="8"/>
      <c r="D450" s="8"/>
      <c r="E450" s="8"/>
      <c r="F450" s="8">
        <v>1</v>
      </c>
    </row>
    <row r="451" spans="1:6" x14ac:dyDescent="0.3">
      <c r="A451" s="7">
        <v>42056.25</v>
      </c>
      <c r="B451" s="8"/>
      <c r="C451" s="8"/>
      <c r="D451" s="8"/>
      <c r="E451" s="8">
        <v>1</v>
      </c>
      <c r="F451" s="8">
        <v>1</v>
      </c>
    </row>
    <row r="452" spans="1:6" x14ac:dyDescent="0.3">
      <c r="A452" s="7">
        <v>42060.25</v>
      </c>
      <c r="B452" s="8"/>
      <c r="C452" s="8"/>
      <c r="D452" s="8"/>
      <c r="E452" s="8">
        <v>1</v>
      </c>
      <c r="F452" s="8">
        <v>1</v>
      </c>
    </row>
    <row r="453" spans="1:6" x14ac:dyDescent="0.3">
      <c r="A453" s="7">
        <v>42061.25</v>
      </c>
      <c r="B453" s="8"/>
      <c r="C453" s="8"/>
      <c r="D453" s="8"/>
      <c r="E453" s="8">
        <v>1</v>
      </c>
      <c r="F453" s="8">
        <v>1</v>
      </c>
    </row>
    <row r="454" spans="1:6" x14ac:dyDescent="0.3">
      <c r="A454" s="7">
        <v>42063.25</v>
      </c>
      <c r="B454" s="8"/>
      <c r="C454" s="8">
        <v>1</v>
      </c>
      <c r="D454" s="8"/>
      <c r="E454" s="8"/>
      <c r="F454" s="8">
        <v>1</v>
      </c>
    </row>
    <row r="455" spans="1:6" x14ac:dyDescent="0.3">
      <c r="A455" s="7">
        <v>42072.208333333336</v>
      </c>
      <c r="B455" s="8"/>
      <c r="C455" s="8"/>
      <c r="D455" s="8"/>
      <c r="E455" s="8">
        <v>1</v>
      </c>
      <c r="F455" s="8">
        <v>1</v>
      </c>
    </row>
    <row r="456" spans="1:6" x14ac:dyDescent="0.3">
      <c r="A456" s="7">
        <v>42078.208333333336</v>
      </c>
      <c r="B456" s="8"/>
      <c r="C456" s="8">
        <v>1</v>
      </c>
      <c r="D456" s="8"/>
      <c r="E456" s="8">
        <v>1</v>
      </c>
      <c r="F456" s="8">
        <v>2</v>
      </c>
    </row>
    <row r="457" spans="1:6" x14ac:dyDescent="0.3">
      <c r="A457" s="7">
        <v>42102.208333333336</v>
      </c>
      <c r="B457" s="8"/>
      <c r="C457" s="8">
        <v>1</v>
      </c>
      <c r="D457" s="8"/>
      <c r="E457" s="8"/>
      <c r="F457" s="8">
        <v>1</v>
      </c>
    </row>
    <row r="458" spans="1:6" x14ac:dyDescent="0.3">
      <c r="A458" s="7">
        <v>42110.208333333336</v>
      </c>
      <c r="B458" s="8"/>
      <c r="C458" s="8"/>
      <c r="D458" s="8"/>
      <c r="E458" s="8">
        <v>1</v>
      </c>
      <c r="F458" s="8">
        <v>1</v>
      </c>
    </row>
    <row r="459" spans="1:6" x14ac:dyDescent="0.3">
      <c r="A459" s="7">
        <v>42111.208333333336</v>
      </c>
      <c r="B459" s="8"/>
      <c r="C459" s="8"/>
      <c r="D459" s="8"/>
      <c r="E459" s="8">
        <v>1</v>
      </c>
      <c r="F459" s="8">
        <v>1</v>
      </c>
    </row>
    <row r="460" spans="1:6" x14ac:dyDescent="0.3">
      <c r="A460" s="7">
        <v>42112.208333333336</v>
      </c>
      <c r="B460" s="8"/>
      <c r="C460" s="8"/>
      <c r="D460" s="8"/>
      <c r="E460" s="8">
        <v>1</v>
      </c>
      <c r="F460" s="8">
        <v>1</v>
      </c>
    </row>
    <row r="461" spans="1:6" x14ac:dyDescent="0.3">
      <c r="A461" s="7">
        <v>42114.208333333336</v>
      </c>
      <c r="B461" s="8"/>
      <c r="C461" s="8">
        <v>1</v>
      </c>
      <c r="D461" s="8"/>
      <c r="E461" s="8"/>
      <c r="F461" s="8">
        <v>1</v>
      </c>
    </row>
    <row r="462" spans="1:6" x14ac:dyDescent="0.3">
      <c r="A462" s="7">
        <v>42115.208333333336</v>
      </c>
      <c r="B462" s="8"/>
      <c r="C462" s="8">
        <v>1</v>
      </c>
      <c r="D462" s="8"/>
      <c r="E462" s="8"/>
      <c r="F462" s="8">
        <v>1</v>
      </c>
    </row>
    <row r="463" spans="1:6" x14ac:dyDescent="0.3">
      <c r="A463" s="7">
        <v>42122.208333333336</v>
      </c>
      <c r="B463" s="8"/>
      <c r="C463" s="8"/>
      <c r="D463" s="8">
        <v>1</v>
      </c>
      <c r="E463" s="8">
        <v>1</v>
      </c>
      <c r="F463" s="8">
        <v>2</v>
      </c>
    </row>
    <row r="464" spans="1:6" x14ac:dyDescent="0.3">
      <c r="A464" s="7">
        <v>42128.208333333336</v>
      </c>
      <c r="B464" s="8"/>
      <c r="C464" s="8"/>
      <c r="D464" s="8"/>
      <c r="E464" s="8">
        <v>1</v>
      </c>
      <c r="F464" s="8">
        <v>1</v>
      </c>
    </row>
    <row r="465" spans="1:6" x14ac:dyDescent="0.3">
      <c r="A465" s="7">
        <v>42135.208333333336</v>
      </c>
      <c r="B465" s="8"/>
      <c r="C465" s="8"/>
      <c r="D465" s="8"/>
      <c r="E465" s="8">
        <v>1</v>
      </c>
      <c r="F465" s="8">
        <v>1</v>
      </c>
    </row>
    <row r="466" spans="1:6" x14ac:dyDescent="0.3">
      <c r="A466" s="7">
        <v>42139.208333333336</v>
      </c>
      <c r="B466" s="8"/>
      <c r="C466" s="8"/>
      <c r="D466" s="8"/>
      <c r="E466" s="8">
        <v>1</v>
      </c>
      <c r="F466" s="8">
        <v>1</v>
      </c>
    </row>
    <row r="467" spans="1:6" x14ac:dyDescent="0.3">
      <c r="A467" s="7">
        <v>42142.208333333336</v>
      </c>
      <c r="B467" s="8"/>
      <c r="C467" s="8">
        <v>1</v>
      </c>
      <c r="D467" s="8"/>
      <c r="E467" s="8">
        <v>1</v>
      </c>
      <c r="F467" s="8">
        <v>2</v>
      </c>
    </row>
    <row r="468" spans="1:6" x14ac:dyDescent="0.3">
      <c r="A468" s="7">
        <v>42144.208333333336</v>
      </c>
      <c r="B468" s="8"/>
      <c r="C468" s="8">
        <v>1</v>
      </c>
      <c r="D468" s="8"/>
      <c r="E468" s="8"/>
      <c r="F468" s="8">
        <v>1</v>
      </c>
    </row>
    <row r="469" spans="1:6" x14ac:dyDescent="0.3">
      <c r="A469" s="7">
        <v>42147.208333333336</v>
      </c>
      <c r="B469" s="8"/>
      <c r="C469" s="8"/>
      <c r="D469" s="8"/>
      <c r="E469" s="8">
        <v>1</v>
      </c>
      <c r="F469" s="8">
        <v>1</v>
      </c>
    </row>
    <row r="470" spans="1:6" x14ac:dyDescent="0.3">
      <c r="A470" s="7">
        <v>42160.208333333336</v>
      </c>
      <c r="B470" s="8"/>
      <c r="C470" s="8"/>
      <c r="D470" s="8"/>
      <c r="E470" s="8">
        <v>2</v>
      </c>
      <c r="F470" s="8">
        <v>2</v>
      </c>
    </row>
    <row r="471" spans="1:6" x14ac:dyDescent="0.3">
      <c r="A471" s="7">
        <v>42163.208333333336</v>
      </c>
      <c r="B471" s="8"/>
      <c r="C471" s="8"/>
      <c r="D471" s="8"/>
      <c r="E471" s="8">
        <v>1</v>
      </c>
      <c r="F471" s="8">
        <v>1</v>
      </c>
    </row>
    <row r="472" spans="1:6" x14ac:dyDescent="0.3">
      <c r="A472" s="7">
        <v>42164.208333333336</v>
      </c>
      <c r="B472" s="8"/>
      <c r="C472" s="8">
        <v>1</v>
      </c>
      <c r="D472" s="8"/>
      <c r="E472" s="8"/>
      <c r="F472" s="8">
        <v>1</v>
      </c>
    </row>
    <row r="473" spans="1:6" x14ac:dyDescent="0.3">
      <c r="A473" s="7">
        <v>42165.208333333336</v>
      </c>
      <c r="B473" s="8"/>
      <c r="C473" s="8">
        <v>2</v>
      </c>
      <c r="D473" s="8"/>
      <c r="E473" s="8"/>
      <c r="F473" s="8">
        <v>2</v>
      </c>
    </row>
    <row r="474" spans="1:6" x14ac:dyDescent="0.3">
      <c r="A474" s="7">
        <v>42167.208333333336</v>
      </c>
      <c r="B474" s="8"/>
      <c r="C474" s="8">
        <v>1</v>
      </c>
      <c r="D474" s="8"/>
      <c r="E474" s="8">
        <v>1</v>
      </c>
      <c r="F474" s="8">
        <v>2</v>
      </c>
    </row>
    <row r="475" spans="1:6" x14ac:dyDescent="0.3">
      <c r="A475" s="7">
        <v>42170.208333333336</v>
      </c>
      <c r="B475" s="8"/>
      <c r="C475" s="8"/>
      <c r="D475" s="8"/>
      <c r="E475" s="8">
        <v>1</v>
      </c>
      <c r="F475" s="8">
        <v>1</v>
      </c>
    </row>
    <row r="476" spans="1:6" x14ac:dyDescent="0.3">
      <c r="A476" s="7">
        <v>42172.208333333336</v>
      </c>
      <c r="B476" s="8"/>
      <c r="C476" s="8"/>
      <c r="D476" s="8"/>
      <c r="E476" s="8">
        <v>1</v>
      </c>
      <c r="F476" s="8">
        <v>1</v>
      </c>
    </row>
    <row r="477" spans="1:6" x14ac:dyDescent="0.3">
      <c r="A477" s="7">
        <v>42174.208333333336</v>
      </c>
      <c r="B477" s="8"/>
      <c r="C477" s="8">
        <v>1</v>
      </c>
      <c r="D477" s="8"/>
      <c r="E477" s="8"/>
      <c r="F477" s="8">
        <v>1</v>
      </c>
    </row>
    <row r="478" spans="1:6" x14ac:dyDescent="0.3">
      <c r="A478" s="7">
        <v>42176.208333333336</v>
      </c>
      <c r="B478" s="8"/>
      <c r="C478" s="8"/>
      <c r="D478" s="8"/>
      <c r="E478" s="8">
        <v>1</v>
      </c>
      <c r="F478" s="8">
        <v>1</v>
      </c>
    </row>
    <row r="479" spans="1:6" x14ac:dyDescent="0.3">
      <c r="A479" s="7">
        <v>42180.208333333336</v>
      </c>
      <c r="B479" s="8"/>
      <c r="C479" s="8"/>
      <c r="D479" s="8"/>
      <c r="E479" s="8">
        <v>2</v>
      </c>
      <c r="F479" s="8">
        <v>2</v>
      </c>
    </row>
    <row r="480" spans="1:6" x14ac:dyDescent="0.3">
      <c r="A480" s="7">
        <v>42186.208333333336</v>
      </c>
      <c r="B480" s="8"/>
      <c r="C480" s="8"/>
      <c r="D480" s="8"/>
      <c r="E480" s="8">
        <v>2</v>
      </c>
      <c r="F480" s="8">
        <v>2</v>
      </c>
    </row>
    <row r="481" spans="1:6" x14ac:dyDescent="0.3">
      <c r="A481" s="7">
        <v>42190.208333333336</v>
      </c>
      <c r="B481" s="8"/>
      <c r="C481" s="8">
        <v>1</v>
      </c>
      <c r="D481" s="8"/>
      <c r="E481" s="8"/>
      <c r="F481" s="8">
        <v>1</v>
      </c>
    </row>
    <row r="482" spans="1:6" x14ac:dyDescent="0.3">
      <c r="A482" s="7">
        <v>42192.208333333336</v>
      </c>
      <c r="B482" s="8"/>
      <c r="C482" s="8">
        <v>1</v>
      </c>
      <c r="D482" s="8"/>
      <c r="E482" s="8"/>
      <c r="F482" s="8">
        <v>1</v>
      </c>
    </row>
    <row r="483" spans="1:6" x14ac:dyDescent="0.3">
      <c r="A483" s="7">
        <v>42194.208333333336</v>
      </c>
      <c r="B483" s="8"/>
      <c r="C483" s="8">
        <v>2</v>
      </c>
      <c r="D483" s="8"/>
      <c r="E483" s="8"/>
      <c r="F483" s="8">
        <v>2</v>
      </c>
    </row>
    <row r="484" spans="1:6" x14ac:dyDescent="0.3">
      <c r="A484" s="7">
        <v>42201.208333333336</v>
      </c>
      <c r="B484" s="8"/>
      <c r="C484" s="8"/>
      <c r="D484" s="8"/>
      <c r="E484" s="8">
        <v>1</v>
      </c>
      <c r="F484" s="8">
        <v>1</v>
      </c>
    </row>
    <row r="485" spans="1:6" x14ac:dyDescent="0.3">
      <c r="A485" s="7">
        <v>42202.208333333336</v>
      </c>
      <c r="B485" s="8"/>
      <c r="C485" s="8">
        <v>1</v>
      </c>
      <c r="D485" s="8"/>
      <c r="E485" s="8"/>
      <c r="F485" s="8">
        <v>1</v>
      </c>
    </row>
    <row r="486" spans="1:6" x14ac:dyDescent="0.3">
      <c r="A486" s="7">
        <v>42209.208333333336</v>
      </c>
      <c r="B486" s="8"/>
      <c r="C486" s="8"/>
      <c r="D486" s="8"/>
      <c r="E486" s="8">
        <v>1</v>
      </c>
      <c r="F486" s="8">
        <v>1</v>
      </c>
    </row>
    <row r="487" spans="1:6" x14ac:dyDescent="0.3">
      <c r="A487" s="7">
        <v>42212.208333333336</v>
      </c>
      <c r="B487" s="8"/>
      <c r="C487" s="8">
        <v>1</v>
      </c>
      <c r="D487" s="8"/>
      <c r="E487" s="8"/>
      <c r="F487" s="8">
        <v>1</v>
      </c>
    </row>
    <row r="488" spans="1:6" x14ac:dyDescent="0.3">
      <c r="A488" s="7">
        <v>42213.208333333336</v>
      </c>
      <c r="B488" s="8"/>
      <c r="C488" s="8"/>
      <c r="D488" s="8"/>
      <c r="E488" s="8">
        <v>1</v>
      </c>
      <c r="F488" s="8">
        <v>1</v>
      </c>
    </row>
    <row r="489" spans="1:6" x14ac:dyDescent="0.3">
      <c r="A489" s="7">
        <v>42219.208333333336</v>
      </c>
      <c r="B489" s="8"/>
      <c r="C489" s="8"/>
      <c r="D489" s="8"/>
      <c r="E489" s="8">
        <v>1</v>
      </c>
      <c r="F489" s="8">
        <v>1</v>
      </c>
    </row>
    <row r="490" spans="1:6" x14ac:dyDescent="0.3">
      <c r="A490" s="7">
        <v>42229.208333333336</v>
      </c>
      <c r="B490" s="8"/>
      <c r="C490" s="8"/>
      <c r="D490" s="8"/>
      <c r="E490" s="8">
        <v>1</v>
      </c>
      <c r="F490" s="8">
        <v>1</v>
      </c>
    </row>
    <row r="491" spans="1:6" x14ac:dyDescent="0.3">
      <c r="A491" s="7">
        <v>42230.208333333336</v>
      </c>
      <c r="B491" s="8"/>
      <c r="C491" s="8">
        <v>1</v>
      </c>
      <c r="D491" s="8"/>
      <c r="E491" s="8"/>
      <c r="F491" s="8">
        <v>1</v>
      </c>
    </row>
    <row r="492" spans="1:6" x14ac:dyDescent="0.3">
      <c r="A492" s="7">
        <v>42237.208333333336</v>
      </c>
      <c r="B492" s="8"/>
      <c r="C492" s="8">
        <v>1</v>
      </c>
      <c r="D492" s="8"/>
      <c r="E492" s="8"/>
      <c r="F492" s="8">
        <v>1</v>
      </c>
    </row>
    <row r="493" spans="1:6" x14ac:dyDescent="0.3">
      <c r="A493" s="7">
        <v>42239.208333333336</v>
      </c>
      <c r="B493" s="8"/>
      <c r="C493" s="8">
        <v>1</v>
      </c>
      <c r="D493" s="8"/>
      <c r="E493" s="8"/>
      <c r="F493" s="8">
        <v>1</v>
      </c>
    </row>
    <row r="494" spans="1:6" x14ac:dyDescent="0.3">
      <c r="A494" s="7">
        <v>42240.208333333336</v>
      </c>
      <c r="B494" s="8"/>
      <c r="C494" s="8">
        <v>1</v>
      </c>
      <c r="D494" s="8"/>
      <c r="E494" s="8">
        <v>2</v>
      </c>
      <c r="F494" s="8">
        <v>3</v>
      </c>
    </row>
    <row r="495" spans="1:6" x14ac:dyDescent="0.3">
      <c r="A495" s="7">
        <v>42244.208333333336</v>
      </c>
      <c r="B495" s="8"/>
      <c r="C495" s="8">
        <v>1</v>
      </c>
      <c r="D495" s="8"/>
      <c r="E495" s="8"/>
      <c r="F495" s="8">
        <v>1</v>
      </c>
    </row>
    <row r="496" spans="1:6" x14ac:dyDescent="0.3">
      <c r="A496" s="7">
        <v>42245.208333333336</v>
      </c>
      <c r="B496" s="8"/>
      <c r="C496" s="8">
        <v>1</v>
      </c>
      <c r="D496" s="8"/>
      <c r="E496" s="8"/>
      <c r="F496" s="8">
        <v>1</v>
      </c>
    </row>
    <row r="497" spans="1:6" x14ac:dyDescent="0.3">
      <c r="A497" s="7">
        <v>42246.208333333336</v>
      </c>
      <c r="B497" s="8">
        <v>1</v>
      </c>
      <c r="C497" s="8"/>
      <c r="D497" s="8"/>
      <c r="E497" s="8"/>
      <c r="F497" s="8">
        <v>1</v>
      </c>
    </row>
    <row r="498" spans="1:6" x14ac:dyDescent="0.3">
      <c r="A498" s="7">
        <v>42250.208333333336</v>
      </c>
      <c r="B498" s="8"/>
      <c r="C498" s="8"/>
      <c r="D498" s="8"/>
      <c r="E498" s="8">
        <v>1</v>
      </c>
      <c r="F498" s="8">
        <v>1</v>
      </c>
    </row>
    <row r="499" spans="1:6" x14ac:dyDescent="0.3">
      <c r="A499" s="7">
        <v>42260.208333333336</v>
      </c>
      <c r="B499" s="8"/>
      <c r="C499" s="8"/>
      <c r="D499" s="8"/>
      <c r="E499" s="8">
        <v>1</v>
      </c>
      <c r="F499" s="8">
        <v>1</v>
      </c>
    </row>
    <row r="500" spans="1:6" x14ac:dyDescent="0.3">
      <c r="A500" s="7">
        <v>42261.208333333336</v>
      </c>
      <c r="B500" s="8"/>
      <c r="C500" s="8"/>
      <c r="D500" s="8"/>
      <c r="E500" s="8">
        <v>1</v>
      </c>
      <c r="F500" s="8">
        <v>1</v>
      </c>
    </row>
    <row r="501" spans="1:6" x14ac:dyDescent="0.3">
      <c r="A501" s="7">
        <v>42265.208333333336</v>
      </c>
      <c r="B501" s="8"/>
      <c r="C501" s="8">
        <v>1</v>
      </c>
      <c r="D501" s="8"/>
      <c r="E501" s="8"/>
      <c r="F501" s="8">
        <v>1</v>
      </c>
    </row>
    <row r="502" spans="1:6" x14ac:dyDescent="0.3">
      <c r="A502" s="7">
        <v>42268.208333333336</v>
      </c>
      <c r="B502" s="8"/>
      <c r="C502" s="8"/>
      <c r="D502" s="8"/>
      <c r="E502" s="8">
        <v>1</v>
      </c>
      <c r="F502" s="8">
        <v>1</v>
      </c>
    </row>
    <row r="503" spans="1:6" x14ac:dyDescent="0.3">
      <c r="A503" s="7">
        <v>42270.208333333336</v>
      </c>
      <c r="B503" s="8"/>
      <c r="C503" s="8">
        <v>1</v>
      </c>
      <c r="D503" s="8"/>
      <c r="E503" s="8"/>
      <c r="F503" s="8">
        <v>1</v>
      </c>
    </row>
    <row r="504" spans="1:6" x14ac:dyDescent="0.3">
      <c r="A504" s="7">
        <v>42275.208333333336</v>
      </c>
      <c r="B504" s="8">
        <v>1</v>
      </c>
      <c r="C504" s="8"/>
      <c r="D504" s="8"/>
      <c r="E504" s="8"/>
      <c r="F504" s="8">
        <v>1</v>
      </c>
    </row>
    <row r="505" spans="1:6" x14ac:dyDescent="0.3">
      <c r="A505" s="7">
        <v>42279.208333333336</v>
      </c>
      <c r="B505" s="8"/>
      <c r="C505" s="8"/>
      <c r="D505" s="8"/>
      <c r="E505" s="8">
        <v>1</v>
      </c>
      <c r="F505" s="8">
        <v>1</v>
      </c>
    </row>
    <row r="506" spans="1:6" x14ac:dyDescent="0.3">
      <c r="A506" s="7">
        <v>42280.208333333336</v>
      </c>
      <c r="B506" s="8"/>
      <c r="C506" s="8">
        <v>1</v>
      </c>
      <c r="D506" s="8"/>
      <c r="E506" s="8">
        <v>1</v>
      </c>
      <c r="F506" s="8">
        <v>2</v>
      </c>
    </row>
    <row r="507" spans="1:6" x14ac:dyDescent="0.3">
      <c r="A507" s="7">
        <v>42282.208333333336</v>
      </c>
      <c r="B507" s="8"/>
      <c r="C507" s="8"/>
      <c r="D507" s="8"/>
      <c r="E507" s="8">
        <v>1</v>
      </c>
      <c r="F507" s="8">
        <v>1</v>
      </c>
    </row>
    <row r="508" spans="1:6" x14ac:dyDescent="0.3">
      <c r="A508" s="7">
        <v>42283.208333333336</v>
      </c>
      <c r="B508" s="8"/>
      <c r="C508" s="8">
        <v>1</v>
      </c>
      <c r="D508" s="8"/>
      <c r="E508" s="8"/>
      <c r="F508" s="8">
        <v>1</v>
      </c>
    </row>
    <row r="509" spans="1:6" x14ac:dyDescent="0.3">
      <c r="A509" s="7">
        <v>42293.208333333336</v>
      </c>
      <c r="B509" s="8"/>
      <c r="C509" s="8">
        <v>1</v>
      </c>
      <c r="D509" s="8"/>
      <c r="E509" s="8"/>
      <c r="F509" s="8">
        <v>1</v>
      </c>
    </row>
    <row r="510" spans="1:6" x14ac:dyDescent="0.3">
      <c r="A510" s="7">
        <v>42298.208333333336</v>
      </c>
      <c r="B510" s="8"/>
      <c r="C510" s="8">
        <v>1</v>
      </c>
      <c r="D510" s="8"/>
      <c r="E510" s="8"/>
      <c r="F510" s="8">
        <v>1</v>
      </c>
    </row>
    <row r="511" spans="1:6" x14ac:dyDescent="0.3">
      <c r="A511" s="7">
        <v>42299.208333333336</v>
      </c>
      <c r="B511" s="8"/>
      <c r="C511" s="8"/>
      <c r="D511" s="8"/>
      <c r="E511" s="8">
        <v>1</v>
      </c>
      <c r="F511" s="8">
        <v>1</v>
      </c>
    </row>
    <row r="512" spans="1:6" x14ac:dyDescent="0.3">
      <c r="A512" s="7">
        <v>42307.208333333336</v>
      </c>
      <c r="B512" s="8"/>
      <c r="C512" s="8">
        <v>1</v>
      </c>
      <c r="D512" s="8"/>
      <c r="E512" s="8"/>
      <c r="F512" s="8">
        <v>1</v>
      </c>
    </row>
    <row r="513" spans="1:6" x14ac:dyDescent="0.3">
      <c r="A513" s="7">
        <v>42315.25</v>
      </c>
      <c r="B513" s="8"/>
      <c r="C513" s="8">
        <v>2</v>
      </c>
      <c r="D513" s="8"/>
      <c r="E513" s="8"/>
      <c r="F513" s="8">
        <v>2</v>
      </c>
    </row>
    <row r="514" spans="1:6" x14ac:dyDescent="0.3">
      <c r="A514" s="7">
        <v>42322.25</v>
      </c>
      <c r="B514" s="8"/>
      <c r="C514" s="8"/>
      <c r="D514" s="8"/>
      <c r="E514" s="8">
        <v>1</v>
      </c>
      <c r="F514" s="8">
        <v>1</v>
      </c>
    </row>
    <row r="515" spans="1:6" x14ac:dyDescent="0.3">
      <c r="A515" s="7">
        <v>42331.25</v>
      </c>
      <c r="B515" s="8"/>
      <c r="C515" s="8"/>
      <c r="D515" s="8"/>
      <c r="E515" s="8">
        <v>1</v>
      </c>
      <c r="F515" s="8">
        <v>1</v>
      </c>
    </row>
    <row r="516" spans="1:6" x14ac:dyDescent="0.3">
      <c r="A516" s="7">
        <v>42332.25</v>
      </c>
      <c r="B516" s="8"/>
      <c r="C516" s="8">
        <v>1</v>
      </c>
      <c r="D516" s="8"/>
      <c r="E516" s="8"/>
      <c r="F516" s="8">
        <v>1</v>
      </c>
    </row>
    <row r="517" spans="1:6" x14ac:dyDescent="0.3">
      <c r="A517" s="7">
        <v>42334.25</v>
      </c>
      <c r="B517" s="8">
        <v>1</v>
      </c>
      <c r="C517" s="8"/>
      <c r="D517" s="8"/>
      <c r="E517" s="8"/>
      <c r="F517" s="8">
        <v>1</v>
      </c>
    </row>
    <row r="518" spans="1:6" x14ac:dyDescent="0.3">
      <c r="A518" s="7">
        <v>42337.25</v>
      </c>
      <c r="B518" s="8"/>
      <c r="C518" s="8"/>
      <c r="D518" s="8"/>
      <c r="E518" s="8">
        <v>1</v>
      </c>
      <c r="F518" s="8">
        <v>1</v>
      </c>
    </row>
    <row r="519" spans="1:6" x14ac:dyDescent="0.3">
      <c r="A519" s="7">
        <v>42345.25</v>
      </c>
      <c r="B519" s="8"/>
      <c r="C519" s="8"/>
      <c r="D519" s="8">
        <v>1</v>
      </c>
      <c r="E519" s="8"/>
      <c r="F519" s="8">
        <v>1</v>
      </c>
    </row>
    <row r="520" spans="1:6" x14ac:dyDescent="0.3">
      <c r="A520" s="7">
        <v>42346.25</v>
      </c>
      <c r="B520" s="8"/>
      <c r="C520" s="8"/>
      <c r="D520" s="8"/>
      <c r="E520" s="8">
        <v>1</v>
      </c>
      <c r="F520" s="8">
        <v>1</v>
      </c>
    </row>
    <row r="521" spans="1:6" x14ac:dyDescent="0.3">
      <c r="A521" s="7">
        <v>42358.25</v>
      </c>
      <c r="B521" s="8"/>
      <c r="C521" s="8">
        <v>1</v>
      </c>
      <c r="D521" s="8"/>
      <c r="E521" s="8"/>
      <c r="F521" s="8">
        <v>1</v>
      </c>
    </row>
    <row r="522" spans="1:6" x14ac:dyDescent="0.3">
      <c r="A522" s="7">
        <v>42360.25</v>
      </c>
      <c r="B522" s="8"/>
      <c r="C522" s="8">
        <v>1</v>
      </c>
      <c r="D522" s="8"/>
      <c r="E522" s="8"/>
      <c r="F522" s="8">
        <v>1</v>
      </c>
    </row>
    <row r="523" spans="1:6" x14ac:dyDescent="0.3">
      <c r="A523" s="7">
        <v>42362.25</v>
      </c>
      <c r="B523" s="8">
        <v>1</v>
      </c>
      <c r="C523" s="8"/>
      <c r="D523" s="8"/>
      <c r="E523" s="8"/>
      <c r="F523" s="8">
        <v>1</v>
      </c>
    </row>
    <row r="524" spans="1:6" x14ac:dyDescent="0.3">
      <c r="A524" s="7">
        <v>42364.25</v>
      </c>
      <c r="B524" s="8"/>
      <c r="C524" s="8">
        <v>1</v>
      </c>
      <c r="D524" s="8"/>
      <c r="E524" s="8">
        <v>1</v>
      </c>
      <c r="F524" s="8">
        <v>2</v>
      </c>
    </row>
    <row r="525" spans="1:6" x14ac:dyDescent="0.3">
      <c r="A525" s="7">
        <v>42372.25</v>
      </c>
      <c r="B525" s="8"/>
      <c r="C525" s="8"/>
      <c r="D525" s="8"/>
      <c r="E525" s="8">
        <v>1</v>
      </c>
      <c r="F525" s="8">
        <v>1</v>
      </c>
    </row>
    <row r="526" spans="1:6" x14ac:dyDescent="0.3">
      <c r="A526" s="7">
        <v>42374.25</v>
      </c>
      <c r="B526" s="8"/>
      <c r="C526" s="8"/>
      <c r="D526" s="8"/>
      <c r="E526" s="8">
        <v>1</v>
      </c>
      <c r="F526" s="8">
        <v>1</v>
      </c>
    </row>
    <row r="527" spans="1:6" x14ac:dyDescent="0.3">
      <c r="A527" s="7">
        <v>42376.25</v>
      </c>
      <c r="B527" s="8"/>
      <c r="C527" s="8">
        <v>1</v>
      </c>
      <c r="D527" s="8"/>
      <c r="E527" s="8"/>
      <c r="F527" s="8">
        <v>1</v>
      </c>
    </row>
    <row r="528" spans="1:6" x14ac:dyDescent="0.3">
      <c r="A528" s="7">
        <v>42377.25</v>
      </c>
      <c r="B528" s="8"/>
      <c r="C528" s="8"/>
      <c r="D528" s="8"/>
      <c r="E528" s="8">
        <v>1</v>
      </c>
      <c r="F528" s="8">
        <v>1</v>
      </c>
    </row>
    <row r="529" spans="1:6" x14ac:dyDescent="0.3">
      <c r="A529" s="7">
        <v>42378.25</v>
      </c>
      <c r="B529" s="8"/>
      <c r="C529" s="8">
        <v>1</v>
      </c>
      <c r="D529" s="8"/>
      <c r="E529" s="8"/>
      <c r="F529" s="8">
        <v>1</v>
      </c>
    </row>
    <row r="530" spans="1:6" x14ac:dyDescent="0.3">
      <c r="A530" s="7">
        <v>42387.25</v>
      </c>
      <c r="B530" s="8"/>
      <c r="C530" s="8">
        <v>1</v>
      </c>
      <c r="D530" s="8"/>
      <c r="E530" s="8"/>
      <c r="F530" s="8">
        <v>1</v>
      </c>
    </row>
    <row r="531" spans="1:6" x14ac:dyDescent="0.3">
      <c r="A531" s="7">
        <v>42391.25</v>
      </c>
      <c r="B531" s="8"/>
      <c r="C531" s="8">
        <v>1</v>
      </c>
      <c r="D531" s="8"/>
      <c r="E531" s="8"/>
      <c r="F531" s="8">
        <v>1</v>
      </c>
    </row>
    <row r="532" spans="1:6" x14ac:dyDescent="0.3">
      <c r="A532" s="7">
        <v>42393.25</v>
      </c>
      <c r="B532" s="8"/>
      <c r="C532" s="8">
        <v>2</v>
      </c>
      <c r="D532" s="8"/>
      <c r="E532" s="8"/>
      <c r="F532" s="8">
        <v>2</v>
      </c>
    </row>
    <row r="533" spans="1:6" x14ac:dyDescent="0.3">
      <c r="A533" s="7">
        <v>42399.25</v>
      </c>
      <c r="B533" s="8"/>
      <c r="C533" s="8">
        <v>1</v>
      </c>
      <c r="D533" s="8"/>
      <c r="E533" s="8">
        <v>1</v>
      </c>
      <c r="F533" s="8">
        <v>2</v>
      </c>
    </row>
    <row r="534" spans="1:6" x14ac:dyDescent="0.3">
      <c r="A534" s="7">
        <v>42403.25</v>
      </c>
      <c r="B534" s="8"/>
      <c r="C534" s="8"/>
      <c r="D534" s="8"/>
      <c r="E534" s="8">
        <v>1</v>
      </c>
      <c r="F534" s="8">
        <v>1</v>
      </c>
    </row>
    <row r="535" spans="1:6" x14ac:dyDescent="0.3">
      <c r="A535" s="7">
        <v>42405.25</v>
      </c>
      <c r="B535" s="8"/>
      <c r="C535" s="8">
        <v>1</v>
      </c>
      <c r="D535" s="8"/>
      <c r="E535" s="8"/>
      <c r="F535" s="8">
        <v>1</v>
      </c>
    </row>
    <row r="536" spans="1:6" x14ac:dyDescent="0.3">
      <c r="A536" s="7">
        <v>42408.25</v>
      </c>
      <c r="B536" s="8"/>
      <c r="C536" s="8">
        <v>1</v>
      </c>
      <c r="D536" s="8"/>
      <c r="E536" s="8"/>
      <c r="F536" s="8">
        <v>1</v>
      </c>
    </row>
    <row r="537" spans="1:6" x14ac:dyDescent="0.3">
      <c r="A537" s="7">
        <v>42419.25</v>
      </c>
      <c r="B537" s="8"/>
      <c r="C537" s="8"/>
      <c r="D537" s="8"/>
      <c r="E537" s="8">
        <v>1</v>
      </c>
      <c r="F537" s="8">
        <v>1</v>
      </c>
    </row>
    <row r="538" spans="1:6" x14ac:dyDescent="0.3">
      <c r="A538" s="7">
        <v>42422.25</v>
      </c>
      <c r="B538" s="8"/>
      <c r="C538" s="8"/>
      <c r="D538" s="8"/>
      <c r="E538" s="8">
        <v>1</v>
      </c>
      <c r="F538" s="8">
        <v>1</v>
      </c>
    </row>
    <row r="539" spans="1:6" x14ac:dyDescent="0.3">
      <c r="A539" s="7">
        <v>42424.25</v>
      </c>
      <c r="B539" s="8"/>
      <c r="C539" s="8">
        <v>1</v>
      </c>
      <c r="D539" s="8"/>
      <c r="E539" s="8">
        <v>1</v>
      </c>
      <c r="F539" s="8">
        <v>2</v>
      </c>
    </row>
    <row r="540" spans="1:6" x14ac:dyDescent="0.3">
      <c r="A540" s="7">
        <v>42425.25</v>
      </c>
      <c r="B540" s="8"/>
      <c r="C540" s="8">
        <v>1</v>
      </c>
      <c r="D540" s="8"/>
      <c r="E540" s="8">
        <v>1</v>
      </c>
      <c r="F540" s="8">
        <v>2</v>
      </c>
    </row>
    <row r="541" spans="1:6" x14ac:dyDescent="0.3">
      <c r="A541" s="7">
        <v>42426.25</v>
      </c>
      <c r="B541" s="8"/>
      <c r="C541" s="8"/>
      <c r="D541" s="8"/>
      <c r="E541" s="8">
        <v>1</v>
      </c>
      <c r="F541" s="8">
        <v>1</v>
      </c>
    </row>
    <row r="542" spans="1:6" x14ac:dyDescent="0.3">
      <c r="A542" s="7">
        <v>42431.25</v>
      </c>
      <c r="B542" s="8"/>
      <c r="C542" s="8"/>
      <c r="D542" s="8"/>
      <c r="E542" s="8">
        <v>1</v>
      </c>
      <c r="F542" s="8">
        <v>1</v>
      </c>
    </row>
    <row r="543" spans="1:6" x14ac:dyDescent="0.3">
      <c r="A543" s="7">
        <v>42432.25</v>
      </c>
      <c r="B543" s="8"/>
      <c r="C543" s="8">
        <v>2</v>
      </c>
      <c r="D543" s="8"/>
      <c r="E543" s="8"/>
      <c r="F543" s="8">
        <v>2</v>
      </c>
    </row>
    <row r="544" spans="1:6" x14ac:dyDescent="0.3">
      <c r="A544" s="7">
        <v>42433.25</v>
      </c>
      <c r="B544" s="8">
        <v>1</v>
      </c>
      <c r="C544" s="8"/>
      <c r="D544" s="8"/>
      <c r="E544" s="8"/>
      <c r="F544" s="8">
        <v>1</v>
      </c>
    </row>
    <row r="545" spans="1:6" x14ac:dyDescent="0.3">
      <c r="A545" s="7">
        <v>42434.25</v>
      </c>
      <c r="B545" s="8"/>
      <c r="C545" s="8">
        <v>1</v>
      </c>
      <c r="D545" s="8"/>
      <c r="E545" s="8"/>
      <c r="F545" s="8">
        <v>1</v>
      </c>
    </row>
    <row r="546" spans="1:6" x14ac:dyDescent="0.3">
      <c r="A546" s="7">
        <v>42435.25</v>
      </c>
      <c r="B546" s="8"/>
      <c r="C546" s="8"/>
      <c r="D546" s="8"/>
      <c r="E546" s="8">
        <v>1</v>
      </c>
      <c r="F546" s="8">
        <v>1</v>
      </c>
    </row>
    <row r="547" spans="1:6" x14ac:dyDescent="0.3">
      <c r="A547" s="7">
        <v>42436.25</v>
      </c>
      <c r="B547" s="8"/>
      <c r="C547" s="8"/>
      <c r="D547" s="8"/>
      <c r="E547" s="8">
        <v>1</v>
      </c>
      <c r="F547" s="8">
        <v>1</v>
      </c>
    </row>
    <row r="548" spans="1:6" x14ac:dyDescent="0.3">
      <c r="A548" s="7">
        <v>42444.208333333336</v>
      </c>
      <c r="B548" s="8"/>
      <c r="C548" s="8">
        <v>1</v>
      </c>
      <c r="D548" s="8"/>
      <c r="E548" s="8"/>
      <c r="F548" s="8">
        <v>1</v>
      </c>
    </row>
    <row r="549" spans="1:6" x14ac:dyDescent="0.3">
      <c r="A549" s="7">
        <v>42445.208333333336</v>
      </c>
      <c r="B549" s="8"/>
      <c r="C549" s="8">
        <v>1</v>
      </c>
      <c r="D549" s="8"/>
      <c r="E549" s="8"/>
      <c r="F549" s="8">
        <v>1</v>
      </c>
    </row>
    <row r="550" spans="1:6" x14ac:dyDescent="0.3">
      <c r="A550" s="7">
        <v>42446.208333333336</v>
      </c>
      <c r="B550" s="8"/>
      <c r="C550" s="8"/>
      <c r="D550" s="8"/>
      <c r="E550" s="8">
        <v>1</v>
      </c>
      <c r="F550" s="8">
        <v>1</v>
      </c>
    </row>
    <row r="551" spans="1:6" x14ac:dyDescent="0.3">
      <c r="A551" s="7">
        <v>42448.208333333336</v>
      </c>
      <c r="B551" s="8"/>
      <c r="C551" s="8"/>
      <c r="D551" s="8"/>
      <c r="E551" s="8">
        <v>1</v>
      </c>
      <c r="F551" s="8">
        <v>1</v>
      </c>
    </row>
    <row r="552" spans="1:6" x14ac:dyDescent="0.3">
      <c r="A552" s="7">
        <v>42456.208333333336</v>
      </c>
      <c r="B552" s="8"/>
      <c r="C552" s="8"/>
      <c r="D552" s="8"/>
      <c r="E552" s="8">
        <v>1</v>
      </c>
      <c r="F552" s="8">
        <v>1</v>
      </c>
    </row>
    <row r="553" spans="1:6" x14ac:dyDescent="0.3">
      <c r="A553" s="7">
        <v>42459.208333333336</v>
      </c>
      <c r="B553" s="8"/>
      <c r="C553" s="8"/>
      <c r="D553" s="8"/>
      <c r="E553" s="8">
        <v>1</v>
      </c>
      <c r="F553" s="8">
        <v>1</v>
      </c>
    </row>
    <row r="554" spans="1:6" x14ac:dyDescent="0.3">
      <c r="A554" s="7">
        <v>42461.208333333336</v>
      </c>
      <c r="B554" s="8"/>
      <c r="C554" s="8"/>
      <c r="D554" s="8"/>
      <c r="E554" s="8">
        <v>1</v>
      </c>
      <c r="F554" s="8">
        <v>1</v>
      </c>
    </row>
    <row r="555" spans="1:6" x14ac:dyDescent="0.3">
      <c r="A555" s="7">
        <v>42468.208333333336</v>
      </c>
      <c r="B555" s="8"/>
      <c r="C555" s="8"/>
      <c r="D555" s="8"/>
      <c r="E555" s="8">
        <v>1</v>
      </c>
      <c r="F555" s="8">
        <v>1</v>
      </c>
    </row>
    <row r="556" spans="1:6" x14ac:dyDescent="0.3">
      <c r="A556" s="7">
        <v>42475.208333333336</v>
      </c>
      <c r="B556" s="8"/>
      <c r="C556" s="8">
        <v>1</v>
      </c>
      <c r="D556" s="8"/>
      <c r="E556" s="8"/>
      <c r="F556" s="8">
        <v>1</v>
      </c>
    </row>
    <row r="557" spans="1:6" x14ac:dyDescent="0.3">
      <c r="A557" s="7">
        <v>42489.208333333336</v>
      </c>
      <c r="B557" s="8"/>
      <c r="C557" s="8"/>
      <c r="D557" s="8"/>
      <c r="E557" s="8">
        <v>1</v>
      </c>
      <c r="F557" s="8">
        <v>1</v>
      </c>
    </row>
    <row r="558" spans="1:6" x14ac:dyDescent="0.3">
      <c r="A558" s="7">
        <v>42496.208333333336</v>
      </c>
      <c r="B558" s="8"/>
      <c r="C558" s="8"/>
      <c r="D558" s="8">
        <v>1</v>
      </c>
      <c r="E558" s="8"/>
      <c r="F558" s="8">
        <v>1</v>
      </c>
    </row>
    <row r="559" spans="1:6" x14ac:dyDescent="0.3">
      <c r="A559" s="7">
        <v>42502.208333333336</v>
      </c>
      <c r="B559" s="8"/>
      <c r="C559" s="8">
        <v>2</v>
      </c>
      <c r="D559" s="8"/>
      <c r="E559" s="8"/>
      <c r="F559" s="8">
        <v>2</v>
      </c>
    </row>
    <row r="560" spans="1:6" x14ac:dyDescent="0.3">
      <c r="A560" s="7">
        <v>42507.208333333336</v>
      </c>
      <c r="B560" s="8"/>
      <c r="C560" s="8">
        <v>1</v>
      </c>
      <c r="D560" s="8"/>
      <c r="E560" s="8"/>
      <c r="F560" s="8">
        <v>1</v>
      </c>
    </row>
    <row r="561" spans="1:6" x14ac:dyDescent="0.3">
      <c r="A561" s="7">
        <v>42513.208333333336</v>
      </c>
      <c r="B561" s="8"/>
      <c r="C561" s="8"/>
      <c r="D561" s="8"/>
      <c r="E561" s="8">
        <v>1</v>
      </c>
      <c r="F561" s="8">
        <v>1</v>
      </c>
    </row>
    <row r="562" spans="1:6" x14ac:dyDescent="0.3">
      <c r="A562" s="7">
        <v>42515.208333333336</v>
      </c>
      <c r="B562" s="8"/>
      <c r="C562" s="8">
        <v>1</v>
      </c>
      <c r="D562" s="8"/>
      <c r="E562" s="8"/>
      <c r="F562" s="8">
        <v>1</v>
      </c>
    </row>
    <row r="563" spans="1:6" x14ac:dyDescent="0.3">
      <c r="A563" s="7">
        <v>42517.208333333336</v>
      </c>
      <c r="B563" s="8"/>
      <c r="C563" s="8">
        <v>1</v>
      </c>
      <c r="D563" s="8"/>
      <c r="E563" s="8"/>
      <c r="F563" s="8">
        <v>1</v>
      </c>
    </row>
    <row r="564" spans="1:6" x14ac:dyDescent="0.3">
      <c r="A564" s="7">
        <v>42520.208333333336</v>
      </c>
      <c r="B564" s="8"/>
      <c r="C564" s="8">
        <v>1</v>
      </c>
      <c r="D564" s="8"/>
      <c r="E564" s="8"/>
      <c r="F564" s="8">
        <v>1</v>
      </c>
    </row>
    <row r="565" spans="1:6" x14ac:dyDescent="0.3">
      <c r="A565" s="7">
        <v>42532.208333333336</v>
      </c>
      <c r="B565" s="8"/>
      <c r="C565" s="8"/>
      <c r="D565" s="8"/>
      <c r="E565" s="8">
        <v>1</v>
      </c>
      <c r="F565" s="8">
        <v>1</v>
      </c>
    </row>
    <row r="566" spans="1:6" x14ac:dyDescent="0.3">
      <c r="A566" s="7">
        <v>42534.208333333336</v>
      </c>
      <c r="B566" s="8"/>
      <c r="C566" s="8"/>
      <c r="D566" s="8"/>
      <c r="E566" s="8">
        <v>1</v>
      </c>
      <c r="F566" s="8">
        <v>1</v>
      </c>
    </row>
    <row r="567" spans="1:6" x14ac:dyDescent="0.3">
      <c r="A567" s="7">
        <v>42541.208333333336</v>
      </c>
      <c r="B567" s="8"/>
      <c r="C567" s="8"/>
      <c r="D567" s="8"/>
      <c r="E567" s="8">
        <v>1</v>
      </c>
      <c r="F567" s="8">
        <v>1</v>
      </c>
    </row>
    <row r="568" spans="1:6" x14ac:dyDescent="0.3">
      <c r="A568" s="7">
        <v>42548.208333333336</v>
      </c>
      <c r="B568" s="8"/>
      <c r="C568" s="8">
        <v>1</v>
      </c>
      <c r="D568" s="8"/>
      <c r="E568" s="8"/>
      <c r="F568" s="8">
        <v>1</v>
      </c>
    </row>
    <row r="569" spans="1:6" x14ac:dyDescent="0.3">
      <c r="A569" s="7">
        <v>42550.208333333336</v>
      </c>
      <c r="B569" s="8">
        <v>1</v>
      </c>
      <c r="C569" s="8"/>
      <c r="D569" s="8"/>
      <c r="E569" s="8"/>
      <c r="F569" s="8">
        <v>1</v>
      </c>
    </row>
    <row r="570" spans="1:6" x14ac:dyDescent="0.3">
      <c r="A570" s="7">
        <v>42555.208333333336</v>
      </c>
      <c r="B570" s="8"/>
      <c r="C570" s="8"/>
      <c r="D570" s="8"/>
      <c r="E570" s="8">
        <v>1</v>
      </c>
      <c r="F570" s="8">
        <v>1</v>
      </c>
    </row>
    <row r="571" spans="1:6" x14ac:dyDescent="0.3">
      <c r="A571" s="7">
        <v>42557.208333333336</v>
      </c>
      <c r="B571" s="8"/>
      <c r="C571" s="8">
        <v>1</v>
      </c>
      <c r="D571" s="8"/>
      <c r="E571" s="8"/>
      <c r="F571" s="8">
        <v>1</v>
      </c>
    </row>
    <row r="572" spans="1:6" x14ac:dyDescent="0.3">
      <c r="A572" s="7">
        <v>42559.208333333336</v>
      </c>
      <c r="B572" s="8"/>
      <c r="C572" s="8"/>
      <c r="D572" s="8"/>
      <c r="E572" s="8">
        <v>2</v>
      </c>
      <c r="F572" s="8">
        <v>2</v>
      </c>
    </row>
    <row r="573" spans="1:6" x14ac:dyDescent="0.3">
      <c r="A573" s="7">
        <v>42561.208333333336</v>
      </c>
      <c r="B573" s="8"/>
      <c r="C573" s="8">
        <v>1</v>
      </c>
      <c r="D573" s="8"/>
      <c r="E573" s="8"/>
      <c r="F573" s="8">
        <v>1</v>
      </c>
    </row>
    <row r="574" spans="1:6" x14ac:dyDescent="0.3">
      <c r="A574" s="7">
        <v>42573.208333333336</v>
      </c>
      <c r="B574" s="8"/>
      <c r="C574" s="8"/>
      <c r="D574" s="8"/>
      <c r="E574" s="8">
        <v>1</v>
      </c>
      <c r="F574" s="8">
        <v>1</v>
      </c>
    </row>
    <row r="575" spans="1:6" x14ac:dyDescent="0.3">
      <c r="A575" s="7">
        <v>42576.208333333336</v>
      </c>
      <c r="B575" s="8"/>
      <c r="C575" s="8"/>
      <c r="D575" s="8"/>
      <c r="E575" s="8">
        <v>1</v>
      </c>
      <c r="F575" s="8">
        <v>1</v>
      </c>
    </row>
    <row r="576" spans="1:6" x14ac:dyDescent="0.3">
      <c r="A576" s="7">
        <v>42577.208333333336</v>
      </c>
      <c r="B576" s="8"/>
      <c r="C576" s="8">
        <v>1</v>
      </c>
      <c r="D576" s="8"/>
      <c r="E576" s="8"/>
      <c r="F576" s="8">
        <v>1</v>
      </c>
    </row>
    <row r="577" spans="1:6" x14ac:dyDescent="0.3">
      <c r="A577" s="7">
        <v>42579.208333333336</v>
      </c>
      <c r="B577" s="8"/>
      <c r="C577" s="8">
        <v>1</v>
      </c>
      <c r="D577" s="8"/>
      <c r="E577" s="8"/>
      <c r="F577" s="8">
        <v>1</v>
      </c>
    </row>
    <row r="578" spans="1:6" x14ac:dyDescent="0.3">
      <c r="A578" s="7">
        <v>42584.208333333336</v>
      </c>
      <c r="B578" s="8"/>
      <c r="C578" s="8"/>
      <c r="D578" s="8"/>
      <c r="E578" s="8">
        <v>1</v>
      </c>
      <c r="F578" s="8">
        <v>1</v>
      </c>
    </row>
    <row r="579" spans="1:6" x14ac:dyDescent="0.3">
      <c r="A579" s="7">
        <v>42587.208333333336</v>
      </c>
      <c r="B579" s="8"/>
      <c r="C579" s="8"/>
      <c r="D579" s="8"/>
      <c r="E579" s="8">
        <v>1</v>
      </c>
      <c r="F579" s="8">
        <v>1</v>
      </c>
    </row>
    <row r="580" spans="1:6" x14ac:dyDescent="0.3">
      <c r="A580" s="7">
        <v>42588.208333333336</v>
      </c>
      <c r="B580" s="8"/>
      <c r="C580" s="8">
        <v>1</v>
      </c>
      <c r="D580" s="8"/>
      <c r="E580" s="8"/>
      <c r="F580" s="8">
        <v>1</v>
      </c>
    </row>
    <row r="581" spans="1:6" x14ac:dyDescent="0.3">
      <c r="A581" s="7">
        <v>42589.208333333336</v>
      </c>
      <c r="B581" s="8"/>
      <c r="C581" s="8"/>
      <c r="D581" s="8"/>
      <c r="E581" s="8">
        <v>1</v>
      </c>
      <c r="F581" s="8">
        <v>1</v>
      </c>
    </row>
    <row r="582" spans="1:6" x14ac:dyDescent="0.3">
      <c r="A582" s="7">
        <v>42591.208333333336</v>
      </c>
      <c r="B582" s="8">
        <v>1</v>
      </c>
      <c r="C582" s="8"/>
      <c r="D582" s="8"/>
      <c r="E582" s="8"/>
      <c r="F582" s="8">
        <v>1</v>
      </c>
    </row>
    <row r="583" spans="1:6" x14ac:dyDescent="0.3">
      <c r="A583" s="7">
        <v>42596.208333333336</v>
      </c>
      <c r="B583" s="8"/>
      <c r="C583" s="8">
        <v>1</v>
      </c>
      <c r="D583" s="8"/>
      <c r="E583" s="8"/>
      <c r="F583" s="8">
        <v>1</v>
      </c>
    </row>
    <row r="584" spans="1:6" x14ac:dyDescent="0.3">
      <c r="A584" s="7">
        <v>42601.208333333336</v>
      </c>
      <c r="B584" s="8"/>
      <c r="C584" s="8"/>
      <c r="D584" s="8"/>
      <c r="E584" s="8">
        <v>1</v>
      </c>
      <c r="F584" s="8">
        <v>1</v>
      </c>
    </row>
    <row r="585" spans="1:6" x14ac:dyDescent="0.3">
      <c r="A585" s="7">
        <v>42604.208333333336</v>
      </c>
      <c r="B585" s="8"/>
      <c r="C585" s="8"/>
      <c r="D585" s="8"/>
      <c r="E585" s="8">
        <v>1</v>
      </c>
      <c r="F585" s="8">
        <v>1</v>
      </c>
    </row>
    <row r="586" spans="1:6" x14ac:dyDescent="0.3">
      <c r="A586" s="7">
        <v>42605.208333333336</v>
      </c>
      <c r="B586" s="8"/>
      <c r="C586" s="8"/>
      <c r="D586" s="8"/>
      <c r="E586" s="8">
        <v>1</v>
      </c>
      <c r="F586" s="8">
        <v>1</v>
      </c>
    </row>
    <row r="587" spans="1:6" x14ac:dyDescent="0.3">
      <c r="A587" s="7">
        <v>42613.208333333336</v>
      </c>
      <c r="B587" s="8"/>
      <c r="C587" s="8">
        <v>1</v>
      </c>
      <c r="D587" s="8"/>
      <c r="E587" s="8">
        <v>1</v>
      </c>
      <c r="F587" s="8">
        <v>2</v>
      </c>
    </row>
    <row r="588" spans="1:6" x14ac:dyDescent="0.3">
      <c r="A588" s="7">
        <v>42616.208333333336</v>
      </c>
      <c r="B588" s="8"/>
      <c r="C588" s="8">
        <v>2</v>
      </c>
      <c r="D588" s="8"/>
      <c r="E588" s="8"/>
      <c r="F588" s="8">
        <v>2</v>
      </c>
    </row>
    <row r="589" spans="1:6" x14ac:dyDescent="0.3">
      <c r="A589" s="7">
        <v>42623.208333333336</v>
      </c>
      <c r="B589" s="8"/>
      <c r="C589" s="8"/>
      <c r="D589" s="8"/>
      <c r="E589" s="8">
        <v>1</v>
      </c>
      <c r="F589" s="8">
        <v>1</v>
      </c>
    </row>
    <row r="590" spans="1:6" x14ac:dyDescent="0.3">
      <c r="A590" s="7">
        <v>42626.208333333336</v>
      </c>
      <c r="B590" s="8"/>
      <c r="C590" s="8"/>
      <c r="D590" s="8"/>
      <c r="E590" s="8">
        <v>1</v>
      </c>
      <c r="F590" s="8">
        <v>1</v>
      </c>
    </row>
    <row r="591" spans="1:6" x14ac:dyDescent="0.3">
      <c r="A591" s="7">
        <v>42657.208333333336</v>
      </c>
      <c r="B591" s="8"/>
      <c r="C591" s="8">
        <v>1</v>
      </c>
      <c r="D591" s="8"/>
      <c r="E591" s="8"/>
      <c r="F591" s="8">
        <v>1</v>
      </c>
    </row>
    <row r="592" spans="1:6" x14ac:dyDescent="0.3">
      <c r="A592" s="7">
        <v>42675.208333333336</v>
      </c>
      <c r="B592" s="8"/>
      <c r="C592" s="8">
        <v>1</v>
      </c>
      <c r="D592" s="8"/>
      <c r="E592" s="8"/>
      <c r="F592" s="8">
        <v>1</v>
      </c>
    </row>
    <row r="593" spans="1:6" x14ac:dyDescent="0.3">
      <c r="A593" s="7">
        <v>42676.208333333336</v>
      </c>
      <c r="B593" s="8"/>
      <c r="C593" s="8">
        <v>1</v>
      </c>
      <c r="D593" s="8"/>
      <c r="E593" s="8"/>
      <c r="F593" s="8">
        <v>1</v>
      </c>
    </row>
    <row r="594" spans="1:6" x14ac:dyDescent="0.3">
      <c r="A594" s="7">
        <v>42680.208333333336</v>
      </c>
      <c r="B594" s="8"/>
      <c r="C594" s="8"/>
      <c r="D594" s="8"/>
      <c r="E594" s="8">
        <v>1</v>
      </c>
      <c r="F594" s="8">
        <v>1</v>
      </c>
    </row>
    <row r="595" spans="1:6" x14ac:dyDescent="0.3">
      <c r="A595" s="7">
        <v>42685.25</v>
      </c>
      <c r="B595" s="8"/>
      <c r="C595" s="8"/>
      <c r="D595" s="8"/>
      <c r="E595" s="8">
        <v>1</v>
      </c>
      <c r="F595" s="8">
        <v>1</v>
      </c>
    </row>
    <row r="596" spans="1:6" x14ac:dyDescent="0.3">
      <c r="A596" s="7">
        <v>42686.25</v>
      </c>
      <c r="B596" s="8"/>
      <c r="C596" s="8">
        <v>1</v>
      </c>
      <c r="D596" s="8"/>
      <c r="E596" s="8">
        <v>1</v>
      </c>
      <c r="F596" s="8">
        <v>2</v>
      </c>
    </row>
    <row r="597" spans="1:6" x14ac:dyDescent="0.3">
      <c r="A597" s="7">
        <v>42688.25</v>
      </c>
      <c r="B597" s="8"/>
      <c r="C597" s="8">
        <v>1</v>
      </c>
      <c r="D597" s="8"/>
      <c r="E597" s="8"/>
      <c r="F597" s="8">
        <v>1</v>
      </c>
    </row>
    <row r="598" spans="1:6" x14ac:dyDescent="0.3">
      <c r="A598" s="7">
        <v>42697.25</v>
      </c>
      <c r="B598" s="8">
        <v>1</v>
      </c>
      <c r="C598" s="8"/>
      <c r="D598" s="8"/>
      <c r="E598" s="8"/>
      <c r="F598" s="8">
        <v>1</v>
      </c>
    </row>
    <row r="599" spans="1:6" x14ac:dyDescent="0.3">
      <c r="A599" s="7">
        <v>42700.25</v>
      </c>
      <c r="B599" s="8"/>
      <c r="C599" s="8">
        <v>1</v>
      </c>
      <c r="D599" s="8"/>
      <c r="E599" s="8"/>
      <c r="F599" s="8">
        <v>1</v>
      </c>
    </row>
    <row r="600" spans="1:6" x14ac:dyDescent="0.3">
      <c r="A600" s="7">
        <v>42701.25</v>
      </c>
      <c r="B600" s="8"/>
      <c r="C600" s="8"/>
      <c r="D600" s="8"/>
      <c r="E600" s="8">
        <v>2</v>
      </c>
      <c r="F600" s="8">
        <v>2</v>
      </c>
    </row>
    <row r="601" spans="1:6" x14ac:dyDescent="0.3">
      <c r="A601" s="7">
        <v>42705.25</v>
      </c>
      <c r="B601" s="8">
        <v>1</v>
      </c>
      <c r="C601" s="8">
        <v>1</v>
      </c>
      <c r="D601" s="8"/>
      <c r="E601" s="8"/>
      <c r="F601" s="8">
        <v>2</v>
      </c>
    </row>
    <row r="602" spans="1:6" x14ac:dyDescent="0.3">
      <c r="A602" s="7">
        <v>42712.25</v>
      </c>
      <c r="B602" s="8"/>
      <c r="C602" s="8"/>
      <c r="D602" s="8"/>
      <c r="E602" s="8">
        <v>1</v>
      </c>
      <c r="F602" s="8">
        <v>1</v>
      </c>
    </row>
    <row r="603" spans="1:6" x14ac:dyDescent="0.3">
      <c r="A603" s="7">
        <v>42715.25</v>
      </c>
      <c r="B603" s="8"/>
      <c r="C603" s="8">
        <v>1</v>
      </c>
      <c r="D603" s="8"/>
      <c r="E603" s="8"/>
      <c r="F603" s="8">
        <v>1</v>
      </c>
    </row>
    <row r="604" spans="1:6" x14ac:dyDescent="0.3">
      <c r="A604" s="7">
        <v>42716.25</v>
      </c>
      <c r="B604" s="8"/>
      <c r="C604" s="8"/>
      <c r="D604" s="8">
        <v>1</v>
      </c>
      <c r="E604" s="8">
        <v>1</v>
      </c>
      <c r="F604" s="8">
        <v>2</v>
      </c>
    </row>
    <row r="605" spans="1:6" x14ac:dyDescent="0.3">
      <c r="A605" s="7">
        <v>42723.25</v>
      </c>
      <c r="B605" s="8"/>
      <c r="C605" s="8"/>
      <c r="D605" s="8"/>
      <c r="E605" s="8">
        <v>1</v>
      </c>
      <c r="F605" s="8">
        <v>1</v>
      </c>
    </row>
    <row r="606" spans="1:6" x14ac:dyDescent="0.3">
      <c r="A606" s="7">
        <v>42724.25</v>
      </c>
      <c r="B606" s="8"/>
      <c r="C606" s="8">
        <v>1</v>
      </c>
      <c r="D606" s="8"/>
      <c r="E606" s="8"/>
      <c r="F606" s="8">
        <v>1</v>
      </c>
    </row>
    <row r="607" spans="1:6" x14ac:dyDescent="0.3">
      <c r="A607" s="7">
        <v>42726.25</v>
      </c>
      <c r="B607" s="8"/>
      <c r="C607" s="8"/>
      <c r="D607" s="8"/>
      <c r="E607" s="8">
        <v>1</v>
      </c>
      <c r="F607" s="8">
        <v>1</v>
      </c>
    </row>
    <row r="608" spans="1:6" x14ac:dyDescent="0.3">
      <c r="A608" s="7">
        <v>42730.25</v>
      </c>
      <c r="B608" s="8"/>
      <c r="C608" s="8"/>
      <c r="D608" s="8"/>
      <c r="E608" s="8">
        <v>1</v>
      </c>
      <c r="F608" s="8">
        <v>1</v>
      </c>
    </row>
    <row r="609" spans="1:6" x14ac:dyDescent="0.3">
      <c r="A609" s="7">
        <v>42733.25</v>
      </c>
      <c r="B609" s="8"/>
      <c r="C609" s="8"/>
      <c r="D609" s="8"/>
      <c r="E609" s="8">
        <v>1</v>
      </c>
      <c r="F609" s="8">
        <v>1</v>
      </c>
    </row>
    <row r="610" spans="1:6" x14ac:dyDescent="0.3">
      <c r="A610" s="7">
        <v>42746.25</v>
      </c>
      <c r="B610" s="8"/>
      <c r="C610" s="8"/>
      <c r="D610" s="8"/>
      <c r="E610" s="8">
        <v>1</v>
      </c>
      <c r="F610" s="8">
        <v>1</v>
      </c>
    </row>
    <row r="611" spans="1:6" x14ac:dyDescent="0.3">
      <c r="A611" s="7">
        <v>42752.25</v>
      </c>
      <c r="B611" s="8"/>
      <c r="C611" s="8"/>
      <c r="D611" s="8"/>
      <c r="E611" s="8">
        <v>1</v>
      </c>
      <c r="F611" s="8">
        <v>1</v>
      </c>
    </row>
    <row r="612" spans="1:6" x14ac:dyDescent="0.3">
      <c r="A612" s="7">
        <v>42757.25</v>
      </c>
      <c r="B612" s="8"/>
      <c r="C612" s="8"/>
      <c r="D612" s="8">
        <v>1</v>
      </c>
      <c r="E612" s="8"/>
      <c r="F612" s="8">
        <v>1</v>
      </c>
    </row>
    <row r="613" spans="1:6" x14ac:dyDescent="0.3">
      <c r="A613" s="7">
        <v>42763.25</v>
      </c>
      <c r="B613" s="8"/>
      <c r="C613" s="8"/>
      <c r="D613" s="8"/>
      <c r="E613" s="8">
        <v>1</v>
      </c>
      <c r="F613" s="8">
        <v>1</v>
      </c>
    </row>
    <row r="614" spans="1:6" x14ac:dyDescent="0.3">
      <c r="A614" s="7">
        <v>42769.25</v>
      </c>
      <c r="B614" s="8"/>
      <c r="C614" s="8">
        <v>1</v>
      </c>
      <c r="D614" s="8"/>
      <c r="E614" s="8"/>
      <c r="F614" s="8">
        <v>1</v>
      </c>
    </row>
    <row r="615" spans="1:6" x14ac:dyDescent="0.3">
      <c r="A615" s="7">
        <v>42776.25</v>
      </c>
      <c r="B615" s="8"/>
      <c r="C615" s="8">
        <v>1</v>
      </c>
      <c r="D615" s="8"/>
      <c r="E615" s="8">
        <v>1</v>
      </c>
      <c r="F615" s="8">
        <v>2</v>
      </c>
    </row>
    <row r="616" spans="1:6" x14ac:dyDescent="0.3">
      <c r="A616" s="7">
        <v>42779.25</v>
      </c>
      <c r="B616" s="8"/>
      <c r="C616" s="8">
        <v>1</v>
      </c>
      <c r="D616" s="8"/>
      <c r="E616" s="8"/>
      <c r="F616" s="8">
        <v>1</v>
      </c>
    </row>
    <row r="617" spans="1:6" x14ac:dyDescent="0.3">
      <c r="A617" s="7">
        <v>42782.25</v>
      </c>
      <c r="B617" s="8"/>
      <c r="C617" s="8">
        <v>1</v>
      </c>
      <c r="D617" s="8"/>
      <c r="E617" s="8"/>
      <c r="F617" s="8">
        <v>1</v>
      </c>
    </row>
    <row r="618" spans="1:6" x14ac:dyDescent="0.3">
      <c r="A618" s="7">
        <v>42783.25</v>
      </c>
      <c r="B618" s="8"/>
      <c r="C618" s="8"/>
      <c r="D618" s="8"/>
      <c r="E618" s="8">
        <v>1</v>
      </c>
      <c r="F618" s="8">
        <v>1</v>
      </c>
    </row>
    <row r="619" spans="1:6" x14ac:dyDescent="0.3">
      <c r="A619" s="7">
        <v>42786.25</v>
      </c>
      <c r="B619" s="8"/>
      <c r="C619" s="8"/>
      <c r="D619" s="8"/>
      <c r="E619" s="8">
        <v>1</v>
      </c>
      <c r="F619" s="8">
        <v>1</v>
      </c>
    </row>
    <row r="620" spans="1:6" x14ac:dyDescent="0.3">
      <c r="A620" s="7">
        <v>42787.25</v>
      </c>
      <c r="B620" s="8"/>
      <c r="C620" s="8"/>
      <c r="D620" s="8"/>
      <c r="E620" s="8">
        <v>1</v>
      </c>
      <c r="F620" s="8">
        <v>1</v>
      </c>
    </row>
    <row r="621" spans="1:6" x14ac:dyDescent="0.3">
      <c r="A621" s="7">
        <v>42788.25</v>
      </c>
      <c r="B621" s="8"/>
      <c r="C621" s="8"/>
      <c r="D621" s="8"/>
      <c r="E621" s="8">
        <v>1</v>
      </c>
      <c r="F621" s="8">
        <v>1</v>
      </c>
    </row>
    <row r="622" spans="1:6" x14ac:dyDescent="0.3">
      <c r="A622" s="7">
        <v>42794.25</v>
      </c>
      <c r="B622" s="8"/>
      <c r="C622" s="8"/>
      <c r="D622" s="8"/>
      <c r="E622" s="8">
        <v>1</v>
      </c>
      <c r="F622" s="8">
        <v>1</v>
      </c>
    </row>
    <row r="623" spans="1:6" x14ac:dyDescent="0.3">
      <c r="A623" s="7">
        <v>42795.25</v>
      </c>
      <c r="B623" s="8"/>
      <c r="C623" s="8"/>
      <c r="D623" s="8"/>
      <c r="E623" s="8">
        <v>1</v>
      </c>
      <c r="F623" s="8">
        <v>1</v>
      </c>
    </row>
    <row r="624" spans="1:6" x14ac:dyDescent="0.3">
      <c r="A624" s="7">
        <v>42796.25</v>
      </c>
      <c r="B624" s="8"/>
      <c r="C624" s="8"/>
      <c r="D624" s="8"/>
      <c r="E624" s="8">
        <v>1</v>
      </c>
      <c r="F624" s="8">
        <v>1</v>
      </c>
    </row>
    <row r="625" spans="1:6" x14ac:dyDescent="0.3">
      <c r="A625" s="7">
        <v>42797.25</v>
      </c>
      <c r="B625" s="8"/>
      <c r="C625" s="8">
        <v>1</v>
      </c>
      <c r="D625" s="8"/>
      <c r="E625" s="8"/>
      <c r="F625" s="8">
        <v>1</v>
      </c>
    </row>
    <row r="626" spans="1:6" x14ac:dyDescent="0.3">
      <c r="A626" s="7">
        <v>42806.25</v>
      </c>
      <c r="B626" s="8"/>
      <c r="C626" s="8"/>
      <c r="D626" s="8"/>
      <c r="E626" s="8">
        <v>1</v>
      </c>
      <c r="F626" s="8">
        <v>1</v>
      </c>
    </row>
    <row r="627" spans="1:6" x14ac:dyDescent="0.3">
      <c r="A627" s="7">
        <v>42816.208333333336</v>
      </c>
      <c r="B627" s="8"/>
      <c r="C627" s="8">
        <v>1</v>
      </c>
      <c r="D627" s="8"/>
      <c r="E627" s="8"/>
      <c r="F627" s="8">
        <v>1</v>
      </c>
    </row>
    <row r="628" spans="1:6" x14ac:dyDescent="0.3">
      <c r="A628" s="7">
        <v>42817.208333333336</v>
      </c>
      <c r="B628" s="8"/>
      <c r="C628" s="8"/>
      <c r="D628" s="8"/>
      <c r="E628" s="8">
        <v>1</v>
      </c>
      <c r="F628" s="8">
        <v>1</v>
      </c>
    </row>
    <row r="629" spans="1:6" x14ac:dyDescent="0.3">
      <c r="A629" s="7">
        <v>42819.208333333336</v>
      </c>
      <c r="B629" s="8">
        <v>1</v>
      </c>
      <c r="C629" s="8"/>
      <c r="D629" s="8"/>
      <c r="E629" s="8"/>
      <c r="F629" s="8">
        <v>1</v>
      </c>
    </row>
    <row r="630" spans="1:6" x14ac:dyDescent="0.3">
      <c r="A630" s="7">
        <v>42836.208333333336</v>
      </c>
      <c r="B630" s="8"/>
      <c r="C630" s="8"/>
      <c r="D630" s="8"/>
      <c r="E630" s="8">
        <v>1</v>
      </c>
      <c r="F630" s="8">
        <v>1</v>
      </c>
    </row>
    <row r="631" spans="1:6" x14ac:dyDescent="0.3">
      <c r="A631" s="7">
        <v>42838.208333333336</v>
      </c>
      <c r="B631" s="8"/>
      <c r="C631" s="8"/>
      <c r="D631" s="8"/>
      <c r="E631" s="8">
        <v>1</v>
      </c>
      <c r="F631" s="8">
        <v>1</v>
      </c>
    </row>
    <row r="632" spans="1:6" x14ac:dyDescent="0.3">
      <c r="A632" s="7">
        <v>42840.208333333336</v>
      </c>
      <c r="B632" s="8"/>
      <c r="C632" s="8"/>
      <c r="D632" s="8"/>
      <c r="E632" s="8">
        <v>1</v>
      </c>
      <c r="F632" s="8">
        <v>1</v>
      </c>
    </row>
    <row r="633" spans="1:6" x14ac:dyDescent="0.3">
      <c r="A633" s="7">
        <v>42843.208333333336</v>
      </c>
      <c r="B633" s="8"/>
      <c r="C633" s="8">
        <v>1</v>
      </c>
      <c r="D633" s="8"/>
      <c r="E633" s="8"/>
      <c r="F633" s="8">
        <v>1</v>
      </c>
    </row>
    <row r="634" spans="1:6" x14ac:dyDescent="0.3">
      <c r="A634" s="7">
        <v>42845.208333333336</v>
      </c>
      <c r="B634" s="8"/>
      <c r="C634" s="8"/>
      <c r="D634" s="8"/>
      <c r="E634" s="8">
        <v>1</v>
      </c>
      <c r="F634" s="8">
        <v>1</v>
      </c>
    </row>
    <row r="635" spans="1:6" x14ac:dyDescent="0.3">
      <c r="A635" s="7">
        <v>42852.208333333336</v>
      </c>
      <c r="B635" s="8"/>
      <c r="C635" s="8"/>
      <c r="D635" s="8"/>
      <c r="E635" s="8">
        <v>1</v>
      </c>
      <c r="F635" s="8">
        <v>1</v>
      </c>
    </row>
    <row r="636" spans="1:6" x14ac:dyDescent="0.3">
      <c r="A636" s="7">
        <v>42853.208333333336</v>
      </c>
      <c r="B636" s="8"/>
      <c r="C636" s="8">
        <v>1</v>
      </c>
      <c r="D636" s="8"/>
      <c r="E636" s="8"/>
      <c r="F636" s="8">
        <v>1</v>
      </c>
    </row>
    <row r="637" spans="1:6" x14ac:dyDescent="0.3">
      <c r="A637" s="7">
        <v>42858.208333333336</v>
      </c>
      <c r="B637" s="8"/>
      <c r="C637" s="8"/>
      <c r="D637" s="8"/>
      <c r="E637" s="8">
        <v>1</v>
      </c>
      <c r="F637" s="8">
        <v>1</v>
      </c>
    </row>
    <row r="638" spans="1:6" x14ac:dyDescent="0.3">
      <c r="A638" s="7">
        <v>42860.208333333336</v>
      </c>
      <c r="B638" s="8"/>
      <c r="C638" s="8"/>
      <c r="D638" s="8"/>
      <c r="E638" s="8">
        <v>1</v>
      </c>
      <c r="F638" s="8">
        <v>1</v>
      </c>
    </row>
    <row r="639" spans="1:6" x14ac:dyDescent="0.3">
      <c r="A639" s="7">
        <v>42865.208333333336</v>
      </c>
      <c r="B639" s="8"/>
      <c r="C639" s="8"/>
      <c r="D639" s="8"/>
      <c r="E639" s="8">
        <v>1</v>
      </c>
      <c r="F639" s="8">
        <v>1</v>
      </c>
    </row>
    <row r="640" spans="1:6" x14ac:dyDescent="0.3">
      <c r="A640" s="7">
        <v>42868.208333333336</v>
      </c>
      <c r="B640" s="8"/>
      <c r="C640" s="8"/>
      <c r="D640" s="8"/>
      <c r="E640" s="8">
        <v>1</v>
      </c>
      <c r="F640" s="8">
        <v>1</v>
      </c>
    </row>
    <row r="641" spans="1:6" x14ac:dyDescent="0.3">
      <c r="A641" s="7">
        <v>42869.208333333336</v>
      </c>
      <c r="B641" s="8"/>
      <c r="C641" s="8">
        <v>1</v>
      </c>
      <c r="D641" s="8"/>
      <c r="E641" s="8"/>
      <c r="F641" s="8">
        <v>1</v>
      </c>
    </row>
    <row r="642" spans="1:6" x14ac:dyDescent="0.3">
      <c r="A642" s="7">
        <v>42876.208333333336</v>
      </c>
      <c r="B642" s="8"/>
      <c r="C642" s="8">
        <v>1</v>
      </c>
      <c r="D642" s="8"/>
      <c r="E642" s="8"/>
      <c r="F642" s="8">
        <v>1</v>
      </c>
    </row>
    <row r="643" spans="1:6" x14ac:dyDescent="0.3">
      <c r="A643" s="7">
        <v>42877.208333333336</v>
      </c>
      <c r="B643" s="8"/>
      <c r="C643" s="8"/>
      <c r="D643" s="8"/>
      <c r="E643" s="8">
        <v>1</v>
      </c>
      <c r="F643" s="8">
        <v>1</v>
      </c>
    </row>
    <row r="644" spans="1:6" x14ac:dyDescent="0.3">
      <c r="A644" s="7">
        <v>42878.208333333336</v>
      </c>
      <c r="B644" s="8"/>
      <c r="C644" s="8"/>
      <c r="D644" s="8"/>
      <c r="E644" s="8">
        <v>1</v>
      </c>
      <c r="F644" s="8">
        <v>1</v>
      </c>
    </row>
    <row r="645" spans="1:6" x14ac:dyDescent="0.3">
      <c r="A645" s="7">
        <v>42884.208333333336</v>
      </c>
      <c r="B645" s="8"/>
      <c r="C645" s="8"/>
      <c r="D645" s="8"/>
      <c r="E645" s="8">
        <v>1</v>
      </c>
      <c r="F645" s="8">
        <v>1</v>
      </c>
    </row>
    <row r="646" spans="1:6" x14ac:dyDescent="0.3">
      <c r="A646" s="7">
        <v>42887.208333333336</v>
      </c>
      <c r="B646" s="8"/>
      <c r="C646" s="8"/>
      <c r="D646" s="8"/>
      <c r="E646" s="8">
        <v>1</v>
      </c>
      <c r="F646" s="8">
        <v>1</v>
      </c>
    </row>
    <row r="647" spans="1:6" x14ac:dyDescent="0.3">
      <c r="A647" s="7">
        <v>42898.208333333336</v>
      </c>
      <c r="B647" s="8"/>
      <c r="C647" s="8"/>
      <c r="D647" s="8"/>
      <c r="E647" s="8">
        <v>1</v>
      </c>
      <c r="F647" s="8">
        <v>1</v>
      </c>
    </row>
    <row r="648" spans="1:6" x14ac:dyDescent="0.3">
      <c r="A648" s="7">
        <v>42901.208333333336</v>
      </c>
      <c r="B648" s="8"/>
      <c r="C648" s="8"/>
      <c r="D648" s="8"/>
      <c r="E648" s="8">
        <v>1</v>
      </c>
      <c r="F648" s="8">
        <v>1</v>
      </c>
    </row>
    <row r="649" spans="1:6" x14ac:dyDescent="0.3">
      <c r="A649" s="7">
        <v>42909.208333333336</v>
      </c>
      <c r="B649" s="8"/>
      <c r="C649" s="8"/>
      <c r="D649" s="8"/>
      <c r="E649" s="8">
        <v>1</v>
      </c>
      <c r="F649" s="8">
        <v>1</v>
      </c>
    </row>
    <row r="650" spans="1:6" x14ac:dyDescent="0.3">
      <c r="A650" s="7">
        <v>42911.208333333336</v>
      </c>
      <c r="B650" s="8"/>
      <c r="C650" s="8"/>
      <c r="D650" s="8"/>
      <c r="E650" s="8">
        <v>1</v>
      </c>
      <c r="F650" s="8">
        <v>1</v>
      </c>
    </row>
    <row r="651" spans="1:6" x14ac:dyDescent="0.3">
      <c r="A651" s="7">
        <v>42912.208333333336</v>
      </c>
      <c r="B651" s="8"/>
      <c r="C651" s="8"/>
      <c r="D651" s="8"/>
      <c r="E651" s="8">
        <v>1</v>
      </c>
      <c r="F651" s="8">
        <v>1</v>
      </c>
    </row>
    <row r="652" spans="1:6" x14ac:dyDescent="0.3">
      <c r="A652" s="7">
        <v>42915.208333333336</v>
      </c>
      <c r="B652" s="8"/>
      <c r="C652" s="8">
        <v>1</v>
      </c>
      <c r="D652" s="8"/>
      <c r="E652" s="8"/>
      <c r="F652" s="8">
        <v>1</v>
      </c>
    </row>
    <row r="653" spans="1:6" x14ac:dyDescent="0.3">
      <c r="A653" s="7">
        <v>42916.208333333336</v>
      </c>
      <c r="B653" s="8"/>
      <c r="C653" s="8"/>
      <c r="D653" s="8"/>
      <c r="E653" s="8">
        <v>1</v>
      </c>
      <c r="F653" s="8">
        <v>1</v>
      </c>
    </row>
    <row r="654" spans="1:6" x14ac:dyDescent="0.3">
      <c r="A654" s="7">
        <v>42922.208333333336</v>
      </c>
      <c r="B654" s="8">
        <v>1</v>
      </c>
      <c r="C654" s="8"/>
      <c r="D654" s="8"/>
      <c r="E654" s="8"/>
      <c r="F654" s="8">
        <v>1</v>
      </c>
    </row>
    <row r="655" spans="1:6" x14ac:dyDescent="0.3">
      <c r="A655" s="7">
        <v>42930.208333333336</v>
      </c>
      <c r="B655" s="8"/>
      <c r="C655" s="8">
        <v>2</v>
      </c>
      <c r="D655" s="8"/>
      <c r="E655" s="8"/>
      <c r="F655" s="8">
        <v>2</v>
      </c>
    </row>
    <row r="656" spans="1:6" x14ac:dyDescent="0.3">
      <c r="A656" s="7">
        <v>42933.208333333336</v>
      </c>
      <c r="B656" s="8"/>
      <c r="C656" s="8"/>
      <c r="D656" s="8"/>
      <c r="E656" s="8">
        <v>1</v>
      </c>
      <c r="F656" s="8">
        <v>1</v>
      </c>
    </row>
    <row r="657" spans="1:6" x14ac:dyDescent="0.3">
      <c r="A657" s="7">
        <v>42935.208333333336</v>
      </c>
      <c r="B657" s="8"/>
      <c r="C657" s="8"/>
      <c r="D657" s="8"/>
      <c r="E657" s="8">
        <v>1</v>
      </c>
      <c r="F657" s="8">
        <v>1</v>
      </c>
    </row>
    <row r="658" spans="1:6" x14ac:dyDescent="0.3">
      <c r="A658" s="7">
        <v>42938.208333333336</v>
      </c>
      <c r="B658" s="8"/>
      <c r="C658" s="8"/>
      <c r="D658" s="8"/>
      <c r="E658" s="8">
        <v>1</v>
      </c>
      <c r="F658" s="8">
        <v>1</v>
      </c>
    </row>
    <row r="659" spans="1:6" x14ac:dyDescent="0.3">
      <c r="A659" s="7">
        <v>42939.208333333336</v>
      </c>
      <c r="B659" s="8">
        <v>1</v>
      </c>
      <c r="C659" s="8"/>
      <c r="D659" s="8"/>
      <c r="E659" s="8"/>
      <c r="F659" s="8">
        <v>1</v>
      </c>
    </row>
    <row r="660" spans="1:6" x14ac:dyDescent="0.3">
      <c r="A660" s="7">
        <v>42941.208333333336</v>
      </c>
      <c r="B660" s="8"/>
      <c r="C660" s="8"/>
      <c r="D660" s="8"/>
      <c r="E660" s="8">
        <v>2</v>
      </c>
      <c r="F660" s="8">
        <v>2</v>
      </c>
    </row>
    <row r="661" spans="1:6" x14ac:dyDescent="0.3">
      <c r="A661" s="7">
        <v>42943.208333333336</v>
      </c>
      <c r="B661" s="8"/>
      <c r="C661" s="8"/>
      <c r="D661" s="8"/>
      <c r="E661" s="8">
        <v>1</v>
      </c>
      <c r="F661" s="8">
        <v>1</v>
      </c>
    </row>
    <row r="662" spans="1:6" x14ac:dyDescent="0.3">
      <c r="A662" s="7">
        <v>42945.208333333336</v>
      </c>
      <c r="B662" s="8"/>
      <c r="C662" s="8"/>
      <c r="D662" s="8"/>
      <c r="E662" s="8">
        <v>1</v>
      </c>
      <c r="F662" s="8">
        <v>1</v>
      </c>
    </row>
    <row r="663" spans="1:6" x14ac:dyDescent="0.3">
      <c r="A663" s="7">
        <v>42948.208333333336</v>
      </c>
      <c r="B663" s="8"/>
      <c r="C663" s="8"/>
      <c r="D663" s="8"/>
      <c r="E663" s="8">
        <v>1</v>
      </c>
      <c r="F663" s="8">
        <v>1</v>
      </c>
    </row>
    <row r="664" spans="1:6" x14ac:dyDescent="0.3">
      <c r="A664" s="7">
        <v>42949.208333333336</v>
      </c>
      <c r="B664" s="8">
        <v>1</v>
      </c>
      <c r="C664" s="8"/>
      <c r="D664" s="8"/>
      <c r="E664" s="8"/>
      <c r="F664" s="8">
        <v>1</v>
      </c>
    </row>
    <row r="665" spans="1:6" x14ac:dyDescent="0.3">
      <c r="A665" s="7">
        <v>42950.208333333336</v>
      </c>
      <c r="B665" s="8"/>
      <c r="C665" s="8">
        <v>1</v>
      </c>
      <c r="D665" s="8"/>
      <c r="E665" s="8"/>
      <c r="F665" s="8">
        <v>1</v>
      </c>
    </row>
    <row r="666" spans="1:6" x14ac:dyDescent="0.3">
      <c r="A666" s="7">
        <v>42964.208333333336</v>
      </c>
      <c r="B666" s="8"/>
      <c r="C666" s="8"/>
      <c r="D666" s="8"/>
      <c r="E666" s="8">
        <v>1</v>
      </c>
      <c r="F666" s="8">
        <v>1</v>
      </c>
    </row>
    <row r="667" spans="1:6" x14ac:dyDescent="0.3">
      <c r="A667" s="7">
        <v>42969.208333333336</v>
      </c>
      <c r="B667" s="8"/>
      <c r="C667" s="8"/>
      <c r="D667" s="8"/>
      <c r="E667" s="8">
        <v>1</v>
      </c>
      <c r="F667" s="8">
        <v>1</v>
      </c>
    </row>
    <row r="668" spans="1:6" x14ac:dyDescent="0.3">
      <c r="A668" s="7">
        <v>42971.208333333336</v>
      </c>
      <c r="B668" s="8"/>
      <c r="C668" s="8">
        <v>1</v>
      </c>
      <c r="D668" s="8"/>
      <c r="E668" s="8"/>
      <c r="F668" s="8">
        <v>1</v>
      </c>
    </row>
    <row r="669" spans="1:6" x14ac:dyDescent="0.3">
      <c r="A669" s="7">
        <v>42973.208333333336</v>
      </c>
      <c r="B669" s="8"/>
      <c r="C669" s="8"/>
      <c r="D669" s="8"/>
      <c r="E669" s="8">
        <v>1</v>
      </c>
      <c r="F669" s="8">
        <v>1</v>
      </c>
    </row>
    <row r="670" spans="1:6" x14ac:dyDescent="0.3">
      <c r="A670" s="7">
        <v>42976.208333333336</v>
      </c>
      <c r="B670" s="8"/>
      <c r="C670" s="8"/>
      <c r="D670" s="8"/>
      <c r="E670" s="8">
        <v>2</v>
      </c>
      <c r="F670" s="8">
        <v>2</v>
      </c>
    </row>
    <row r="671" spans="1:6" x14ac:dyDescent="0.3">
      <c r="A671" s="7">
        <v>42977.208333333336</v>
      </c>
      <c r="B671" s="8"/>
      <c r="C671" s="8">
        <v>1</v>
      </c>
      <c r="D671" s="8"/>
      <c r="E671" s="8"/>
      <c r="F671" s="8">
        <v>1</v>
      </c>
    </row>
    <row r="672" spans="1:6" x14ac:dyDescent="0.3">
      <c r="A672" s="7">
        <v>42979.208333333336</v>
      </c>
      <c r="B672" s="8"/>
      <c r="C672" s="8"/>
      <c r="D672" s="8"/>
      <c r="E672" s="8">
        <v>1</v>
      </c>
      <c r="F672" s="8">
        <v>1</v>
      </c>
    </row>
    <row r="673" spans="1:6" x14ac:dyDescent="0.3">
      <c r="A673" s="7">
        <v>42980.208333333336</v>
      </c>
      <c r="B673" s="8"/>
      <c r="C673" s="8"/>
      <c r="D673" s="8"/>
      <c r="E673" s="8">
        <v>1</v>
      </c>
      <c r="F673" s="8">
        <v>1</v>
      </c>
    </row>
    <row r="674" spans="1:6" x14ac:dyDescent="0.3">
      <c r="A674" s="7">
        <v>42990.208333333336</v>
      </c>
      <c r="B674" s="8"/>
      <c r="C674" s="8"/>
      <c r="D674" s="8"/>
      <c r="E674" s="8">
        <v>1</v>
      </c>
      <c r="F674" s="8">
        <v>1</v>
      </c>
    </row>
    <row r="675" spans="1:6" x14ac:dyDescent="0.3">
      <c r="A675" s="7">
        <v>42991.208333333336</v>
      </c>
      <c r="B675" s="8"/>
      <c r="C675" s="8">
        <v>1</v>
      </c>
      <c r="D675" s="8"/>
      <c r="E675" s="8"/>
      <c r="F675" s="8">
        <v>1</v>
      </c>
    </row>
    <row r="676" spans="1:6" x14ac:dyDescent="0.3">
      <c r="A676" s="7">
        <v>42995.208333333336</v>
      </c>
      <c r="B676" s="8"/>
      <c r="C676" s="8"/>
      <c r="D676" s="8"/>
      <c r="E676" s="8">
        <v>1</v>
      </c>
      <c r="F676" s="8">
        <v>1</v>
      </c>
    </row>
    <row r="677" spans="1:6" x14ac:dyDescent="0.3">
      <c r="A677" s="7">
        <v>42999.208333333336</v>
      </c>
      <c r="B677" s="8"/>
      <c r="C677" s="8">
        <v>1</v>
      </c>
      <c r="D677" s="8"/>
      <c r="E677" s="8"/>
      <c r="F677" s="8">
        <v>1</v>
      </c>
    </row>
    <row r="678" spans="1:6" x14ac:dyDescent="0.3">
      <c r="A678" s="7">
        <v>43000.208333333336</v>
      </c>
      <c r="B678" s="8"/>
      <c r="C678" s="8"/>
      <c r="D678" s="8"/>
      <c r="E678" s="8">
        <v>1</v>
      </c>
      <c r="F678" s="8">
        <v>1</v>
      </c>
    </row>
    <row r="679" spans="1:6" x14ac:dyDescent="0.3">
      <c r="A679" s="7">
        <v>43012.208333333336</v>
      </c>
      <c r="B679" s="8"/>
      <c r="C679" s="8">
        <v>1</v>
      </c>
      <c r="D679" s="8"/>
      <c r="E679" s="8"/>
      <c r="F679" s="8">
        <v>1</v>
      </c>
    </row>
    <row r="680" spans="1:6" x14ac:dyDescent="0.3">
      <c r="A680" s="7">
        <v>43015.208333333336</v>
      </c>
      <c r="B680" s="8"/>
      <c r="C680" s="8"/>
      <c r="D680" s="8"/>
      <c r="E680" s="8">
        <v>1</v>
      </c>
      <c r="F680" s="8">
        <v>1</v>
      </c>
    </row>
    <row r="681" spans="1:6" x14ac:dyDescent="0.3">
      <c r="A681" s="7">
        <v>43016.208333333336</v>
      </c>
      <c r="B681" s="8"/>
      <c r="C681" s="8"/>
      <c r="D681" s="8"/>
      <c r="E681" s="8">
        <v>1</v>
      </c>
      <c r="F681" s="8">
        <v>1</v>
      </c>
    </row>
    <row r="682" spans="1:6" x14ac:dyDescent="0.3">
      <c r="A682" s="7">
        <v>43022.208333333336</v>
      </c>
      <c r="B682" s="8"/>
      <c r="C682" s="8">
        <v>1</v>
      </c>
      <c r="D682" s="8"/>
      <c r="E682" s="8"/>
      <c r="F682" s="8">
        <v>1</v>
      </c>
    </row>
    <row r="683" spans="1:6" x14ac:dyDescent="0.3">
      <c r="A683" s="7">
        <v>43024.208333333336</v>
      </c>
      <c r="B683" s="8"/>
      <c r="C683" s="8">
        <v>1</v>
      </c>
      <c r="D683" s="8"/>
      <c r="E683" s="8"/>
      <c r="F683" s="8">
        <v>1</v>
      </c>
    </row>
    <row r="684" spans="1:6" x14ac:dyDescent="0.3">
      <c r="A684" s="7">
        <v>43025.208333333336</v>
      </c>
      <c r="B684" s="8"/>
      <c r="C684" s="8">
        <v>1</v>
      </c>
      <c r="D684" s="8"/>
      <c r="E684" s="8"/>
      <c r="F684" s="8">
        <v>1</v>
      </c>
    </row>
    <row r="685" spans="1:6" x14ac:dyDescent="0.3">
      <c r="A685" s="7">
        <v>43028.208333333336</v>
      </c>
      <c r="B685" s="8"/>
      <c r="C685" s="8"/>
      <c r="D685" s="8"/>
      <c r="E685" s="8">
        <v>1</v>
      </c>
      <c r="F685" s="8">
        <v>1</v>
      </c>
    </row>
    <row r="686" spans="1:6" x14ac:dyDescent="0.3">
      <c r="A686" s="7">
        <v>43040.208333333336</v>
      </c>
      <c r="B686" s="8"/>
      <c r="C686" s="8">
        <v>1</v>
      </c>
      <c r="D686" s="8"/>
      <c r="E686" s="8">
        <v>1</v>
      </c>
      <c r="F686" s="8">
        <v>2</v>
      </c>
    </row>
    <row r="687" spans="1:6" x14ac:dyDescent="0.3">
      <c r="A687" s="7">
        <v>43045.25</v>
      </c>
      <c r="B687" s="8"/>
      <c r="C687" s="8">
        <v>1</v>
      </c>
      <c r="D687" s="8"/>
      <c r="E687" s="8">
        <v>1</v>
      </c>
      <c r="F687" s="8">
        <v>2</v>
      </c>
    </row>
    <row r="688" spans="1:6" x14ac:dyDescent="0.3">
      <c r="A688" s="7">
        <v>43048.25</v>
      </c>
      <c r="B688" s="8"/>
      <c r="C688" s="8"/>
      <c r="D688" s="8"/>
      <c r="E688" s="8">
        <v>1</v>
      </c>
      <c r="F688" s="8">
        <v>1</v>
      </c>
    </row>
    <row r="689" spans="1:6" x14ac:dyDescent="0.3">
      <c r="A689" s="7">
        <v>43053.25</v>
      </c>
      <c r="B689" s="8"/>
      <c r="C689" s="8"/>
      <c r="D689" s="8"/>
      <c r="E689" s="8">
        <v>1</v>
      </c>
      <c r="F689" s="8">
        <v>1</v>
      </c>
    </row>
    <row r="690" spans="1:6" x14ac:dyDescent="0.3">
      <c r="A690" s="7">
        <v>43056.25</v>
      </c>
      <c r="B690" s="8"/>
      <c r="C690" s="8">
        <v>1</v>
      </c>
      <c r="D690" s="8"/>
      <c r="E690" s="8"/>
      <c r="F690" s="8">
        <v>1</v>
      </c>
    </row>
    <row r="691" spans="1:6" x14ac:dyDescent="0.3">
      <c r="A691" s="7">
        <v>43060.25</v>
      </c>
      <c r="B691" s="8"/>
      <c r="C691" s="8"/>
      <c r="D691" s="8"/>
      <c r="E691" s="8">
        <v>1</v>
      </c>
      <c r="F691" s="8">
        <v>1</v>
      </c>
    </row>
    <row r="692" spans="1:6" x14ac:dyDescent="0.3">
      <c r="A692" s="7">
        <v>43062.25</v>
      </c>
      <c r="B692" s="8"/>
      <c r="C692" s="8"/>
      <c r="D692" s="8"/>
      <c r="E692" s="8">
        <v>2</v>
      </c>
      <c r="F692" s="8">
        <v>2</v>
      </c>
    </row>
    <row r="693" spans="1:6" x14ac:dyDescent="0.3">
      <c r="A693" s="7">
        <v>43066.25</v>
      </c>
      <c r="B693" s="8"/>
      <c r="C693" s="8">
        <v>1</v>
      </c>
      <c r="D693" s="8"/>
      <c r="E693" s="8"/>
      <c r="F693" s="8">
        <v>1</v>
      </c>
    </row>
    <row r="694" spans="1:6" x14ac:dyDescent="0.3">
      <c r="A694" s="7">
        <v>43067.25</v>
      </c>
      <c r="B694" s="8"/>
      <c r="C694" s="8"/>
      <c r="D694" s="8"/>
      <c r="E694" s="8">
        <v>1</v>
      </c>
      <c r="F694" s="8">
        <v>1</v>
      </c>
    </row>
    <row r="695" spans="1:6" x14ac:dyDescent="0.3">
      <c r="A695" s="7">
        <v>43068.25</v>
      </c>
      <c r="B695" s="8"/>
      <c r="C695" s="8"/>
      <c r="D695" s="8"/>
      <c r="E695" s="8">
        <v>1</v>
      </c>
      <c r="F695" s="8">
        <v>1</v>
      </c>
    </row>
    <row r="696" spans="1:6" x14ac:dyDescent="0.3">
      <c r="A696" s="7">
        <v>43077.25</v>
      </c>
      <c r="B696" s="8"/>
      <c r="C696" s="8"/>
      <c r="D696" s="8"/>
      <c r="E696" s="8">
        <v>1</v>
      </c>
      <c r="F696" s="8">
        <v>1</v>
      </c>
    </row>
    <row r="697" spans="1:6" x14ac:dyDescent="0.3">
      <c r="A697" s="7">
        <v>43083.25</v>
      </c>
      <c r="B697" s="8"/>
      <c r="C697" s="8"/>
      <c r="D697" s="8"/>
      <c r="E697" s="8">
        <v>1</v>
      </c>
      <c r="F697" s="8">
        <v>1</v>
      </c>
    </row>
    <row r="698" spans="1:6" x14ac:dyDescent="0.3">
      <c r="A698" s="7">
        <v>43088.25</v>
      </c>
      <c r="B698" s="8">
        <v>1</v>
      </c>
      <c r="C698" s="8"/>
      <c r="D698" s="8"/>
      <c r="E698" s="8"/>
      <c r="F698" s="8">
        <v>1</v>
      </c>
    </row>
    <row r="699" spans="1:6" x14ac:dyDescent="0.3">
      <c r="A699" s="7">
        <v>43091.25</v>
      </c>
      <c r="B699" s="8"/>
      <c r="C699" s="8"/>
      <c r="D699" s="8"/>
      <c r="E699" s="8">
        <v>1</v>
      </c>
      <c r="F699" s="8">
        <v>1</v>
      </c>
    </row>
    <row r="700" spans="1:6" x14ac:dyDescent="0.3">
      <c r="A700" s="7">
        <v>43094.25</v>
      </c>
      <c r="B700" s="8"/>
      <c r="C700" s="8"/>
      <c r="D700" s="8"/>
      <c r="E700" s="8">
        <v>1</v>
      </c>
      <c r="F700" s="8">
        <v>1</v>
      </c>
    </row>
    <row r="701" spans="1:6" x14ac:dyDescent="0.3">
      <c r="A701" s="7">
        <v>43096.25</v>
      </c>
      <c r="B701" s="8"/>
      <c r="C701" s="8">
        <v>1</v>
      </c>
      <c r="D701" s="8"/>
      <c r="E701" s="8">
        <v>1</v>
      </c>
      <c r="F701" s="8">
        <v>2</v>
      </c>
    </row>
    <row r="702" spans="1:6" x14ac:dyDescent="0.3">
      <c r="A702" s="7">
        <v>43097.25</v>
      </c>
      <c r="B702" s="8"/>
      <c r="C702" s="8">
        <v>1</v>
      </c>
      <c r="D702" s="8"/>
      <c r="E702" s="8"/>
      <c r="F702" s="8">
        <v>1</v>
      </c>
    </row>
    <row r="703" spans="1:6" x14ac:dyDescent="0.3">
      <c r="A703" s="7">
        <v>43102.25</v>
      </c>
      <c r="B703" s="8"/>
      <c r="C703" s="8"/>
      <c r="D703" s="8"/>
      <c r="E703" s="8">
        <v>1</v>
      </c>
      <c r="F703" s="8">
        <v>1</v>
      </c>
    </row>
    <row r="704" spans="1:6" x14ac:dyDescent="0.3">
      <c r="A704" s="7">
        <v>43103.25</v>
      </c>
      <c r="B704" s="8"/>
      <c r="C704" s="8">
        <v>1</v>
      </c>
      <c r="D704" s="8"/>
      <c r="E704" s="8"/>
      <c r="F704" s="8">
        <v>1</v>
      </c>
    </row>
    <row r="705" spans="1:6" x14ac:dyDescent="0.3">
      <c r="A705" s="7">
        <v>43107.25</v>
      </c>
      <c r="B705" s="8"/>
      <c r="C705" s="8"/>
      <c r="D705" s="8"/>
      <c r="E705" s="8">
        <v>1</v>
      </c>
      <c r="F705" s="8">
        <v>1</v>
      </c>
    </row>
    <row r="706" spans="1:6" x14ac:dyDescent="0.3">
      <c r="A706" s="7">
        <v>43110.25</v>
      </c>
      <c r="B706" s="8"/>
      <c r="C706" s="8">
        <v>1</v>
      </c>
      <c r="D706" s="8"/>
      <c r="E706" s="8">
        <v>1</v>
      </c>
      <c r="F706" s="8">
        <v>2</v>
      </c>
    </row>
    <row r="707" spans="1:6" x14ac:dyDescent="0.3">
      <c r="A707" s="7">
        <v>43112.25</v>
      </c>
      <c r="B707" s="8"/>
      <c r="C707" s="8"/>
      <c r="D707" s="8"/>
      <c r="E707" s="8">
        <v>1</v>
      </c>
      <c r="F707" s="8">
        <v>1</v>
      </c>
    </row>
    <row r="708" spans="1:6" x14ac:dyDescent="0.3">
      <c r="A708" s="7">
        <v>43122.25</v>
      </c>
      <c r="B708" s="8"/>
      <c r="C708" s="8">
        <v>1</v>
      </c>
      <c r="D708" s="8"/>
      <c r="E708" s="8"/>
      <c r="F708" s="8">
        <v>1</v>
      </c>
    </row>
    <row r="709" spans="1:6" x14ac:dyDescent="0.3">
      <c r="A709" s="7">
        <v>43125.25</v>
      </c>
      <c r="B709" s="8"/>
      <c r="C709" s="8"/>
      <c r="D709" s="8"/>
      <c r="E709" s="8">
        <v>1</v>
      </c>
      <c r="F709" s="8">
        <v>1</v>
      </c>
    </row>
    <row r="710" spans="1:6" x14ac:dyDescent="0.3">
      <c r="A710" s="7">
        <v>43127.25</v>
      </c>
      <c r="B710" s="8"/>
      <c r="C710" s="8"/>
      <c r="D710" s="8"/>
      <c r="E710" s="8">
        <v>1</v>
      </c>
      <c r="F710" s="8">
        <v>1</v>
      </c>
    </row>
    <row r="711" spans="1:6" x14ac:dyDescent="0.3">
      <c r="A711" s="7">
        <v>43134.25</v>
      </c>
      <c r="B711" s="8"/>
      <c r="C711" s="8">
        <v>1</v>
      </c>
      <c r="D711" s="8"/>
      <c r="E711" s="8"/>
      <c r="F711" s="8">
        <v>1</v>
      </c>
    </row>
    <row r="712" spans="1:6" x14ac:dyDescent="0.3">
      <c r="A712" s="7">
        <v>43136.25</v>
      </c>
      <c r="B712" s="8"/>
      <c r="C712" s="8">
        <v>1</v>
      </c>
      <c r="D712" s="8"/>
      <c r="E712" s="8"/>
      <c r="F712" s="8">
        <v>1</v>
      </c>
    </row>
    <row r="713" spans="1:6" x14ac:dyDescent="0.3">
      <c r="A713" s="7">
        <v>43138.25</v>
      </c>
      <c r="B713" s="8"/>
      <c r="C713" s="8">
        <v>1</v>
      </c>
      <c r="D713" s="8"/>
      <c r="E713" s="8"/>
      <c r="F713" s="8">
        <v>1</v>
      </c>
    </row>
    <row r="714" spans="1:6" x14ac:dyDescent="0.3">
      <c r="A714" s="7">
        <v>43141.25</v>
      </c>
      <c r="B714" s="8"/>
      <c r="C714" s="8"/>
      <c r="D714" s="8"/>
      <c r="E714" s="8">
        <v>1</v>
      </c>
      <c r="F714" s="8">
        <v>1</v>
      </c>
    </row>
    <row r="715" spans="1:6" x14ac:dyDescent="0.3">
      <c r="A715" s="7">
        <v>43142.25</v>
      </c>
      <c r="B715" s="8"/>
      <c r="C715" s="8"/>
      <c r="D715" s="8"/>
      <c r="E715" s="8">
        <v>1</v>
      </c>
      <c r="F715" s="8">
        <v>1</v>
      </c>
    </row>
    <row r="716" spans="1:6" x14ac:dyDescent="0.3">
      <c r="A716" s="7">
        <v>43152.25</v>
      </c>
      <c r="B716" s="8">
        <v>1</v>
      </c>
      <c r="C716" s="8"/>
      <c r="D716" s="8"/>
      <c r="E716" s="8"/>
      <c r="F716" s="8">
        <v>1</v>
      </c>
    </row>
    <row r="717" spans="1:6" x14ac:dyDescent="0.3">
      <c r="A717" s="7">
        <v>43154.25</v>
      </c>
      <c r="B717" s="8"/>
      <c r="C717" s="8">
        <v>1</v>
      </c>
      <c r="D717" s="8"/>
      <c r="E717" s="8"/>
      <c r="F717" s="8">
        <v>1</v>
      </c>
    </row>
    <row r="718" spans="1:6" x14ac:dyDescent="0.3">
      <c r="A718" s="7">
        <v>43156.25</v>
      </c>
      <c r="B718" s="8"/>
      <c r="C718" s="8"/>
      <c r="D718" s="8"/>
      <c r="E718" s="8">
        <v>1</v>
      </c>
      <c r="F718" s="8">
        <v>1</v>
      </c>
    </row>
    <row r="719" spans="1:6" x14ac:dyDescent="0.3">
      <c r="A719" s="7">
        <v>43163.25</v>
      </c>
      <c r="B719" s="8"/>
      <c r="C719" s="8"/>
      <c r="D719" s="8"/>
      <c r="E719" s="8">
        <v>1</v>
      </c>
      <c r="F719" s="8">
        <v>1</v>
      </c>
    </row>
    <row r="720" spans="1:6" x14ac:dyDescent="0.3">
      <c r="A720" s="7">
        <v>43164.25</v>
      </c>
      <c r="B720" s="8"/>
      <c r="C720" s="8"/>
      <c r="D720" s="8"/>
      <c r="E720" s="8">
        <v>1</v>
      </c>
      <c r="F720" s="8">
        <v>1</v>
      </c>
    </row>
    <row r="721" spans="1:6" x14ac:dyDescent="0.3">
      <c r="A721" s="7">
        <v>43168.25</v>
      </c>
      <c r="B721" s="8"/>
      <c r="C721" s="8">
        <v>1</v>
      </c>
      <c r="D721" s="8"/>
      <c r="E721" s="8"/>
      <c r="F721" s="8">
        <v>1</v>
      </c>
    </row>
    <row r="722" spans="1:6" x14ac:dyDescent="0.3">
      <c r="A722" s="7">
        <v>43170.25</v>
      </c>
      <c r="B722" s="8"/>
      <c r="C722" s="8">
        <v>1</v>
      </c>
      <c r="D722" s="8"/>
      <c r="E722" s="8"/>
      <c r="F722" s="8">
        <v>1</v>
      </c>
    </row>
    <row r="723" spans="1:6" x14ac:dyDescent="0.3">
      <c r="A723" s="7">
        <v>43180.208333333336</v>
      </c>
      <c r="B723" s="8"/>
      <c r="C723" s="8">
        <v>1</v>
      </c>
      <c r="D723" s="8"/>
      <c r="E723" s="8"/>
      <c r="F723" s="8">
        <v>1</v>
      </c>
    </row>
    <row r="724" spans="1:6" x14ac:dyDescent="0.3">
      <c r="A724" s="7">
        <v>43186.208333333336</v>
      </c>
      <c r="B724" s="8"/>
      <c r="C724" s="8"/>
      <c r="D724" s="8"/>
      <c r="E724" s="8">
        <v>2</v>
      </c>
      <c r="F724" s="8">
        <v>2</v>
      </c>
    </row>
    <row r="725" spans="1:6" x14ac:dyDescent="0.3">
      <c r="A725" s="7">
        <v>43190.208333333336</v>
      </c>
      <c r="B725" s="8"/>
      <c r="C725" s="8"/>
      <c r="D725" s="8"/>
      <c r="E725" s="8">
        <v>1</v>
      </c>
      <c r="F725" s="8">
        <v>1</v>
      </c>
    </row>
    <row r="726" spans="1:6" x14ac:dyDescent="0.3">
      <c r="A726" s="7">
        <v>43193.208333333336</v>
      </c>
      <c r="B726" s="8"/>
      <c r="C726" s="8"/>
      <c r="D726" s="8"/>
      <c r="E726" s="8">
        <v>1</v>
      </c>
      <c r="F726" s="8">
        <v>1</v>
      </c>
    </row>
    <row r="727" spans="1:6" x14ac:dyDescent="0.3">
      <c r="A727" s="7">
        <v>43194.208333333336</v>
      </c>
      <c r="B727" s="8">
        <v>1</v>
      </c>
      <c r="C727" s="8"/>
      <c r="D727" s="8"/>
      <c r="E727" s="8"/>
      <c r="F727" s="8">
        <v>1</v>
      </c>
    </row>
    <row r="728" spans="1:6" x14ac:dyDescent="0.3">
      <c r="A728" s="7">
        <v>43198.208333333336</v>
      </c>
      <c r="B728" s="8"/>
      <c r="C728" s="8">
        <v>1</v>
      </c>
      <c r="D728" s="8"/>
      <c r="E728" s="8"/>
      <c r="F728" s="8">
        <v>1</v>
      </c>
    </row>
    <row r="729" spans="1:6" x14ac:dyDescent="0.3">
      <c r="A729" s="7">
        <v>43199.208333333336</v>
      </c>
      <c r="B729" s="8"/>
      <c r="C729" s="8">
        <v>1</v>
      </c>
      <c r="D729" s="8"/>
      <c r="E729" s="8"/>
      <c r="F729" s="8">
        <v>1</v>
      </c>
    </row>
    <row r="730" spans="1:6" x14ac:dyDescent="0.3">
      <c r="A730" s="7">
        <v>43205.208333333336</v>
      </c>
      <c r="B730" s="8"/>
      <c r="C730" s="8">
        <v>1</v>
      </c>
      <c r="D730" s="8"/>
      <c r="E730" s="8"/>
      <c r="F730" s="8">
        <v>1</v>
      </c>
    </row>
    <row r="731" spans="1:6" x14ac:dyDescent="0.3">
      <c r="A731" s="7">
        <v>43206.208333333336</v>
      </c>
      <c r="B731" s="8"/>
      <c r="C731" s="8"/>
      <c r="D731" s="8"/>
      <c r="E731" s="8">
        <v>2</v>
      </c>
      <c r="F731" s="8">
        <v>2</v>
      </c>
    </row>
    <row r="732" spans="1:6" x14ac:dyDescent="0.3">
      <c r="A732" s="7">
        <v>43208.208333333336</v>
      </c>
      <c r="B732" s="8"/>
      <c r="C732" s="8">
        <v>1</v>
      </c>
      <c r="D732" s="8"/>
      <c r="E732" s="8"/>
      <c r="F732" s="8">
        <v>1</v>
      </c>
    </row>
    <row r="733" spans="1:6" x14ac:dyDescent="0.3">
      <c r="A733" s="7">
        <v>43211.208333333336</v>
      </c>
      <c r="B733" s="8"/>
      <c r="C733" s="8">
        <v>1</v>
      </c>
      <c r="D733" s="8"/>
      <c r="E733" s="8"/>
      <c r="F733" s="8">
        <v>1</v>
      </c>
    </row>
    <row r="734" spans="1:6" x14ac:dyDescent="0.3">
      <c r="A734" s="7">
        <v>43213.208333333336</v>
      </c>
      <c r="B734" s="8"/>
      <c r="C734" s="8"/>
      <c r="D734" s="8"/>
      <c r="E734" s="8">
        <v>1</v>
      </c>
      <c r="F734" s="8">
        <v>1</v>
      </c>
    </row>
    <row r="735" spans="1:6" x14ac:dyDescent="0.3">
      <c r="A735" s="7">
        <v>43225.208333333336</v>
      </c>
      <c r="B735" s="8"/>
      <c r="C735" s="8"/>
      <c r="D735" s="8"/>
      <c r="E735" s="8">
        <v>1</v>
      </c>
      <c r="F735" s="8">
        <v>1</v>
      </c>
    </row>
    <row r="736" spans="1:6" x14ac:dyDescent="0.3">
      <c r="A736" s="7">
        <v>43227.208333333336</v>
      </c>
      <c r="B736" s="8"/>
      <c r="C736" s="8"/>
      <c r="D736" s="8"/>
      <c r="E736" s="8">
        <v>1</v>
      </c>
      <c r="F736" s="8">
        <v>1</v>
      </c>
    </row>
    <row r="737" spans="1:6" x14ac:dyDescent="0.3">
      <c r="A737" s="7">
        <v>43228.208333333336</v>
      </c>
      <c r="B737" s="8"/>
      <c r="C737" s="8"/>
      <c r="D737" s="8"/>
      <c r="E737" s="8">
        <v>1</v>
      </c>
      <c r="F737" s="8">
        <v>1</v>
      </c>
    </row>
    <row r="738" spans="1:6" x14ac:dyDescent="0.3">
      <c r="A738" s="7">
        <v>43233.208333333336</v>
      </c>
      <c r="B738" s="8"/>
      <c r="C738" s="8">
        <v>1</v>
      </c>
      <c r="D738" s="8"/>
      <c r="E738" s="8"/>
      <c r="F738" s="8">
        <v>1</v>
      </c>
    </row>
    <row r="739" spans="1:6" x14ac:dyDescent="0.3">
      <c r="A739" s="7">
        <v>43234.208333333336</v>
      </c>
      <c r="B739" s="8"/>
      <c r="C739" s="8"/>
      <c r="D739" s="8"/>
      <c r="E739" s="8">
        <v>1</v>
      </c>
      <c r="F739" s="8">
        <v>1</v>
      </c>
    </row>
    <row r="740" spans="1:6" x14ac:dyDescent="0.3">
      <c r="A740" s="7">
        <v>43235.208333333336</v>
      </c>
      <c r="B740" s="8"/>
      <c r="C740" s="8"/>
      <c r="D740" s="8"/>
      <c r="E740" s="8">
        <v>1</v>
      </c>
      <c r="F740" s="8">
        <v>1</v>
      </c>
    </row>
    <row r="741" spans="1:6" x14ac:dyDescent="0.3">
      <c r="A741" s="7">
        <v>43241.208333333336</v>
      </c>
      <c r="B741" s="8"/>
      <c r="C741" s="8">
        <v>1</v>
      </c>
      <c r="D741" s="8"/>
      <c r="E741" s="8"/>
      <c r="F741" s="8">
        <v>1</v>
      </c>
    </row>
    <row r="742" spans="1:6" x14ac:dyDescent="0.3">
      <c r="A742" s="7">
        <v>43251.208333333336</v>
      </c>
      <c r="B742" s="8"/>
      <c r="C742" s="8"/>
      <c r="D742" s="8"/>
      <c r="E742" s="8">
        <v>1</v>
      </c>
      <c r="F742" s="8">
        <v>1</v>
      </c>
    </row>
    <row r="743" spans="1:6" x14ac:dyDescent="0.3">
      <c r="A743" s="7">
        <v>43255.208333333336</v>
      </c>
      <c r="B743" s="8"/>
      <c r="C743" s="8">
        <v>1</v>
      </c>
      <c r="D743" s="8"/>
      <c r="E743" s="8">
        <v>1</v>
      </c>
      <c r="F743" s="8">
        <v>2</v>
      </c>
    </row>
    <row r="744" spans="1:6" x14ac:dyDescent="0.3">
      <c r="A744" s="7">
        <v>43259.208333333336</v>
      </c>
      <c r="B744" s="8"/>
      <c r="C744" s="8"/>
      <c r="D744" s="8"/>
      <c r="E744" s="8">
        <v>1</v>
      </c>
      <c r="F744" s="8">
        <v>1</v>
      </c>
    </row>
    <row r="745" spans="1:6" x14ac:dyDescent="0.3">
      <c r="A745" s="7">
        <v>43263.208333333336</v>
      </c>
      <c r="B745" s="8"/>
      <c r="C745" s="8"/>
      <c r="D745" s="8"/>
      <c r="E745" s="8">
        <v>1</v>
      </c>
      <c r="F745" s="8">
        <v>1</v>
      </c>
    </row>
    <row r="746" spans="1:6" x14ac:dyDescent="0.3">
      <c r="A746" s="7">
        <v>43266.208333333336</v>
      </c>
      <c r="B746" s="8"/>
      <c r="C746" s="8"/>
      <c r="D746" s="8"/>
      <c r="E746" s="8">
        <v>1</v>
      </c>
      <c r="F746" s="8">
        <v>1</v>
      </c>
    </row>
    <row r="747" spans="1:6" x14ac:dyDescent="0.3">
      <c r="A747" s="7">
        <v>43267.208333333336</v>
      </c>
      <c r="B747" s="8"/>
      <c r="C747" s="8">
        <v>2</v>
      </c>
      <c r="D747" s="8"/>
      <c r="E747" s="8"/>
      <c r="F747" s="8">
        <v>2</v>
      </c>
    </row>
    <row r="748" spans="1:6" x14ac:dyDescent="0.3">
      <c r="A748" s="7">
        <v>43273.208333333336</v>
      </c>
      <c r="B748" s="8"/>
      <c r="C748" s="8"/>
      <c r="D748" s="8"/>
      <c r="E748" s="8">
        <v>1</v>
      </c>
      <c r="F748" s="8">
        <v>1</v>
      </c>
    </row>
    <row r="749" spans="1:6" x14ac:dyDescent="0.3">
      <c r="A749" s="7">
        <v>43277.208333333336</v>
      </c>
      <c r="B749" s="8"/>
      <c r="C749" s="8"/>
      <c r="D749" s="8"/>
      <c r="E749" s="8">
        <v>1</v>
      </c>
      <c r="F749" s="8">
        <v>1</v>
      </c>
    </row>
    <row r="750" spans="1:6" x14ac:dyDescent="0.3">
      <c r="A750" s="7">
        <v>43283.208333333336</v>
      </c>
      <c r="B750" s="8"/>
      <c r="C750" s="8">
        <v>1</v>
      </c>
      <c r="D750" s="8"/>
      <c r="E750" s="8"/>
      <c r="F750" s="8">
        <v>1</v>
      </c>
    </row>
    <row r="751" spans="1:6" x14ac:dyDescent="0.3">
      <c r="A751" s="7">
        <v>43295.208333333336</v>
      </c>
      <c r="B751" s="8"/>
      <c r="C751" s="8"/>
      <c r="D751" s="8"/>
      <c r="E751" s="8">
        <v>1</v>
      </c>
      <c r="F751" s="8">
        <v>1</v>
      </c>
    </row>
    <row r="752" spans="1:6" x14ac:dyDescent="0.3">
      <c r="A752" s="7">
        <v>43296.208333333336</v>
      </c>
      <c r="B752" s="8"/>
      <c r="C752" s="8"/>
      <c r="D752" s="8"/>
      <c r="E752" s="8">
        <v>1</v>
      </c>
      <c r="F752" s="8">
        <v>1</v>
      </c>
    </row>
    <row r="753" spans="1:6" x14ac:dyDescent="0.3">
      <c r="A753" s="7">
        <v>43298.208333333336</v>
      </c>
      <c r="B753" s="8"/>
      <c r="C753" s="8"/>
      <c r="D753" s="8"/>
      <c r="E753" s="8">
        <v>1</v>
      </c>
      <c r="F753" s="8">
        <v>1</v>
      </c>
    </row>
    <row r="754" spans="1:6" x14ac:dyDescent="0.3">
      <c r="A754" s="7">
        <v>43301.208333333336</v>
      </c>
      <c r="B754" s="8"/>
      <c r="C754" s="8"/>
      <c r="D754" s="8"/>
      <c r="E754" s="8">
        <v>1</v>
      </c>
      <c r="F754" s="8">
        <v>1</v>
      </c>
    </row>
    <row r="755" spans="1:6" x14ac:dyDescent="0.3">
      <c r="A755" s="7">
        <v>43302.208333333336</v>
      </c>
      <c r="B755" s="8"/>
      <c r="C755" s="8"/>
      <c r="D755" s="8"/>
      <c r="E755" s="8">
        <v>1</v>
      </c>
      <c r="F755" s="8">
        <v>1</v>
      </c>
    </row>
    <row r="756" spans="1:6" x14ac:dyDescent="0.3">
      <c r="A756" s="7">
        <v>43309.208333333336</v>
      </c>
      <c r="B756" s="8"/>
      <c r="C756" s="8"/>
      <c r="D756" s="8">
        <v>1</v>
      </c>
      <c r="E756" s="8"/>
      <c r="F756" s="8">
        <v>1</v>
      </c>
    </row>
    <row r="757" spans="1:6" x14ac:dyDescent="0.3">
      <c r="A757" s="7">
        <v>43310.208333333336</v>
      </c>
      <c r="B757" s="8"/>
      <c r="C757" s="8"/>
      <c r="D757" s="8"/>
      <c r="E757" s="8">
        <v>3</v>
      </c>
      <c r="F757" s="8">
        <v>3</v>
      </c>
    </row>
    <row r="758" spans="1:6" x14ac:dyDescent="0.3">
      <c r="A758" s="7">
        <v>43311.208333333336</v>
      </c>
      <c r="B758" s="8"/>
      <c r="C758" s="8"/>
      <c r="D758" s="8"/>
      <c r="E758" s="8">
        <v>1</v>
      </c>
      <c r="F758" s="8">
        <v>1</v>
      </c>
    </row>
    <row r="759" spans="1:6" x14ac:dyDescent="0.3">
      <c r="A759" s="7">
        <v>43312.208333333336</v>
      </c>
      <c r="B759" s="8">
        <v>1</v>
      </c>
      <c r="C759" s="8"/>
      <c r="D759" s="8"/>
      <c r="E759" s="8"/>
      <c r="F759" s="8">
        <v>1</v>
      </c>
    </row>
    <row r="760" spans="1:6" x14ac:dyDescent="0.3">
      <c r="A760" s="7">
        <v>43322.208333333336</v>
      </c>
      <c r="B760" s="8"/>
      <c r="C760" s="8">
        <v>2</v>
      </c>
      <c r="D760" s="8"/>
      <c r="E760" s="8">
        <v>1</v>
      </c>
      <c r="F760" s="8">
        <v>3</v>
      </c>
    </row>
    <row r="761" spans="1:6" x14ac:dyDescent="0.3">
      <c r="A761" s="7">
        <v>43329.208333333336</v>
      </c>
      <c r="B761" s="8"/>
      <c r="C761" s="8">
        <v>1</v>
      </c>
      <c r="D761" s="8"/>
      <c r="E761" s="8"/>
      <c r="F761" s="8">
        <v>1</v>
      </c>
    </row>
    <row r="762" spans="1:6" x14ac:dyDescent="0.3">
      <c r="A762" s="7">
        <v>43338.208333333336</v>
      </c>
      <c r="B762" s="8"/>
      <c r="C762" s="8">
        <v>1</v>
      </c>
      <c r="D762" s="8"/>
      <c r="E762" s="8"/>
      <c r="F762" s="8">
        <v>1</v>
      </c>
    </row>
    <row r="763" spans="1:6" x14ac:dyDescent="0.3">
      <c r="A763" s="7">
        <v>43340.208333333336</v>
      </c>
      <c r="B763" s="8"/>
      <c r="C763" s="8">
        <v>1</v>
      </c>
      <c r="D763" s="8"/>
      <c r="E763" s="8">
        <v>1</v>
      </c>
      <c r="F763" s="8">
        <v>2</v>
      </c>
    </row>
    <row r="764" spans="1:6" x14ac:dyDescent="0.3">
      <c r="A764" s="7">
        <v>43342.208333333336</v>
      </c>
      <c r="B764" s="8"/>
      <c r="C764" s="8"/>
      <c r="D764" s="8"/>
      <c r="E764" s="8">
        <v>1</v>
      </c>
      <c r="F764" s="8">
        <v>1</v>
      </c>
    </row>
    <row r="765" spans="1:6" x14ac:dyDescent="0.3">
      <c r="A765" s="7">
        <v>43345.208333333336</v>
      </c>
      <c r="B765" s="8"/>
      <c r="C765" s="8">
        <v>1</v>
      </c>
      <c r="D765" s="8"/>
      <c r="E765" s="8"/>
      <c r="F765" s="8">
        <v>1</v>
      </c>
    </row>
    <row r="766" spans="1:6" x14ac:dyDescent="0.3">
      <c r="A766" s="7">
        <v>43346.208333333336</v>
      </c>
      <c r="B766" s="8"/>
      <c r="C766" s="8"/>
      <c r="D766" s="8"/>
      <c r="E766" s="8">
        <v>2</v>
      </c>
      <c r="F766" s="8">
        <v>2</v>
      </c>
    </row>
    <row r="767" spans="1:6" x14ac:dyDescent="0.3">
      <c r="A767" s="7">
        <v>43351.208333333336</v>
      </c>
      <c r="B767" s="8">
        <v>1</v>
      </c>
      <c r="C767" s="8"/>
      <c r="D767" s="8"/>
      <c r="E767" s="8"/>
      <c r="F767" s="8">
        <v>1</v>
      </c>
    </row>
    <row r="768" spans="1:6" x14ac:dyDescent="0.3">
      <c r="A768" s="7">
        <v>43354.208333333336</v>
      </c>
      <c r="B768" s="8"/>
      <c r="C768" s="8">
        <v>1</v>
      </c>
      <c r="D768" s="8"/>
      <c r="E768" s="8"/>
      <c r="F768" s="8">
        <v>1</v>
      </c>
    </row>
    <row r="769" spans="1:6" x14ac:dyDescent="0.3">
      <c r="A769" s="7">
        <v>43359.208333333336</v>
      </c>
      <c r="B769" s="8"/>
      <c r="C769" s="8"/>
      <c r="D769" s="8"/>
      <c r="E769" s="8">
        <v>1</v>
      </c>
      <c r="F769" s="8">
        <v>1</v>
      </c>
    </row>
    <row r="770" spans="1:6" x14ac:dyDescent="0.3">
      <c r="A770" s="7">
        <v>43360.208333333336</v>
      </c>
      <c r="B770" s="8"/>
      <c r="C770" s="8"/>
      <c r="D770" s="8"/>
      <c r="E770" s="8">
        <v>1</v>
      </c>
      <c r="F770" s="8">
        <v>1</v>
      </c>
    </row>
    <row r="771" spans="1:6" x14ac:dyDescent="0.3">
      <c r="A771" s="7">
        <v>43362.208333333336</v>
      </c>
      <c r="B771" s="8"/>
      <c r="C771" s="8">
        <v>1</v>
      </c>
      <c r="D771" s="8"/>
      <c r="E771" s="8">
        <v>1</v>
      </c>
      <c r="F771" s="8">
        <v>2</v>
      </c>
    </row>
    <row r="772" spans="1:6" x14ac:dyDescent="0.3">
      <c r="A772" s="7">
        <v>43369.208333333336</v>
      </c>
      <c r="B772" s="8"/>
      <c r="C772" s="8">
        <v>1</v>
      </c>
      <c r="D772" s="8"/>
      <c r="E772" s="8"/>
      <c r="F772" s="8">
        <v>1</v>
      </c>
    </row>
    <row r="773" spans="1:6" x14ac:dyDescent="0.3">
      <c r="A773" s="7">
        <v>43370.208333333336</v>
      </c>
      <c r="B773" s="8"/>
      <c r="C773" s="8"/>
      <c r="D773" s="8"/>
      <c r="E773" s="8">
        <v>1</v>
      </c>
      <c r="F773" s="8">
        <v>1</v>
      </c>
    </row>
    <row r="774" spans="1:6" x14ac:dyDescent="0.3">
      <c r="A774" s="7">
        <v>43378.208333333336</v>
      </c>
      <c r="B774" s="8"/>
      <c r="C774" s="8"/>
      <c r="D774" s="8"/>
      <c r="E774" s="8">
        <v>1</v>
      </c>
      <c r="F774" s="8">
        <v>1</v>
      </c>
    </row>
    <row r="775" spans="1:6" x14ac:dyDescent="0.3">
      <c r="A775" s="7">
        <v>43382.208333333336</v>
      </c>
      <c r="B775" s="8"/>
      <c r="C775" s="8"/>
      <c r="D775" s="8"/>
      <c r="E775" s="8">
        <v>1</v>
      </c>
      <c r="F775" s="8">
        <v>1</v>
      </c>
    </row>
    <row r="776" spans="1:6" x14ac:dyDescent="0.3">
      <c r="A776" s="7">
        <v>43390.208333333336</v>
      </c>
      <c r="B776" s="8"/>
      <c r="C776" s="8"/>
      <c r="D776" s="8"/>
      <c r="E776" s="8">
        <v>1</v>
      </c>
      <c r="F776" s="8">
        <v>1</v>
      </c>
    </row>
    <row r="777" spans="1:6" x14ac:dyDescent="0.3">
      <c r="A777" s="7">
        <v>43394.208333333336</v>
      </c>
      <c r="B777" s="8"/>
      <c r="C777" s="8">
        <v>1</v>
      </c>
      <c r="D777" s="8"/>
      <c r="E777" s="8"/>
      <c r="F777" s="8">
        <v>1</v>
      </c>
    </row>
    <row r="778" spans="1:6" x14ac:dyDescent="0.3">
      <c r="A778" s="7">
        <v>43399.208333333336</v>
      </c>
      <c r="B778" s="8"/>
      <c r="C778" s="8"/>
      <c r="D778" s="8"/>
      <c r="E778" s="8">
        <v>1</v>
      </c>
      <c r="F778" s="8">
        <v>1</v>
      </c>
    </row>
    <row r="779" spans="1:6" x14ac:dyDescent="0.3">
      <c r="A779" s="7">
        <v>43407.208333333336</v>
      </c>
      <c r="B779" s="8"/>
      <c r="C779" s="8">
        <v>1</v>
      </c>
      <c r="D779" s="8"/>
      <c r="E779" s="8"/>
      <c r="F779" s="8">
        <v>1</v>
      </c>
    </row>
    <row r="780" spans="1:6" x14ac:dyDescent="0.3">
      <c r="A780" s="7">
        <v>43408.208333333336</v>
      </c>
      <c r="B780" s="8"/>
      <c r="C780" s="8"/>
      <c r="D780" s="8"/>
      <c r="E780" s="8">
        <v>1</v>
      </c>
      <c r="F780" s="8">
        <v>1</v>
      </c>
    </row>
    <row r="781" spans="1:6" x14ac:dyDescent="0.3">
      <c r="A781" s="7">
        <v>43417.25</v>
      </c>
      <c r="B781" s="8"/>
      <c r="C781" s="8"/>
      <c r="D781" s="8"/>
      <c r="E781" s="8">
        <v>1</v>
      </c>
      <c r="F781" s="8">
        <v>1</v>
      </c>
    </row>
    <row r="782" spans="1:6" x14ac:dyDescent="0.3">
      <c r="A782" s="7">
        <v>43424.25</v>
      </c>
      <c r="B782" s="8"/>
      <c r="C782" s="8"/>
      <c r="D782" s="8"/>
      <c r="E782" s="8">
        <v>1</v>
      </c>
      <c r="F782" s="8">
        <v>1</v>
      </c>
    </row>
    <row r="783" spans="1:6" x14ac:dyDescent="0.3">
      <c r="A783" s="7">
        <v>43431.25</v>
      </c>
      <c r="B783" s="8"/>
      <c r="C783" s="8"/>
      <c r="D783" s="8">
        <v>1</v>
      </c>
      <c r="E783" s="8"/>
      <c r="F783" s="8">
        <v>1</v>
      </c>
    </row>
    <row r="784" spans="1:6" x14ac:dyDescent="0.3">
      <c r="A784" s="7">
        <v>43434.25</v>
      </c>
      <c r="B784" s="8"/>
      <c r="C784" s="8"/>
      <c r="D784" s="8"/>
      <c r="E784" s="8">
        <v>1</v>
      </c>
      <c r="F784" s="8">
        <v>1</v>
      </c>
    </row>
    <row r="785" spans="1:6" x14ac:dyDescent="0.3">
      <c r="A785" s="7">
        <v>43442.25</v>
      </c>
      <c r="B785" s="8"/>
      <c r="C785" s="8"/>
      <c r="D785" s="8"/>
      <c r="E785" s="8">
        <v>2</v>
      </c>
      <c r="F785" s="8">
        <v>2</v>
      </c>
    </row>
    <row r="786" spans="1:6" x14ac:dyDescent="0.3">
      <c r="A786" s="7">
        <v>43443.25</v>
      </c>
      <c r="B786" s="8"/>
      <c r="C786" s="8">
        <v>1</v>
      </c>
      <c r="D786" s="8"/>
      <c r="E786" s="8">
        <v>1</v>
      </c>
      <c r="F786" s="8">
        <v>2</v>
      </c>
    </row>
    <row r="787" spans="1:6" x14ac:dyDescent="0.3">
      <c r="A787" s="7">
        <v>43450.25</v>
      </c>
      <c r="B787" s="8"/>
      <c r="C787" s="8">
        <v>1</v>
      </c>
      <c r="D787" s="8"/>
      <c r="E787" s="8"/>
      <c r="F787" s="8">
        <v>1</v>
      </c>
    </row>
    <row r="788" spans="1:6" x14ac:dyDescent="0.3">
      <c r="A788" s="7">
        <v>43451.25</v>
      </c>
      <c r="B788" s="8"/>
      <c r="C788" s="8"/>
      <c r="D788" s="8"/>
      <c r="E788" s="8">
        <v>1</v>
      </c>
      <c r="F788" s="8">
        <v>1</v>
      </c>
    </row>
    <row r="789" spans="1:6" x14ac:dyDescent="0.3">
      <c r="A789" s="7">
        <v>43452.25</v>
      </c>
      <c r="B789" s="8"/>
      <c r="C789" s="8">
        <v>1</v>
      </c>
      <c r="D789" s="8"/>
      <c r="E789" s="8"/>
      <c r="F789" s="8">
        <v>1</v>
      </c>
    </row>
    <row r="790" spans="1:6" x14ac:dyDescent="0.3">
      <c r="A790" s="7">
        <v>43464.25</v>
      </c>
      <c r="B790" s="8"/>
      <c r="C790" s="8"/>
      <c r="D790" s="8"/>
      <c r="E790" s="8">
        <v>1</v>
      </c>
      <c r="F790" s="8">
        <v>1</v>
      </c>
    </row>
    <row r="791" spans="1:6" x14ac:dyDescent="0.3">
      <c r="A791" s="7">
        <v>43471.25</v>
      </c>
      <c r="B791" s="8"/>
      <c r="C791" s="8"/>
      <c r="D791" s="8"/>
      <c r="E791" s="8">
        <v>1</v>
      </c>
      <c r="F791" s="8">
        <v>1</v>
      </c>
    </row>
    <row r="792" spans="1:6" x14ac:dyDescent="0.3">
      <c r="A792" s="7">
        <v>43475.25</v>
      </c>
      <c r="B792" s="8"/>
      <c r="C792" s="8"/>
      <c r="D792" s="8"/>
      <c r="E792" s="8">
        <v>1</v>
      </c>
      <c r="F792" s="8">
        <v>1</v>
      </c>
    </row>
    <row r="793" spans="1:6" x14ac:dyDescent="0.3">
      <c r="A793" s="7">
        <v>43476.25</v>
      </c>
      <c r="B793" s="8"/>
      <c r="C793" s="8">
        <v>1</v>
      </c>
      <c r="D793" s="8"/>
      <c r="E793" s="8"/>
      <c r="F793" s="8">
        <v>1</v>
      </c>
    </row>
    <row r="794" spans="1:6" x14ac:dyDescent="0.3">
      <c r="A794" s="7">
        <v>43481.25</v>
      </c>
      <c r="B794" s="8"/>
      <c r="C794" s="8"/>
      <c r="D794" s="8"/>
      <c r="E794" s="8">
        <v>1</v>
      </c>
      <c r="F794" s="8">
        <v>1</v>
      </c>
    </row>
    <row r="795" spans="1:6" x14ac:dyDescent="0.3">
      <c r="A795" s="7">
        <v>43482.25</v>
      </c>
      <c r="B795" s="8"/>
      <c r="C795" s="8"/>
      <c r="D795" s="8"/>
      <c r="E795" s="8">
        <v>1</v>
      </c>
      <c r="F795" s="8">
        <v>1</v>
      </c>
    </row>
    <row r="796" spans="1:6" x14ac:dyDescent="0.3">
      <c r="A796" s="7">
        <v>43484.25</v>
      </c>
      <c r="B796" s="8">
        <v>1</v>
      </c>
      <c r="C796" s="8">
        <v>1</v>
      </c>
      <c r="D796" s="8"/>
      <c r="E796" s="8">
        <v>1</v>
      </c>
      <c r="F796" s="8">
        <v>3</v>
      </c>
    </row>
    <row r="797" spans="1:6" x14ac:dyDescent="0.3">
      <c r="A797" s="7">
        <v>43485.25</v>
      </c>
      <c r="B797" s="8"/>
      <c r="C797" s="8">
        <v>1</v>
      </c>
      <c r="D797" s="8"/>
      <c r="E797" s="8">
        <v>1</v>
      </c>
      <c r="F797" s="8">
        <v>2</v>
      </c>
    </row>
    <row r="798" spans="1:6" x14ac:dyDescent="0.3">
      <c r="A798" s="7">
        <v>43486.25</v>
      </c>
      <c r="B798" s="8"/>
      <c r="C798" s="8"/>
      <c r="D798" s="8"/>
      <c r="E798" s="8">
        <v>1</v>
      </c>
      <c r="F798" s="8">
        <v>1</v>
      </c>
    </row>
    <row r="799" spans="1:6" x14ac:dyDescent="0.3">
      <c r="A799" s="7">
        <v>43491.25</v>
      </c>
      <c r="B799" s="8">
        <v>1</v>
      </c>
      <c r="C799" s="8"/>
      <c r="D799" s="8"/>
      <c r="E799" s="8"/>
      <c r="F799" s="8">
        <v>1</v>
      </c>
    </row>
    <row r="800" spans="1:6" x14ac:dyDescent="0.3">
      <c r="A800" s="7">
        <v>43492.25</v>
      </c>
      <c r="B800" s="8"/>
      <c r="C800" s="8"/>
      <c r="D800" s="8"/>
      <c r="E800" s="8">
        <v>1</v>
      </c>
      <c r="F800" s="8">
        <v>1</v>
      </c>
    </row>
    <row r="801" spans="1:6" x14ac:dyDescent="0.3">
      <c r="A801" s="7">
        <v>43493.25</v>
      </c>
      <c r="B801" s="8"/>
      <c r="C801" s="8">
        <v>1</v>
      </c>
      <c r="D801" s="8"/>
      <c r="E801" s="8"/>
      <c r="F801" s="8">
        <v>1</v>
      </c>
    </row>
    <row r="802" spans="1:6" x14ac:dyDescent="0.3">
      <c r="A802" s="7">
        <v>43496.25</v>
      </c>
      <c r="B802" s="8"/>
      <c r="C802" s="8"/>
      <c r="D802" s="8"/>
      <c r="E802" s="8">
        <v>1</v>
      </c>
      <c r="F802" s="8">
        <v>1</v>
      </c>
    </row>
    <row r="803" spans="1:6" x14ac:dyDescent="0.3">
      <c r="A803" s="7">
        <v>43503.25</v>
      </c>
      <c r="B803" s="8"/>
      <c r="C803" s="8"/>
      <c r="D803" s="8"/>
      <c r="E803" s="8">
        <v>1</v>
      </c>
      <c r="F803" s="8">
        <v>1</v>
      </c>
    </row>
    <row r="804" spans="1:6" x14ac:dyDescent="0.3">
      <c r="A804" s="7">
        <v>43505.25</v>
      </c>
      <c r="B804" s="8"/>
      <c r="C804" s="8"/>
      <c r="D804" s="8"/>
      <c r="E804" s="8">
        <v>1</v>
      </c>
      <c r="F804" s="8">
        <v>1</v>
      </c>
    </row>
    <row r="805" spans="1:6" x14ac:dyDescent="0.3">
      <c r="A805" s="7">
        <v>43509.25</v>
      </c>
      <c r="B805" s="8"/>
      <c r="C805" s="8">
        <v>1</v>
      </c>
      <c r="D805" s="8"/>
      <c r="E805" s="8">
        <v>1</v>
      </c>
      <c r="F805" s="8">
        <v>2</v>
      </c>
    </row>
    <row r="806" spans="1:6" x14ac:dyDescent="0.3">
      <c r="A806" s="7">
        <v>43510.25</v>
      </c>
      <c r="B806" s="8"/>
      <c r="C806" s="8"/>
      <c r="D806" s="8"/>
      <c r="E806" s="8">
        <v>1</v>
      </c>
      <c r="F806" s="8">
        <v>1</v>
      </c>
    </row>
    <row r="807" spans="1:6" x14ac:dyDescent="0.3">
      <c r="A807" s="7">
        <v>43515.25</v>
      </c>
      <c r="B807" s="8"/>
      <c r="C807" s="8"/>
      <c r="D807" s="8"/>
      <c r="E807" s="8">
        <v>1</v>
      </c>
      <c r="F807" s="8">
        <v>1</v>
      </c>
    </row>
    <row r="808" spans="1:6" x14ac:dyDescent="0.3">
      <c r="A808" s="7">
        <v>43518.25</v>
      </c>
      <c r="B808" s="8"/>
      <c r="C808" s="8">
        <v>1</v>
      </c>
      <c r="D808" s="8"/>
      <c r="E808" s="8"/>
      <c r="F808" s="8">
        <v>1</v>
      </c>
    </row>
    <row r="809" spans="1:6" x14ac:dyDescent="0.3">
      <c r="A809" s="7">
        <v>43528.25</v>
      </c>
      <c r="B809" s="8"/>
      <c r="C809" s="8">
        <v>1</v>
      </c>
      <c r="D809" s="8"/>
      <c r="E809" s="8"/>
      <c r="F809" s="8">
        <v>1</v>
      </c>
    </row>
    <row r="810" spans="1:6" x14ac:dyDescent="0.3">
      <c r="A810" s="7">
        <v>43530.25</v>
      </c>
      <c r="B810" s="8"/>
      <c r="C810" s="8"/>
      <c r="D810" s="8"/>
      <c r="E810" s="8">
        <v>2</v>
      </c>
      <c r="F810" s="8">
        <v>2</v>
      </c>
    </row>
    <row r="811" spans="1:6" x14ac:dyDescent="0.3">
      <c r="A811" s="7">
        <v>43535.208333333336</v>
      </c>
      <c r="B811" s="8"/>
      <c r="C811" s="8">
        <v>1</v>
      </c>
      <c r="D811" s="8"/>
      <c r="E811" s="8"/>
      <c r="F811" s="8">
        <v>1</v>
      </c>
    </row>
    <row r="812" spans="1:6" x14ac:dyDescent="0.3">
      <c r="A812" s="7">
        <v>43536.208333333336</v>
      </c>
      <c r="B812" s="8"/>
      <c r="C812" s="8">
        <v>2</v>
      </c>
      <c r="D812" s="8"/>
      <c r="E812" s="8">
        <v>1</v>
      </c>
      <c r="F812" s="8">
        <v>3</v>
      </c>
    </row>
    <row r="813" spans="1:6" x14ac:dyDescent="0.3">
      <c r="A813" s="7">
        <v>43541.208333333336</v>
      </c>
      <c r="B813" s="8"/>
      <c r="C813" s="8"/>
      <c r="D813" s="8"/>
      <c r="E813" s="8">
        <v>1</v>
      </c>
      <c r="F813" s="8">
        <v>1</v>
      </c>
    </row>
    <row r="814" spans="1:6" x14ac:dyDescent="0.3">
      <c r="A814" s="7">
        <v>43550.208333333336</v>
      </c>
      <c r="B814" s="8"/>
      <c r="C814" s="8"/>
      <c r="D814" s="8"/>
      <c r="E814" s="8">
        <v>1</v>
      </c>
      <c r="F814" s="8">
        <v>1</v>
      </c>
    </row>
    <row r="815" spans="1:6" x14ac:dyDescent="0.3">
      <c r="A815" s="7">
        <v>43551.208333333336</v>
      </c>
      <c r="B815" s="8"/>
      <c r="C815" s="8"/>
      <c r="D815" s="8"/>
      <c r="E815" s="8">
        <v>1</v>
      </c>
      <c r="F815" s="8">
        <v>1</v>
      </c>
    </row>
    <row r="816" spans="1:6" x14ac:dyDescent="0.3">
      <c r="A816" s="7">
        <v>43553.208333333336</v>
      </c>
      <c r="B816" s="8"/>
      <c r="C816" s="8"/>
      <c r="D816" s="8"/>
      <c r="E816" s="8">
        <v>1</v>
      </c>
      <c r="F816" s="8">
        <v>1</v>
      </c>
    </row>
    <row r="817" spans="1:6" x14ac:dyDescent="0.3">
      <c r="A817" s="7">
        <v>43561.208333333336</v>
      </c>
      <c r="B817" s="8"/>
      <c r="C817" s="8"/>
      <c r="D817" s="8"/>
      <c r="E817" s="8">
        <v>1</v>
      </c>
      <c r="F817" s="8">
        <v>1</v>
      </c>
    </row>
    <row r="818" spans="1:6" x14ac:dyDescent="0.3">
      <c r="A818" s="7">
        <v>43562.208333333336</v>
      </c>
      <c r="B818" s="8"/>
      <c r="C818" s="8"/>
      <c r="D818" s="8"/>
      <c r="E818" s="8">
        <v>1</v>
      </c>
      <c r="F818" s="8">
        <v>1</v>
      </c>
    </row>
    <row r="819" spans="1:6" x14ac:dyDescent="0.3">
      <c r="A819" s="7">
        <v>43564.208333333336</v>
      </c>
      <c r="B819" s="8"/>
      <c r="C819" s="8"/>
      <c r="D819" s="8"/>
      <c r="E819" s="8">
        <v>1</v>
      </c>
      <c r="F819" s="8">
        <v>1</v>
      </c>
    </row>
    <row r="820" spans="1:6" x14ac:dyDescent="0.3">
      <c r="A820" s="7">
        <v>43569.208333333336</v>
      </c>
      <c r="B820" s="8"/>
      <c r="C820" s="8">
        <v>1</v>
      </c>
      <c r="D820" s="8"/>
      <c r="E820" s="8"/>
      <c r="F820" s="8">
        <v>1</v>
      </c>
    </row>
    <row r="821" spans="1:6" x14ac:dyDescent="0.3">
      <c r="A821" s="7">
        <v>43570.208333333336</v>
      </c>
      <c r="B821" s="8"/>
      <c r="C821" s="8"/>
      <c r="D821" s="8"/>
      <c r="E821" s="8">
        <v>1</v>
      </c>
      <c r="F821" s="8">
        <v>1</v>
      </c>
    </row>
    <row r="822" spans="1:6" x14ac:dyDescent="0.3">
      <c r="A822" s="7">
        <v>43571.208333333336</v>
      </c>
      <c r="B822" s="8"/>
      <c r="C822" s="8">
        <v>1</v>
      </c>
      <c r="D822" s="8"/>
      <c r="E822" s="8">
        <v>1</v>
      </c>
      <c r="F822" s="8">
        <v>2</v>
      </c>
    </row>
    <row r="823" spans="1:6" x14ac:dyDescent="0.3">
      <c r="A823" s="7">
        <v>43573.208333333336</v>
      </c>
      <c r="B823" s="8"/>
      <c r="C823" s="8"/>
      <c r="D823" s="8"/>
      <c r="E823" s="8">
        <v>1</v>
      </c>
      <c r="F823" s="8">
        <v>1</v>
      </c>
    </row>
    <row r="824" spans="1:6" x14ac:dyDescent="0.3">
      <c r="A824" s="7">
        <v>43574.208333333336</v>
      </c>
      <c r="B824" s="8"/>
      <c r="C824" s="8"/>
      <c r="D824" s="8"/>
      <c r="E824" s="8">
        <v>1</v>
      </c>
      <c r="F824" s="8">
        <v>1</v>
      </c>
    </row>
    <row r="825" spans="1:6" x14ac:dyDescent="0.3">
      <c r="A825" s="7">
        <v>43575.208333333336</v>
      </c>
      <c r="B825" s="8"/>
      <c r="C825" s="8"/>
      <c r="D825" s="8"/>
      <c r="E825" s="8">
        <v>1</v>
      </c>
      <c r="F825" s="8">
        <v>1</v>
      </c>
    </row>
    <row r="826" spans="1:6" x14ac:dyDescent="0.3">
      <c r="A826" s="7">
        <v>43582.208333333336</v>
      </c>
      <c r="B826" s="8"/>
      <c r="C826" s="8"/>
      <c r="D826" s="8"/>
      <c r="E826" s="8">
        <v>2</v>
      </c>
      <c r="F826" s="8">
        <v>2</v>
      </c>
    </row>
    <row r="827" spans="1:6" x14ac:dyDescent="0.3">
      <c r="A827" s="7">
        <v>43583.208333333336</v>
      </c>
      <c r="B827" s="8"/>
      <c r="C827" s="8">
        <v>2</v>
      </c>
      <c r="D827" s="8"/>
      <c r="E827" s="8"/>
      <c r="F827" s="8">
        <v>2</v>
      </c>
    </row>
    <row r="828" spans="1:6" x14ac:dyDescent="0.3">
      <c r="A828" s="7">
        <v>43586.208333333336</v>
      </c>
      <c r="B828" s="8">
        <v>1</v>
      </c>
      <c r="C828" s="8"/>
      <c r="D828" s="8"/>
      <c r="E828" s="8"/>
      <c r="F828" s="8">
        <v>1</v>
      </c>
    </row>
    <row r="829" spans="1:6" x14ac:dyDescent="0.3">
      <c r="A829" s="7">
        <v>43588.208333333336</v>
      </c>
      <c r="B829" s="8"/>
      <c r="C829" s="8"/>
      <c r="D829" s="8"/>
      <c r="E829" s="8">
        <v>1</v>
      </c>
      <c r="F829" s="8">
        <v>1</v>
      </c>
    </row>
    <row r="830" spans="1:6" x14ac:dyDescent="0.3">
      <c r="A830" s="7">
        <v>43589.208333333336</v>
      </c>
      <c r="B830" s="8"/>
      <c r="C830" s="8"/>
      <c r="D830" s="8"/>
      <c r="E830" s="8">
        <v>1</v>
      </c>
      <c r="F830" s="8">
        <v>1</v>
      </c>
    </row>
    <row r="831" spans="1:6" x14ac:dyDescent="0.3">
      <c r="A831" s="7">
        <v>43597.208333333336</v>
      </c>
      <c r="B831" s="8"/>
      <c r="C831" s="8">
        <v>1</v>
      </c>
      <c r="D831" s="8"/>
      <c r="E831" s="8"/>
      <c r="F831" s="8">
        <v>1</v>
      </c>
    </row>
    <row r="832" spans="1:6" x14ac:dyDescent="0.3">
      <c r="A832" s="7">
        <v>43598.208333333336</v>
      </c>
      <c r="B832" s="8"/>
      <c r="C832" s="8"/>
      <c r="D832" s="8"/>
      <c r="E832" s="8">
        <v>1</v>
      </c>
      <c r="F832" s="8">
        <v>1</v>
      </c>
    </row>
    <row r="833" spans="1:6" x14ac:dyDescent="0.3">
      <c r="A833" s="7">
        <v>43609.208333333336</v>
      </c>
      <c r="B833" s="8"/>
      <c r="C833" s="8"/>
      <c r="D833" s="8"/>
      <c r="E833" s="8">
        <v>1</v>
      </c>
      <c r="F833" s="8">
        <v>1</v>
      </c>
    </row>
    <row r="834" spans="1:6" x14ac:dyDescent="0.3">
      <c r="A834" s="7">
        <v>43624.208333333336</v>
      </c>
      <c r="B834" s="8"/>
      <c r="C834" s="8">
        <v>1</v>
      </c>
      <c r="D834" s="8"/>
      <c r="E834" s="8"/>
      <c r="F834" s="8">
        <v>1</v>
      </c>
    </row>
    <row r="835" spans="1:6" x14ac:dyDescent="0.3">
      <c r="A835" s="7">
        <v>43626.208333333336</v>
      </c>
      <c r="B835" s="8"/>
      <c r="C835" s="8">
        <v>1</v>
      </c>
      <c r="D835" s="8"/>
      <c r="E835" s="8"/>
      <c r="F835" s="8">
        <v>1</v>
      </c>
    </row>
    <row r="836" spans="1:6" x14ac:dyDescent="0.3">
      <c r="A836" s="7">
        <v>43631.208333333336</v>
      </c>
      <c r="B836" s="8"/>
      <c r="C836" s="8"/>
      <c r="D836" s="8"/>
      <c r="E836" s="8">
        <v>1</v>
      </c>
      <c r="F836" s="8">
        <v>1</v>
      </c>
    </row>
    <row r="837" spans="1:6" x14ac:dyDescent="0.3">
      <c r="A837" s="7">
        <v>43633.208333333336</v>
      </c>
      <c r="B837" s="8"/>
      <c r="C837" s="8"/>
      <c r="D837" s="8"/>
      <c r="E837" s="8">
        <v>1</v>
      </c>
      <c r="F837" s="8">
        <v>1</v>
      </c>
    </row>
    <row r="838" spans="1:6" x14ac:dyDescent="0.3">
      <c r="A838" s="7">
        <v>43640.208333333336</v>
      </c>
      <c r="B838" s="8"/>
      <c r="C838" s="8"/>
      <c r="D838" s="8"/>
      <c r="E838" s="8">
        <v>1</v>
      </c>
      <c r="F838" s="8">
        <v>1</v>
      </c>
    </row>
    <row r="839" spans="1:6" x14ac:dyDescent="0.3">
      <c r="A839" s="7">
        <v>43641.208333333336</v>
      </c>
      <c r="B839" s="8"/>
      <c r="C839" s="8">
        <v>2</v>
      </c>
      <c r="D839" s="8"/>
      <c r="E839" s="8"/>
      <c r="F839" s="8">
        <v>2</v>
      </c>
    </row>
    <row r="840" spans="1:6" x14ac:dyDescent="0.3">
      <c r="A840" s="7">
        <v>43645.208333333336</v>
      </c>
      <c r="B840" s="8"/>
      <c r="C840" s="8"/>
      <c r="D840" s="8"/>
      <c r="E840" s="8">
        <v>1</v>
      </c>
      <c r="F840" s="8">
        <v>1</v>
      </c>
    </row>
    <row r="841" spans="1:6" x14ac:dyDescent="0.3">
      <c r="A841" s="7">
        <v>43647.208333333336</v>
      </c>
      <c r="B841" s="8"/>
      <c r="C841" s="8">
        <v>1</v>
      </c>
      <c r="D841" s="8"/>
      <c r="E841" s="8"/>
      <c r="F841" s="8">
        <v>1</v>
      </c>
    </row>
    <row r="842" spans="1:6" x14ac:dyDescent="0.3">
      <c r="A842" s="7">
        <v>43650.208333333336</v>
      </c>
      <c r="B842" s="8"/>
      <c r="C842" s="8">
        <v>1</v>
      </c>
      <c r="D842" s="8"/>
      <c r="E842" s="8">
        <v>1</v>
      </c>
      <c r="F842" s="8">
        <v>2</v>
      </c>
    </row>
    <row r="843" spans="1:6" x14ac:dyDescent="0.3">
      <c r="A843" s="7">
        <v>43651.208333333336</v>
      </c>
      <c r="B843" s="8"/>
      <c r="C843" s="8"/>
      <c r="D843" s="8"/>
      <c r="E843" s="8">
        <v>1</v>
      </c>
      <c r="F843" s="8">
        <v>1</v>
      </c>
    </row>
    <row r="844" spans="1:6" x14ac:dyDescent="0.3">
      <c r="A844" s="7">
        <v>43655.208333333336</v>
      </c>
      <c r="B844" s="8"/>
      <c r="C844" s="8">
        <v>1</v>
      </c>
      <c r="D844" s="8"/>
      <c r="E844" s="8"/>
      <c r="F844" s="8">
        <v>1</v>
      </c>
    </row>
    <row r="845" spans="1:6" x14ac:dyDescent="0.3">
      <c r="A845" s="7">
        <v>43656.208333333336</v>
      </c>
      <c r="B845" s="8"/>
      <c r="C845" s="8"/>
      <c r="D845" s="8"/>
      <c r="E845" s="8">
        <v>1</v>
      </c>
      <c r="F845" s="8">
        <v>1</v>
      </c>
    </row>
    <row r="846" spans="1:6" x14ac:dyDescent="0.3">
      <c r="A846" s="7">
        <v>43667.208333333336</v>
      </c>
      <c r="B846" s="8"/>
      <c r="C846" s="8"/>
      <c r="D846" s="8"/>
      <c r="E846" s="8">
        <v>1</v>
      </c>
      <c r="F846" s="8">
        <v>1</v>
      </c>
    </row>
    <row r="847" spans="1:6" x14ac:dyDescent="0.3">
      <c r="A847" s="7">
        <v>43668.208333333336</v>
      </c>
      <c r="B847" s="8"/>
      <c r="C847" s="8">
        <v>1</v>
      </c>
      <c r="D847" s="8"/>
      <c r="E847" s="8"/>
      <c r="F847" s="8">
        <v>1</v>
      </c>
    </row>
    <row r="848" spans="1:6" x14ac:dyDescent="0.3">
      <c r="A848" s="7">
        <v>43671.208333333336</v>
      </c>
      <c r="B848" s="8"/>
      <c r="C848" s="8">
        <v>1</v>
      </c>
      <c r="D848" s="8"/>
      <c r="E848" s="8"/>
      <c r="F848" s="8">
        <v>1</v>
      </c>
    </row>
    <row r="849" spans="1:6" x14ac:dyDescent="0.3">
      <c r="A849" s="7">
        <v>43678.208333333336</v>
      </c>
      <c r="B849" s="8"/>
      <c r="C849" s="8">
        <v>1</v>
      </c>
      <c r="D849" s="8"/>
      <c r="E849" s="8"/>
      <c r="F849" s="8">
        <v>1</v>
      </c>
    </row>
    <row r="850" spans="1:6" x14ac:dyDescent="0.3">
      <c r="A850" s="7">
        <v>43681.208333333336</v>
      </c>
      <c r="B850" s="8"/>
      <c r="C850" s="8"/>
      <c r="D850" s="8"/>
      <c r="E850" s="8">
        <v>1</v>
      </c>
      <c r="F850" s="8">
        <v>1</v>
      </c>
    </row>
    <row r="851" spans="1:6" x14ac:dyDescent="0.3">
      <c r="A851" s="7">
        <v>43688.208333333336</v>
      </c>
      <c r="B851" s="8"/>
      <c r="C851" s="8">
        <v>1</v>
      </c>
      <c r="D851" s="8"/>
      <c r="E851" s="8"/>
      <c r="F851" s="8">
        <v>1</v>
      </c>
    </row>
    <row r="852" spans="1:6" x14ac:dyDescent="0.3">
      <c r="A852" s="7">
        <v>43705.208333333336</v>
      </c>
      <c r="B852" s="8"/>
      <c r="C852" s="8">
        <v>1</v>
      </c>
      <c r="D852" s="8"/>
      <c r="E852" s="8"/>
      <c r="F852" s="8">
        <v>1</v>
      </c>
    </row>
    <row r="853" spans="1:6" x14ac:dyDescent="0.3">
      <c r="A853" s="7">
        <v>43716.208333333336</v>
      </c>
      <c r="B853" s="8"/>
      <c r="C853" s="8"/>
      <c r="D853" s="8"/>
      <c r="E853" s="8">
        <v>2</v>
      </c>
      <c r="F853" s="8">
        <v>2</v>
      </c>
    </row>
    <row r="854" spans="1:6" x14ac:dyDescent="0.3">
      <c r="A854" s="7">
        <v>43717.208333333336</v>
      </c>
      <c r="B854" s="8"/>
      <c r="C854" s="8"/>
      <c r="D854" s="8"/>
      <c r="E854" s="8">
        <v>1</v>
      </c>
      <c r="F854" s="8">
        <v>1</v>
      </c>
    </row>
    <row r="855" spans="1:6" x14ac:dyDescent="0.3">
      <c r="A855" s="7">
        <v>43719.208333333336</v>
      </c>
      <c r="B855" s="8"/>
      <c r="C855" s="8"/>
      <c r="D855" s="8"/>
      <c r="E855" s="8">
        <v>1</v>
      </c>
      <c r="F855" s="8">
        <v>1</v>
      </c>
    </row>
    <row r="856" spans="1:6" x14ac:dyDescent="0.3">
      <c r="A856" s="7">
        <v>43737.208333333336</v>
      </c>
      <c r="B856" s="8"/>
      <c r="C856" s="8">
        <v>1</v>
      </c>
      <c r="D856" s="8"/>
      <c r="E856" s="8"/>
      <c r="F856" s="8">
        <v>1</v>
      </c>
    </row>
    <row r="857" spans="1:6" x14ac:dyDescent="0.3">
      <c r="A857" s="7">
        <v>43743.208333333336</v>
      </c>
      <c r="B857" s="8">
        <v>1</v>
      </c>
      <c r="C857" s="8"/>
      <c r="D857" s="8"/>
      <c r="E857" s="8"/>
      <c r="F857" s="8">
        <v>1</v>
      </c>
    </row>
    <row r="858" spans="1:6" x14ac:dyDescent="0.3">
      <c r="A858" s="7">
        <v>43744.208333333336</v>
      </c>
      <c r="B858" s="8"/>
      <c r="C858" s="8"/>
      <c r="D858" s="8"/>
      <c r="E858" s="8">
        <v>1</v>
      </c>
      <c r="F858" s="8">
        <v>1</v>
      </c>
    </row>
    <row r="859" spans="1:6" x14ac:dyDescent="0.3">
      <c r="A859" s="7">
        <v>43751.208333333336</v>
      </c>
      <c r="B859" s="8"/>
      <c r="C859" s="8"/>
      <c r="D859" s="8"/>
      <c r="E859" s="8">
        <v>1</v>
      </c>
      <c r="F859" s="8">
        <v>1</v>
      </c>
    </row>
    <row r="860" spans="1:6" x14ac:dyDescent="0.3">
      <c r="A860" s="7">
        <v>43752.208333333336</v>
      </c>
      <c r="B860" s="8"/>
      <c r="C860" s="8"/>
      <c r="D860" s="8"/>
      <c r="E860" s="8">
        <v>1</v>
      </c>
      <c r="F860" s="8">
        <v>1</v>
      </c>
    </row>
    <row r="861" spans="1:6" x14ac:dyDescent="0.3">
      <c r="A861" s="7">
        <v>43753.208333333336</v>
      </c>
      <c r="B861" s="8"/>
      <c r="C861" s="8"/>
      <c r="D861" s="8"/>
      <c r="E861" s="8">
        <v>1</v>
      </c>
      <c r="F861" s="8">
        <v>1</v>
      </c>
    </row>
    <row r="862" spans="1:6" x14ac:dyDescent="0.3">
      <c r="A862" s="7">
        <v>43756.208333333336</v>
      </c>
      <c r="B862" s="8"/>
      <c r="C862" s="8"/>
      <c r="D862" s="8"/>
      <c r="E862" s="8">
        <v>1</v>
      </c>
      <c r="F862" s="8">
        <v>1</v>
      </c>
    </row>
    <row r="863" spans="1:6" x14ac:dyDescent="0.3">
      <c r="A863" s="7">
        <v>43758.208333333336</v>
      </c>
      <c r="B863" s="8"/>
      <c r="C863" s="8"/>
      <c r="D863" s="8"/>
      <c r="E863" s="8">
        <v>1</v>
      </c>
      <c r="F863" s="8">
        <v>1</v>
      </c>
    </row>
    <row r="864" spans="1:6" x14ac:dyDescent="0.3">
      <c r="A864" s="7">
        <v>43760.208333333336</v>
      </c>
      <c r="B864" s="8"/>
      <c r="C864" s="8">
        <v>2</v>
      </c>
      <c r="D864" s="8"/>
      <c r="E864" s="8"/>
      <c r="F864" s="8">
        <v>2</v>
      </c>
    </row>
    <row r="865" spans="1:6" x14ac:dyDescent="0.3">
      <c r="A865" s="7">
        <v>43765.208333333336</v>
      </c>
      <c r="B865" s="8"/>
      <c r="C865" s="8"/>
      <c r="D865" s="8"/>
      <c r="E865" s="8">
        <v>1</v>
      </c>
      <c r="F865" s="8">
        <v>1</v>
      </c>
    </row>
    <row r="866" spans="1:6" x14ac:dyDescent="0.3">
      <c r="A866" s="7">
        <v>43769.208333333336</v>
      </c>
      <c r="B866" s="8"/>
      <c r="C866" s="8"/>
      <c r="D866" s="8"/>
      <c r="E866" s="8">
        <v>1</v>
      </c>
      <c r="F866" s="8">
        <v>1</v>
      </c>
    </row>
    <row r="867" spans="1:6" x14ac:dyDescent="0.3">
      <c r="A867" s="7">
        <v>43780.25</v>
      </c>
      <c r="B867" s="8"/>
      <c r="C867" s="8"/>
      <c r="D867" s="8"/>
      <c r="E867" s="8">
        <v>1</v>
      </c>
      <c r="F867" s="8">
        <v>1</v>
      </c>
    </row>
    <row r="868" spans="1:6" x14ac:dyDescent="0.3">
      <c r="A868" s="7">
        <v>43784.25</v>
      </c>
      <c r="B868" s="8"/>
      <c r="C868" s="8"/>
      <c r="D868" s="8"/>
      <c r="E868" s="8">
        <v>1</v>
      </c>
      <c r="F868" s="8">
        <v>1</v>
      </c>
    </row>
    <row r="869" spans="1:6" x14ac:dyDescent="0.3">
      <c r="A869" s="7">
        <v>43786.25</v>
      </c>
      <c r="B869" s="8"/>
      <c r="C869" s="8"/>
      <c r="D869" s="8"/>
      <c r="E869" s="8">
        <v>2</v>
      </c>
      <c r="F869" s="8">
        <v>2</v>
      </c>
    </row>
    <row r="870" spans="1:6" x14ac:dyDescent="0.3">
      <c r="A870" s="7">
        <v>43787.25</v>
      </c>
      <c r="B870" s="8"/>
      <c r="C870" s="8"/>
      <c r="D870" s="8"/>
      <c r="E870" s="8">
        <v>1</v>
      </c>
      <c r="F870" s="8">
        <v>1</v>
      </c>
    </row>
    <row r="871" spans="1:6" x14ac:dyDescent="0.3">
      <c r="A871" s="7">
        <v>43788.25</v>
      </c>
      <c r="B871" s="8"/>
      <c r="C871" s="8">
        <v>1</v>
      </c>
      <c r="D871" s="8"/>
      <c r="E871" s="8"/>
      <c r="F871" s="8">
        <v>1</v>
      </c>
    </row>
    <row r="872" spans="1:6" x14ac:dyDescent="0.3">
      <c r="A872" s="7">
        <v>43799.25</v>
      </c>
      <c r="B872" s="8"/>
      <c r="C872" s="8"/>
      <c r="D872" s="8"/>
      <c r="E872" s="8">
        <v>1</v>
      </c>
      <c r="F872" s="8">
        <v>1</v>
      </c>
    </row>
    <row r="873" spans="1:6" x14ac:dyDescent="0.3">
      <c r="A873" s="7">
        <v>43805.25</v>
      </c>
      <c r="B873" s="8"/>
      <c r="C873" s="8"/>
      <c r="D873" s="8"/>
      <c r="E873" s="8">
        <v>1</v>
      </c>
      <c r="F873" s="8">
        <v>1</v>
      </c>
    </row>
    <row r="874" spans="1:6" x14ac:dyDescent="0.3">
      <c r="A874" s="7">
        <v>43806.25</v>
      </c>
      <c r="B874" s="8"/>
      <c r="C874" s="8"/>
      <c r="D874" s="8"/>
      <c r="E874" s="8">
        <v>1</v>
      </c>
      <c r="F874" s="8">
        <v>1</v>
      </c>
    </row>
    <row r="875" spans="1:6" x14ac:dyDescent="0.3">
      <c r="A875" s="7">
        <v>43809.25</v>
      </c>
      <c r="B875" s="8"/>
      <c r="C875" s="8">
        <v>1</v>
      </c>
      <c r="D875" s="8"/>
      <c r="E875" s="8"/>
      <c r="F875" s="8">
        <v>1</v>
      </c>
    </row>
    <row r="876" spans="1:6" x14ac:dyDescent="0.3">
      <c r="A876" s="7">
        <v>43811.25</v>
      </c>
      <c r="B876" s="8"/>
      <c r="C876" s="8">
        <v>1</v>
      </c>
      <c r="D876" s="8"/>
      <c r="E876" s="8"/>
      <c r="F876" s="8">
        <v>1</v>
      </c>
    </row>
    <row r="877" spans="1:6" x14ac:dyDescent="0.3">
      <c r="A877" s="7">
        <v>43813.25</v>
      </c>
      <c r="B877" s="8"/>
      <c r="C877" s="8">
        <v>1</v>
      </c>
      <c r="D877" s="8"/>
      <c r="E877" s="8"/>
      <c r="F877" s="8">
        <v>1</v>
      </c>
    </row>
    <row r="878" spans="1:6" x14ac:dyDescent="0.3">
      <c r="A878" s="7">
        <v>43814.25</v>
      </c>
      <c r="B878" s="8"/>
      <c r="C878" s="8"/>
      <c r="D878" s="8"/>
      <c r="E878" s="8">
        <v>1</v>
      </c>
      <c r="F878" s="8">
        <v>1</v>
      </c>
    </row>
    <row r="879" spans="1:6" x14ac:dyDescent="0.3">
      <c r="A879" s="7">
        <v>43815.25</v>
      </c>
      <c r="B879" s="8"/>
      <c r="C879" s="8">
        <v>1</v>
      </c>
      <c r="D879" s="8"/>
      <c r="E879" s="8"/>
      <c r="F879" s="8">
        <v>1</v>
      </c>
    </row>
    <row r="880" spans="1:6" x14ac:dyDescent="0.3">
      <c r="A880" s="7">
        <v>43821.25</v>
      </c>
      <c r="B880" s="8"/>
      <c r="C880" s="8"/>
      <c r="D880" s="8"/>
      <c r="E880" s="8">
        <v>1</v>
      </c>
      <c r="F880" s="8">
        <v>1</v>
      </c>
    </row>
    <row r="881" spans="1:6" x14ac:dyDescent="0.3">
      <c r="A881" s="7">
        <v>43824.25</v>
      </c>
      <c r="B881" s="8"/>
      <c r="C881" s="8">
        <v>1</v>
      </c>
      <c r="D881" s="8"/>
      <c r="E881" s="8"/>
      <c r="F881" s="8">
        <v>1</v>
      </c>
    </row>
    <row r="882" spans="1:6" x14ac:dyDescent="0.3">
      <c r="A882" s="7">
        <v>43830.25</v>
      </c>
      <c r="B882" s="8"/>
      <c r="C882" s="8"/>
      <c r="D882" s="8"/>
      <c r="E882" s="8">
        <v>1</v>
      </c>
      <c r="F882" s="8">
        <v>1</v>
      </c>
    </row>
    <row r="883" spans="1:6" x14ac:dyDescent="0.3">
      <c r="A883" s="7">
        <v>43845.25</v>
      </c>
      <c r="B883" s="8"/>
      <c r="C883" s="8">
        <v>1</v>
      </c>
      <c r="D883" s="8"/>
      <c r="E883" s="8"/>
      <c r="F883" s="8">
        <v>1</v>
      </c>
    </row>
    <row r="884" spans="1:6" x14ac:dyDescent="0.3">
      <c r="A884" s="7">
        <v>43857.25</v>
      </c>
      <c r="B884" s="8"/>
      <c r="C884" s="8">
        <v>1</v>
      </c>
      <c r="D884" s="8"/>
      <c r="E884" s="8"/>
      <c r="F884" s="8">
        <v>1</v>
      </c>
    </row>
    <row r="885" spans="1:6" x14ac:dyDescent="0.3">
      <c r="A885" s="7" t="s">
        <v>2034</v>
      </c>
      <c r="B885" s="8">
        <v>57</v>
      </c>
      <c r="C885" s="8">
        <v>364</v>
      </c>
      <c r="D885" s="8">
        <v>14</v>
      </c>
      <c r="E885" s="8">
        <v>565</v>
      </c>
      <c r="F885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abSelected="1" workbookViewId="0">
      <selection activeCell="H1" sqref="H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bestFit="1" customWidth="1"/>
    <col min="8" max="8" width="15.8984375" customWidth="1"/>
    <col min="10" max="10" width="16.09765625" bestFit="1" customWidth="1"/>
    <col min="12" max="12" width="25.8984375" bestFit="1" customWidth="1"/>
    <col min="13" max="13" width="22.19921875" customWidth="1"/>
    <col min="14" max="14" width="11.19921875" bestFit="1" customWidth="1"/>
    <col min="15" max="15" width="10.8984375" bestFit="1" customWidth="1"/>
    <col min="18" max="18" width="28" bestFit="1" customWidth="1"/>
    <col min="19" max="19" width="14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2032</v>
      </c>
      <c r="K1" s="1" t="s">
        <v>7</v>
      </c>
      <c r="L1" s="1" t="s">
        <v>2071</v>
      </c>
      <c r="M1" s="1" t="s">
        <v>2072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 t="s">
        <v>15</v>
      </c>
      <c r="J2">
        <f>IF(H2=0,0,ROUND(E2/H2,2))</f>
        <v>0</v>
      </c>
      <c r="K2" t="s">
        <v>16</v>
      </c>
      <c r="L2" s="4">
        <f>(((2/60)/60)/24)+DATE(1970,1,1)</f>
        <v>25569.00002314815</v>
      </c>
      <c r="M2" s="4">
        <f>(((O2/60)/60)/24)+DATE(1970,1,1)</f>
        <v>42353.25</v>
      </c>
      <c r="N2">
        <v>1448690400</v>
      </c>
      <c r="O2">
        <v>1450159200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 t="s">
        <v>21</v>
      </c>
      <c r="J3">
        <f t="shared" ref="J3:J66" si="1">IF(H3=0,0,ROUND(E3/H3,2))</f>
        <v>92.15</v>
      </c>
      <c r="K3" t="s">
        <v>22</v>
      </c>
      <c r="L3" s="4">
        <f t="shared" ref="L3:L66" si="2">(((N3/60)/60)/24)+DATE(1970,1,1)</f>
        <v>41870.208333333336</v>
      </c>
      <c r="M3" s="4">
        <f t="shared" ref="M3:M66" si="3">(((O3/60)/60)/24)+DATE(1970,1,1)</f>
        <v>41872.208333333336</v>
      </c>
      <c r="N3">
        <v>1408424400</v>
      </c>
      <c r="O3">
        <v>1408597200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t="s">
        <v>26</v>
      </c>
      <c r="J4">
        <f t="shared" si="1"/>
        <v>100.02</v>
      </c>
      <c r="K4" t="s">
        <v>27</v>
      </c>
      <c r="L4" s="4">
        <f t="shared" si="2"/>
        <v>41595.25</v>
      </c>
      <c r="M4" s="4">
        <f t="shared" si="3"/>
        <v>41597.25</v>
      </c>
      <c r="N4">
        <v>1384668000</v>
      </c>
      <c r="O4">
        <v>1384840800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t="s">
        <v>21</v>
      </c>
      <c r="J5">
        <f t="shared" si="1"/>
        <v>103.21</v>
      </c>
      <c r="K5" t="s">
        <v>22</v>
      </c>
      <c r="L5" s="4">
        <f t="shared" si="2"/>
        <v>43688.208333333328</v>
      </c>
      <c r="M5" s="4">
        <f t="shared" si="3"/>
        <v>43728.208333333328</v>
      </c>
      <c r="N5">
        <v>1565499600</v>
      </c>
      <c r="O5">
        <v>1568955600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21</v>
      </c>
      <c r="J6">
        <f t="shared" si="1"/>
        <v>99.34</v>
      </c>
      <c r="K6" t="s">
        <v>22</v>
      </c>
      <c r="L6" s="4">
        <f t="shared" si="2"/>
        <v>43485.25</v>
      </c>
      <c r="M6" s="4">
        <f t="shared" si="3"/>
        <v>43489.25</v>
      </c>
      <c r="N6">
        <v>1547964000</v>
      </c>
      <c r="O6">
        <v>1548309600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t="s">
        <v>36</v>
      </c>
      <c r="J7">
        <f t="shared" si="1"/>
        <v>75.83</v>
      </c>
      <c r="K7" t="s">
        <v>37</v>
      </c>
      <c r="L7" s="4">
        <f t="shared" si="2"/>
        <v>41149.208333333336</v>
      </c>
      <c r="M7" s="4">
        <f t="shared" si="3"/>
        <v>41160.208333333336</v>
      </c>
      <c r="N7">
        <v>1346130000</v>
      </c>
      <c r="O7">
        <v>1347080400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40</v>
      </c>
      <c r="J8">
        <f t="shared" si="1"/>
        <v>60.56</v>
      </c>
      <c r="K8" t="s">
        <v>41</v>
      </c>
      <c r="L8" s="4">
        <f t="shared" si="2"/>
        <v>42991.208333333328</v>
      </c>
      <c r="M8" s="4">
        <f t="shared" si="3"/>
        <v>42992.208333333328</v>
      </c>
      <c r="N8">
        <v>1505278800</v>
      </c>
      <c r="O8">
        <v>1505365200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t="s">
        <v>36</v>
      </c>
      <c r="J9">
        <f t="shared" si="1"/>
        <v>64.94</v>
      </c>
      <c r="K9" t="s">
        <v>37</v>
      </c>
      <c r="L9" s="4">
        <f t="shared" si="2"/>
        <v>42229.208333333328</v>
      </c>
      <c r="M9" s="4">
        <f t="shared" si="3"/>
        <v>42231.208333333328</v>
      </c>
      <c r="N9">
        <v>1439442000</v>
      </c>
      <c r="O9">
        <v>1439614800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t="s">
        <v>36</v>
      </c>
      <c r="J10">
        <f t="shared" si="1"/>
        <v>31</v>
      </c>
      <c r="K10" t="s">
        <v>37</v>
      </c>
      <c r="L10" s="4">
        <f t="shared" si="2"/>
        <v>40399.208333333336</v>
      </c>
      <c r="M10" s="4">
        <f t="shared" si="3"/>
        <v>40401.208333333336</v>
      </c>
      <c r="N10">
        <v>1281330000</v>
      </c>
      <c r="O10">
        <v>1281502800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21</v>
      </c>
      <c r="J11">
        <f t="shared" si="1"/>
        <v>72.91</v>
      </c>
      <c r="K11" t="s">
        <v>22</v>
      </c>
      <c r="L11" s="4">
        <f t="shared" si="2"/>
        <v>41536.208333333336</v>
      </c>
      <c r="M11" s="4">
        <f t="shared" si="3"/>
        <v>41585.25</v>
      </c>
      <c r="N11">
        <v>1379566800</v>
      </c>
      <c r="O11">
        <v>1383804000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idden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t="s">
        <v>21</v>
      </c>
      <c r="J12">
        <f t="shared" si="1"/>
        <v>62.9</v>
      </c>
      <c r="K12" t="s">
        <v>22</v>
      </c>
      <c r="L12" s="4">
        <f t="shared" si="2"/>
        <v>40404.208333333336</v>
      </c>
      <c r="M12" s="4">
        <f t="shared" si="3"/>
        <v>40452.208333333336</v>
      </c>
      <c r="N12">
        <v>1281762000</v>
      </c>
      <c r="O12">
        <v>1285909200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21</v>
      </c>
      <c r="J13">
        <f t="shared" si="1"/>
        <v>112.22</v>
      </c>
      <c r="K13" t="s">
        <v>22</v>
      </c>
      <c r="L13" s="4">
        <f t="shared" si="2"/>
        <v>40442.208333333336</v>
      </c>
      <c r="M13" s="4">
        <f t="shared" si="3"/>
        <v>40448.208333333336</v>
      </c>
      <c r="N13">
        <v>1285045200</v>
      </c>
      <c r="O13">
        <v>1285563600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21</v>
      </c>
      <c r="J14">
        <f t="shared" si="1"/>
        <v>102.35</v>
      </c>
      <c r="K14" t="s">
        <v>22</v>
      </c>
      <c r="L14" s="4">
        <f t="shared" si="2"/>
        <v>43760.208333333328</v>
      </c>
      <c r="M14" s="4">
        <f t="shared" si="3"/>
        <v>43768.208333333328</v>
      </c>
      <c r="N14">
        <v>1571720400</v>
      </c>
      <c r="O14">
        <v>1572411600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hidden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21</v>
      </c>
      <c r="J15">
        <f t="shared" si="1"/>
        <v>105.05</v>
      </c>
      <c r="K15" t="s">
        <v>22</v>
      </c>
      <c r="L15" s="4">
        <f t="shared" si="2"/>
        <v>42532.208333333328</v>
      </c>
      <c r="M15" s="4">
        <f t="shared" si="3"/>
        <v>42544.208333333328</v>
      </c>
      <c r="N15">
        <v>1465621200</v>
      </c>
      <c r="O15">
        <v>1466658000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21</v>
      </c>
      <c r="J16">
        <f t="shared" si="1"/>
        <v>94.15</v>
      </c>
      <c r="K16" t="s">
        <v>22</v>
      </c>
      <c r="L16" s="4">
        <f t="shared" si="2"/>
        <v>40974.25</v>
      </c>
      <c r="M16" s="4">
        <f t="shared" si="3"/>
        <v>41001.208333333336</v>
      </c>
      <c r="N16">
        <v>1331013600</v>
      </c>
      <c r="O16">
        <v>1333342800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21</v>
      </c>
      <c r="J17">
        <f t="shared" si="1"/>
        <v>84.99</v>
      </c>
      <c r="K17" t="s">
        <v>22</v>
      </c>
      <c r="L17" s="4">
        <f t="shared" si="2"/>
        <v>43809.25</v>
      </c>
      <c r="M17" s="4">
        <f t="shared" si="3"/>
        <v>43813.25</v>
      </c>
      <c r="N17">
        <v>1575957600</v>
      </c>
      <c r="O17">
        <v>1576303200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idden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t="s">
        <v>21</v>
      </c>
      <c r="J18">
        <f t="shared" si="1"/>
        <v>110.41</v>
      </c>
      <c r="K18" t="s">
        <v>22</v>
      </c>
      <c r="L18" s="4">
        <f t="shared" si="2"/>
        <v>41661.25</v>
      </c>
      <c r="M18" s="4">
        <f t="shared" si="3"/>
        <v>41683.25</v>
      </c>
      <c r="N18">
        <v>1390370400</v>
      </c>
      <c r="O18">
        <v>1392271200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idden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t="s">
        <v>21</v>
      </c>
      <c r="J19">
        <f t="shared" si="1"/>
        <v>107.96</v>
      </c>
      <c r="K19" t="s">
        <v>22</v>
      </c>
      <c r="L19" s="4">
        <f t="shared" si="2"/>
        <v>40555.25</v>
      </c>
      <c r="M19" s="4">
        <f t="shared" si="3"/>
        <v>40556.25</v>
      </c>
      <c r="N19">
        <v>1294812000</v>
      </c>
      <c r="O19">
        <v>1294898400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t="s">
        <v>21</v>
      </c>
      <c r="J20">
        <f t="shared" si="1"/>
        <v>45.1</v>
      </c>
      <c r="K20" t="s">
        <v>22</v>
      </c>
      <c r="L20" s="4">
        <f>(((N20/60)/60)/24)+DATE(1970,1,1)</f>
        <v>43351.208333333328</v>
      </c>
      <c r="M20" s="4">
        <f t="shared" si="3"/>
        <v>43359.208333333328</v>
      </c>
      <c r="N20">
        <v>1536382800</v>
      </c>
      <c r="O20">
        <v>1537074000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21</v>
      </c>
      <c r="J21">
        <f t="shared" si="1"/>
        <v>45</v>
      </c>
      <c r="K21" t="s">
        <v>22</v>
      </c>
      <c r="L21" s="4">
        <f t="shared" si="2"/>
        <v>43528.25</v>
      </c>
      <c r="M21" s="4">
        <f t="shared" si="3"/>
        <v>43549.208333333328</v>
      </c>
      <c r="N21">
        <v>1551679200</v>
      </c>
      <c r="O21">
        <v>1553490000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idden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t="s">
        <v>21</v>
      </c>
      <c r="J22">
        <f t="shared" si="1"/>
        <v>105.97</v>
      </c>
      <c r="K22" t="s">
        <v>22</v>
      </c>
      <c r="L22" s="4">
        <f t="shared" si="2"/>
        <v>41848.208333333336</v>
      </c>
      <c r="M22" s="4">
        <f t="shared" si="3"/>
        <v>41848.208333333336</v>
      </c>
      <c r="N22">
        <v>1406523600</v>
      </c>
      <c r="O22">
        <v>1406523600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21</v>
      </c>
      <c r="J23">
        <f t="shared" si="1"/>
        <v>69.06</v>
      </c>
      <c r="K23" t="s">
        <v>22</v>
      </c>
      <c r="L23" s="4">
        <f t="shared" si="2"/>
        <v>40770.208333333336</v>
      </c>
      <c r="M23" s="4">
        <f t="shared" si="3"/>
        <v>40804.208333333336</v>
      </c>
      <c r="N23">
        <v>1313384400</v>
      </c>
      <c r="O23">
        <v>1316322000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idden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t="s">
        <v>21</v>
      </c>
      <c r="J24">
        <f t="shared" si="1"/>
        <v>85.04</v>
      </c>
      <c r="K24" t="s">
        <v>22</v>
      </c>
      <c r="L24" s="4">
        <f t="shared" si="2"/>
        <v>43193.208333333328</v>
      </c>
      <c r="M24" s="4">
        <f t="shared" si="3"/>
        <v>43208.208333333328</v>
      </c>
      <c r="N24">
        <v>1522731600</v>
      </c>
      <c r="O24">
        <v>1524027600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idden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t="s">
        <v>40</v>
      </c>
      <c r="J25">
        <f t="shared" si="1"/>
        <v>105.23</v>
      </c>
      <c r="K25" t="s">
        <v>41</v>
      </c>
      <c r="L25" s="4">
        <f t="shared" si="2"/>
        <v>43510.25</v>
      </c>
      <c r="M25" s="4">
        <f t="shared" si="3"/>
        <v>43563.208333333328</v>
      </c>
      <c r="N25">
        <v>1550124000</v>
      </c>
      <c r="O25">
        <v>1554699600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idden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t="s">
        <v>21</v>
      </c>
      <c r="J26">
        <f t="shared" si="1"/>
        <v>39</v>
      </c>
      <c r="K26" t="s">
        <v>22</v>
      </c>
      <c r="L26" s="4">
        <f t="shared" si="2"/>
        <v>41811.208333333336</v>
      </c>
      <c r="M26" s="4">
        <f t="shared" si="3"/>
        <v>41813.208333333336</v>
      </c>
      <c r="N26">
        <v>1403326800</v>
      </c>
      <c r="O26">
        <v>1403499600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idden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t="s">
        <v>21</v>
      </c>
      <c r="J27">
        <f t="shared" si="1"/>
        <v>73.03</v>
      </c>
      <c r="K27" t="s">
        <v>22</v>
      </c>
      <c r="L27" s="4">
        <f t="shared" si="2"/>
        <v>40681.208333333336</v>
      </c>
      <c r="M27" s="4">
        <f t="shared" si="3"/>
        <v>40701.208333333336</v>
      </c>
      <c r="N27">
        <v>1305694800</v>
      </c>
      <c r="O27">
        <v>1307422800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t="s">
        <v>21</v>
      </c>
      <c r="J28">
        <f t="shared" si="1"/>
        <v>35.01</v>
      </c>
      <c r="K28" t="s">
        <v>22</v>
      </c>
      <c r="L28" s="4">
        <f t="shared" si="2"/>
        <v>43312.208333333328</v>
      </c>
      <c r="M28" s="4">
        <f t="shared" si="3"/>
        <v>43339.208333333328</v>
      </c>
      <c r="N28">
        <v>1533013200</v>
      </c>
      <c r="O28">
        <v>1535346000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21</v>
      </c>
      <c r="J29">
        <f t="shared" si="1"/>
        <v>106.6</v>
      </c>
      <c r="K29" t="s">
        <v>22</v>
      </c>
      <c r="L29" s="4">
        <f t="shared" si="2"/>
        <v>42280.208333333328</v>
      </c>
      <c r="M29" s="4">
        <f t="shared" si="3"/>
        <v>42288.208333333328</v>
      </c>
      <c r="N29">
        <v>1443848400</v>
      </c>
      <c r="O29">
        <v>1444539600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idden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t="s">
        <v>21</v>
      </c>
      <c r="J30">
        <f t="shared" si="1"/>
        <v>62</v>
      </c>
      <c r="K30" t="s">
        <v>22</v>
      </c>
      <c r="L30" s="4">
        <f t="shared" si="2"/>
        <v>40218.25</v>
      </c>
      <c r="M30" s="4">
        <f t="shared" si="3"/>
        <v>40241.25</v>
      </c>
      <c r="N30">
        <v>1265695200</v>
      </c>
      <c r="O30">
        <v>1267682400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idden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t="s">
        <v>98</v>
      </c>
      <c r="J31">
        <f t="shared" si="1"/>
        <v>94</v>
      </c>
      <c r="K31" t="s">
        <v>99</v>
      </c>
      <c r="L31" s="4">
        <f t="shared" si="2"/>
        <v>43301.208333333328</v>
      </c>
      <c r="M31" s="4">
        <f t="shared" si="3"/>
        <v>43341.208333333328</v>
      </c>
      <c r="N31">
        <v>1532062800</v>
      </c>
      <c r="O31">
        <v>1535518800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idden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t="s">
        <v>21</v>
      </c>
      <c r="J32">
        <f t="shared" si="1"/>
        <v>112.05</v>
      </c>
      <c r="K32" t="s">
        <v>22</v>
      </c>
      <c r="L32" s="4">
        <f t="shared" si="2"/>
        <v>43609.208333333328</v>
      </c>
      <c r="M32" s="4">
        <f t="shared" si="3"/>
        <v>43614.208333333328</v>
      </c>
      <c r="N32">
        <v>1558674000</v>
      </c>
      <c r="O32">
        <v>1559106000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idden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>
        <f t="shared" si="1"/>
        <v>48.01</v>
      </c>
      <c r="K33" t="s">
        <v>41</v>
      </c>
      <c r="L33" s="4">
        <f t="shared" si="2"/>
        <v>42374.25</v>
      </c>
      <c r="M33" s="4">
        <f t="shared" si="3"/>
        <v>42402.25</v>
      </c>
      <c r="N33">
        <v>1451973600</v>
      </c>
      <c r="O33">
        <v>1454392800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107</v>
      </c>
      <c r="J34">
        <f t="shared" si="1"/>
        <v>38</v>
      </c>
      <c r="K34" t="s">
        <v>108</v>
      </c>
      <c r="L34" s="4">
        <f t="shared" si="2"/>
        <v>43110.25</v>
      </c>
      <c r="M34" s="4">
        <f t="shared" si="3"/>
        <v>43137.25</v>
      </c>
      <c r="N34">
        <v>1515564000</v>
      </c>
      <c r="O34">
        <v>1517896800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idden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t="s">
        <v>21</v>
      </c>
      <c r="J35">
        <f t="shared" si="1"/>
        <v>35</v>
      </c>
      <c r="K35" t="s">
        <v>22</v>
      </c>
      <c r="L35" s="4">
        <f t="shared" si="2"/>
        <v>41917.208333333336</v>
      </c>
      <c r="M35" s="4">
        <f t="shared" si="3"/>
        <v>41954.25</v>
      </c>
      <c r="N35">
        <v>1412485200</v>
      </c>
      <c r="O35">
        <v>1415685600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hidden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t="s">
        <v>21</v>
      </c>
      <c r="J36">
        <f t="shared" si="1"/>
        <v>85</v>
      </c>
      <c r="K36" t="s">
        <v>22</v>
      </c>
      <c r="L36" s="4">
        <f>(((N36/60)/60)/24)+DATE(1970,1,1)</f>
        <v>42817.208333333328</v>
      </c>
      <c r="M36" s="4">
        <f t="shared" si="3"/>
        <v>42822.208333333328</v>
      </c>
      <c r="N36">
        <v>1490245200</v>
      </c>
      <c r="O36">
        <v>1490677200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idden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t="s">
        <v>36</v>
      </c>
      <c r="J37">
        <f t="shared" si="1"/>
        <v>95.99</v>
      </c>
      <c r="K37" t="s">
        <v>37</v>
      </c>
      <c r="L37" s="4">
        <f t="shared" si="2"/>
        <v>43484.25</v>
      </c>
      <c r="M37" s="4">
        <f t="shared" si="3"/>
        <v>43526.25</v>
      </c>
      <c r="N37">
        <v>1547877600</v>
      </c>
      <c r="O37">
        <v>1551506400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idden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t="s">
        <v>21</v>
      </c>
      <c r="J38">
        <f t="shared" si="1"/>
        <v>68.81</v>
      </c>
      <c r="K38" t="s">
        <v>22</v>
      </c>
      <c r="L38" s="4">
        <f t="shared" si="2"/>
        <v>40600.25</v>
      </c>
      <c r="M38" s="4">
        <f t="shared" si="3"/>
        <v>40625.208333333336</v>
      </c>
      <c r="N38">
        <v>1298700000</v>
      </c>
      <c r="O38">
        <v>1300856400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hidden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t="s">
        <v>21</v>
      </c>
      <c r="J39">
        <f t="shared" si="1"/>
        <v>105.97</v>
      </c>
      <c r="K39" t="s">
        <v>22</v>
      </c>
      <c r="L39" s="4">
        <f t="shared" si="2"/>
        <v>43744.208333333328</v>
      </c>
      <c r="M39" s="4">
        <f t="shared" si="3"/>
        <v>43777.25</v>
      </c>
      <c r="N39">
        <v>1570338000</v>
      </c>
      <c r="O39">
        <v>1573192800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idden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t="s">
        <v>21</v>
      </c>
      <c r="J40">
        <f t="shared" si="1"/>
        <v>75.260000000000005</v>
      </c>
      <c r="K40" t="s">
        <v>22</v>
      </c>
      <c r="L40" s="4">
        <f t="shared" si="2"/>
        <v>40469.208333333336</v>
      </c>
      <c r="M40" s="4">
        <f t="shared" si="3"/>
        <v>40474.208333333336</v>
      </c>
      <c r="N40">
        <v>1287378000</v>
      </c>
      <c r="O40">
        <v>1287810000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36</v>
      </c>
      <c r="J41">
        <f t="shared" si="1"/>
        <v>57.13</v>
      </c>
      <c r="K41" t="s">
        <v>37</v>
      </c>
      <c r="L41" s="4">
        <f t="shared" si="2"/>
        <v>41330.25</v>
      </c>
      <c r="M41" s="4">
        <f t="shared" si="3"/>
        <v>41344.208333333336</v>
      </c>
      <c r="N41">
        <v>1361772000</v>
      </c>
      <c r="O41">
        <v>1362978000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idden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t="s">
        <v>21</v>
      </c>
      <c r="J42">
        <f t="shared" si="1"/>
        <v>75.14</v>
      </c>
      <c r="K42" t="s">
        <v>22</v>
      </c>
      <c r="L42" s="4">
        <f t="shared" si="2"/>
        <v>40334.208333333336</v>
      </c>
      <c r="M42" s="4">
        <f t="shared" si="3"/>
        <v>40353.208333333336</v>
      </c>
      <c r="N42">
        <v>1275714000</v>
      </c>
      <c r="O42">
        <v>1277355600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idden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t="s">
        <v>107</v>
      </c>
      <c r="J43">
        <f t="shared" si="1"/>
        <v>107.42</v>
      </c>
      <c r="K43" t="s">
        <v>108</v>
      </c>
      <c r="L43" s="4">
        <f t="shared" si="2"/>
        <v>41156.208333333336</v>
      </c>
      <c r="M43" s="4">
        <f t="shared" si="3"/>
        <v>41182.208333333336</v>
      </c>
      <c r="N43">
        <v>1346734800</v>
      </c>
      <c r="O43">
        <v>1348981200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idden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t="s">
        <v>21</v>
      </c>
      <c r="J44">
        <f t="shared" si="1"/>
        <v>36</v>
      </c>
      <c r="K44" t="s">
        <v>22</v>
      </c>
      <c r="L44" s="4">
        <f t="shared" si="2"/>
        <v>40728.208333333336</v>
      </c>
      <c r="M44" s="4">
        <f t="shared" si="3"/>
        <v>40737.208333333336</v>
      </c>
      <c r="N44">
        <v>1309755600</v>
      </c>
      <c r="O44">
        <v>1310533200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idden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t="s">
        <v>21</v>
      </c>
      <c r="J45">
        <f t="shared" si="1"/>
        <v>27</v>
      </c>
      <c r="K45" t="s">
        <v>22</v>
      </c>
      <c r="L45" s="4">
        <f t="shared" si="2"/>
        <v>41844.208333333336</v>
      </c>
      <c r="M45" s="4">
        <f t="shared" si="3"/>
        <v>41860.208333333336</v>
      </c>
      <c r="N45">
        <v>1406178000</v>
      </c>
      <c r="O45">
        <v>1407560400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idden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t="s">
        <v>36</v>
      </c>
      <c r="J46">
        <f t="shared" si="1"/>
        <v>107.56</v>
      </c>
      <c r="K46" t="s">
        <v>37</v>
      </c>
      <c r="L46" s="4">
        <f t="shared" si="2"/>
        <v>43541.208333333328</v>
      </c>
      <c r="M46" s="4">
        <f t="shared" si="3"/>
        <v>43542.208333333328</v>
      </c>
      <c r="N46">
        <v>1552798800</v>
      </c>
      <c r="O46">
        <v>1552885200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21</v>
      </c>
      <c r="J47">
        <f t="shared" si="1"/>
        <v>94.38</v>
      </c>
      <c r="K47" t="s">
        <v>22</v>
      </c>
      <c r="L47" s="4">
        <f t="shared" si="2"/>
        <v>42676.208333333328</v>
      </c>
      <c r="M47" s="4">
        <f t="shared" si="3"/>
        <v>42691.25</v>
      </c>
      <c r="N47">
        <v>1478062800</v>
      </c>
      <c r="O47">
        <v>1479362400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idden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t="s">
        <v>21</v>
      </c>
      <c r="J48">
        <f t="shared" si="1"/>
        <v>46.16</v>
      </c>
      <c r="K48" t="s">
        <v>22</v>
      </c>
      <c r="L48" s="4">
        <f t="shared" si="2"/>
        <v>40367.208333333336</v>
      </c>
      <c r="M48" s="4">
        <f t="shared" si="3"/>
        <v>40390.208333333336</v>
      </c>
      <c r="N48">
        <v>1278565200</v>
      </c>
      <c r="O48">
        <v>1280552400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idden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t="s">
        <v>21</v>
      </c>
      <c r="J49">
        <f t="shared" si="1"/>
        <v>47.85</v>
      </c>
      <c r="K49" t="s">
        <v>22</v>
      </c>
      <c r="L49" s="4">
        <f t="shared" si="2"/>
        <v>41727.208333333336</v>
      </c>
      <c r="M49" s="4">
        <f t="shared" si="3"/>
        <v>41757.208333333336</v>
      </c>
      <c r="N49">
        <v>1396069200</v>
      </c>
      <c r="O49">
        <v>1398661200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idden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t="s">
        <v>21</v>
      </c>
      <c r="J50">
        <f t="shared" si="1"/>
        <v>53.01</v>
      </c>
      <c r="K50" t="s">
        <v>22</v>
      </c>
      <c r="L50" s="4">
        <f t="shared" si="2"/>
        <v>42180.208333333328</v>
      </c>
      <c r="M50" s="4">
        <f t="shared" si="3"/>
        <v>42192.208333333328</v>
      </c>
      <c r="N50">
        <v>1435208400</v>
      </c>
      <c r="O50">
        <v>1436245200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idden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t="s">
        <v>21</v>
      </c>
      <c r="J51">
        <f t="shared" si="1"/>
        <v>45.06</v>
      </c>
      <c r="K51" t="s">
        <v>22</v>
      </c>
      <c r="L51" s="4">
        <f t="shared" si="2"/>
        <v>43758.208333333328</v>
      </c>
      <c r="M51" s="4">
        <f t="shared" si="3"/>
        <v>43803.25</v>
      </c>
      <c r="N51">
        <v>1571547600</v>
      </c>
      <c r="O51">
        <v>1575439200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>
        <f t="shared" si="1"/>
        <v>2</v>
      </c>
      <c r="K52" t="s">
        <v>108</v>
      </c>
      <c r="L52" s="4">
        <f t="shared" si="2"/>
        <v>41487.208333333336</v>
      </c>
      <c r="M52" s="4">
        <f t="shared" si="3"/>
        <v>41515.208333333336</v>
      </c>
      <c r="N52">
        <v>1375333200</v>
      </c>
      <c r="O52">
        <v>1377752400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40</v>
      </c>
      <c r="J53">
        <f t="shared" si="1"/>
        <v>99.01</v>
      </c>
      <c r="K53" t="s">
        <v>41</v>
      </c>
      <c r="L53" s="4">
        <f t="shared" si="2"/>
        <v>40995.208333333336</v>
      </c>
      <c r="M53" s="4">
        <f t="shared" si="3"/>
        <v>41011.208333333336</v>
      </c>
      <c r="N53">
        <v>1332824400</v>
      </c>
      <c r="O53">
        <v>1334206800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21</v>
      </c>
      <c r="J54">
        <f t="shared" si="1"/>
        <v>32.79</v>
      </c>
      <c r="K54" t="s">
        <v>22</v>
      </c>
      <c r="L54" s="4">
        <f>(((N54/60)/60)/24)+DATE(1970,1,1)</f>
        <v>40436.208333333336</v>
      </c>
      <c r="M54" s="4">
        <f t="shared" si="3"/>
        <v>40440.208333333336</v>
      </c>
      <c r="N54">
        <v>1284526800</v>
      </c>
      <c r="O54">
        <v>1284872400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idden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t="s">
        <v>21</v>
      </c>
      <c r="J55">
        <f t="shared" si="1"/>
        <v>59.12</v>
      </c>
      <c r="K55" t="s">
        <v>22</v>
      </c>
      <c r="L55" s="4">
        <f t="shared" si="2"/>
        <v>41779.208333333336</v>
      </c>
      <c r="M55" s="4">
        <f t="shared" si="3"/>
        <v>41818.208333333336</v>
      </c>
      <c r="N55">
        <v>1400562000</v>
      </c>
      <c r="O55">
        <v>1403931600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21</v>
      </c>
      <c r="J56">
        <f t="shared" si="1"/>
        <v>44.93</v>
      </c>
      <c r="K56" t="s">
        <v>22</v>
      </c>
      <c r="L56" s="4">
        <f t="shared" si="2"/>
        <v>43170.25</v>
      </c>
      <c r="M56" s="4">
        <f t="shared" si="3"/>
        <v>43176.208333333328</v>
      </c>
      <c r="N56">
        <v>1520748000</v>
      </c>
      <c r="O56">
        <v>1521262800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hidden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t="s">
        <v>21</v>
      </c>
      <c r="J57">
        <f t="shared" si="1"/>
        <v>89.66</v>
      </c>
      <c r="K57" t="s">
        <v>22</v>
      </c>
      <c r="L57" s="4">
        <f t="shared" si="2"/>
        <v>43311.208333333328</v>
      </c>
      <c r="M57" s="4">
        <f t="shared" si="3"/>
        <v>43316.208333333328</v>
      </c>
      <c r="N57">
        <v>1532926800</v>
      </c>
      <c r="O57">
        <v>1533358800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hidden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t="s">
        <v>21</v>
      </c>
      <c r="J58">
        <f t="shared" si="1"/>
        <v>70.08</v>
      </c>
      <c r="K58" t="s">
        <v>22</v>
      </c>
      <c r="L58" s="4">
        <f t="shared" si="2"/>
        <v>42014.25</v>
      </c>
      <c r="M58" s="4">
        <f t="shared" si="3"/>
        <v>42021.25</v>
      </c>
      <c r="N58">
        <v>1420869600</v>
      </c>
      <c r="O58">
        <v>1421474400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idden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t="s">
        <v>21</v>
      </c>
      <c r="J59">
        <f t="shared" si="1"/>
        <v>31.06</v>
      </c>
      <c r="K59" t="s">
        <v>22</v>
      </c>
      <c r="L59" s="4">
        <f t="shared" si="2"/>
        <v>42979.208333333328</v>
      </c>
      <c r="M59" s="4">
        <f t="shared" si="3"/>
        <v>42991.208333333328</v>
      </c>
      <c r="N59">
        <v>1504242000</v>
      </c>
      <c r="O59">
        <v>1505278800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idden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t="s">
        <v>21</v>
      </c>
      <c r="J60">
        <f t="shared" si="1"/>
        <v>29.06</v>
      </c>
      <c r="K60" t="s">
        <v>22</v>
      </c>
      <c r="L60" s="4">
        <f t="shared" si="2"/>
        <v>42268.208333333328</v>
      </c>
      <c r="M60" s="4">
        <f t="shared" si="3"/>
        <v>42281.208333333328</v>
      </c>
      <c r="N60">
        <v>1442811600</v>
      </c>
      <c r="O60">
        <v>1443934800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idden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t="s">
        <v>21</v>
      </c>
      <c r="J61">
        <f t="shared" si="1"/>
        <v>30.09</v>
      </c>
      <c r="K61" t="s">
        <v>22</v>
      </c>
      <c r="L61" s="4">
        <f t="shared" si="2"/>
        <v>42898.208333333328</v>
      </c>
      <c r="M61" s="4">
        <f t="shared" si="3"/>
        <v>42913.208333333328</v>
      </c>
      <c r="N61">
        <v>1497243600</v>
      </c>
      <c r="O61">
        <v>1498539600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idden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t="s">
        <v>15</v>
      </c>
      <c r="J62">
        <f t="shared" si="1"/>
        <v>85</v>
      </c>
      <c r="K62" t="s">
        <v>16</v>
      </c>
      <c r="L62" s="4">
        <f t="shared" si="2"/>
        <v>41107.208333333336</v>
      </c>
      <c r="M62" s="4">
        <f t="shared" si="3"/>
        <v>41110.208333333336</v>
      </c>
      <c r="N62">
        <v>1342501200</v>
      </c>
      <c r="O62">
        <v>1342760400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>
        <f t="shared" si="1"/>
        <v>82</v>
      </c>
      <c r="K63" t="s">
        <v>16</v>
      </c>
      <c r="L63" s="4">
        <f t="shared" si="2"/>
        <v>40595.25</v>
      </c>
      <c r="M63" s="4">
        <f t="shared" si="3"/>
        <v>40635.208333333336</v>
      </c>
      <c r="N63">
        <v>1298268000</v>
      </c>
      <c r="O63">
        <v>1301720400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hidden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t="s">
        <v>21</v>
      </c>
      <c r="J64">
        <f t="shared" si="1"/>
        <v>58.04</v>
      </c>
      <c r="K64" t="s">
        <v>22</v>
      </c>
      <c r="L64" s="4">
        <f t="shared" si="2"/>
        <v>42160.208333333328</v>
      </c>
      <c r="M64" s="4">
        <f t="shared" si="3"/>
        <v>42161.208333333328</v>
      </c>
      <c r="N64">
        <v>1433480400</v>
      </c>
      <c r="O64">
        <v>1433566800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21</v>
      </c>
      <c r="J65">
        <f t="shared" si="1"/>
        <v>111.4</v>
      </c>
      <c r="K65" t="s">
        <v>22</v>
      </c>
      <c r="L65" s="4">
        <f t="shared" si="2"/>
        <v>42853.208333333328</v>
      </c>
      <c r="M65" s="4">
        <f t="shared" si="3"/>
        <v>42859.208333333328</v>
      </c>
      <c r="N65">
        <v>1493355600</v>
      </c>
      <c r="O65">
        <v>1493874000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t="s">
        <v>21</v>
      </c>
      <c r="J66">
        <f t="shared" si="1"/>
        <v>71.95</v>
      </c>
      <c r="K66" t="s">
        <v>22</v>
      </c>
      <c r="L66" s="4">
        <f t="shared" si="2"/>
        <v>43283.208333333328</v>
      </c>
      <c r="M66" s="4">
        <f t="shared" si="3"/>
        <v>43298.208333333328</v>
      </c>
      <c r="N66">
        <v>1530507600</v>
      </c>
      <c r="O66">
        <v>1531803600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idden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 t="s">
        <v>21</v>
      </c>
      <c r="J67">
        <f t="shared" ref="J67:J130" si="7">IF(H67=0,0,ROUND(E67/H67,2))</f>
        <v>61.04</v>
      </c>
      <c r="K67" t="s">
        <v>22</v>
      </c>
      <c r="L67" s="4">
        <f t="shared" ref="L67:L128" si="8">(((N67/60)/60)/24)+DATE(1970,1,1)</f>
        <v>40570.25</v>
      </c>
      <c r="M67" s="4">
        <f t="shared" ref="M67:M130" si="9">(((O67/60)/60)/24)+DATE(1970,1,1)</f>
        <v>40577.25</v>
      </c>
      <c r="N67">
        <v>1296108000</v>
      </c>
      <c r="O67">
        <v>1296712800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 t="s">
        <v>21</v>
      </c>
      <c r="J68">
        <f t="shared" si="7"/>
        <v>108.92</v>
      </c>
      <c r="K68" t="s">
        <v>22</v>
      </c>
      <c r="L68" s="4">
        <f t="shared" si="8"/>
        <v>42102.208333333328</v>
      </c>
      <c r="M68" s="4">
        <f t="shared" si="9"/>
        <v>42107.208333333328</v>
      </c>
      <c r="N68">
        <v>1428469200</v>
      </c>
      <c r="O68">
        <v>1428901200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hidden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 t="s">
        <v>40</v>
      </c>
      <c r="J69">
        <f t="shared" si="7"/>
        <v>29</v>
      </c>
      <c r="K69" t="s">
        <v>41</v>
      </c>
      <c r="L69" s="4">
        <f t="shared" si="8"/>
        <v>40203.25</v>
      </c>
      <c r="M69" s="4">
        <f t="shared" si="9"/>
        <v>40208.25</v>
      </c>
      <c r="N69">
        <v>1264399200</v>
      </c>
      <c r="O69">
        <v>1264831200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idden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 t="s">
        <v>107</v>
      </c>
      <c r="J70">
        <f t="shared" si="7"/>
        <v>58.98</v>
      </c>
      <c r="K70" t="s">
        <v>108</v>
      </c>
      <c r="L70" s="4">
        <f t="shared" si="8"/>
        <v>42943.208333333328</v>
      </c>
      <c r="M70" s="4">
        <f t="shared" si="9"/>
        <v>42990.208333333328</v>
      </c>
      <c r="N70">
        <v>1501131600</v>
      </c>
      <c r="O70">
        <v>1505192400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 t="s">
        <v>21</v>
      </c>
      <c r="J71">
        <f t="shared" si="7"/>
        <v>111.82</v>
      </c>
      <c r="K71" t="s">
        <v>22</v>
      </c>
      <c r="L71" s="4">
        <f t="shared" si="8"/>
        <v>40531.25</v>
      </c>
      <c r="M71" s="4">
        <f t="shared" si="9"/>
        <v>40565.25</v>
      </c>
      <c r="N71">
        <v>1292738400</v>
      </c>
      <c r="O71">
        <v>1295676000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idden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 t="s">
        <v>107</v>
      </c>
      <c r="J72">
        <f t="shared" si="7"/>
        <v>64</v>
      </c>
      <c r="K72" t="s">
        <v>108</v>
      </c>
      <c r="L72" s="4">
        <f t="shared" si="8"/>
        <v>40484.208333333336</v>
      </c>
      <c r="M72" s="4">
        <f t="shared" si="9"/>
        <v>40533.25</v>
      </c>
      <c r="N72">
        <v>1288674000</v>
      </c>
      <c r="O72">
        <v>1292911200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hidden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 t="s">
        <v>21</v>
      </c>
      <c r="J73">
        <f t="shared" si="7"/>
        <v>85.32</v>
      </c>
      <c r="K73" t="s">
        <v>22</v>
      </c>
      <c r="L73" s="4">
        <f t="shared" si="8"/>
        <v>43799.25</v>
      </c>
      <c r="M73" s="4">
        <f t="shared" si="9"/>
        <v>43803.25</v>
      </c>
      <c r="N73">
        <v>1575093600</v>
      </c>
      <c r="O73">
        <v>1575439200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idden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 t="s">
        <v>21</v>
      </c>
      <c r="J74">
        <f t="shared" si="7"/>
        <v>74.48</v>
      </c>
      <c r="K74" t="s">
        <v>22</v>
      </c>
      <c r="L74" s="4">
        <f t="shared" si="8"/>
        <v>42186.208333333328</v>
      </c>
      <c r="M74" s="4">
        <f t="shared" si="9"/>
        <v>42222.208333333328</v>
      </c>
      <c r="N74">
        <v>1435726800</v>
      </c>
      <c r="O74">
        <v>1438837200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idden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 t="s">
        <v>21</v>
      </c>
      <c r="J75">
        <f t="shared" si="7"/>
        <v>105.15</v>
      </c>
      <c r="K75" t="s">
        <v>22</v>
      </c>
      <c r="L75" s="4">
        <f t="shared" si="8"/>
        <v>42701.25</v>
      </c>
      <c r="M75" s="4">
        <f t="shared" si="9"/>
        <v>42704.25</v>
      </c>
      <c r="N75">
        <v>1480226400</v>
      </c>
      <c r="O75">
        <v>1480485600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idden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 t="s">
        <v>40</v>
      </c>
      <c r="J76">
        <f t="shared" si="7"/>
        <v>56.19</v>
      </c>
      <c r="K76" t="s">
        <v>41</v>
      </c>
      <c r="L76" s="4">
        <f t="shared" si="8"/>
        <v>42456.208333333328</v>
      </c>
      <c r="M76" s="4">
        <f t="shared" si="9"/>
        <v>42457.208333333328</v>
      </c>
      <c r="N76">
        <v>1459054800</v>
      </c>
      <c r="O76">
        <v>1459141200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idden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 t="s">
        <v>21</v>
      </c>
      <c r="J77">
        <f t="shared" si="7"/>
        <v>85.92</v>
      </c>
      <c r="K77" t="s">
        <v>22</v>
      </c>
      <c r="L77" s="4">
        <f t="shared" si="8"/>
        <v>43296.208333333328</v>
      </c>
      <c r="M77" s="4">
        <f t="shared" si="9"/>
        <v>43304.208333333328</v>
      </c>
      <c r="N77">
        <v>1531630800</v>
      </c>
      <c r="O77">
        <v>1532322000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 t="s">
        <v>21</v>
      </c>
      <c r="J78">
        <f t="shared" si="7"/>
        <v>57</v>
      </c>
      <c r="K78" t="s">
        <v>22</v>
      </c>
      <c r="L78" s="4">
        <f t="shared" si="8"/>
        <v>42027.25</v>
      </c>
      <c r="M78" s="4">
        <f t="shared" si="9"/>
        <v>42076.208333333328</v>
      </c>
      <c r="N78">
        <v>1421992800</v>
      </c>
      <c r="O78">
        <v>1426222800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 t="s">
        <v>21</v>
      </c>
      <c r="J79">
        <f t="shared" si="7"/>
        <v>79.64</v>
      </c>
      <c r="K79" t="s">
        <v>22</v>
      </c>
      <c r="L79" s="4">
        <f t="shared" si="8"/>
        <v>40448.208333333336</v>
      </c>
      <c r="M79" s="4">
        <f t="shared" si="9"/>
        <v>40462.208333333336</v>
      </c>
      <c r="N79">
        <v>1285563600</v>
      </c>
      <c r="O79">
        <v>1286773200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hidden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 t="s">
        <v>21</v>
      </c>
      <c r="J80">
        <f t="shared" si="7"/>
        <v>41.02</v>
      </c>
      <c r="K80" t="s">
        <v>22</v>
      </c>
      <c r="L80" s="4">
        <f t="shared" si="8"/>
        <v>43206.208333333328</v>
      </c>
      <c r="M80" s="4">
        <f t="shared" si="9"/>
        <v>43207.208333333328</v>
      </c>
      <c r="N80">
        <v>1523854800</v>
      </c>
      <c r="O80">
        <v>1523941200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 t="s">
        <v>21</v>
      </c>
      <c r="J81">
        <f t="shared" si="7"/>
        <v>48</v>
      </c>
      <c r="K81" t="s">
        <v>22</v>
      </c>
      <c r="L81" s="4">
        <f t="shared" si="8"/>
        <v>43267.208333333328</v>
      </c>
      <c r="M81" s="4">
        <f t="shared" si="9"/>
        <v>43272.208333333328</v>
      </c>
      <c r="N81">
        <v>1529125200</v>
      </c>
      <c r="O81">
        <v>1529557200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idden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 t="s">
        <v>21</v>
      </c>
      <c r="J82">
        <f t="shared" si="7"/>
        <v>55.21</v>
      </c>
      <c r="K82" t="s">
        <v>22</v>
      </c>
      <c r="L82" s="4">
        <f t="shared" si="8"/>
        <v>42976.208333333328</v>
      </c>
      <c r="M82" s="4">
        <f t="shared" si="9"/>
        <v>43006.208333333328</v>
      </c>
      <c r="N82">
        <v>1503982800</v>
      </c>
      <c r="O82">
        <v>1506574800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idden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 t="s">
        <v>21</v>
      </c>
      <c r="J83">
        <f t="shared" si="7"/>
        <v>92.11</v>
      </c>
      <c r="K83" t="s">
        <v>22</v>
      </c>
      <c r="L83" s="4">
        <f t="shared" si="8"/>
        <v>43062.25</v>
      </c>
      <c r="M83" s="4">
        <f t="shared" si="9"/>
        <v>43087.25</v>
      </c>
      <c r="N83">
        <v>1511416800</v>
      </c>
      <c r="O83">
        <v>1513576800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idden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 t="s">
        <v>40</v>
      </c>
      <c r="J84">
        <f t="shared" si="7"/>
        <v>83.18</v>
      </c>
      <c r="K84" t="s">
        <v>41</v>
      </c>
      <c r="L84" s="4">
        <f t="shared" si="8"/>
        <v>43482.25</v>
      </c>
      <c r="M84" s="4">
        <f t="shared" si="9"/>
        <v>43489.25</v>
      </c>
      <c r="N84">
        <v>1547704800</v>
      </c>
      <c r="O84">
        <v>1548309600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 t="s">
        <v>21</v>
      </c>
      <c r="J85">
        <f t="shared" si="7"/>
        <v>40</v>
      </c>
      <c r="K85" t="s">
        <v>22</v>
      </c>
      <c r="L85" s="4">
        <f t="shared" si="8"/>
        <v>42579.208333333328</v>
      </c>
      <c r="M85" s="4">
        <f t="shared" si="9"/>
        <v>42601.208333333328</v>
      </c>
      <c r="N85">
        <v>1469682000</v>
      </c>
      <c r="O85">
        <v>1471582800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hidden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 t="s">
        <v>21</v>
      </c>
      <c r="J86">
        <f t="shared" si="7"/>
        <v>111.13</v>
      </c>
      <c r="K86" t="s">
        <v>22</v>
      </c>
      <c r="L86" s="4">
        <f t="shared" si="8"/>
        <v>41118.208333333336</v>
      </c>
      <c r="M86" s="4">
        <f t="shared" si="9"/>
        <v>41128.208333333336</v>
      </c>
      <c r="N86">
        <v>1343451600</v>
      </c>
      <c r="O86">
        <v>1344315600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idden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 t="s">
        <v>26</v>
      </c>
      <c r="J87">
        <f t="shared" si="7"/>
        <v>90.56</v>
      </c>
      <c r="K87" t="s">
        <v>27</v>
      </c>
      <c r="L87" s="4">
        <f t="shared" si="8"/>
        <v>40797.208333333336</v>
      </c>
      <c r="M87" s="4">
        <f t="shared" si="9"/>
        <v>40805.208333333336</v>
      </c>
      <c r="N87">
        <v>1315717200</v>
      </c>
      <c r="O87">
        <v>1316408400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idden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 t="s">
        <v>21</v>
      </c>
      <c r="J88">
        <f t="shared" si="7"/>
        <v>61.11</v>
      </c>
      <c r="K88" t="s">
        <v>22</v>
      </c>
      <c r="L88" s="4">
        <f t="shared" si="8"/>
        <v>42128.208333333328</v>
      </c>
      <c r="M88" s="4">
        <f t="shared" si="9"/>
        <v>42141.208333333328</v>
      </c>
      <c r="N88">
        <v>1430715600</v>
      </c>
      <c r="O88">
        <v>1431838800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 t="s">
        <v>26</v>
      </c>
      <c r="J89">
        <f t="shared" si="7"/>
        <v>83.02</v>
      </c>
      <c r="K89" t="s">
        <v>27</v>
      </c>
      <c r="L89" s="4">
        <f t="shared" si="8"/>
        <v>40610.25</v>
      </c>
      <c r="M89" s="4">
        <f t="shared" si="9"/>
        <v>40621.208333333336</v>
      </c>
      <c r="N89">
        <v>1299564000</v>
      </c>
      <c r="O89">
        <v>1300510800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idden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 t="s">
        <v>21</v>
      </c>
      <c r="J90">
        <f t="shared" si="7"/>
        <v>110.76</v>
      </c>
      <c r="K90" t="s">
        <v>22</v>
      </c>
      <c r="L90" s="4">
        <f t="shared" si="8"/>
        <v>42110.208333333328</v>
      </c>
      <c r="M90" s="4">
        <f t="shared" si="9"/>
        <v>42132.208333333328</v>
      </c>
      <c r="N90">
        <v>1429160400</v>
      </c>
      <c r="O90">
        <v>1431061200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idden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 t="s">
        <v>21</v>
      </c>
      <c r="J91">
        <f t="shared" si="7"/>
        <v>89.46</v>
      </c>
      <c r="K91" t="s">
        <v>22</v>
      </c>
      <c r="L91" s="4">
        <f t="shared" si="8"/>
        <v>40283.208333333336</v>
      </c>
      <c r="M91" s="4">
        <f t="shared" si="9"/>
        <v>40285.208333333336</v>
      </c>
      <c r="N91">
        <v>1271307600</v>
      </c>
      <c r="O91">
        <v>1271480400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 t="s">
        <v>21</v>
      </c>
      <c r="J92">
        <f t="shared" si="7"/>
        <v>57.85</v>
      </c>
      <c r="K92" t="s">
        <v>22</v>
      </c>
      <c r="L92" s="4">
        <f t="shared" si="8"/>
        <v>42425.25</v>
      </c>
      <c r="M92" s="4">
        <f t="shared" si="9"/>
        <v>42425.25</v>
      </c>
      <c r="N92">
        <v>1456380000</v>
      </c>
      <c r="O92">
        <v>1456380000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 t="s">
        <v>107</v>
      </c>
      <c r="J93">
        <f t="shared" si="7"/>
        <v>110</v>
      </c>
      <c r="K93" t="s">
        <v>108</v>
      </c>
      <c r="L93" s="4">
        <f t="shared" si="8"/>
        <v>42588.208333333328</v>
      </c>
      <c r="M93" s="4">
        <f t="shared" si="9"/>
        <v>42616.208333333328</v>
      </c>
      <c r="N93">
        <v>1470459600</v>
      </c>
      <c r="O93">
        <v>1472878800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hidden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 t="s">
        <v>98</v>
      </c>
      <c r="J94">
        <f t="shared" si="7"/>
        <v>103.97</v>
      </c>
      <c r="K94" t="s">
        <v>99</v>
      </c>
      <c r="L94" s="4">
        <f t="shared" si="8"/>
        <v>40352.208333333336</v>
      </c>
      <c r="M94" s="4">
        <f t="shared" si="9"/>
        <v>40353.208333333336</v>
      </c>
      <c r="N94">
        <v>1277269200</v>
      </c>
      <c r="O94">
        <v>1277355600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 t="s">
        <v>21</v>
      </c>
      <c r="J95">
        <f t="shared" si="7"/>
        <v>108</v>
      </c>
      <c r="K95" t="s">
        <v>22</v>
      </c>
      <c r="L95" s="4">
        <f t="shared" si="8"/>
        <v>41202.208333333336</v>
      </c>
      <c r="M95" s="4">
        <f t="shared" si="9"/>
        <v>41206.208333333336</v>
      </c>
      <c r="N95">
        <v>1350709200</v>
      </c>
      <c r="O95">
        <v>1351054800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idden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 t="s">
        <v>40</v>
      </c>
      <c r="J96">
        <f t="shared" si="7"/>
        <v>48.93</v>
      </c>
      <c r="K96" t="s">
        <v>41</v>
      </c>
      <c r="L96" s="4">
        <f t="shared" si="8"/>
        <v>43562.208333333328</v>
      </c>
      <c r="M96" s="4">
        <f t="shared" si="9"/>
        <v>43573.208333333328</v>
      </c>
      <c r="N96">
        <v>1554613200</v>
      </c>
      <c r="O96">
        <v>1555563600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hidden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 t="s">
        <v>21</v>
      </c>
      <c r="J97">
        <f t="shared" si="7"/>
        <v>37.67</v>
      </c>
      <c r="K97" t="s">
        <v>22</v>
      </c>
      <c r="L97" s="4">
        <f t="shared" si="8"/>
        <v>43752.208333333328</v>
      </c>
      <c r="M97" s="4">
        <f t="shared" si="9"/>
        <v>43759.208333333328</v>
      </c>
      <c r="N97">
        <v>1571029200</v>
      </c>
      <c r="O97">
        <v>1571634000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idden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 t="s">
        <v>21</v>
      </c>
      <c r="J98">
        <f t="shared" si="7"/>
        <v>65</v>
      </c>
      <c r="K98" t="s">
        <v>22</v>
      </c>
      <c r="L98" s="4">
        <f t="shared" si="8"/>
        <v>40612.25</v>
      </c>
      <c r="M98" s="4">
        <f t="shared" si="9"/>
        <v>40625.208333333336</v>
      </c>
      <c r="N98">
        <v>1299736800</v>
      </c>
      <c r="O98">
        <v>1300856400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idden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 t="s">
        <v>21</v>
      </c>
      <c r="J99">
        <f t="shared" si="7"/>
        <v>106.61</v>
      </c>
      <c r="K99" t="s">
        <v>22</v>
      </c>
      <c r="L99" s="4">
        <f t="shared" si="8"/>
        <v>42180.208333333328</v>
      </c>
      <c r="M99" s="4">
        <f t="shared" si="9"/>
        <v>42234.208333333328</v>
      </c>
      <c r="N99">
        <v>1435208400</v>
      </c>
      <c r="O99">
        <v>1439874000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 t="s">
        <v>26</v>
      </c>
      <c r="J100">
        <f t="shared" si="7"/>
        <v>27.01</v>
      </c>
      <c r="K100" t="s">
        <v>27</v>
      </c>
      <c r="L100" s="4">
        <f t="shared" si="8"/>
        <v>42212.208333333328</v>
      </c>
      <c r="M100" s="4">
        <f t="shared" si="9"/>
        <v>42216.208333333328</v>
      </c>
      <c r="N100">
        <v>1437973200</v>
      </c>
      <c r="O100">
        <v>1438318800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hidden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 t="s">
        <v>21</v>
      </c>
      <c r="J101">
        <f t="shared" si="7"/>
        <v>91.16</v>
      </c>
      <c r="K101" t="s">
        <v>22</v>
      </c>
      <c r="L101" s="4">
        <f t="shared" si="8"/>
        <v>41968.25</v>
      </c>
      <c r="M101" s="4">
        <f t="shared" si="9"/>
        <v>41997.25</v>
      </c>
      <c r="N101">
        <v>1416895200</v>
      </c>
      <c r="O101">
        <v>1419400800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t="s">
        <v>21</v>
      </c>
      <c r="J102">
        <f t="shared" si="7"/>
        <v>1</v>
      </c>
      <c r="K102" t="s">
        <v>22</v>
      </c>
      <c r="L102" s="4">
        <f t="shared" si="8"/>
        <v>40835.208333333336</v>
      </c>
      <c r="M102" s="4">
        <f t="shared" si="9"/>
        <v>40853.208333333336</v>
      </c>
      <c r="N102">
        <v>1319000400</v>
      </c>
      <c r="O102">
        <v>1320555600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idden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 t="s">
        <v>21</v>
      </c>
      <c r="J103">
        <f t="shared" si="7"/>
        <v>56.05</v>
      </c>
      <c r="K103" t="s">
        <v>22</v>
      </c>
      <c r="L103" s="4">
        <f t="shared" si="8"/>
        <v>42056.25</v>
      </c>
      <c r="M103" s="4">
        <f t="shared" si="9"/>
        <v>42063.25</v>
      </c>
      <c r="N103">
        <v>1424498400</v>
      </c>
      <c r="O103">
        <v>1425103200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idden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 t="s">
        <v>21</v>
      </c>
      <c r="J104">
        <f t="shared" si="7"/>
        <v>31.02</v>
      </c>
      <c r="K104" t="s">
        <v>22</v>
      </c>
      <c r="L104" s="4">
        <f t="shared" si="8"/>
        <v>43234.208333333328</v>
      </c>
      <c r="M104" s="4">
        <f t="shared" si="9"/>
        <v>43241.208333333328</v>
      </c>
      <c r="N104">
        <v>1526274000</v>
      </c>
      <c r="O104">
        <v>1526878800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 t="s">
        <v>107</v>
      </c>
      <c r="J105">
        <f t="shared" si="7"/>
        <v>66.510000000000005</v>
      </c>
      <c r="K105" t="s">
        <v>108</v>
      </c>
      <c r="L105" s="4">
        <f t="shared" si="8"/>
        <v>40475.208333333336</v>
      </c>
      <c r="M105" s="4">
        <f t="shared" si="9"/>
        <v>40484.208333333336</v>
      </c>
      <c r="N105">
        <v>1287896400</v>
      </c>
      <c r="O105">
        <v>1288674000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idden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 t="s">
        <v>21</v>
      </c>
      <c r="J106">
        <f t="shared" si="7"/>
        <v>89.01</v>
      </c>
      <c r="K106" t="s">
        <v>22</v>
      </c>
      <c r="L106" s="4">
        <f t="shared" si="8"/>
        <v>42878.208333333328</v>
      </c>
      <c r="M106" s="4">
        <f t="shared" si="9"/>
        <v>42879.208333333328</v>
      </c>
      <c r="N106">
        <v>1495515600</v>
      </c>
      <c r="O106">
        <v>1495602000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idden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 t="s">
        <v>21</v>
      </c>
      <c r="J107">
        <f t="shared" si="7"/>
        <v>103.46</v>
      </c>
      <c r="K107" t="s">
        <v>22</v>
      </c>
      <c r="L107" s="4">
        <f t="shared" si="8"/>
        <v>41366.208333333336</v>
      </c>
      <c r="M107" s="4">
        <f t="shared" si="9"/>
        <v>41384.208333333336</v>
      </c>
      <c r="N107">
        <v>1364878800</v>
      </c>
      <c r="O107">
        <v>1366434000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idden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 t="s">
        <v>21</v>
      </c>
      <c r="J108">
        <f t="shared" si="7"/>
        <v>95.28</v>
      </c>
      <c r="K108" t="s">
        <v>22</v>
      </c>
      <c r="L108" s="4">
        <f t="shared" si="8"/>
        <v>43716.208333333328</v>
      </c>
      <c r="M108" s="4">
        <f t="shared" si="9"/>
        <v>43721.208333333328</v>
      </c>
      <c r="N108">
        <v>1567918800</v>
      </c>
      <c r="O108">
        <v>1568350800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hidden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 t="s">
        <v>21</v>
      </c>
      <c r="J109">
        <f t="shared" si="7"/>
        <v>75.900000000000006</v>
      </c>
      <c r="K109" t="s">
        <v>22</v>
      </c>
      <c r="L109" s="4">
        <f t="shared" si="8"/>
        <v>43213.208333333328</v>
      </c>
      <c r="M109" s="4">
        <f t="shared" si="9"/>
        <v>43230.208333333328</v>
      </c>
      <c r="N109">
        <v>1524459600</v>
      </c>
      <c r="O109">
        <v>1525928400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hidden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 t="s">
        <v>21</v>
      </c>
      <c r="J110">
        <f t="shared" si="7"/>
        <v>107.58</v>
      </c>
      <c r="K110" t="s">
        <v>22</v>
      </c>
      <c r="L110" s="4">
        <f t="shared" si="8"/>
        <v>41005.208333333336</v>
      </c>
      <c r="M110" s="4">
        <f t="shared" si="9"/>
        <v>41042.208333333336</v>
      </c>
      <c r="N110">
        <v>1333688400</v>
      </c>
      <c r="O110">
        <v>1336885200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 t="s">
        <v>21</v>
      </c>
      <c r="J111">
        <f t="shared" si="7"/>
        <v>51.32</v>
      </c>
      <c r="K111" t="s">
        <v>22</v>
      </c>
      <c r="L111" s="4">
        <f t="shared" si="8"/>
        <v>41651.25</v>
      </c>
      <c r="M111" s="4">
        <f t="shared" si="9"/>
        <v>41653.25</v>
      </c>
      <c r="N111">
        <v>1389506400</v>
      </c>
      <c r="O111">
        <v>1389679200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 t="s">
        <v>21</v>
      </c>
      <c r="J112">
        <f t="shared" si="7"/>
        <v>71.98</v>
      </c>
      <c r="K112" t="s">
        <v>22</v>
      </c>
      <c r="L112" s="4">
        <f t="shared" si="8"/>
        <v>43354.208333333328</v>
      </c>
      <c r="M112" s="4">
        <f t="shared" si="9"/>
        <v>43373.208333333328</v>
      </c>
      <c r="N112">
        <v>1536642000</v>
      </c>
      <c r="O112">
        <v>1538283600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idden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 t="s">
        <v>21</v>
      </c>
      <c r="J113">
        <f t="shared" si="7"/>
        <v>108.95</v>
      </c>
      <c r="K113" t="s">
        <v>22</v>
      </c>
      <c r="L113" s="4">
        <f t="shared" si="8"/>
        <v>41174.208333333336</v>
      </c>
      <c r="M113" s="4">
        <f t="shared" si="9"/>
        <v>41180.208333333336</v>
      </c>
      <c r="N113">
        <v>1348290000</v>
      </c>
      <c r="O113">
        <v>1348808400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idden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 t="s">
        <v>26</v>
      </c>
      <c r="J114">
        <f t="shared" si="7"/>
        <v>35</v>
      </c>
      <c r="K114" t="s">
        <v>27</v>
      </c>
      <c r="L114" s="4">
        <f t="shared" si="8"/>
        <v>41875.208333333336</v>
      </c>
      <c r="M114" s="4">
        <f t="shared" si="9"/>
        <v>41890.208333333336</v>
      </c>
      <c r="N114">
        <v>1408856400</v>
      </c>
      <c r="O114">
        <v>1410152400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idden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 t="s">
        <v>21</v>
      </c>
      <c r="J115">
        <f t="shared" si="7"/>
        <v>94.94</v>
      </c>
      <c r="K115" t="s">
        <v>22</v>
      </c>
      <c r="L115" s="4">
        <f t="shared" si="8"/>
        <v>42990.208333333328</v>
      </c>
      <c r="M115" s="4">
        <f t="shared" si="9"/>
        <v>42997.208333333328</v>
      </c>
      <c r="N115">
        <v>1505192400</v>
      </c>
      <c r="O115">
        <v>1505797200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idden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 t="s">
        <v>21</v>
      </c>
      <c r="J116">
        <f t="shared" si="7"/>
        <v>109.65</v>
      </c>
      <c r="K116" t="s">
        <v>22</v>
      </c>
      <c r="L116" s="4">
        <f t="shared" si="8"/>
        <v>43564.208333333328</v>
      </c>
      <c r="M116" s="4">
        <f t="shared" si="9"/>
        <v>43565.208333333328</v>
      </c>
      <c r="N116">
        <v>1554786000</v>
      </c>
      <c r="O116">
        <v>1554872400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 t="s">
        <v>107</v>
      </c>
      <c r="J117">
        <f t="shared" si="7"/>
        <v>44</v>
      </c>
      <c r="K117" t="s">
        <v>108</v>
      </c>
      <c r="L117" s="4">
        <f t="shared" si="8"/>
        <v>43056.25</v>
      </c>
      <c r="M117" s="4">
        <f t="shared" si="9"/>
        <v>43091.25</v>
      </c>
      <c r="N117">
        <v>1510898400</v>
      </c>
      <c r="O117">
        <v>1513922400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t="s">
        <v>21</v>
      </c>
      <c r="J118">
        <f t="shared" si="7"/>
        <v>86.79</v>
      </c>
      <c r="K118" t="s">
        <v>22</v>
      </c>
      <c r="L118" s="4">
        <f t="shared" si="8"/>
        <v>42265.208333333328</v>
      </c>
      <c r="M118" s="4">
        <f t="shared" si="9"/>
        <v>42266.208333333328</v>
      </c>
      <c r="N118">
        <v>1442552400</v>
      </c>
      <c r="O118">
        <v>1442638800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idden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 t="s">
        <v>21</v>
      </c>
      <c r="J119">
        <f t="shared" si="7"/>
        <v>30.99</v>
      </c>
      <c r="K119" t="s">
        <v>22</v>
      </c>
      <c r="L119" s="4">
        <f t="shared" si="8"/>
        <v>40808.208333333336</v>
      </c>
      <c r="M119" s="4">
        <f t="shared" si="9"/>
        <v>40814.208333333336</v>
      </c>
      <c r="N119">
        <v>1316667600</v>
      </c>
      <c r="O119">
        <v>1317186000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idden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 t="s">
        <v>21</v>
      </c>
      <c r="J120">
        <f t="shared" si="7"/>
        <v>94.79</v>
      </c>
      <c r="K120" t="s">
        <v>22</v>
      </c>
      <c r="L120" s="4">
        <f t="shared" si="8"/>
        <v>41665.25</v>
      </c>
      <c r="M120" s="4">
        <f t="shared" si="9"/>
        <v>41671.25</v>
      </c>
      <c r="N120">
        <v>1390716000</v>
      </c>
      <c r="O120">
        <v>1391234400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hidden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 t="s">
        <v>21</v>
      </c>
      <c r="J121">
        <f t="shared" si="7"/>
        <v>69.790000000000006</v>
      </c>
      <c r="K121" t="s">
        <v>22</v>
      </c>
      <c r="L121" s="4">
        <f t="shared" si="8"/>
        <v>41806.208333333336</v>
      </c>
      <c r="M121" s="4">
        <f t="shared" si="9"/>
        <v>41823.208333333336</v>
      </c>
      <c r="N121">
        <v>1402894800</v>
      </c>
      <c r="O121">
        <v>1404363600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idden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 t="s">
        <v>21</v>
      </c>
      <c r="J122">
        <f t="shared" si="7"/>
        <v>63</v>
      </c>
      <c r="K122" t="s">
        <v>22</v>
      </c>
      <c r="L122" s="4">
        <f t="shared" si="8"/>
        <v>42111.208333333328</v>
      </c>
      <c r="M122" s="4">
        <f t="shared" si="9"/>
        <v>42115.208333333328</v>
      </c>
      <c r="N122">
        <v>1429246800</v>
      </c>
      <c r="O122">
        <v>1429592400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idden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 t="s">
        <v>21</v>
      </c>
      <c r="J123">
        <f t="shared" si="7"/>
        <v>110.03</v>
      </c>
      <c r="K123" t="s">
        <v>22</v>
      </c>
      <c r="L123" s="4">
        <f t="shared" si="8"/>
        <v>41917.208333333336</v>
      </c>
      <c r="M123" s="4">
        <f t="shared" si="9"/>
        <v>41930.208333333336</v>
      </c>
      <c r="N123">
        <v>1412485200</v>
      </c>
      <c r="O123">
        <v>1413608400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 t="s">
        <v>21</v>
      </c>
      <c r="J124">
        <f t="shared" si="7"/>
        <v>26</v>
      </c>
      <c r="K124" t="s">
        <v>22</v>
      </c>
      <c r="L124" s="4">
        <f t="shared" si="8"/>
        <v>41970.25</v>
      </c>
      <c r="M124" s="4">
        <f t="shared" si="9"/>
        <v>41997.25</v>
      </c>
      <c r="N124">
        <v>1417068000</v>
      </c>
      <c r="O124">
        <v>1419400800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 t="s">
        <v>15</v>
      </c>
      <c r="J125">
        <f t="shared" si="7"/>
        <v>49.99</v>
      </c>
      <c r="K125" t="s">
        <v>16</v>
      </c>
      <c r="L125" s="4">
        <f t="shared" si="8"/>
        <v>42332.25</v>
      </c>
      <c r="M125" s="4">
        <f t="shared" si="9"/>
        <v>42335.25</v>
      </c>
      <c r="N125">
        <v>1448344800</v>
      </c>
      <c r="O125">
        <v>1448604000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idden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 t="s">
        <v>107</v>
      </c>
      <c r="J126">
        <f t="shared" si="7"/>
        <v>101.72</v>
      </c>
      <c r="K126" t="s">
        <v>108</v>
      </c>
      <c r="L126" s="4">
        <f t="shared" si="8"/>
        <v>43598.208333333328</v>
      </c>
      <c r="M126" s="4">
        <f t="shared" si="9"/>
        <v>43651.208333333328</v>
      </c>
      <c r="N126">
        <v>1557723600</v>
      </c>
      <c r="O126">
        <v>1562302800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idden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 t="s">
        <v>21</v>
      </c>
      <c r="J127">
        <f t="shared" si="7"/>
        <v>47.08</v>
      </c>
      <c r="K127" t="s">
        <v>22</v>
      </c>
      <c r="L127" s="4">
        <f t="shared" si="8"/>
        <v>43362.208333333328</v>
      </c>
      <c r="M127" s="4">
        <f t="shared" si="9"/>
        <v>43366.208333333328</v>
      </c>
      <c r="N127">
        <v>1537333200</v>
      </c>
      <c r="O127">
        <v>1537678800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 t="s">
        <v>21</v>
      </c>
      <c r="J128">
        <f t="shared" si="7"/>
        <v>89.94</v>
      </c>
      <c r="K128" t="s">
        <v>22</v>
      </c>
      <c r="L128" s="4">
        <f t="shared" si="8"/>
        <v>42596.208333333328</v>
      </c>
      <c r="M128" s="4">
        <f t="shared" si="9"/>
        <v>42624.208333333328</v>
      </c>
      <c r="N128">
        <v>1471150800</v>
      </c>
      <c r="O128">
        <v>1473570000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 t="s">
        <v>15</v>
      </c>
      <c r="J129">
        <f t="shared" si="7"/>
        <v>78.97</v>
      </c>
      <c r="K129" t="s">
        <v>16</v>
      </c>
      <c r="L129" s="4">
        <f>(((N129/60)/60)/24)+DATE(1970,1,1)</f>
        <v>40310.208333333336</v>
      </c>
      <c r="M129" s="4">
        <f t="shared" si="9"/>
        <v>40313.208333333336</v>
      </c>
      <c r="N129">
        <v>1273640400</v>
      </c>
      <c r="O129">
        <v>1273899600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 t="s">
        <v>21</v>
      </c>
      <c r="J130">
        <f t="shared" si="7"/>
        <v>80.069999999999993</v>
      </c>
      <c r="K130" t="s">
        <v>22</v>
      </c>
      <c r="L130" s="4">
        <f t="shared" ref="L130:L182" si="12">(((N130/60)/60)/24)+DATE(1970,1,1)</f>
        <v>40417.208333333336</v>
      </c>
      <c r="M130" s="4">
        <f t="shared" si="9"/>
        <v>40430.208333333336</v>
      </c>
      <c r="N130">
        <v>1282885200</v>
      </c>
      <c r="O130">
        <v>1284008400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3">ROUND((E131/D131)*100,0)</f>
        <v>3</v>
      </c>
      <c r="G131" t="s">
        <v>74</v>
      </c>
      <c r="H131">
        <v>55</v>
      </c>
      <c r="I131" t="s">
        <v>26</v>
      </c>
      <c r="J131">
        <f t="shared" ref="J131:J194" si="14">IF(H131=0,0,ROUND(E131/H131,2))</f>
        <v>86.47</v>
      </c>
      <c r="K131" t="s">
        <v>27</v>
      </c>
      <c r="L131" s="4">
        <f t="shared" si="12"/>
        <v>42038.25</v>
      </c>
      <c r="M131" s="4">
        <f t="shared" ref="M131:M194" si="15">(((O131/60)/60)/24)+DATE(1970,1,1)</f>
        <v>42063.25</v>
      </c>
      <c r="N131">
        <v>1422943200</v>
      </c>
      <c r="O131">
        <v>1425103200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idden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3"/>
        <v>155</v>
      </c>
      <c r="G132" t="s">
        <v>20</v>
      </c>
      <c r="H132">
        <v>533</v>
      </c>
      <c r="I132" t="s">
        <v>36</v>
      </c>
      <c r="J132">
        <f t="shared" si="14"/>
        <v>28</v>
      </c>
      <c r="K132" t="s">
        <v>37</v>
      </c>
      <c r="L132" s="4">
        <f t="shared" si="12"/>
        <v>40842.208333333336</v>
      </c>
      <c r="M132" s="4">
        <f t="shared" si="15"/>
        <v>40858.25</v>
      </c>
      <c r="N132">
        <v>1319605200</v>
      </c>
      <c r="O132">
        <v>1320991200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hidden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3"/>
        <v>101</v>
      </c>
      <c r="G133" t="s">
        <v>20</v>
      </c>
      <c r="H133">
        <v>2443</v>
      </c>
      <c r="I133" t="s">
        <v>40</v>
      </c>
      <c r="J133">
        <f t="shared" si="14"/>
        <v>68</v>
      </c>
      <c r="K133" t="s">
        <v>41</v>
      </c>
      <c r="L133" s="4">
        <f t="shared" si="12"/>
        <v>41607.25</v>
      </c>
      <c r="M133" s="4">
        <f t="shared" si="15"/>
        <v>41620.25</v>
      </c>
      <c r="N133">
        <v>1385704800</v>
      </c>
      <c r="O133">
        <v>1386828000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idden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3"/>
        <v>116</v>
      </c>
      <c r="G134" t="s">
        <v>20</v>
      </c>
      <c r="H134">
        <v>89</v>
      </c>
      <c r="I134" t="s">
        <v>21</v>
      </c>
      <c r="J134">
        <f t="shared" si="14"/>
        <v>43.08</v>
      </c>
      <c r="K134" t="s">
        <v>22</v>
      </c>
      <c r="L134" s="4">
        <f t="shared" si="12"/>
        <v>43112.25</v>
      </c>
      <c r="M134" s="4">
        <f t="shared" si="15"/>
        <v>43128.25</v>
      </c>
      <c r="N134">
        <v>1515736800</v>
      </c>
      <c r="O134">
        <v>1517119200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idden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3"/>
        <v>311</v>
      </c>
      <c r="G135" t="s">
        <v>20</v>
      </c>
      <c r="H135">
        <v>159</v>
      </c>
      <c r="I135" t="s">
        <v>21</v>
      </c>
      <c r="J135">
        <f t="shared" si="14"/>
        <v>87.96</v>
      </c>
      <c r="K135" t="s">
        <v>22</v>
      </c>
      <c r="L135" s="4">
        <f t="shared" si="12"/>
        <v>40767.208333333336</v>
      </c>
      <c r="M135" s="4">
        <f t="shared" si="15"/>
        <v>40789.208333333336</v>
      </c>
      <c r="N135">
        <v>1313125200</v>
      </c>
      <c r="O135">
        <v>1315026000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3"/>
        <v>90</v>
      </c>
      <c r="G136" t="s">
        <v>14</v>
      </c>
      <c r="H136">
        <v>940</v>
      </c>
      <c r="I136" t="s">
        <v>98</v>
      </c>
      <c r="J136">
        <f t="shared" si="14"/>
        <v>94.99</v>
      </c>
      <c r="K136" t="s">
        <v>99</v>
      </c>
      <c r="L136" s="4">
        <f t="shared" si="12"/>
        <v>40713.208333333336</v>
      </c>
      <c r="M136" s="4">
        <f t="shared" si="15"/>
        <v>40762.208333333336</v>
      </c>
      <c r="N136">
        <v>1308459600</v>
      </c>
      <c r="O136">
        <v>1312693200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3"/>
        <v>71</v>
      </c>
      <c r="G137" t="s">
        <v>14</v>
      </c>
      <c r="H137">
        <v>117</v>
      </c>
      <c r="I137" t="s">
        <v>21</v>
      </c>
      <c r="J137">
        <f t="shared" si="14"/>
        <v>46.91</v>
      </c>
      <c r="K137" t="s">
        <v>22</v>
      </c>
      <c r="L137" s="4">
        <f t="shared" si="12"/>
        <v>41340.25</v>
      </c>
      <c r="M137" s="4">
        <f t="shared" si="15"/>
        <v>41345.208333333336</v>
      </c>
      <c r="N137">
        <v>1362636000</v>
      </c>
      <c r="O137">
        <v>1363064400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3"/>
        <v>3</v>
      </c>
      <c r="G138" t="s">
        <v>74</v>
      </c>
      <c r="H138">
        <v>58</v>
      </c>
      <c r="I138" t="s">
        <v>21</v>
      </c>
      <c r="J138">
        <f t="shared" si="14"/>
        <v>46.91</v>
      </c>
      <c r="K138" t="s">
        <v>22</v>
      </c>
      <c r="L138" s="4">
        <f t="shared" si="12"/>
        <v>41797.208333333336</v>
      </c>
      <c r="M138" s="4">
        <f t="shared" si="15"/>
        <v>41809.208333333336</v>
      </c>
      <c r="N138">
        <v>1402117200</v>
      </c>
      <c r="O138">
        <v>1403154000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idden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3"/>
        <v>262</v>
      </c>
      <c r="G139" t="s">
        <v>20</v>
      </c>
      <c r="H139">
        <v>50</v>
      </c>
      <c r="I139" t="s">
        <v>21</v>
      </c>
      <c r="J139">
        <f t="shared" si="14"/>
        <v>94.24</v>
      </c>
      <c r="K139" t="s">
        <v>22</v>
      </c>
      <c r="L139" s="4">
        <f t="shared" si="12"/>
        <v>40457.208333333336</v>
      </c>
      <c r="M139" s="4">
        <f t="shared" si="15"/>
        <v>40463.208333333336</v>
      </c>
      <c r="N139">
        <v>1286341200</v>
      </c>
      <c r="O139">
        <v>1286859600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3"/>
        <v>96</v>
      </c>
      <c r="G140" t="s">
        <v>14</v>
      </c>
      <c r="H140">
        <v>115</v>
      </c>
      <c r="I140" t="s">
        <v>21</v>
      </c>
      <c r="J140">
        <f t="shared" si="14"/>
        <v>80.14</v>
      </c>
      <c r="K140" t="s">
        <v>22</v>
      </c>
      <c r="L140" s="4">
        <f t="shared" si="12"/>
        <v>41180.208333333336</v>
      </c>
      <c r="M140" s="4">
        <f t="shared" si="15"/>
        <v>41186.208333333336</v>
      </c>
      <c r="N140">
        <v>1348808400</v>
      </c>
      <c r="O140">
        <v>1349326800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3"/>
        <v>21</v>
      </c>
      <c r="G141" t="s">
        <v>14</v>
      </c>
      <c r="H141">
        <v>326</v>
      </c>
      <c r="I141" t="s">
        <v>21</v>
      </c>
      <c r="J141">
        <f t="shared" si="14"/>
        <v>59.04</v>
      </c>
      <c r="K141" t="s">
        <v>22</v>
      </c>
      <c r="L141" s="4">
        <f t="shared" si="12"/>
        <v>42115.208333333328</v>
      </c>
      <c r="M141" s="4">
        <f t="shared" si="15"/>
        <v>42131.208333333328</v>
      </c>
      <c r="N141">
        <v>1429592400</v>
      </c>
      <c r="O141">
        <v>1430974800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hidden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3"/>
        <v>223</v>
      </c>
      <c r="G142" t="s">
        <v>20</v>
      </c>
      <c r="H142">
        <v>186</v>
      </c>
      <c r="I142" t="s">
        <v>21</v>
      </c>
      <c r="J142">
        <f t="shared" si="14"/>
        <v>65.989999999999995</v>
      </c>
      <c r="K142" t="s">
        <v>22</v>
      </c>
      <c r="L142" s="4">
        <f t="shared" si="12"/>
        <v>43156.25</v>
      </c>
      <c r="M142" s="4">
        <f t="shared" si="15"/>
        <v>43161.25</v>
      </c>
      <c r="N142">
        <v>1519538400</v>
      </c>
      <c r="O142">
        <v>1519970400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idden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3"/>
        <v>102</v>
      </c>
      <c r="G143" t="s">
        <v>20</v>
      </c>
      <c r="H143">
        <v>1071</v>
      </c>
      <c r="I143" t="s">
        <v>21</v>
      </c>
      <c r="J143">
        <f t="shared" si="14"/>
        <v>60.99</v>
      </c>
      <c r="K143" t="s">
        <v>22</v>
      </c>
      <c r="L143" s="4">
        <f t="shared" si="12"/>
        <v>42167.208333333328</v>
      </c>
      <c r="M143" s="4">
        <f t="shared" si="15"/>
        <v>42173.208333333328</v>
      </c>
      <c r="N143">
        <v>1434085200</v>
      </c>
      <c r="O143">
        <v>1434603600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hidden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3"/>
        <v>230</v>
      </c>
      <c r="G144" t="s">
        <v>20</v>
      </c>
      <c r="H144">
        <v>117</v>
      </c>
      <c r="I144" t="s">
        <v>21</v>
      </c>
      <c r="J144">
        <f t="shared" si="14"/>
        <v>98.31</v>
      </c>
      <c r="K144" t="s">
        <v>22</v>
      </c>
      <c r="L144" s="4">
        <f t="shared" si="12"/>
        <v>41005.208333333336</v>
      </c>
      <c r="M144" s="4">
        <f t="shared" si="15"/>
        <v>41046.208333333336</v>
      </c>
      <c r="N144">
        <v>1333688400</v>
      </c>
      <c r="O144">
        <v>1337230800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idden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3"/>
        <v>136</v>
      </c>
      <c r="G145" t="s">
        <v>20</v>
      </c>
      <c r="H145">
        <v>70</v>
      </c>
      <c r="I145" t="s">
        <v>21</v>
      </c>
      <c r="J145">
        <f t="shared" si="14"/>
        <v>104.6</v>
      </c>
      <c r="K145" t="s">
        <v>22</v>
      </c>
      <c r="L145" s="4">
        <f t="shared" si="12"/>
        <v>40357.208333333336</v>
      </c>
      <c r="M145" s="4">
        <f t="shared" si="15"/>
        <v>40377.208333333336</v>
      </c>
      <c r="N145">
        <v>1277701200</v>
      </c>
      <c r="O145">
        <v>1279429200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idden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3"/>
        <v>129</v>
      </c>
      <c r="G146" t="s">
        <v>20</v>
      </c>
      <c r="H146">
        <v>135</v>
      </c>
      <c r="I146" t="s">
        <v>21</v>
      </c>
      <c r="J146">
        <f t="shared" si="14"/>
        <v>86.07</v>
      </c>
      <c r="K146" t="s">
        <v>22</v>
      </c>
      <c r="L146" s="4">
        <f t="shared" si="12"/>
        <v>43633.208333333328</v>
      </c>
      <c r="M146" s="4">
        <f t="shared" si="15"/>
        <v>43641.208333333328</v>
      </c>
      <c r="N146">
        <v>1560747600</v>
      </c>
      <c r="O146">
        <v>1561438800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idden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3"/>
        <v>237</v>
      </c>
      <c r="G147" t="s">
        <v>20</v>
      </c>
      <c r="H147">
        <v>768</v>
      </c>
      <c r="I147" t="s">
        <v>98</v>
      </c>
      <c r="J147">
        <f t="shared" si="14"/>
        <v>76.989999999999995</v>
      </c>
      <c r="K147" t="s">
        <v>99</v>
      </c>
      <c r="L147" s="4">
        <f>(((N147/60)/60)/24)+DATE(1970,1,1)</f>
        <v>41889.208333333336</v>
      </c>
      <c r="M147" s="4">
        <f t="shared" si="15"/>
        <v>41894.208333333336</v>
      </c>
      <c r="N147">
        <v>1410066000</v>
      </c>
      <c r="O147">
        <v>1410498000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3"/>
        <v>17</v>
      </c>
      <c r="G148" t="s">
        <v>74</v>
      </c>
      <c r="H148">
        <v>51</v>
      </c>
      <c r="I148" t="s">
        <v>21</v>
      </c>
      <c r="J148">
        <f t="shared" si="14"/>
        <v>29.76</v>
      </c>
      <c r="K148" t="s">
        <v>22</v>
      </c>
      <c r="L148" s="4">
        <f t="shared" si="12"/>
        <v>40855.25</v>
      </c>
      <c r="M148" s="4">
        <f t="shared" si="15"/>
        <v>40875.25</v>
      </c>
      <c r="N148">
        <v>1320732000</v>
      </c>
      <c r="O148">
        <v>1322460000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hidden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3"/>
        <v>112</v>
      </c>
      <c r="G149" t="s">
        <v>20</v>
      </c>
      <c r="H149">
        <v>199</v>
      </c>
      <c r="I149" t="s">
        <v>21</v>
      </c>
      <c r="J149">
        <f t="shared" si="14"/>
        <v>46.92</v>
      </c>
      <c r="K149" t="s">
        <v>22</v>
      </c>
      <c r="L149" s="4">
        <f t="shared" si="12"/>
        <v>42534.208333333328</v>
      </c>
      <c r="M149" s="4">
        <f t="shared" si="15"/>
        <v>42540.208333333328</v>
      </c>
      <c r="N149">
        <v>1465794000</v>
      </c>
      <c r="O149">
        <v>1466312400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idden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3"/>
        <v>121</v>
      </c>
      <c r="G150" t="s">
        <v>20</v>
      </c>
      <c r="H150">
        <v>107</v>
      </c>
      <c r="I150" t="s">
        <v>21</v>
      </c>
      <c r="J150">
        <f t="shared" si="14"/>
        <v>105.19</v>
      </c>
      <c r="K150" t="s">
        <v>22</v>
      </c>
      <c r="L150" s="4">
        <f t="shared" si="12"/>
        <v>42941.208333333328</v>
      </c>
      <c r="M150" s="4">
        <f t="shared" si="15"/>
        <v>42950.208333333328</v>
      </c>
      <c r="N150">
        <v>1500958800</v>
      </c>
      <c r="O150">
        <v>1501736400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idden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3"/>
        <v>220</v>
      </c>
      <c r="G151" t="s">
        <v>20</v>
      </c>
      <c r="H151">
        <v>195</v>
      </c>
      <c r="I151" t="s">
        <v>21</v>
      </c>
      <c r="J151">
        <f t="shared" si="14"/>
        <v>69.91</v>
      </c>
      <c r="K151" t="s">
        <v>22</v>
      </c>
      <c r="L151" s="4">
        <f t="shared" si="12"/>
        <v>41275.25</v>
      </c>
      <c r="M151" s="4">
        <f t="shared" si="15"/>
        <v>41327.25</v>
      </c>
      <c r="N151">
        <v>1357020000</v>
      </c>
      <c r="O151">
        <v>1361512800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3"/>
        <v>1</v>
      </c>
      <c r="G152" t="s">
        <v>14</v>
      </c>
      <c r="H152">
        <v>1</v>
      </c>
      <c r="I152" t="s">
        <v>21</v>
      </c>
      <c r="J152">
        <f t="shared" si="14"/>
        <v>1</v>
      </c>
      <c r="K152" t="s">
        <v>22</v>
      </c>
      <c r="L152" s="4">
        <f t="shared" si="12"/>
        <v>43450.25</v>
      </c>
      <c r="M152" s="4">
        <f t="shared" si="15"/>
        <v>43451.25</v>
      </c>
      <c r="N152">
        <v>1544940000</v>
      </c>
      <c r="O152">
        <v>1545026400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3"/>
        <v>64</v>
      </c>
      <c r="G153" t="s">
        <v>14</v>
      </c>
      <c r="H153">
        <v>1467</v>
      </c>
      <c r="I153" t="s">
        <v>21</v>
      </c>
      <c r="J153">
        <f t="shared" si="14"/>
        <v>60.01</v>
      </c>
      <c r="K153" t="s">
        <v>22</v>
      </c>
      <c r="L153" s="4">
        <f t="shared" si="12"/>
        <v>41799.208333333336</v>
      </c>
      <c r="M153" s="4">
        <f t="shared" si="15"/>
        <v>41850.208333333336</v>
      </c>
      <c r="N153">
        <v>1402290000</v>
      </c>
      <c r="O153">
        <v>1406696400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idden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3"/>
        <v>423</v>
      </c>
      <c r="G154" t="s">
        <v>20</v>
      </c>
      <c r="H154">
        <v>3376</v>
      </c>
      <c r="I154" t="s">
        <v>21</v>
      </c>
      <c r="J154">
        <f t="shared" si="14"/>
        <v>52.01</v>
      </c>
      <c r="K154" t="s">
        <v>22</v>
      </c>
      <c r="L154" s="4">
        <f t="shared" si="12"/>
        <v>42783.25</v>
      </c>
      <c r="M154" s="4">
        <f t="shared" si="15"/>
        <v>42790.25</v>
      </c>
      <c r="N154">
        <v>1487311200</v>
      </c>
      <c r="O154">
        <v>1487916000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3"/>
        <v>93</v>
      </c>
      <c r="G155" t="s">
        <v>14</v>
      </c>
      <c r="H155">
        <v>5681</v>
      </c>
      <c r="I155" t="s">
        <v>21</v>
      </c>
      <c r="J155">
        <f t="shared" si="14"/>
        <v>31</v>
      </c>
      <c r="K155" t="s">
        <v>22</v>
      </c>
      <c r="L155" s="4">
        <f t="shared" si="12"/>
        <v>41201.208333333336</v>
      </c>
      <c r="M155" s="4">
        <f t="shared" si="15"/>
        <v>41207.208333333336</v>
      </c>
      <c r="N155">
        <v>1350622800</v>
      </c>
      <c r="O155">
        <v>1351141200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3"/>
        <v>59</v>
      </c>
      <c r="G156" t="s">
        <v>14</v>
      </c>
      <c r="H156">
        <v>1059</v>
      </c>
      <c r="I156" t="s">
        <v>21</v>
      </c>
      <c r="J156">
        <f t="shared" si="14"/>
        <v>95.04</v>
      </c>
      <c r="K156" t="s">
        <v>22</v>
      </c>
      <c r="L156" s="4">
        <f t="shared" si="12"/>
        <v>42502.208333333328</v>
      </c>
      <c r="M156" s="4">
        <f t="shared" si="15"/>
        <v>42525.208333333328</v>
      </c>
      <c r="N156">
        <v>1463029200</v>
      </c>
      <c r="O156">
        <v>1465016400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3"/>
        <v>65</v>
      </c>
      <c r="G157" t="s">
        <v>14</v>
      </c>
      <c r="H157">
        <v>1194</v>
      </c>
      <c r="I157" t="s">
        <v>21</v>
      </c>
      <c r="J157">
        <f t="shared" si="14"/>
        <v>75.97</v>
      </c>
      <c r="K157" t="s">
        <v>22</v>
      </c>
      <c r="L157" s="4">
        <f t="shared" si="12"/>
        <v>40262.208333333336</v>
      </c>
      <c r="M157" s="4">
        <f t="shared" si="15"/>
        <v>40277.208333333336</v>
      </c>
      <c r="N157">
        <v>1269493200</v>
      </c>
      <c r="O157">
        <v>1270789200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3"/>
        <v>74</v>
      </c>
      <c r="G158" t="s">
        <v>74</v>
      </c>
      <c r="H158">
        <v>379</v>
      </c>
      <c r="I158" t="s">
        <v>26</v>
      </c>
      <c r="J158">
        <f t="shared" si="14"/>
        <v>71.010000000000005</v>
      </c>
      <c r="K158" t="s">
        <v>27</v>
      </c>
      <c r="L158" s="4">
        <f t="shared" si="12"/>
        <v>43743.208333333328</v>
      </c>
      <c r="M158" s="4">
        <f t="shared" si="15"/>
        <v>43767.208333333328</v>
      </c>
      <c r="N158">
        <v>1570251600</v>
      </c>
      <c r="O158">
        <v>1572325200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3"/>
        <v>53</v>
      </c>
      <c r="G159" t="s">
        <v>14</v>
      </c>
      <c r="H159">
        <v>30</v>
      </c>
      <c r="I159" t="s">
        <v>26</v>
      </c>
      <c r="J159">
        <f t="shared" si="14"/>
        <v>73.73</v>
      </c>
      <c r="K159" t="s">
        <v>27</v>
      </c>
      <c r="L159" s="4">
        <f t="shared" si="12"/>
        <v>41638.25</v>
      </c>
      <c r="M159" s="4">
        <f t="shared" si="15"/>
        <v>41650.25</v>
      </c>
      <c r="N159">
        <v>1388383200</v>
      </c>
      <c r="O159">
        <v>1389420000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idden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3"/>
        <v>221</v>
      </c>
      <c r="G160" t="s">
        <v>20</v>
      </c>
      <c r="H160">
        <v>41</v>
      </c>
      <c r="I160" t="s">
        <v>21</v>
      </c>
      <c r="J160">
        <f t="shared" si="14"/>
        <v>113.17</v>
      </c>
      <c r="K160" t="s">
        <v>22</v>
      </c>
      <c r="L160" s="4">
        <f t="shared" si="12"/>
        <v>42346.25</v>
      </c>
      <c r="M160" s="4">
        <f t="shared" si="15"/>
        <v>42347.25</v>
      </c>
      <c r="N160">
        <v>1449554400</v>
      </c>
      <c r="O160">
        <v>1449640800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idden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3"/>
        <v>100</v>
      </c>
      <c r="G161" t="s">
        <v>20</v>
      </c>
      <c r="H161">
        <v>1821</v>
      </c>
      <c r="I161" t="s">
        <v>21</v>
      </c>
      <c r="J161">
        <f t="shared" si="14"/>
        <v>105.01</v>
      </c>
      <c r="K161" t="s">
        <v>22</v>
      </c>
      <c r="L161" s="4">
        <f t="shared" si="12"/>
        <v>43551.208333333328</v>
      </c>
      <c r="M161" s="4">
        <f t="shared" si="15"/>
        <v>43569.208333333328</v>
      </c>
      <c r="N161">
        <v>1553662800</v>
      </c>
      <c r="O161">
        <v>1555218000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idden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3"/>
        <v>162</v>
      </c>
      <c r="G162" t="s">
        <v>20</v>
      </c>
      <c r="H162">
        <v>164</v>
      </c>
      <c r="I162" t="s">
        <v>21</v>
      </c>
      <c r="J162">
        <f t="shared" si="14"/>
        <v>79.180000000000007</v>
      </c>
      <c r="K162" t="s">
        <v>22</v>
      </c>
      <c r="L162" s="4">
        <f t="shared" si="12"/>
        <v>43582.208333333328</v>
      </c>
      <c r="M162" s="4">
        <f t="shared" si="15"/>
        <v>43598.208333333328</v>
      </c>
      <c r="N162">
        <v>1556341200</v>
      </c>
      <c r="O162">
        <v>1557723600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3"/>
        <v>78</v>
      </c>
      <c r="G163" t="s">
        <v>14</v>
      </c>
      <c r="H163">
        <v>75</v>
      </c>
      <c r="I163" t="s">
        <v>21</v>
      </c>
      <c r="J163">
        <f t="shared" si="14"/>
        <v>57.33</v>
      </c>
      <c r="K163" t="s">
        <v>22</v>
      </c>
      <c r="L163" s="4">
        <f>(((N163/60)/60)/24)+DATE(1970,1,1)</f>
        <v>42270.208333333328</v>
      </c>
      <c r="M163" s="4">
        <f t="shared" si="15"/>
        <v>42276.208333333328</v>
      </c>
      <c r="N163">
        <v>1442984400</v>
      </c>
      <c r="O163">
        <v>1443502800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hidden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3"/>
        <v>150</v>
      </c>
      <c r="G164" t="s">
        <v>20</v>
      </c>
      <c r="H164">
        <v>157</v>
      </c>
      <c r="I164" t="s">
        <v>98</v>
      </c>
      <c r="J164">
        <f t="shared" si="14"/>
        <v>58.18</v>
      </c>
      <c r="K164" t="s">
        <v>99</v>
      </c>
      <c r="L164" s="4">
        <f t="shared" si="12"/>
        <v>43442.25</v>
      </c>
      <c r="M164" s="4">
        <f t="shared" si="15"/>
        <v>43472.25</v>
      </c>
      <c r="N164">
        <v>1544248800</v>
      </c>
      <c r="O164">
        <v>1546840800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idden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3"/>
        <v>253</v>
      </c>
      <c r="G165" t="s">
        <v>20</v>
      </c>
      <c r="H165">
        <v>246</v>
      </c>
      <c r="I165" t="s">
        <v>21</v>
      </c>
      <c r="J165">
        <f t="shared" si="14"/>
        <v>36.03</v>
      </c>
      <c r="K165" t="s">
        <v>22</v>
      </c>
      <c r="L165" s="4">
        <f t="shared" si="12"/>
        <v>43028.208333333328</v>
      </c>
      <c r="M165" s="4">
        <f t="shared" si="15"/>
        <v>43077.25</v>
      </c>
      <c r="N165">
        <v>1508475600</v>
      </c>
      <c r="O165">
        <v>1512712800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idden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3"/>
        <v>100</v>
      </c>
      <c r="G166" t="s">
        <v>20</v>
      </c>
      <c r="H166">
        <v>1396</v>
      </c>
      <c r="I166" t="s">
        <v>21</v>
      </c>
      <c r="J166">
        <f t="shared" si="14"/>
        <v>107.99</v>
      </c>
      <c r="K166" t="s">
        <v>22</v>
      </c>
      <c r="L166" s="4">
        <f t="shared" si="12"/>
        <v>43016.208333333328</v>
      </c>
      <c r="M166" s="4">
        <f t="shared" si="15"/>
        <v>43017.208333333328</v>
      </c>
      <c r="N166">
        <v>1507438800</v>
      </c>
      <c r="O166">
        <v>1507525200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idden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3"/>
        <v>122</v>
      </c>
      <c r="G167" t="s">
        <v>20</v>
      </c>
      <c r="H167">
        <v>2506</v>
      </c>
      <c r="I167" t="s">
        <v>21</v>
      </c>
      <c r="J167">
        <f t="shared" si="14"/>
        <v>44.01</v>
      </c>
      <c r="K167" t="s">
        <v>22</v>
      </c>
      <c r="L167" s="4">
        <f t="shared" si="12"/>
        <v>42948.208333333328</v>
      </c>
      <c r="M167" s="4">
        <f t="shared" si="15"/>
        <v>42980.208333333328</v>
      </c>
      <c r="N167">
        <v>1501563600</v>
      </c>
      <c r="O167">
        <v>1504328400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idden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3"/>
        <v>137</v>
      </c>
      <c r="G168" t="s">
        <v>20</v>
      </c>
      <c r="H168">
        <v>244</v>
      </c>
      <c r="I168" t="s">
        <v>21</v>
      </c>
      <c r="J168">
        <f t="shared" si="14"/>
        <v>55.08</v>
      </c>
      <c r="K168" t="s">
        <v>22</v>
      </c>
      <c r="L168" s="4">
        <f t="shared" si="12"/>
        <v>40534.25</v>
      </c>
      <c r="M168" s="4">
        <f t="shared" si="15"/>
        <v>40538.25</v>
      </c>
      <c r="N168">
        <v>1292997600</v>
      </c>
      <c r="O168">
        <v>1293343200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idden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3"/>
        <v>416</v>
      </c>
      <c r="G169" t="s">
        <v>20</v>
      </c>
      <c r="H169">
        <v>146</v>
      </c>
      <c r="I169" t="s">
        <v>26</v>
      </c>
      <c r="J169">
        <f t="shared" si="14"/>
        <v>74</v>
      </c>
      <c r="K169" t="s">
        <v>27</v>
      </c>
      <c r="L169" s="4">
        <f t="shared" si="12"/>
        <v>41435.208333333336</v>
      </c>
      <c r="M169" s="4">
        <f t="shared" si="15"/>
        <v>41445.208333333336</v>
      </c>
      <c r="N169">
        <v>1370840400</v>
      </c>
      <c r="O169">
        <v>1371704400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3"/>
        <v>31</v>
      </c>
      <c r="G170" t="s">
        <v>14</v>
      </c>
      <c r="H170">
        <v>955</v>
      </c>
      <c r="I170" t="s">
        <v>36</v>
      </c>
      <c r="J170">
        <f t="shared" si="14"/>
        <v>42</v>
      </c>
      <c r="K170" t="s">
        <v>37</v>
      </c>
      <c r="L170" s="4">
        <f t="shared" si="12"/>
        <v>43518.25</v>
      </c>
      <c r="M170" s="4">
        <f t="shared" si="15"/>
        <v>43541.208333333328</v>
      </c>
      <c r="N170">
        <v>1550815200</v>
      </c>
      <c r="O170">
        <v>1552798800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idden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3"/>
        <v>424</v>
      </c>
      <c r="G171" t="s">
        <v>20</v>
      </c>
      <c r="H171">
        <v>1267</v>
      </c>
      <c r="I171" t="s">
        <v>21</v>
      </c>
      <c r="J171">
        <f t="shared" si="14"/>
        <v>77.989999999999995</v>
      </c>
      <c r="K171" t="s">
        <v>22</v>
      </c>
      <c r="L171" s="4">
        <f t="shared" si="12"/>
        <v>41077.208333333336</v>
      </c>
      <c r="M171" s="4">
        <f t="shared" si="15"/>
        <v>41105.208333333336</v>
      </c>
      <c r="N171">
        <v>1339909200</v>
      </c>
      <c r="O171">
        <v>1342328400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3"/>
        <v>3</v>
      </c>
      <c r="G172" t="s">
        <v>14</v>
      </c>
      <c r="H172">
        <v>67</v>
      </c>
      <c r="I172" t="s">
        <v>21</v>
      </c>
      <c r="J172">
        <f t="shared" si="14"/>
        <v>82.51</v>
      </c>
      <c r="K172" t="s">
        <v>22</v>
      </c>
      <c r="L172" s="4">
        <f t="shared" si="12"/>
        <v>42950.208333333328</v>
      </c>
      <c r="M172" s="4">
        <f t="shared" si="15"/>
        <v>42957.208333333328</v>
      </c>
      <c r="N172">
        <v>1501736400</v>
      </c>
      <c r="O172">
        <v>1502341200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3"/>
        <v>11</v>
      </c>
      <c r="G173" t="s">
        <v>14</v>
      </c>
      <c r="H173">
        <v>5</v>
      </c>
      <c r="I173" t="s">
        <v>21</v>
      </c>
      <c r="J173">
        <f t="shared" si="14"/>
        <v>104.2</v>
      </c>
      <c r="K173" t="s">
        <v>22</v>
      </c>
      <c r="L173" s="4">
        <f t="shared" si="12"/>
        <v>41718.208333333336</v>
      </c>
      <c r="M173" s="4">
        <f t="shared" si="15"/>
        <v>41740.208333333336</v>
      </c>
      <c r="N173">
        <v>1395291600</v>
      </c>
      <c r="O173">
        <v>1397192400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3"/>
        <v>83</v>
      </c>
      <c r="G174" t="s">
        <v>14</v>
      </c>
      <c r="H174">
        <v>26</v>
      </c>
      <c r="I174" t="s">
        <v>21</v>
      </c>
      <c r="J174">
        <f t="shared" si="14"/>
        <v>25.5</v>
      </c>
      <c r="K174" t="s">
        <v>22</v>
      </c>
      <c r="L174" s="4">
        <f t="shared" si="12"/>
        <v>41839.208333333336</v>
      </c>
      <c r="M174" s="4">
        <f t="shared" si="15"/>
        <v>41854.208333333336</v>
      </c>
      <c r="N174">
        <v>1405746000</v>
      </c>
      <c r="O174">
        <v>1407042000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hidden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3"/>
        <v>163</v>
      </c>
      <c r="G175" t="s">
        <v>20</v>
      </c>
      <c r="H175">
        <v>1561</v>
      </c>
      <c r="I175" t="s">
        <v>21</v>
      </c>
      <c r="J175">
        <f t="shared" si="14"/>
        <v>100.98</v>
      </c>
      <c r="K175" t="s">
        <v>22</v>
      </c>
      <c r="L175" s="4">
        <f t="shared" si="12"/>
        <v>41412.208333333336</v>
      </c>
      <c r="M175" s="4">
        <f t="shared" si="15"/>
        <v>41418.208333333336</v>
      </c>
      <c r="N175">
        <v>1368853200</v>
      </c>
      <c r="O175">
        <v>1369371600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idden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3"/>
        <v>895</v>
      </c>
      <c r="G176" t="s">
        <v>20</v>
      </c>
      <c r="H176">
        <v>48</v>
      </c>
      <c r="I176" t="s">
        <v>21</v>
      </c>
      <c r="J176">
        <f t="shared" si="14"/>
        <v>111.83</v>
      </c>
      <c r="K176" t="s">
        <v>22</v>
      </c>
      <c r="L176" s="4">
        <f t="shared" si="12"/>
        <v>42282.208333333328</v>
      </c>
      <c r="M176" s="4">
        <f t="shared" si="15"/>
        <v>42283.208333333328</v>
      </c>
      <c r="N176">
        <v>1444021200</v>
      </c>
      <c r="O176">
        <v>1444107600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3"/>
        <v>26</v>
      </c>
      <c r="G177" t="s">
        <v>14</v>
      </c>
      <c r="H177">
        <v>1130</v>
      </c>
      <c r="I177" t="s">
        <v>21</v>
      </c>
      <c r="J177">
        <f t="shared" si="14"/>
        <v>42</v>
      </c>
      <c r="K177" t="s">
        <v>22</v>
      </c>
      <c r="L177" s="4">
        <f t="shared" si="12"/>
        <v>42613.208333333328</v>
      </c>
      <c r="M177" s="4">
        <f t="shared" si="15"/>
        <v>42632.208333333328</v>
      </c>
      <c r="N177">
        <v>1472619600</v>
      </c>
      <c r="O177">
        <v>1474261200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3"/>
        <v>75</v>
      </c>
      <c r="G178" t="s">
        <v>14</v>
      </c>
      <c r="H178">
        <v>782</v>
      </c>
      <c r="I178" t="s">
        <v>21</v>
      </c>
      <c r="J178">
        <f t="shared" si="14"/>
        <v>110.05</v>
      </c>
      <c r="K178" t="s">
        <v>22</v>
      </c>
      <c r="L178" s="4">
        <f t="shared" si="12"/>
        <v>42616.208333333328</v>
      </c>
      <c r="M178" s="4">
        <f t="shared" si="15"/>
        <v>42625.208333333328</v>
      </c>
      <c r="N178">
        <v>1472878800</v>
      </c>
      <c r="O178">
        <v>1473656400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idden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3"/>
        <v>416</v>
      </c>
      <c r="G179" t="s">
        <v>20</v>
      </c>
      <c r="H179">
        <v>2739</v>
      </c>
      <c r="I179" t="s">
        <v>21</v>
      </c>
      <c r="J179">
        <f t="shared" si="14"/>
        <v>59</v>
      </c>
      <c r="K179" t="s">
        <v>22</v>
      </c>
      <c r="L179" s="4">
        <f t="shared" si="12"/>
        <v>40497.25</v>
      </c>
      <c r="M179" s="4">
        <f t="shared" si="15"/>
        <v>40522.25</v>
      </c>
      <c r="N179">
        <v>1289800800</v>
      </c>
      <c r="O179">
        <v>1291960800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3"/>
        <v>96</v>
      </c>
      <c r="G180" t="s">
        <v>14</v>
      </c>
      <c r="H180">
        <v>210</v>
      </c>
      <c r="I180" t="s">
        <v>21</v>
      </c>
      <c r="J180">
        <f t="shared" si="14"/>
        <v>32.99</v>
      </c>
      <c r="K180" t="s">
        <v>22</v>
      </c>
      <c r="L180" s="4">
        <f t="shared" si="12"/>
        <v>42999.208333333328</v>
      </c>
      <c r="M180" s="4">
        <f t="shared" si="15"/>
        <v>43008.208333333328</v>
      </c>
      <c r="N180">
        <v>1505970000</v>
      </c>
      <c r="O180">
        <v>1506747600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hidden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3"/>
        <v>358</v>
      </c>
      <c r="G181" t="s">
        <v>20</v>
      </c>
      <c r="H181">
        <v>3537</v>
      </c>
      <c r="I181" t="s">
        <v>15</v>
      </c>
      <c r="J181">
        <f t="shared" si="14"/>
        <v>45.01</v>
      </c>
      <c r="K181" t="s">
        <v>16</v>
      </c>
      <c r="L181" s="4">
        <f>(((N181/60)/60)/24)+DATE(1970,1,1)</f>
        <v>41350.208333333336</v>
      </c>
      <c r="M181" s="4">
        <f t="shared" si="15"/>
        <v>41351.208333333336</v>
      </c>
      <c r="N181">
        <v>1363496400</v>
      </c>
      <c r="O181">
        <v>1363582800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idden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3"/>
        <v>308</v>
      </c>
      <c r="G182" t="s">
        <v>20</v>
      </c>
      <c r="H182">
        <v>2107</v>
      </c>
      <c r="I182" t="s">
        <v>26</v>
      </c>
      <c r="J182">
        <f t="shared" si="14"/>
        <v>81.98</v>
      </c>
      <c r="K182" t="s">
        <v>27</v>
      </c>
      <c r="L182" s="4">
        <f t="shared" si="12"/>
        <v>40259.208333333336</v>
      </c>
      <c r="M182" s="4">
        <f t="shared" si="15"/>
        <v>40264.208333333336</v>
      </c>
      <c r="N182">
        <v>1269234000</v>
      </c>
      <c r="O182">
        <v>1269666000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3"/>
        <v>62</v>
      </c>
      <c r="G183" t="s">
        <v>14</v>
      </c>
      <c r="H183">
        <v>136</v>
      </c>
      <c r="I183" t="s">
        <v>21</v>
      </c>
      <c r="J183">
        <f t="shared" si="14"/>
        <v>39.08</v>
      </c>
      <c r="K183" t="s">
        <v>22</v>
      </c>
      <c r="L183" s="4">
        <f>(((N183/60)/60)/24)+DATE(1970,1,1)</f>
        <v>43012.208333333328</v>
      </c>
      <c r="M183" s="4">
        <f t="shared" si="15"/>
        <v>43030.208333333328</v>
      </c>
      <c r="N183">
        <v>1507093200</v>
      </c>
      <c r="O183">
        <v>1508648400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hidden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3"/>
        <v>722</v>
      </c>
      <c r="G184" t="s">
        <v>20</v>
      </c>
      <c r="H184">
        <v>3318</v>
      </c>
      <c r="I184" t="s">
        <v>36</v>
      </c>
      <c r="J184">
        <f t="shared" si="14"/>
        <v>59</v>
      </c>
      <c r="K184" t="s">
        <v>37</v>
      </c>
      <c r="L184" s="4">
        <f t="shared" ref="L184:L230" si="18">(((N184/60)/60)/24)+DATE(1970,1,1)</f>
        <v>43631.208333333328</v>
      </c>
      <c r="M184" s="4">
        <f t="shared" si="15"/>
        <v>43647.208333333328</v>
      </c>
      <c r="N184">
        <v>1560574800</v>
      </c>
      <c r="O184">
        <v>1561957200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3"/>
        <v>69</v>
      </c>
      <c r="G185" t="s">
        <v>14</v>
      </c>
      <c r="H185">
        <v>86</v>
      </c>
      <c r="I185" t="s">
        <v>15</v>
      </c>
      <c r="J185">
        <f t="shared" si="14"/>
        <v>40.99</v>
      </c>
      <c r="K185" t="s">
        <v>16</v>
      </c>
      <c r="L185" s="4">
        <f t="shared" si="18"/>
        <v>40430.208333333336</v>
      </c>
      <c r="M185" s="4">
        <f t="shared" si="15"/>
        <v>40443.208333333336</v>
      </c>
      <c r="N185">
        <v>1284008400</v>
      </c>
      <c r="O185">
        <v>1285131600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idden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3"/>
        <v>293</v>
      </c>
      <c r="G186" t="s">
        <v>20</v>
      </c>
      <c r="H186">
        <v>340</v>
      </c>
      <c r="I186" t="s">
        <v>21</v>
      </c>
      <c r="J186">
        <f t="shared" si="14"/>
        <v>31.03</v>
      </c>
      <c r="K186" t="s">
        <v>22</v>
      </c>
      <c r="L186" s="4">
        <f t="shared" si="18"/>
        <v>43588.208333333328</v>
      </c>
      <c r="M186" s="4">
        <f t="shared" si="15"/>
        <v>43589.208333333328</v>
      </c>
      <c r="N186">
        <v>1556859600</v>
      </c>
      <c r="O186">
        <v>1556946000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3"/>
        <v>72</v>
      </c>
      <c r="G187" t="s">
        <v>14</v>
      </c>
      <c r="H187">
        <v>19</v>
      </c>
      <c r="I187" t="s">
        <v>21</v>
      </c>
      <c r="J187">
        <f t="shared" si="14"/>
        <v>37.79</v>
      </c>
      <c r="K187" t="s">
        <v>22</v>
      </c>
      <c r="L187" s="4">
        <f t="shared" si="18"/>
        <v>43233.208333333328</v>
      </c>
      <c r="M187" s="4">
        <f t="shared" si="15"/>
        <v>43244.208333333328</v>
      </c>
      <c r="N187">
        <v>1526187600</v>
      </c>
      <c r="O187">
        <v>1527138000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3"/>
        <v>32</v>
      </c>
      <c r="G188" t="s">
        <v>14</v>
      </c>
      <c r="H188">
        <v>886</v>
      </c>
      <c r="I188" t="s">
        <v>21</v>
      </c>
      <c r="J188">
        <f t="shared" si="14"/>
        <v>32.01</v>
      </c>
      <c r="K188" t="s">
        <v>22</v>
      </c>
      <c r="L188" s="4">
        <f t="shared" si="18"/>
        <v>41782.208333333336</v>
      </c>
      <c r="M188" s="4">
        <f t="shared" si="15"/>
        <v>41797.208333333336</v>
      </c>
      <c r="N188">
        <v>1400821200</v>
      </c>
      <c r="O188">
        <v>1402117200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idden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3"/>
        <v>230</v>
      </c>
      <c r="G189" t="s">
        <v>20</v>
      </c>
      <c r="H189">
        <v>1442</v>
      </c>
      <c r="I189" t="s">
        <v>15</v>
      </c>
      <c r="J189">
        <f t="shared" si="14"/>
        <v>95.97</v>
      </c>
      <c r="K189" t="s">
        <v>16</v>
      </c>
      <c r="L189" s="4">
        <f t="shared" si="18"/>
        <v>41328.25</v>
      </c>
      <c r="M189" s="4">
        <f t="shared" si="15"/>
        <v>41356.208333333336</v>
      </c>
      <c r="N189">
        <v>1361599200</v>
      </c>
      <c r="O189">
        <v>1364014800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3"/>
        <v>32</v>
      </c>
      <c r="G190" t="s">
        <v>14</v>
      </c>
      <c r="H190">
        <v>35</v>
      </c>
      <c r="I190" t="s">
        <v>107</v>
      </c>
      <c r="J190">
        <f t="shared" si="14"/>
        <v>75</v>
      </c>
      <c r="K190" t="s">
        <v>108</v>
      </c>
      <c r="L190" s="4">
        <f t="shared" si="18"/>
        <v>41975.25</v>
      </c>
      <c r="M190" s="4">
        <f t="shared" si="15"/>
        <v>41976.25</v>
      </c>
      <c r="N190">
        <v>1417500000</v>
      </c>
      <c r="O190">
        <v>1417586400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3"/>
        <v>24</v>
      </c>
      <c r="G191" t="s">
        <v>74</v>
      </c>
      <c r="H191">
        <v>441</v>
      </c>
      <c r="I191" t="s">
        <v>21</v>
      </c>
      <c r="J191">
        <f t="shared" si="14"/>
        <v>102.05</v>
      </c>
      <c r="K191" t="s">
        <v>22</v>
      </c>
      <c r="L191" s="4">
        <f t="shared" si="18"/>
        <v>42433.25</v>
      </c>
      <c r="M191" s="4">
        <f t="shared" si="15"/>
        <v>42433.25</v>
      </c>
      <c r="N191">
        <v>1457071200</v>
      </c>
      <c r="O191">
        <v>1457071200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3"/>
        <v>69</v>
      </c>
      <c r="G192" t="s">
        <v>14</v>
      </c>
      <c r="H192">
        <v>24</v>
      </c>
      <c r="I192" t="s">
        <v>21</v>
      </c>
      <c r="J192">
        <f t="shared" si="14"/>
        <v>105.75</v>
      </c>
      <c r="K192" t="s">
        <v>22</v>
      </c>
      <c r="L192" s="4">
        <f t="shared" si="18"/>
        <v>41429.208333333336</v>
      </c>
      <c r="M192" s="4">
        <f t="shared" si="15"/>
        <v>41430.208333333336</v>
      </c>
      <c r="N192">
        <v>1370322000</v>
      </c>
      <c r="O192">
        <v>1370408400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3"/>
        <v>38</v>
      </c>
      <c r="G193" t="s">
        <v>14</v>
      </c>
      <c r="H193">
        <v>86</v>
      </c>
      <c r="I193" t="s">
        <v>107</v>
      </c>
      <c r="J193">
        <f t="shared" si="14"/>
        <v>37.07</v>
      </c>
      <c r="K193" t="s">
        <v>108</v>
      </c>
      <c r="L193" s="4">
        <f t="shared" si="18"/>
        <v>43536.208333333328</v>
      </c>
      <c r="M193" s="4">
        <f t="shared" si="15"/>
        <v>43539.208333333328</v>
      </c>
      <c r="N193">
        <v>1552366800</v>
      </c>
      <c r="O193">
        <v>1552626000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3"/>
        <v>20</v>
      </c>
      <c r="G194" t="s">
        <v>14</v>
      </c>
      <c r="H194">
        <v>243</v>
      </c>
      <c r="I194" t="s">
        <v>21</v>
      </c>
      <c r="J194">
        <f t="shared" si="14"/>
        <v>35.049999999999997</v>
      </c>
      <c r="K194" t="s">
        <v>22</v>
      </c>
      <c r="L194" s="4">
        <f t="shared" si="18"/>
        <v>41817.208333333336</v>
      </c>
      <c r="M194" s="4">
        <f t="shared" si="15"/>
        <v>41821.208333333336</v>
      </c>
      <c r="N194">
        <v>1403845200</v>
      </c>
      <c r="O194">
        <v>1404190800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9">ROUND((E195/D195)*100,0)</f>
        <v>46</v>
      </c>
      <c r="G195" t="s">
        <v>14</v>
      </c>
      <c r="H195">
        <v>65</v>
      </c>
      <c r="I195" t="s">
        <v>21</v>
      </c>
      <c r="J195">
        <f t="shared" ref="J195:J258" si="20">IF(H195=0,0,ROUND(E195/H195,2))</f>
        <v>46.34</v>
      </c>
      <c r="K195" t="s">
        <v>22</v>
      </c>
      <c r="L195" s="4">
        <f t="shared" si="18"/>
        <v>43198.208333333328</v>
      </c>
      <c r="M195" s="4">
        <f t="shared" ref="M195:M258" si="21">(((O195/60)/60)/24)+DATE(1970,1,1)</f>
        <v>43202.208333333328</v>
      </c>
      <c r="N195">
        <v>1523163600</v>
      </c>
      <c r="O195">
        <v>1523509200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idden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9"/>
        <v>123</v>
      </c>
      <c r="G196" t="s">
        <v>20</v>
      </c>
      <c r="H196">
        <v>126</v>
      </c>
      <c r="I196" t="s">
        <v>21</v>
      </c>
      <c r="J196">
        <f t="shared" si="20"/>
        <v>69.17</v>
      </c>
      <c r="K196" t="s">
        <v>22</v>
      </c>
      <c r="L196" s="4">
        <f t="shared" si="18"/>
        <v>42261.208333333328</v>
      </c>
      <c r="M196" s="4">
        <f t="shared" si="21"/>
        <v>42277.208333333328</v>
      </c>
      <c r="N196">
        <v>1442206800</v>
      </c>
      <c r="O196">
        <v>1443589200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idden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9"/>
        <v>362</v>
      </c>
      <c r="G197" t="s">
        <v>20</v>
      </c>
      <c r="H197">
        <v>524</v>
      </c>
      <c r="I197" t="s">
        <v>21</v>
      </c>
      <c r="J197">
        <f t="shared" si="20"/>
        <v>109.08</v>
      </c>
      <c r="K197" t="s">
        <v>22</v>
      </c>
      <c r="L197" s="4">
        <f t="shared" si="18"/>
        <v>43310.208333333328</v>
      </c>
      <c r="M197" s="4">
        <f t="shared" si="21"/>
        <v>43317.208333333328</v>
      </c>
      <c r="N197">
        <v>1532840400</v>
      </c>
      <c r="O197">
        <v>1533445200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9"/>
        <v>63</v>
      </c>
      <c r="G198" t="s">
        <v>14</v>
      </c>
      <c r="H198">
        <v>100</v>
      </c>
      <c r="I198" t="s">
        <v>36</v>
      </c>
      <c r="J198">
        <f t="shared" si="20"/>
        <v>51.78</v>
      </c>
      <c r="K198" t="s">
        <v>37</v>
      </c>
      <c r="L198" s="4">
        <f t="shared" si="18"/>
        <v>42616.208333333328</v>
      </c>
      <c r="M198" s="4">
        <f t="shared" si="21"/>
        <v>42635.208333333328</v>
      </c>
      <c r="N198">
        <v>1472878800</v>
      </c>
      <c r="O198">
        <v>1474520400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idden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9"/>
        <v>298</v>
      </c>
      <c r="G199" t="s">
        <v>20</v>
      </c>
      <c r="H199">
        <v>1989</v>
      </c>
      <c r="I199" t="s">
        <v>21</v>
      </c>
      <c r="J199">
        <f t="shared" si="20"/>
        <v>82.01</v>
      </c>
      <c r="K199" t="s">
        <v>22</v>
      </c>
      <c r="L199" s="4">
        <f t="shared" si="18"/>
        <v>42909.208333333328</v>
      </c>
      <c r="M199" s="4">
        <f t="shared" si="21"/>
        <v>42923.208333333328</v>
      </c>
      <c r="N199">
        <v>1498194000</v>
      </c>
      <c r="O199">
        <v>1499403600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9"/>
        <v>10</v>
      </c>
      <c r="G200" t="s">
        <v>14</v>
      </c>
      <c r="H200">
        <v>168</v>
      </c>
      <c r="I200" t="s">
        <v>21</v>
      </c>
      <c r="J200">
        <f t="shared" si="20"/>
        <v>35.96</v>
      </c>
      <c r="K200" t="s">
        <v>22</v>
      </c>
      <c r="L200" s="4">
        <f t="shared" si="18"/>
        <v>40396.208333333336</v>
      </c>
      <c r="M200" s="4">
        <f t="shared" si="21"/>
        <v>40425.208333333336</v>
      </c>
      <c r="N200">
        <v>1281070800</v>
      </c>
      <c r="O200">
        <v>1283576400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9"/>
        <v>54</v>
      </c>
      <c r="G201" t="s">
        <v>14</v>
      </c>
      <c r="H201">
        <v>13</v>
      </c>
      <c r="I201" t="s">
        <v>21</v>
      </c>
      <c r="J201">
        <f t="shared" si="20"/>
        <v>74.459999999999994</v>
      </c>
      <c r="K201" t="s">
        <v>22</v>
      </c>
      <c r="L201" s="4">
        <f>(((N201/60)/60)/24)+DATE(1970,1,1)</f>
        <v>42192.208333333328</v>
      </c>
      <c r="M201" s="4">
        <f t="shared" si="21"/>
        <v>42196.208333333328</v>
      </c>
      <c r="N201">
        <v>1436245200</v>
      </c>
      <c r="O201">
        <v>1436590800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9"/>
        <v>2</v>
      </c>
      <c r="G202" t="s">
        <v>14</v>
      </c>
      <c r="H202">
        <v>1</v>
      </c>
      <c r="I202" t="s">
        <v>15</v>
      </c>
      <c r="J202">
        <f t="shared" si="20"/>
        <v>2</v>
      </c>
      <c r="K202" t="s">
        <v>16</v>
      </c>
      <c r="L202" s="4">
        <f t="shared" si="18"/>
        <v>40262.208333333336</v>
      </c>
      <c r="M202" s="4">
        <f t="shared" si="21"/>
        <v>40273.208333333336</v>
      </c>
      <c r="N202">
        <v>1269493200</v>
      </c>
      <c r="O202">
        <v>1270443600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hidden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9"/>
        <v>681</v>
      </c>
      <c r="G203" t="s">
        <v>20</v>
      </c>
      <c r="H203">
        <v>157</v>
      </c>
      <c r="I203" t="s">
        <v>21</v>
      </c>
      <c r="J203">
        <f t="shared" si="20"/>
        <v>91.11</v>
      </c>
      <c r="K203" t="s">
        <v>22</v>
      </c>
      <c r="L203" s="4">
        <f t="shared" si="18"/>
        <v>41845.208333333336</v>
      </c>
      <c r="M203" s="4">
        <f t="shared" si="21"/>
        <v>41863.208333333336</v>
      </c>
      <c r="N203">
        <v>1406264400</v>
      </c>
      <c r="O203">
        <v>1407819600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9"/>
        <v>79</v>
      </c>
      <c r="G204" t="s">
        <v>74</v>
      </c>
      <c r="H204">
        <v>82</v>
      </c>
      <c r="I204" t="s">
        <v>21</v>
      </c>
      <c r="J204">
        <f t="shared" si="20"/>
        <v>79.790000000000006</v>
      </c>
      <c r="K204" t="s">
        <v>22</v>
      </c>
      <c r="L204" s="4">
        <f t="shared" si="18"/>
        <v>40818.208333333336</v>
      </c>
      <c r="M204" s="4">
        <f t="shared" si="21"/>
        <v>40822.208333333336</v>
      </c>
      <c r="N204">
        <v>1317531600</v>
      </c>
      <c r="O204">
        <v>1317877200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hidden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9"/>
        <v>134</v>
      </c>
      <c r="G205" t="s">
        <v>20</v>
      </c>
      <c r="H205">
        <v>4498</v>
      </c>
      <c r="I205" t="s">
        <v>26</v>
      </c>
      <c r="J205">
        <f t="shared" si="20"/>
        <v>43</v>
      </c>
      <c r="K205" t="s">
        <v>27</v>
      </c>
      <c r="L205" s="4">
        <f t="shared" si="18"/>
        <v>42752.25</v>
      </c>
      <c r="M205" s="4">
        <f t="shared" si="21"/>
        <v>42754.25</v>
      </c>
      <c r="N205">
        <v>1484632800</v>
      </c>
      <c r="O205">
        <v>1484805600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9"/>
        <v>3</v>
      </c>
      <c r="G206" t="s">
        <v>14</v>
      </c>
      <c r="H206">
        <v>40</v>
      </c>
      <c r="I206" t="s">
        <v>21</v>
      </c>
      <c r="J206">
        <f t="shared" si="20"/>
        <v>63.23</v>
      </c>
      <c r="K206" t="s">
        <v>22</v>
      </c>
      <c r="L206" s="4">
        <f t="shared" si="18"/>
        <v>40636.208333333336</v>
      </c>
      <c r="M206" s="4">
        <f t="shared" si="21"/>
        <v>40646.208333333336</v>
      </c>
      <c r="N206">
        <v>1301806800</v>
      </c>
      <c r="O206">
        <v>1302670800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idden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9"/>
        <v>432</v>
      </c>
      <c r="G207" t="s">
        <v>20</v>
      </c>
      <c r="H207">
        <v>80</v>
      </c>
      <c r="I207" t="s">
        <v>21</v>
      </c>
      <c r="J207">
        <f t="shared" si="20"/>
        <v>70.180000000000007</v>
      </c>
      <c r="K207" t="s">
        <v>22</v>
      </c>
      <c r="L207" s="4">
        <f t="shared" si="18"/>
        <v>43390.208333333328</v>
      </c>
      <c r="M207" s="4">
        <f t="shared" si="21"/>
        <v>43402.208333333328</v>
      </c>
      <c r="N207">
        <v>1539752400</v>
      </c>
      <c r="O207">
        <v>1540789200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9"/>
        <v>39</v>
      </c>
      <c r="G208" t="s">
        <v>74</v>
      </c>
      <c r="H208">
        <v>57</v>
      </c>
      <c r="I208" t="s">
        <v>21</v>
      </c>
      <c r="J208">
        <f t="shared" si="20"/>
        <v>61.33</v>
      </c>
      <c r="K208" t="s">
        <v>22</v>
      </c>
      <c r="L208" s="4">
        <f t="shared" si="18"/>
        <v>40236.25</v>
      </c>
      <c r="M208" s="4">
        <f t="shared" si="21"/>
        <v>40245.25</v>
      </c>
      <c r="N208">
        <v>1267250400</v>
      </c>
      <c r="O208">
        <v>1268028000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hidden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9"/>
        <v>426</v>
      </c>
      <c r="G209" t="s">
        <v>20</v>
      </c>
      <c r="H209">
        <v>43</v>
      </c>
      <c r="I209" t="s">
        <v>21</v>
      </c>
      <c r="J209">
        <f t="shared" si="20"/>
        <v>99</v>
      </c>
      <c r="K209" t="s">
        <v>22</v>
      </c>
      <c r="L209" s="4">
        <f t="shared" si="18"/>
        <v>43340.208333333328</v>
      </c>
      <c r="M209" s="4">
        <f t="shared" si="21"/>
        <v>43360.208333333328</v>
      </c>
      <c r="N209">
        <v>1535432400</v>
      </c>
      <c r="O209">
        <v>1537160400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idden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9"/>
        <v>101</v>
      </c>
      <c r="G210" t="s">
        <v>20</v>
      </c>
      <c r="H210">
        <v>2053</v>
      </c>
      <c r="I210" t="s">
        <v>21</v>
      </c>
      <c r="J210">
        <f t="shared" si="20"/>
        <v>96.98</v>
      </c>
      <c r="K210" t="s">
        <v>22</v>
      </c>
      <c r="L210" s="4">
        <f t="shared" si="18"/>
        <v>43048.25</v>
      </c>
      <c r="M210" s="4">
        <f t="shared" si="21"/>
        <v>43072.25</v>
      </c>
      <c r="N210">
        <v>1510207200</v>
      </c>
      <c r="O210">
        <v>1512280800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9"/>
        <v>21</v>
      </c>
      <c r="G211" t="s">
        <v>47</v>
      </c>
      <c r="H211">
        <v>808</v>
      </c>
      <c r="I211" t="s">
        <v>26</v>
      </c>
      <c r="J211">
        <f t="shared" si="20"/>
        <v>51</v>
      </c>
      <c r="K211" t="s">
        <v>27</v>
      </c>
      <c r="L211" s="4">
        <f t="shared" si="18"/>
        <v>42496.208333333328</v>
      </c>
      <c r="M211" s="4">
        <f t="shared" si="21"/>
        <v>42503.208333333328</v>
      </c>
      <c r="N211">
        <v>1462510800</v>
      </c>
      <c r="O211">
        <v>1463115600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9"/>
        <v>67</v>
      </c>
      <c r="G212" t="s">
        <v>14</v>
      </c>
      <c r="H212">
        <v>226</v>
      </c>
      <c r="I212" t="s">
        <v>36</v>
      </c>
      <c r="J212">
        <f t="shared" si="20"/>
        <v>28.04</v>
      </c>
      <c r="K212" t="s">
        <v>37</v>
      </c>
      <c r="L212" s="4">
        <f t="shared" si="18"/>
        <v>42797.25</v>
      </c>
      <c r="M212" s="4">
        <f t="shared" si="21"/>
        <v>42824.208333333328</v>
      </c>
      <c r="N212">
        <v>1488520800</v>
      </c>
      <c r="O212">
        <v>1490850000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9"/>
        <v>95</v>
      </c>
      <c r="G213" t="s">
        <v>14</v>
      </c>
      <c r="H213">
        <v>1625</v>
      </c>
      <c r="I213" t="s">
        <v>21</v>
      </c>
      <c r="J213">
        <f t="shared" si="20"/>
        <v>60.98</v>
      </c>
      <c r="K213" t="s">
        <v>22</v>
      </c>
      <c r="L213" s="4">
        <f t="shared" si="18"/>
        <v>41513.208333333336</v>
      </c>
      <c r="M213" s="4">
        <f t="shared" si="21"/>
        <v>41537.208333333336</v>
      </c>
      <c r="N213">
        <v>1377579600</v>
      </c>
      <c r="O213">
        <v>1379653200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hidden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9"/>
        <v>152</v>
      </c>
      <c r="G214" t="s">
        <v>20</v>
      </c>
      <c r="H214">
        <v>168</v>
      </c>
      <c r="I214" t="s">
        <v>21</v>
      </c>
      <c r="J214">
        <f t="shared" si="20"/>
        <v>73.209999999999994</v>
      </c>
      <c r="K214" t="s">
        <v>22</v>
      </c>
      <c r="L214" s="4">
        <f t="shared" si="18"/>
        <v>43814.25</v>
      </c>
      <c r="M214" s="4">
        <f t="shared" si="21"/>
        <v>43860.25</v>
      </c>
      <c r="N214">
        <v>1576389600</v>
      </c>
      <c r="O214">
        <v>1580364000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hidden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9"/>
        <v>195</v>
      </c>
      <c r="G215" t="s">
        <v>20</v>
      </c>
      <c r="H215">
        <v>4289</v>
      </c>
      <c r="I215" t="s">
        <v>21</v>
      </c>
      <c r="J215">
        <f t="shared" si="20"/>
        <v>40</v>
      </c>
      <c r="K215" t="s">
        <v>22</v>
      </c>
      <c r="L215" s="4">
        <f t="shared" si="18"/>
        <v>40488.208333333336</v>
      </c>
      <c r="M215" s="4">
        <f t="shared" si="21"/>
        <v>40496.25</v>
      </c>
      <c r="N215">
        <v>1289019600</v>
      </c>
      <c r="O215">
        <v>1289714400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idden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9"/>
        <v>1023</v>
      </c>
      <c r="G216" t="s">
        <v>20</v>
      </c>
      <c r="H216">
        <v>165</v>
      </c>
      <c r="I216" t="s">
        <v>21</v>
      </c>
      <c r="J216">
        <f t="shared" si="20"/>
        <v>86.81</v>
      </c>
      <c r="K216" t="s">
        <v>22</v>
      </c>
      <c r="L216" s="4">
        <f t="shared" si="18"/>
        <v>40409.208333333336</v>
      </c>
      <c r="M216" s="4">
        <f t="shared" si="21"/>
        <v>40415.208333333336</v>
      </c>
      <c r="N216">
        <v>1282194000</v>
      </c>
      <c r="O216">
        <v>1282712400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9"/>
        <v>4</v>
      </c>
      <c r="G217" t="s">
        <v>14</v>
      </c>
      <c r="H217">
        <v>143</v>
      </c>
      <c r="I217" t="s">
        <v>21</v>
      </c>
      <c r="J217">
        <f t="shared" si="20"/>
        <v>42.13</v>
      </c>
      <c r="K217" t="s">
        <v>22</v>
      </c>
      <c r="L217" s="4">
        <f>(((N217/60)/60)/24)+DATE(1970,1,1)</f>
        <v>43509.25</v>
      </c>
      <c r="M217" s="4">
        <f t="shared" si="21"/>
        <v>43511.25</v>
      </c>
      <c r="N217">
        <v>1550037600</v>
      </c>
      <c r="O217">
        <v>1550210400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idden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9"/>
        <v>155</v>
      </c>
      <c r="G218" t="s">
        <v>20</v>
      </c>
      <c r="H218">
        <v>1815</v>
      </c>
      <c r="I218" t="s">
        <v>21</v>
      </c>
      <c r="J218">
        <f t="shared" si="20"/>
        <v>103.98</v>
      </c>
      <c r="K218" t="s">
        <v>22</v>
      </c>
      <c r="L218" s="4">
        <f t="shared" si="18"/>
        <v>40869.25</v>
      </c>
      <c r="M218" s="4">
        <f t="shared" si="21"/>
        <v>40871.25</v>
      </c>
      <c r="N218">
        <v>1321941600</v>
      </c>
      <c r="O218">
        <v>1322114400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9"/>
        <v>45</v>
      </c>
      <c r="G219" t="s">
        <v>14</v>
      </c>
      <c r="H219">
        <v>934</v>
      </c>
      <c r="I219" t="s">
        <v>21</v>
      </c>
      <c r="J219">
        <f t="shared" si="20"/>
        <v>62</v>
      </c>
      <c r="K219" t="s">
        <v>22</v>
      </c>
      <c r="L219" s="4">
        <f t="shared" si="18"/>
        <v>43583.208333333328</v>
      </c>
      <c r="M219" s="4">
        <f t="shared" si="21"/>
        <v>43592.208333333328</v>
      </c>
      <c r="N219">
        <v>1556427600</v>
      </c>
      <c r="O219">
        <v>1557205200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idden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9"/>
        <v>216</v>
      </c>
      <c r="G220" t="s">
        <v>20</v>
      </c>
      <c r="H220">
        <v>397</v>
      </c>
      <c r="I220" t="s">
        <v>40</v>
      </c>
      <c r="J220">
        <f t="shared" si="20"/>
        <v>31.01</v>
      </c>
      <c r="K220" t="s">
        <v>41</v>
      </c>
      <c r="L220" s="4">
        <f t="shared" si="18"/>
        <v>40858.25</v>
      </c>
      <c r="M220" s="4">
        <f t="shared" si="21"/>
        <v>40892.25</v>
      </c>
      <c r="N220">
        <v>1320991200</v>
      </c>
      <c r="O220">
        <v>1323928800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idden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9"/>
        <v>332</v>
      </c>
      <c r="G221" t="s">
        <v>20</v>
      </c>
      <c r="H221">
        <v>1539</v>
      </c>
      <c r="I221" t="s">
        <v>21</v>
      </c>
      <c r="J221">
        <f t="shared" si="20"/>
        <v>89.99</v>
      </c>
      <c r="K221" t="s">
        <v>22</v>
      </c>
      <c r="L221" s="4">
        <f t="shared" si="18"/>
        <v>41137.208333333336</v>
      </c>
      <c r="M221" s="4">
        <f t="shared" si="21"/>
        <v>41149.208333333336</v>
      </c>
      <c r="N221">
        <v>1345093200</v>
      </c>
      <c r="O221">
        <v>1346130000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9"/>
        <v>8</v>
      </c>
      <c r="G222" t="s">
        <v>14</v>
      </c>
      <c r="H222">
        <v>17</v>
      </c>
      <c r="I222" t="s">
        <v>21</v>
      </c>
      <c r="J222">
        <f t="shared" si="20"/>
        <v>39.24</v>
      </c>
      <c r="K222" t="s">
        <v>22</v>
      </c>
      <c r="L222" s="4">
        <f t="shared" si="18"/>
        <v>40725.208333333336</v>
      </c>
      <c r="M222" s="4">
        <f t="shared" si="21"/>
        <v>40743.208333333336</v>
      </c>
      <c r="N222">
        <v>1309496400</v>
      </c>
      <c r="O222">
        <v>1311051600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9"/>
        <v>99</v>
      </c>
      <c r="G223" t="s">
        <v>14</v>
      </c>
      <c r="H223">
        <v>2179</v>
      </c>
      <c r="I223" t="s">
        <v>21</v>
      </c>
      <c r="J223">
        <f t="shared" si="20"/>
        <v>54.99</v>
      </c>
      <c r="K223" t="s">
        <v>22</v>
      </c>
      <c r="L223" s="4">
        <f t="shared" si="18"/>
        <v>41081.208333333336</v>
      </c>
      <c r="M223" s="4">
        <f t="shared" si="21"/>
        <v>41083.208333333336</v>
      </c>
      <c r="N223">
        <v>1340254800</v>
      </c>
      <c r="O223">
        <v>1340427600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idden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9"/>
        <v>138</v>
      </c>
      <c r="G224" t="s">
        <v>20</v>
      </c>
      <c r="H224">
        <v>138</v>
      </c>
      <c r="I224" t="s">
        <v>21</v>
      </c>
      <c r="J224">
        <f t="shared" si="20"/>
        <v>47.99</v>
      </c>
      <c r="K224" t="s">
        <v>22</v>
      </c>
      <c r="L224" s="4">
        <f t="shared" si="18"/>
        <v>41914.208333333336</v>
      </c>
      <c r="M224" s="4">
        <f t="shared" si="21"/>
        <v>41915.208333333336</v>
      </c>
      <c r="N224">
        <v>1412226000</v>
      </c>
      <c r="O224">
        <v>1412312400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9"/>
        <v>94</v>
      </c>
      <c r="G225" t="s">
        <v>14</v>
      </c>
      <c r="H225">
        <v>931</v>
      </c>
      <c r="I225" t="s">
        <v>21</v>
      </c>
      <c r="J225">
        <f t="shared" si="20"/>
        <v>87.97</v>
      </c>
      <c r="K225" t="s">
        <v>22</v>
      </c>
      <c r="L225" s="4">
        <f t="shared" si="18"/>
        <v>42445.208333333328</v>
      </c>
      <c r="M225" s="4">
        <f t="shared" si="21"/>
        <v>42459.208333333328</v>
      </c>
      <c r="N225">
        <v>1458104400</v>
      </c>
      <c r="O225">
        <v>1459314000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idden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9"/>
        <v>404</v>
      </c>
      <c r="G226" t="s">
        <v>20</v>
      </c>
      <c r="H226">
        <v>3594</v>
      </c>
      <c r="I226" t="s">
        <v>21</v>
      </c>
      <c r="J226">
        <f t="shared" si="20"/>
        <v>52</v>
      </c>
      <c r="K226" t="s">
        <v>22</v>
      </c>
      <c r="L226" s="4">
        <f t="shared" si="18"/>
        <v>41906.208333333336</v>
      </c>
      <c r="M226" s="4">
        <f t="shared" si="21"/>
        <v>41951.25</v>
      </c>
      <c r="N226">
        <v>1411534800</v>
      </c>
      <c r="O226">
        <v>1415426400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idden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9"/>
        <v>260</v>
      </c>
      <c r="G227" t="s">
        <v>20</v>
      </c>
      <c r="H227">
        <v>5880</v>
      </c>
      <c r="I227" t="s">
        <v>21</v>
      </c>
      <c r="J227">
        <f t="shared" si="20"/>
        <v>30</v>
      </c>
      <c r="K227" t="s">
        <v>22</v>
      </c>
      <c r="L227" s="4">
        <f t="shared" si="18"/>
        <v>41762.208333333336</v>
      </c>
      <c r="M227" s="4">
        <f t="shared" si="21"/>
        <v>41762.208333333336</v>
      </c>
      <c r="N227">
        <v>1399093200</v>
      </c>
      <c r="O227">
        <v>1399093200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idden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9"/>
        <v>367</v>
      </c>
      <c r="G228" t="s">
        <v>20</v>
      </c>
      <c r="H228">
        <v>112</v>
      </c>
      <c r="I228" t="s">
        <v>21</v>
      </c>
      <c r="J228">
        <f t="shared" si="20"/>
        <v>98.21</v>
      </c>
      <c r="K228" t="s">
        <v>22</v>
      </c>
      <c r="L228" s="4">
        <f t="shared" si="18"/>
        <v>40276.208333333336</v>
      </c>
      <c r="M228" s="4">
        <f t="shared" si="21"/>
        <v>40313.208333333336</v>
      </c>
      <c r="N228">
        <v>1270702800</v>
      </c>
      <c r="O228">
        <v>1273899600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hidden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9"/>
        <v>169</v>
      </c>
      <c r="G229" t="s">
        <v>20</v>
      </c>
      <c r="H229">
        <v>943</v>
      </c>
      <c r="I229" t="s">
        <v>21</v>
      </c>
      <c r="J229">
        <f t="shared" si="20"/>
        <v>108.96</v>
      </c>
      <c r="K229" t="s">
        <v>22</v>
      </c>
      <c r="L229" s="4">
        <f t="shared" si="18"/>
        <v>42139.208333333328</v>
      </c>
      <c r="M229" s="4">
        <f t="shared" si="21"/>
        <v>42145.208333333328</v>
      </c>
      <c r="N229">
        <v>1431666000</v>
      </c>
      <c r="O229">
        <v>1432184400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idden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9"/>
        <v>120</v>
      </c>
      <c r="G230" t="s">
        <v>20</v>
      </c>
      <c r="H230">
        <v>2468</v>
      </c>
      <c r="I230" t="s">
        <v>21</v>
      </c>
      <c r="J230">
        <f t="shared" si="20"/>
        <v>67</v>
      </c>
      <c r="K230" t="s">
        <v>22</v>
      </c>
      <c r="L230" s="4">
        <f t="shared" si="18"/>
        <v>42613.208333333328</v>
      </c>
      <c r="M230" s="4">
        <f t="shared" si="21"/>
        <v>42638.208333333328</v>
      </c>
      <c r="N230">
        <v>1472619600</v>
      </c>
      <c r="O230">
        <v>1474779600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idden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9"/>
        <v>194</v>
      </c>
      <c r="G231" t="s">
        <v>20</v>
      </c>
      <c r="H231">
        <v>2551</v>
      </c>
      <c r="I231" t="s">
        <v>21</v>
      </c>
      <c r="J231">
        <f t="shared" si="20"/>
        <v>64.989999999999995</v>
      </c>
      <c r="K231" t="s">
        <v>22</v>
      </c>
      <c r="L231" s="4">
        <f>(((N231/60)/60)/24)+DATE(1970,1,1)</f>
        <v>42887.208333333328</v>
      </c>
      <c r="M231" s="4">
        <f t="shared" si="21"/>
        <v>42935.208333333328</v>
      </c>
      <c r="N231">
        <v>1496293200</v>
      </c>
      <c r="O231">
        <v>1500440400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idden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9"/>
        <v>420</v>
      </c>
      <c r="G232" t="s">
        <v>20</v>
      </c>
      <c r="H232">
        <v>101</v>
      </c>
      <c r="I232" t="s">
        <v>21</v>
      </c>
      <c r="J232">
        <f t="shared" si="20"/>
        <v>99.84</v>
      </c>
      <c r="K232" t="s">
        <v>22</v>
      </c>
      <c r="L232" s="4">
        <f t="shared" ref="L232:L295" si="24">(((N232/60)/60)/24)+DATE(1970,1,1)</f>
        <v>43805.25</v>
      </c>
      <c r="M232" s="4">
        <f t="shared" si="21"/>
        <v>43805.25</v>
      </c>
      <c r="N232">
        <v>1575612000</v>
      </c>
      <c r="O232">
        <v>1575612000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9"/>
        <v>77</v>
      </c>
      <c r="G233" t="s">
        <v>74</v>
      </c>
      <c r="H233">
        <v>67</v>
      </c>
      <c r="I233" t="s">
        <v>21</v>
      </c>
      <c r="J233">
        <f t="shared" si="20"/>
        <v>82.43</v>
      </c>
      <c r="K233" t="s">
        <v>22</v>
      </c>
      <c r="L233" s="4">
        <f t="shared" si="24"/>
        <v>41415.208333333336</v>
      </c>
      <c r="M233" s="4">
        <f t="shared" si="21"/>
        <v>41473.208333333336</v>
      </c>
      <c r="N233">
        <v>1369112400</v>
      </c>
      <c r="O233">
        <v>1374123600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idden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9"/>
        <v>171</v>
      </c>
      <c r="G234" t="s">
        <v>20</v>
      </c>
      <c r="H234">
        <v>92</v>
      </c>
      <c r="I234" t="s">
        <v>21</v>
      </c>
      <c r="J234">
        <f t="shared" si="20"/>
        <v>63.29</v>
      </c>
      <c r="K234" t="s">
        <v>22</v>
      </c>
      <c r="L234" s="4">
        <f t="shared" si="24"/>
        <v>42576.208333333328</v>
      </c>
      <c r="M234" s="4">
        <f t="shared" si="21"/>
        <v>42577.208333333328</v>
      </c>
      <c r="N234">
        <v>1469422800</v>
      </c>
      <c r="O234">
        <v>1469509200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idden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9"/>
        <v>158</v>
      </c>
      <c r="G235" t="s">
        <v>20</v>
      </c>
      <c r="H235">
        <v>62</v>
      </c>
      <c r="I235" t="s">
        <v>21</v>
      </c>
      <c r="J235">
        <f t="shared" si="20"/>
        <v>96.77</v>
      </c>
      <c r="K235" t="s">
        <v>22</v>
      </c>
      <c r="L235" s="4">
        <f t="shared" si="24"/>
        <v>40706.208333333336</v>
      </c>
      <c r="M235" s="4">
        <f t="shared" si="21"/>
        <v>40722.208333333336</v>
      </c>
      <c r="N235">
        <v>1307854800</v>
      </c>
      <c r="O235">
        <v>1309237200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idden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9"/>
        <v>109</v>
      </c>
      <c r="G236" t="s">
        <v>20</v>
      </c>
      <c r="H236">
        <v>149</v>
      </c>
      <c r="I236" t="s">
        <v>107</v>
      </c>
      <c r="J236">
        <f t="shared" si="20"/>
        <v>54.91</v>
      </c>
      <c r="K236" t="s">
        <v>108</v>
      </c>
      <c r="L236" s="4">
        <f t="shared" si="24"/>
        <v>42969.208333333328</v>
      </c>
      <c r="M236" s="4">
        <f t="shared" si="21"/>
        <v>42976.208333333328</v>
      </c>
      <c r="N236">
        <v>1503378000</v>
      </c>
      <c r="O236">
        <v>1503982800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9"/>
        <v>42</v>
      </c>
      <c r="G237" t="s">
        <v>14</v>
      </c>
      <c r="H237">
        <v>92</v>
      </c>
      <c r="I237" t="s">
        <v>21</v>
      </c>
      <c r="J237">
        <f t="shared" si="20"/>
        <v>39.01</v>
      </c>
      <c r="K237" t="s">
        <v>22</v>
      </c>
      <c r="L237" s="4">
        <f t="shared" si="24"/>
        <v>42779.25</v>
      </c>
      <c r="M237" s="4">
        <f t="shared" si="21"/>
        <v>42784.25</v>
      </c>
      <c r="N237">
        <v>1486965600</v>
      </c>
      <c r="O237">
        <v>1487397600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9"/>
        <v>11</v>
      </c>
      <c r="G238" t="s">
        <v>14</v>
      </c>
      <c r="H238">
        <v>57</v>
      </c>
      <c r="I238" t="s">
        <v>26</v>
      </c>
      <c r="J238">
        <f t="shared" si="20"/>
        <v>75.84</v>
      </c>
      <c r="K238" t="s">
        <v>27</v>
      </c>
      <c r="L238" s="4">
        <f t="shared" si="24"/>
        <v>43641.208333333328</v>
      </c>
      <c r="M238" s="4">
        <f t="shared" si="21"/>
        <v>43648.208333333328</v>
      </c>
      <c r="N238">
        <v>1561438800</v>
      </c>
      <c r="O238">
        <v>1562043600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hidden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9"/>
        <v>159</v>
      </c>
      <c r="G239" t="s">
        <v>20</v>
      </c>
      <c r="H239">
        <v>329</v>
      </c>
      <c r="I239" t="s">
        <v>21</v>
      </c>
      <c r="J239">
        <f t="shared" si="20"/>
        <v>45.05</v>
      </c>
      <c r="K239" t="s">
        <v>22</v>
      </c>
      <c r="L239" s="4">
        <f t="shared" si="24"/>
        <v>41754.208333333336</v>
      </c>
      <c r="M239" s="4">
        <f t="shared" si="21"/>
        <v>41756.208333333336</v>
      </c>
      <c r="N239">
        <v>1398402000</v>
      </c>
      <c r="O239">
        <v>1398574800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idden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9"/>
        <v>422</v>
      </c>
      <c r="G240" t="s">
        <v>20</v>
      </c>
      <c r="H240">
        <v>97</v>
      </c>
      <c r="I240" t="s">
        <v>36</v>
      </c>
      <c r="J240">
        <f t="shared" si="20"/>
        <v>104.52</v>
      </c>
      <c r="K240" t="s">
        <v>37</v>
      </c>
      <c r="L240" s="4">
        <f t="shared" si="24"/>
        <v>43083.25</v>
      </c>
      <c r="M240" s="4">
        <f t="shared" si="21"/>
        <v>43108.25</v>
      </c>
      <c r="N240">
        <v>1513231200</v>
      </c>
      <c r="O240">
        <v>1515391200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9"/>
        <v>98</v>
      </c>
      <c r="G241" t="s">
        <v>14</v>
      </c>
      <c r="H241">
        <v>41</v>
      </c>
      <c r="I241" t="s">
        <v>21</v>
      </c>
      <c r="J241">
        <f t="shared" si="20"/>
        <v>76.27</v>
      </c>
      <c r="K241" t="s">
        <v>22</v>
      </c>
      <c r="L241" s="4">
        <f t="shared" si="24"/>
        <v>42245.208333333328</v>
      </c>
      <c r="M241" s="4">
        <f t="shared" si="21"/>
        <v>42249.208333333328</v>
      </c>
      <c r="N241">
        <v>1440824400</v>
      </c>
      <c r="O241">
        <v>1441170000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idden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9"/>
        <v>419</v>
      </c>
      <c r="G242" t="s">
        <v>20</v>
      </c>
      <c r="H242">
        <v>1784</v>
      </c>
      <c r="I242" t="s">
        <v>21</v>
      </c>
      <c r="J242">
        <f t="shared" si="20"/>
        <v>69.02</v>
      </c>
      <c r="K242" t="s">
        <v>22</v>
      </c>
      <c r="L242" s="4">
        <f t="shared" si="24"/>
        <v>40396.208333333336</v>
      </c>
      <c r="M242" s="4">
        <f t="shared" si="21"/>
        <v>40397.208333333336</v>
      </c>
      <c r="N242">
        <v>1281070800</v>
      </c>
      <c r="O242">
        <v>1281157200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hidden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9"/>
        <v>102</v>
      </c>
      <c r="G243" t="s">
        <v>20</v>
      </c>
      <c r="H243">
        <v>1684</v>
      </c>
      <c r="I243" t="s">
        <v>26</v>
      </c>
      <c r="J243">
        <f t="shared" si="20"/>
        <v>101.98</v>
      </c>
      <c r="K243" t="s">
        <v>27</v>
      </c>
      <c r="L243" s="4">
        <f t="shared" si="24"/>
        <v>41742.208333333336</v>
      </c>
      <c r="M243" s="4">
        <f t="shared" si="21"/>
        <v>41752.208333333336</v>
      </c>
      <c r="N243">
        <v>1397365200</v>
      </c>
      <c r="O243">
        <v>1398229200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idden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9"/>
        <v>128</v>
      </c>
      <c r="G244" t="s">
        <v>20</v>
      </c>
      <c r="H244">
        <v>250</v>
      </c>
      <c r="I244" t="s">
        <v>21</v>
      </c>
      <c r="J244">
        <f t="shared" si="20"/>
        <v>42.92</v>
      </c>
      <c r="K244" t="s">
        <v>22</v>
      </c>
      <c r="L244" s="4">
        <f t="shared" si="24"/>
        <v>42865.208333333328</v>
      </c>
      <c r="M244" s="4">
        <f t="shared" si="21"/>
        <v>42875.208333333328</v>
      </c>
      <c r="N244">
        <v>1494392400</v>
      </c>
      <c r="O244">
        <v>1495256400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hidden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9"/>
        <v>445</v>
      </c>
      <c r="G245" t="s">
        <v>20</v>
      </c>
      <c r="H245">
        <v>238</v>
      </c>
      <c r="I245" t="s">
        <v>21</v>
      </c>
      <c r="J245">
        <f t="shared" si="20"/>
        <v>43.03</v>
      </c>
      <c r="K245" t="s">
        <v>22</v>
      </c>
      <c r="L245" s="4">
        <f t="shared" si="24"/>
        <v>43163.25</v>
      </c>
      <c r="M245" s="4">
        <f t="shared" si="21"/>
        <v>43166.25</v>
      </c>
      <c r="N245">
        <v>1520143200</v>
      </c>
      <c r="O245">
        <v>1520402400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hidden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9"/>
        <v>570</v>
      </c>
      <c r="G246" t="s">
        <v>20</v>
      </c>
      <c r="H246">
        <v>53</v>
      </c>
      <c r="I246" t="s">
        <v>21</v>
      </c>
      <c r="J246">
        <f t="shared" si="20"/>
        <v>75.25</v>
      </c>
      <c r="K246" t="s">
        <v>22</v>
      </c>
      <c r="L246" s="4">
        <f t="shared" si="24"/>
        <v>41834.208333333336</v>
      </c>
      <c r="M246" s="4">
        <f t="shared" si="21"/>
        <v>41886.208333333336</v>
      </c>
      <c r="N246">
        <v>1405314000</v>
      </c>
      <c r="O246">
        <v>1409806800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idden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9"/>
        <v>509</v>
      </c>
      <c r="G247" t="s">
        <v>20</v>
      </c>
      <c r="H247">
        <v>214</v>
      </c>
      <c r="I247" t="s">
        <v>21</v>
      </c>
      <c r="J247">
        <f t="shared" si="20"/>
        <v>69.02</v>
      </c>
      <c r="K247" t="s">
        <v>22</v>
      </c>
      <c r="L247" s="4">
        <f t="shared" si="24"/>
        <v>41736.208333333336</v>
      </c>
      <c r="M247" s="4">
        <f t="shared" si="21"/>
        <v>41737.208333333336</v>
      </c>
      <c r="N247">
        <v>1396846800</v>
      </c>
      <c r="O247">
        <v>1396933200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hidden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9"/>
        <v>326</v>
      </c>
      <c r="G248" t="s">
        <v>20</v>
      </c>
      <c r="H248">
        <v>222</v>
      </c>
      <c r="I248" t="s">
        <v>21</v>
      </c>
      <c r="J248">
        <f t="shared" si="20"/>
        <v>65.989999999999995</v>
      </c>
      <c r="K248" t="s">
        <v>22</v>
      </c>
      <c r="L248" s="4">
        <f t="shared" si="24"/>
        <v>41491.208333333336</v>
      </c>
      <c r="M248" s="4">
        <f t="shared" si="21"/>
        <v>41495.208333333336</v>
      </c>
      <c r="N248">
        <v>1375678800</v>
      </c>
      <c r="O248">
        <v>1376024400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idden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9"/>
        <v>933</v>
      </c>
      <c r="G249" t="s">
        <v>20</v>
      </c>
      <c r="H249">
        <v>1884</v>
      </c>
      <c r="I249" t="s">
        <v>21</v>
      </c>
      <c r="J249">
        <f t="shared" si="20"/>
        <v>98.01</v>
      </c>
      <c r="K249" t="s">
        <v>22</v>
      </c>
      <c r="L249" s="4">
        <f>(((N249/60)/60)/24)+DATE(1970,1,1)</f>
        <v>42726.25</v>
      </c>
      <c r="M249" s="4">
        <f t="shared" si="21"/>
        <v>42741.25</v>
      </c>
      <c r="N249">
        <v>1482386400</v>
      </c>
      <c r="O249">
        <v>1483682400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idden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9"/>
        <v>211</v>
      </c>
      <c r="G250" t="s">
        <v>20</v>
      </c>
      <c r="H250">
        <v>218</v>
      </c>
      <c r="I250" t="s">
        <v>26</v>
      </c>
      <c r="J250">
        <f t="shared" si="20"/>
        <v>60.11</v>
      </c>
      <c r="K250" t="s">
        <v>27</v>
      </c>
      <c r="L250" s="4">
        <f t="shared" si="24"/>
        <v>42004.25</v>
      </c>
      <c r="M250" s="4">
        <f t="shared" si="21"/>
        <v>42009.25</v>
      </c>
      <c r="N250">
        <v>1420005600</v>
      </c>
      <c r="O250">
        <v>1420437600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idden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9"/>
        <v>273</v>
      </c>
      <c r="G251" t="s">
        <v>20</v>
      </c>
      <c r="H251">
        <v>6465</v>
      </c>
      <c r="I251" t="s">
        <v>21</v>
      </c>
      <c r="J251">
        <f t="shared" si="20"/>
        <v>26</v>
      </c>
      <c r="K251" t="s">
        <v>22</v>
      </c>
      <c r="L251" s="4">
        <f t="shared" si="24"/>
        <v>42006.25</v>
      </c>
      <c r="M251" s="4">
        <f t="shared" si="21"/>
        <v>42013.25</v>
      </c>
      <c r="N251">
        <v>1420178400</v>
      </c>
      <c r="O251">
        <v>1420783200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9"/>
        <v>3</v>
      </c>
      <c r="G252" t="s">
        <v>14</v>
      </c>
      <c r="H252">
        <v>1</v>
      </c>
      <c r="I252" t="s">
        <v>21</v>
      </c>
      <c r="J252">
        <f t="shared" si="20"/>
        <v>3</v>
      </c>
      <c r="K252" t="s">
        <v>22</v>
      </c>
      <c r="L252" s="4">
        <f t="shared" si="24"/>
        <v>40203.25</v>
      </c>
      <c r="M252" s="4">
        <f t="shared" si="21"/>
        <v>40238.25</v>
      </c>
      <c r="N252">
        <v>1264399200</v>
      </c>
      <c r="O252">
        <v>1267423200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9"/>
        <v>54</v>
      </c>
      <c r="G253" t="s">
        <v>14</v>
      </c>
      <c r="H253">
        <v>101</v>
      </c>
      <c r="I253" t="s">
        <v>21</v>
      </c>
      <c r="J253">
        <f t="shared" si="20"/>
        <v>38.020000000000003</v>
      </c>
      <c r="K253" t="s">
        <v>22</v>
      </c>
      <c r="L253" s="4">
        <f t="shared" si="24"/>
        <v>41252.25</v>
      </c>
      <c r="M253" s="4">
        <f t="shared" si="21"/>
        <v>41254.25</v>
      </c>
      <c r="N253">
        <v>1355032800</v>
      </c>
      <c r="O253">
        <v>1355205600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hidden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9"/>
        <v>626</v>
      </c>
      <c r="G254" t="s">
        <v>20</v>
      </c>
      <c r="H254">
        <v>59</v>
      </c>
      <c r="I254" t="s">
        <v>21</v>
      </c>
      <c r="J254">
        <f t="shared" si="20"/>
        <v>106.15</v>
      </c>
      <c r="K254" t="s">
        <v>22</v>
      </c>
      <c r="L254" s="4">
        <f t="shared" si="24"/>
        <v>41572.208333333336</v>
      </c>
      <c r="M254" s="4">
        <f t="shared" si="21"/>
        <v>41577.208333333336</v>
      </c>
      <c r="N254">
        <v>1382677200</v>
      </c>
      <c r="O254">
        <v>1383109200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9"/>
        <v>89</v>
      </c>
      <c r="G255" t="s">
        <v>14</v>
      </c>
      <c r="H255">
        <v>1335</v>
      </c>
      <c r="I255" t="s">
        <v>15</v>
      </c>
      <c r="J255">
        <f t="shared" si="20"/>
        <v>81.02</v>
      </c>
      <c r="K255" t="s">
        <v>16</v>
      </c>
      <c r="L255" s="4">
        <f t="shared" si="24"/>
        <v>40641.208333333336</v>
      </c>
      <c r="M255" s="4">
        <f t="shared" si="21"/>
        <v>40653.208333333336</v>
      </c>
      <c r="N255">
        <v>1302238800</v>
      </c>
      <c r="O255">
        <v>1303275600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hidden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9"/>
        <v>185</v>
      </c>
      <c r="G256" t="s">
        <v>20</v>
      </c>
      <c r="H256">
        <v>88</v>
      </c>
      <c r="I256" t="s">
        <v>21</v>
      </c>
      <c r="J256">
        <f t="shared" si="20"/>
        <v>96.65</v>
      </c>
      <c r="K256" t="s">
        <v>22</v>
      </c>
      <c r="L256" s="4">
        <f t="shared" si="24"/>
        <v>42787.25</v>
      </c>
      <c r="M256" s="4">
        <f t="shared" si="21"/>
        <v>42789.25</v>
      </c>
      <c r="N256">
        <v>1487656800</v>
      </c>
      <c r="O256">
        <v>1487829600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hidden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9"/>
        <v>120</v>
      </c>
      <c r="G257" t="s">
        <v>20</v>
      </c>
      <c r="H257">
        <v>1697</v>
      </c>
      <c r="I257" t="s">
        <v>21</v>
      </c>
      <c r="J257">
        <f t="shared" si="20"/>
        <v>57</v>
      </c>
      <c r="K257" t="s">
        <v>22</v>
      </c>
      <c r="L257" s="4">
        <f t="shared" si="24"/>
        <v>40590.25</v>
      </c>
      <c r="M257" s="4">
        <f t="shared" si="21"/>
        <v>40595.25</v>
      </c>
      <c r="N257">
        <v>1297836000</v>
      </c>
      <c r="O257">
        <v>1298268000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9"/>
        <v>23</v>
      </c>
      <c r="G258" t="s">
        <v>14</v>
      </c>
      <c r="H258">
        <v>15</v>
      </c>
      <c r="I258" t="s">
        <v>40</v>
      </c>
      <c r="J258">
        <f t="shared" si="20"/>
        <v>63.93</v>
      </c>
      <c r="K258" t="s">
        <v>41</v>
      </c>
      <c r="L258" s="4">
        <f t="shared" si="24"/>
        <v>42393.25</v>
      </c>
      <c r="M258" s="4">
        <f t="shared" si="21"/>
        <v>42430.25</v>
      </c>
      <c r="N258">
        <v>1453615200</v>
      </c>
      <c r="O258">
        <v>1456812000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idden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5">ROUND((E259/D259)*100,0)</f>
        <v>146</v>
      </c>
      <c r="G259" t="s">
        <v>20</v>
      </c>
      <c r="H259">
        <v>92</v>
      </c>
      <c r="I259" t="s">
        <v>21</v>
      </c>
      <c r="J259">
        <f t="shared" ref="J259:J322" si="26">IF(H259=0,0,ROUND(E259/H259,2))</f>
        <v>90.46</v>
      </c>
      <c r="K259" t="s">
        <v>22</v>
      </c>
      <c r="L259" s="4">
        <f t="shared" si="24"/>
        <v>41338.25</v>
      </c>
      <c r="M259" s="4">
        <f t="shared" ref="M259:M322" si="27">(((O259/60)/60)/24)+DATE(1970,1,1)</f>
        <v>41352.208333333336</v>
      </c>
      <c r="N259">
        <v>1362463200</v>
      </c>
      <c r="O259">
        <v>1363669200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idden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5"/>
        <v>268</v>
      </c>
      <c r="G260" t="s">
        <v>20</v>
      </c>
      <c r="H260">
        <v>186</v>
      </c>
      <c r="I260" t="s">
        <v>21</v>
      </c>
      <c r="J260">
        <f t="shared" si="26"/>
        <v>72.17</v>
      </c>
      <c r="K260" t="s">
        <v>22</v>
      </c>
      <c r="L260" s="4">
        <f t="shared" si="24"/>
        <v>42712.25</v>
      </c>
      <c r="M260" s="4">
        <f t="shared" si="27"/>
        <v>42732.25</v>
      </c>
      <c r="N260">
        <v>1481176800</v>
      </c>
      <c r="O260">
        <v>1482904800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hidden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5"/>
        <v>598</v>
      </c>
      <c r="G261" t="s">
        <v>20</v>
      </c>
      <c r="H261">
        <v>138</v>
      </c>
      <c r="I261" t="s">
        <v>21</v>
      </c>
      <c r="J261">
        <f t="shared" si="26"/>
        <v>77.930000000000007</v>
      </c>
      <c r="K261" t="s">
        <v>22</v>
      </c>
      <c r="L261" s="4">
        <f t="shared" si="24"/>
        <v>41251.25</v>
      </c>
      <c r="M261" s="4">
        <f t="shared" si="27"/>
        <v>41270.25</v>
      </c>
      <c r="N261">
        <v>1354946400</v>
      </c>
      <c r="O261">
        <v>1356588000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idden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5"/>
        <v>158</v>
      </c>
      <c r="G262" t="s">
        <v>20</v>
      </c>
      <c r="H262">
        <v>261</v>
      </c>
      <c r="I262" t="s">
        <v>21</v>
      </c>
      <c r="J262">
        <f t="shared" si="26"/>
        <v>38.07</v>
      </c>
      <c r="K262" t="s">
        <v>22</v>
      </c>
      <c r="L262" s="4">
        <f t="shared" si="24"/>
        <v>41180.208333333336</v>
      </c>
      <c r="M262" s="4">
        <f t="shared" si="27"/>
        <v>41192.208333333336</v>
      </c>
      <c r="N262">
        <v>1348808400</v>
      </c>
      <c r="O262">
        <v>1349845200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5"/>
        <v>31</v>
      </c>
      <c r="G263" t="s">
        <v>14</v>
      </c>
      <c r="H263">
        <v>454</v>
      </c>
      <c r="I263" t="s">
        <v>21</v>
      </c>
      <c r="J263">
        <f t="shared" si="26"/>
        <v>57.94</v>
      </c>
      <c r="K263" t="s">
        <v>22</v>
      </c>
      <c r="L263" s="4">
        <f t="shared" si="24"/>
        <v>40415.208333333336</v>
      </c>
      <c r="M263" s="4">
        <f t="shared" si="27"/>
        <v>40419.208333333336</v>
      </c>
      <c r="N263">
        <v>1282712400</v>
      </c>
      <c r="O263">
        <v>1283058000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idden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5"/>
        <v>313</v>
      </c>
      <c r="G264" t="s">
        <v>20</v>
      </c>
      <c r="H264">
        <v>107</v>
      </c>
      <c r="I264" t="s">
        <v>21</v>
      </c>
      <c r="J264">
        <f t="shared" si="26"/>
        <v>49.79</v>
      </c>
      <c r="K264" t="s">
        <v>22</v>
      </c>
      <c r="L264" s="4">
        <f t="shared" si="24"/>
        <v>40638.208333333336</v>
      </c>
      <c r="M264" s="4">
        <f t="shared" si="27"/>
        <v>40664.208333333336</v>
      </c>
      <c r="N264">
        <v>1301979600</v>
      </c>
      <c r="O264">
        <v>1304226000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idden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5"/>
        <v>371</v>
      </c>
      <c r="G265" t="s">
        <v>20</v>
      </c>
      <c r="H265">
        <v>199</v>
      </c>
      <c r="I265" t="s">
        <v>21</v>
      </c>
      <c r="J265">
        <f t="shared" si="26"/>
        <v>54.05</v>
      </c>
      <c r="K265" t="s">
        <v>22</v>
      </c>
      <c r="L265" s="4">
        <f t="shared" si="24"/>
        <v>40187.25</v>
      </c>
      <c r="M265" s="4">
        <f t="shared" si="27"/>
        <v>40187.25</v>
      </c>
      <c r="N265">
        <v>1263016800</v>
      </c>
      <c r="O265">
        <v>1263016800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idden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5"/>
        <v>363</v>
      </c>
      <c r="G266" t="s">
        <v>20</v>
      </c>
      <c r="H266">
        <v>5512</v>
      </c>
      <c r="I266" t="s">
        <v>21</v>
      </c>
      <c r="J266">
        <f t="shared" si="26"/>
        <v>30</v>
      </c>
      <c r="K266" t="s">
        <v>22</v>
      </c>
      <c r="L266" s="4">
        <f t="shared" si="24"/>
        <v>41317.25</v>
      </c>
      <c r="M266" s="4">
        <f t="shared" si="27"/>
        <v>41333.25</v>
      </c>
      <c r="N266">
        <v>1360648800</v>
      </c>
      <c r="O266">
        <v>1362031200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idden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5"/>
        <v>123</v>
      </c>
      <c r="G267" t="s">
        <v>20</v>
      </c>
      <c r="H267">
        <v>86</v>
      </c>
      <c r="I267" t="s">
        <v>21</v>
      </c>
      <c r="J267">
        <f t="shared" si="26"/>
        <v>70.13</v>
      </c>
      <c r="K267" t="s">
        <v>22</v>
      </c>
      <c r="L267" s="4">
        <f t="shared" si="24"/>
        <v>42372.25</v>
      </c>
      <c r="M267" s="4">
        <f t="shared" si="27"/>
        <v>42416.25</v>
      </c>
      <c r="N267">
        <v>1451800800</v>
      </c>
      <c r="O267">
        <v>1455602400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5"/>
        <v>77</v>
      </c>
      <c r="G268" t="s">
        <v>14</v>
      </c>
      <c r="H268">
        <v>3182</v>
      </c>
      <c r="I268" t="s">
        <v>107</v>
      </c>
      <c r="J268">
        <f t="shared" si="26"/>
        <v>27</v>
      </c>
      <c r="K268" t="s">
        <v>108</v>
      </c>
      <c r="L268" s="4">
        <f t="shared" si="24"/>
        <v>41950.25</v>
      </c>
      <c r="M268" s="4">
        <f t="shared" si="27"/>
        <v>41983.25</v>
      </c>
      <c r="N268">
        <v>1415340000</v>
      </c>
      <c r="O268">
        <v>1418191200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idden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5"/>
        <v>234</v>
      </c>
      <c r="G269" t="s">
        <v>20</v>
      </c>
      <c r="H269">
        <v>2768</v>
      </c>
      <c r="I269" t="s">
        <v>26</v>
      </c>
      <c r="J269">
        <f t="shared" si="26"/>
        <v>51.99</v>
      </c>
      <c r="K269" t="s">
        <v>27</v>
      </c>
      <c r="L269" s="4">
        <f t="shared" si="24"/>
        <v>41206.208333333336</v>
      </c>
      <c r="M269" s="4">
        <f t="shared" si="27"/>
        <v>41222.25</v>
      </c>
      <c r="N269">
        <v>1351054800</v>
      </c>
      <c r="O269">
        <v>1352440800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idden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5"/>
        <v>181</v>
      </c>
      <c r="G270" t="s">
        <v>20</v>
      </c>
      <c r="H270">
        <v>48</v>
      </c>
      <c r="I270" t="s">
        <v>21</v>
      </c>
      <c r="J270">
        <f t="shared" si="26"/>
        <v>56.42</v>
      </c>
      <c r="K270" t="s">
        <v>22</v>
      </c>
      <c r="L270" s="4">
        <f t="shared" si="24"/>
        <v>41186.208333333336</v>
      </c>
      <c r="M270" s="4">
        <f t="shared" si="27"/>
        <v>41232.25</v>
      </c>
      <c r="N270">
        <v>1349326800</v>
      </c>
      <c r="O270">
        <v>1353304800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idden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5"/>
        <v>253</v>
      </c>
      <c r="G271" t="s">
        <v>20</v>
      </c>
      <c r="H271">
        <v>87</v>
      </c>
      <c r="I271" t="s">
        <v>21</v>
      </c>
      <c r="J271">
        <f t="shared" si="26"/>
        <v>101.63</v>
      </c>
      <c r="K271" t="s">
        <v>22</v>
      </c>
      <c r="L271" s="4">
        <f t="shared" si="24"/>
        <v>43496.25</v>
      </c>
      <c r="M271" s="4">
        <f t="shared" si="27"/>
        <v>43517.25</v>
      </c>
      <c r="N271">
        <v>1548914400</v>
      </c>
      <c r="O271">
        <v>1550728800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5"/>
        <v>27</v>
      </c>
      <c r="G272" t="s">
        <v>74</v>
      </c>
      <c r="H272">
        <v>1890</v>
      </c>
      <c r="I272" t="s">
        <v>21</v>
      </c>
      <c r="J272">
        <f t="shared" si="26"/>
        <v>25.01</v>
      </c>
      <c r="K272" t="s">
        <v>22</v>
      </c>
      <c r="L272" s="4">
        <f t="shared" si="24"/>
        <v>40514.25</v>
      </c>
      <c r="M272" s="4">
        <f t="shared" si="27"/>
        <v>40516.25</v>
      </c>
      <c r="N272">
        <v>1291269600</v>
      </c>
      <c r="O272">
        <v>1291442400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5"/>
        <v>1</v>
      </c>
      <c r="G273" t="s">
        <v>47</v>
      </c>
      <c r="H273">
        <v>61</v>
      </c>
      <c r="I273" t="s">
        <v>21</v>
      </c>
      <c r="J273">
        <f t="shared" si="26"/>
        <v>32.020000000000003</v>
      </c>
      <c r="K273" t="s">
        <v>22</v>
      </c>
      <c r="L273" s="4">
        <f t="shared" si="24"/>
        <v>42345.25</v>
      </c>
      <c r="M273" s="4">
        <f t="shared" si="27"/>
        <v>42376.25</v>
      </c>
      <c r="N273">
        <v>1449468000</v>
      </c>
      <c r="O273">
        <v>1452146400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idden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5"/>
        <v>304</v>
      </c>
      <c r="G274" t="s">
        <v>20</v>
      </c>
      <c r="H274">
        <v>1894</v>
      </c>
      <c r="I274" t="s">
        <v>21</v>
      </c>
      <c r="J274">
        <f t="shared" si="26"/>
        <v>82.02</v>
      </c>
      <c r="K274" t="s">
        <v>22</v>
      </c>
      <c r="L274" s="4">
        <f t="shared" si="24"/>
        <v>43656.208333333328</v>
      </c>
      <c r="M274" s="4">
        <f t="shared" si="27"/>
        <v>43681.208333333328</v>
      </c>
      <c r="N274">
        <v>1562734800</v>
      </c>
      <c r="O274">
        <v>1564894800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idden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5"/>
        <v>137</v>
      </c>
      <c r="G275" t="s">
        <v>20</v>
      </c>
      <c r="H275">
        <v>282</v>
      </c>
      <c r="I275" t="s">
        <v>15</v>
      </c>
      <c r="J275">
        <f t="shared" si="26"/>
        <v>37.96</v>
      </c>
      <c r="K275" t="s">
        <v>16</v>
      </c>
      <c r="L275" s="4">
        <f t="shared" si="24"/>
        <v>42995.208333333328</v>
      </c>
      <c r="M275" s="4">
        <f t="shared" si="27"/>
        <v>42998.208333333328</v>
      </c>
      <c r="N275">
        <v>1505624400</v>
      </c>
      <c r="O275">
        <v>1505883600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5"/>
        <v>32</v>
      </c>
      <c r="G276" t="s">
        <v>14</v>
      </c>
      <c r="H276">
        <v>15</v>
      </c>
      <c r="I276" t="s">
        <v>21</v>
      </c>
      <c r="J276">
        <f t="shared" si="26"/>
        <v>51.53</v>
      </c>
      <c r="K276" t="s">
        <v>22</v>
      </c>
      <c r="L276" s="4">
        <f t="shared" si="24"/>
        <v>43045.25</v>
      </c>
      <c r="M276" s="4">
        <f t="shared" si="27"/>
        <v>43050.25</v>
      </c>
      <c r="N276">
        <v>1509948000</v>
      </c>
      <c r="O276">
        <v>1510380000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hidden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5"/>
        <v>242</v>
      </c>
      <c r="G277" t="s">
        <v>20</v>
      </c>
      <c r="H277">
        <v>116</v>
      </c>
      <c r="I277" t="s">
        <v>21</v>
      </c>
      <c r="J277">
        <f t="shared" si="26"/>
        <v>81.2</v>
      </c>
      <c r="K277" t="s">
        <v>22</v>
      </c>
      <c r="L277" s="4">
        <f t="shared" si="24"/>
        <v>43561.208333333328</v>
      </c>
      <c r="M277" s="4">
        <f t="shared" si="27"/>
        <v>43569.208333333328</v>
      </c>
      <c r="N277">
        <v>1554526800</v>
      </c>
      <c r="O277">
        <v>1555218000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5"/>
        <v>97</v>
      </c>
      <c r="G278" t="s">
        <v>14</v>
      </c>
      <c r="H278">
        <v>133</v>
      </c>
      <c r="I278" t="s">
        <v>21</v>
      </c>
      <c r="J278">
        <f t="shared" si="26"/>
        <v>40.03</v>
      </c>
      <c r="K278" t="s">
        <v>22</v>
      </c>
      <c r="L278" s="4">
        <f t="shared" si="24"/>
        <v>41018.208333333336</v>
      </c>
      <c r="M278" s="4">
        <f t="shared" si="27"/>
        <v>41023.208333333336</v>
      </c>
      <c r="N278">
        <v>1334811600</v>
      </c>
      <c r="O278">
        <v>1335243600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hidden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5"/>
        <v>1066</v>
      </c>
      <c r="G279" t="s">
        <v>20</v>
      </c>
      <c r="H279">
        <v>83</v>
      </c>
      <c r="I279" t="s">
        <v>21</v>
      </c>
      <c r="J279">
        <f t="shared" si="26"/>
        <v>89.94</v>
      </c>
      <c r="K279" t="s">
        <v>22</v>
      </c>
      <c r="L279" s="4">
        <f t="shared" si="24"/>
        <v>40378.208333333336</v>
      </c>
      <c r="M279" s="4">
        <f t="shared" si="27"/>
        <v>40380.208333333336</v>
      </c>
      <c r="N279">
        <v>1279515600</v>
      </c>
      <c r="O279">
        <v>1279688400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idden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5"/>
        <v>326</v>
      </c>
      <c r="G280" t="s">
        <v>20</v>
      </c>
      <c r="H280">
        <v>91</v>
      </c>
      <c r="I280" t="s">
        <v>21</v>
      </c>
      <c r="J280">
        <f t="shared" si="26"/>
        <v>96.69</v>
      </c>
      <c r="K280" t="s">
        <v>22</v>
      </c>
      <c r="L280" s="4">
        <f t="shared" si="24"/>
        <v>41239.25</v>
      </c>
      <c r="M280" s="4">
        <f t="shared" si="27"/>
        <v>41264.25</v>
      </c>
      <c r="N280">
        <v>1353909600</v>
      </c>
      <c r="O280">
        <v>1356069600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hidden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5"/>
        <v>171</v>
      </c>
      <c r="G281" t="s">
        <v>20</v>
      </c>
      <c r="H281">
        <v>546</v>
      </c>
      <c r="I281" t="s">
        <v>21</v>
      </c>
      <c r="J281">
        <f t="shared" si="26"/>
        <v>25.01</v>
      </c>
      <c r="K281" t="s">
        <v>22</v>
      </c>
      <c r="L281" s="4">
        <f t="shared" si="24"/>
        <v>43346.208333333328</v>
      </c>
      <c r="M281" s="4">
        <f t="shared" si="27"/>
        <v>43349.208333333328</v>
      </c>
      <c r="N281">
        <v>1535950800</v>
      </c>
      <c r="O281">
        <v>1536210000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hidden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5"/>
        <v>581</v>
      </c>
      <c r="G282" t="s">
        <v>20</v>
      </c>
      <c r="H282">
        <v>393</v>
      </c>
      <c r="I282" t="s">
        <v>21</v>
      </c>
      <c r="J282">
        <f t="shared" si="26"/>
        <v>36.99</v>
      </c>
      <c r="K282" t="s">
        <v>22</v>
      </c>
      <c r="L282" s="4">
        <f t="shared" si="24"/>
        <v>43060.25</v>
      </c>
      <c r="M282" s="4">
        <f t="shared" si="27"/>
        <v>43066.25</v>
      </c>
      <c r="N282">
        <v>1511244000</v>
      </c>
      <c r="O282">
        <v>1511762400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5"/>
        <v>92</v>
      </c>
      <c r="G283" t="s">
        <v>14</v>
      </c>
      <c r="H283">
        <v>2062</v>
      </c>
      <c r="I283" t="s">
        <v>21</v>
      </c>
      <c r="J283">
        <f t="shared" si="26"/>
        <v>73.010000000000005</v>
      </c>
      <c r="K283" t="s">
        <v>22</v>
      </c>
      <c r="L283" s="4">
        <f t="shared" si="24"/>
        <v>40979.25</v>
      </c>
      <c r="M283" s="4">
        <f t="shared" si="27"/>
        <v>41000.208333333336</v>
      </c>
      <c r="N283">
        <v>1331445600</v>
      </c>
      <c r="O283">
        <v>1333256400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idden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5"/>
        <v>108</v>
      </c>
      <c r="G284" t="s">
        <v>20</v>
      </c>
      <c r="H284">
        <v>133</v>
      </c>
      <c r="I284" t="s">
        <v>21</v>
      </c>
      <c r="J284">
        <f t="shared" si="26"/>
        <v>68.239999999999995</v>
      </c>
      <c r="K284" t="s">
        <v>22</v>
      </c>
      <c r="L284" s="4">
        <f t="shared" si="24"/>
        <v>42701.25</v>
      </c>
      <c r="M284" s="4">
        <f t="shared" si="27"/>
        <v>42707.25</v>
      </c>
      <c r="N284">
        <v>1480226400</v>
      </c>
      <c r="O284">
        <v>1480744800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5"/>
        <v>19</v>
      </c>
      <c r="G285" t="s">
        <v>14</v>
      </c>
      <c r="H285">
        <v>29</v>
      </c>
      <c r="I285" t="s">
        <v>36</v>
      </c>
      <c r="J285">
        <f t="shared" si="26"/>
        <v>52.31</v>
      </c>
      <c r="K285" t="s">
        <v>37</v>
      </c>
      <c r="L285" s="4">
        <f t="shared" si="24"/>
        <v>42520.208333333328</v>
      </c>
      <c r="M285" s="4">
        <f t="shared" si="27"/>
        <v>42525.208333333328</v>
      </c>
      <c r="N285">
        <v>1464584400</v>
      </c>
      <c r="O285">
        <v>1465016400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5"/>
        <v>83</v>
      </c>
      <c r="G286" t="s">
        <v>14</v>
      </c>
      <c r="H286">
        <v>132</v>
      </c>
      <c r="I286" t="s">
        <v>21</v>
      </c>
      <c r="J286">
        <f t="shared" si="26"/>
        <v>61.77</v>
      </c>
      <c r="K286" t="s">
        <v>22</v>
      </c>
      <c r="L286" s="4">
        <f t="shared" si="24"/>
        <v>41030.208333333336</v>
      </c>
      <c r="M286" s="4">
        <f t="shared" si="27"/>
        <v>41035.208333333336</v>
      </c>
      <c r="N286">
        <v>1335848400</v>
      </c>
      <c r="O286">
        <v>1336280400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idden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5"/>
        <v>706</v>
      </c>
      <c r="G287" t="s">
        <v>20</v>
      </c>
      <c r="H287">
        <v>254</v>
      </c>
      <c r="I287" t="s">
        <v>21</v>
      </c>
      <c r="J287">
        <f t="shared" si="26"/>
        <v>25.03</v>
      </c>
      <c r="K287" t="s">
        <v>22</v>
      </c>
      <c r="L287" s="4">
        <f t="shared" si="24"/>
        <v>42623.208333333328</v>
      </c>
      <c r="M287" s="4">
        <f t="shared" si="27"/>
        <v>42661.208333333328</v>
      </c>
      <c r="N287">
        <v>1473483600</v>
      </c>
      <c r="O287">
        <v>1476766800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5"/>
        <v>17</v>
      </c>
      <c r="G288" t="s">
        <v>74</v>
      </c>
      <c r="H288">
        <v>184</v>
      </c>
      <c r="I288" t="s">
        <v>21</v>
      </c>
      <c r="J288">
        <f t="shared" si="26"/>
        <v>106.29</v>
      </c>
      <c r="K288" t="s">
        <v>22</v>
      </c>
      <c r="L288" s="4">
        <f t="shared" si="24"/>
        <v>42697.25</v>
      </c>
      <c r="M288" s="4">
        <f t="shared" si="27"/>
        <v>42704.25</v>
      </c>
      <c r="N288">
        <v>1479880800</v>
      </c>
      <c r="O288">
        <v>1480485600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idden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5"/>
        <v>210</v>
      </c>
      <c r="G289" t="s">
        <v>20</v>
      </c>
      <c r="H289">
        <v>176</v>
      </c>
      <c r="I289" t="s">
        <v>21</v>
      </c>
      <c r="J289">
        <f t="shared" si="26"/>
        <v>75.069999999999993</v>
      </c>
      <c r="K289" t="s">
        <v>22</v>
      </c>
      <c r="L289" s="4">
        <f t="shared" si="24"/>
        <v>42122.208333333328</v>
      </c>
      <c r="M289" s="4">
        <f t="shared" si="27"/>
        <v>42122.208333333328</v>
      </c>
      <c r="N289">
        <v>1430197200</v>
      </c>
      <c r="O289">
        <v>1430197200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5"/>
        <v>98</v>
      </c>
      <c r="G290" t="s">
        <v>14</v>
      </c>
      <c r="H290">
        <v>137</v>
      </c>
      <c r="I290" t="s">
        <v>36</v>
      </c>
      <c r="J290">
        <f t="shared" si="26"/>
        <v>39.97</v>
      </c>
      <c r="K290" t="s">
        <v>37</v>
      </c>
      <c r="L290" s="4">
        <f t="shared" si="24"/>
        <v>40982.208333333336</v>
      </c>
      <c r="M290" s="4">
        <f t="shared" si="27"/>
        <v>40983.208333333336</v>
      </c>
      <c r="N290">
        <v>1331701200</v>
      </c>
      <c r="O290">
        <v>1331787600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idden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5"/>
        <v>1684</v>
      </c>
      <c r="G291" t="s">
        <v>20</v>
      </c>
      <c r="H291">
        <v>337</v>
      </c>
      <c r="I291" t="s">
        <v>15</v>
      </c>
      <c r="J291">
        <f t="shared" si="26"/>
        <v>39.979999999999997</v>
      </c>
      <c r="K291" t="s">
        <v>16</v>
      </c>
      <c r="L291" s="4">
        <f t="shared" si="24"/>
        <v>42219.208333333328</v>
      </c>
      <c r="M291" s="4">
        <f t="shared" si="27"/>
        <v>42222.208333333328</v>
      </c>
      <c r="N291">
        <v>1438578000</v>
      </c>
      <c r="O291">
        <v>1438837200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5"/>
        <v>54</v>
      </c>
      <c r="G292" t="s">
        <v>14</v>
      </c>
      <c r="H292">
        <v>908</v>
      </c>
      <c r="I292" t="s">
        <v>21</v>
      </c>
      <c r="J292">
        <f t="shared" si="26"/>
        <v>101.02</v>
      </c>
      <c r="K292" t="s">
        <v>22</v>
      </c>
      <c r="L292" s="4">
        <f t="shared" si="24"/>
        <v>41404.208333333336</v>
      </c>
      <c r="M292" s="4">
        <f t="shared" si="27"/>
        <v>41436.208333333336</v>
      </c>
      <c r="N292">
        <v>1368162000</v>
      </c>
      <c r="O292">
        <v>1370926800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idden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5"/>
        <v>457</v>
      </c>
      <c r="G293" t="s">
        <v>20</v>
      </c>
      <c r="H293">
        <v>107</v>
      </c>
      <c r="I293" t="s">
        <v>21</v>
      </c>
      <c r="J293">
        <f t="shared" si="26"/>
        <v>76.81</v>
      </c>
      <c r="K293" t="s">
        <v>22</v>
      </c>
      <c r="L293" s="4">
        <f t="shared" si="24"/>
        <v>40831.208333333336</v>
      </c>
      <c r="M293" s="4">
        <f t="shared" si="27"/>
        <v>40835.208333333336</v>
      </c>
      <c r="N293">
        <v>1318654800</v>
      </c>
      <c r="O293">
        <v>1319000400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5"/>
        <v>10</v>
      </c>
      <c r="G294" t="s">
        <v>14</v>
      </c>
      <c r="H294">
        <v>10</v>
      </c>
      <c r="I294" t="s">
        <v>21</v>
      </c>
      <c r="J294">
        <f t="shared" si="26"/>
        <v>71.7</v>
      </c>
      <c r="K294" t="s">
        <v>22</v>
      </c>
      <c r="L294" s="4">
        <f t="shared" si="24"/>
        <v>40984.208333333336</v>
      </c>
      <c r="M294" s="4">
        <f t="shared" si="27"/>
        <v>41002.208333333336</v>
      </c>
      <c r="N294">
        <v>1331874000</v>
      </c>
      <c r="O294">
        <v>1333429200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5"/>
        <v>16</v>
      </c>
      <c r="G295" t="s">
        <v>74</v>
      </c>
      <c r="H295">
        <v>32</v>
      </c>
      <c r="I295" t="s">
        <v>107</v>
      </c>
      <c r="J295">
        <f t="shared" si="26"/>
        <v>33.28</v>
      </c>
      <c r="K295" t="s">
        <v>108</v>
      </c>
      <c r="L295" s="4">
        <f t="shared" si="24"/>
        <v>40456.208333333336</v>
      </c>
      <c r="M295" s="4">
        <f t="shared" si="27"/>
        <v>40465.208333333336</v>
      </c>
      <c r="N295">
        <v>1286254800</v>
      </c>
      <c r="O295">
        <v>1287032400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idden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5"/>
        <v>1340</v>
      </c>
      <c r="G296" t="s">
        <v>20</v>
      </c>
      <c r="H296">
        <v>183</v>
      </c>
      <c r="I296" t="s">
        <v>21</v>
      </c>
      <c r="J296">
        <f t="shared" si="26"/>
        <v>43.92</v>
      </c>
      <c r="K296" t="s">
        <v>22</v>
      </c>
      <c r="L296" s="4">
        <f t="shared" ref="L296:L359" si="30">(((N296/60)/60)/24)+DATE(1970,1,1)</f>
        <v>43399.208333333328</v>
      </c>
      <c r="M296" s="4">
        <f t="shared" si="27"/>
        <v>43411.25</v>
      </c>
      <c r="N296">
        <v>1540530000</v>
      </c>
      <c r="O296">
        <v>1541570400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5"/>
        <v>36</v>
      </c>
      <c r="G297" t="s">
        <v>14</v>
      </c>
      <c r="H297">
        <v>1910</v>
      </c>
      <c r="I297" t="s">
        <v>98</v>
      </c>
      <c r="J297">
        <f t="shared" si="26"/>
        <v>36</v>
      </c>
      <c r="K297" t="s">
        <v>99</v>
      </c>
      <c r="L297" s="4">
        <f t="shared" si="30"/>
        <v>41562.208333333336</v>
      </c>
      <c r="M297" s="4">
        <f t="shared" si="27"/>
        <v>41587.25</v>
      </c>
      <c r="N297">
        <v>1381813200</v>
      </c>
      <c r="O297">
        <v>1383976800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5"/>
        <v>55</v>
      </c>
      <c r="G298" t="s">
        <v>14</v>
      </c>
      <c r="H298">
        <v>38</v>
      </c>
      <c r="I298" t="s">
        <v>26</v>
      </c>
      <c r="J298">
        <f t="shared" si="26"/>
        <v>88.21</v>
      </c>
      <c r="K298" t="s">
        <v>27</v>
      </c>
      <c r="L298" s="4">
        <f t="shared" si="30"/>
        <v>43493.25</v>
      </c>
      <c r="M298" s="4">
        <f t="shared" si="27"/>
        <v>43515.25</v>
      </c>
      <c r="N298">
        <v>1548655200</v>
      </c>
      <c r="O298">
        <v>1550556000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5"/>
        <v>94</v>
      </c>
      <c r="G299" t="s">
        <v>14</v>
      </c>
      <c r="H299">
        <v>104</v>
      </c>
      <c r="I299" t="s">
        <v>26</v>
      </c>
      <c r="J299">
        <f t="shared" si="26"/>
        <v>65.239999999999995</v>
      </c>
      <c r="K299" t="s">
        <v>27</v>
      </c>
      <c r="L299" s="4">
        <f t="shared" si="30"/>
        <v>41653.25</v>
      </c>
      <c r="M299" s="4">
        <f t="shared" si="27"/>
        <v>41662.25</v>
      </c>
      <c r="N299">
        <v>1389679200</v>
      </c>
      <c r="O299">
        <v>1390456800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idden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5"/>
        <v>144</v>
      </c>
      <c r="G300" t="s">
        <v>20</v>
      </c>
      <c r="H300">
        <v>72</v>
      </c>
      <c r="I300" t="s">
        <v>21</v>
      </c>
      <c r="J300">
        <f t="shared" si="26"/>
        <v>69.959999999999994</v>
      </c>
      <c r="K300" t="s">
        <v>22</v>
      </c>
      <c r="L300" s="4">
        <f t="shared" si="30"/>
        <v>42426.25</v>
      </c>
      <c r="M300" s="4">
        <f t="shared" si="27"/>
        <v>42444.208333333328</v>
      </c>
      <c r="N300">
        <v>1456466400</v>
      </c>
      <c r="O300">
        <v>1458018000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5"/>
        <v>51</v>
      </c>
      <c r="G301" t="s">
        <v>14</v>
      </c>
      <c r="H301">
        <v>49</v>
      </c>
      <c r="I301" t="s">
        <v>21</v>
      </c>
      <c r="J301">
        <f t="shared" si="26"/>
        <v>39.880000000000003</v>
      </c>
      <c r="K301" t="s">
        <v>22</v>
      </c>
      <c r="L301" s="4">
        <f t="shared" si="30"/>
        <v>42432.25</v>
      </c>
      <c r="M301" s="4">
        <f t="shared" si="27"/>
        <v>42488.208333333328</v>
      </c>
      <c r="N301">
        <v>1456984800</v>
      </c>
      <c r="O301">
        <v>1461819600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5"/>
        <v>5</v>
      </c>
      <c r="G302" t="s">
        <v>14</v>
      </c>
      <c r="H302">
        <v>1</v>
      </c>
      <c r="I302" t="s">
        <v>36</v>
      </c>
      <c r="J302">
        <f t="shared" si="26"/>
        <v>5</v>
      </c>
      <c r="K302" t="s">
        <v>37</v>
      </c>
      <c r="L302" s="4">
        <f t="shared" si="30"/>
        <v>42977.208333333328</v>
      </c>
      <c r="M302" s="4">
        <f t="shared" si="27"/>
        <v>42978.208333333328</v>
      </c>
      <c r="N302">
        <v>1504069200</v>
      </c>
      <c r="O302">
        <v>1504155600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hidden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5"/>
        <v>1345</v>
      </c>
      <c r="G303" t="s">
        <v>20</v>
      </c>
      <c r="H303">
        <v>295</v>
      </c>
      <c r="I303" t="s">
        <v>21</v>
      </c>
      <c r="J303">
        <f t="shared" si="26"/>
        <v>41.02</v>
      </c>
      <c r="K303" t="s">
        <v>22</v>
      </c>
      <c r="L303" s="4">
        <f t="shared" si="30"/>
        <v>42061.25</v>
      </c>
      <c r="M303" s="4">
        <f t="shared" si="27"/>
        <v>42078.208333333328</v>
      </c>
      <c r="N303">
        <v>1424930400</v>
      </c>
      <c r="O303">
        <v>1426395600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5"/>
        <v>32</v>
      </c>
      <c r="G304" t="s">
        <v>14</v>
      </c>
      <c r="H304">
        <v>245</v>
      </c>
      <c r="I304" t="s">
        <v>21</v>
      </c>
      <c r="J304">
        <f t="shared" si="26"/>
        <v>98.91</v>
      </c>
      <c r="K304" t="s">
        <v>22</v>
      </c>
      <c r="L304" s="4">
        <f t="shared" si="30"/>
        <v>43345.208333333328</v>
      </c>
      <c r="M304" s="4">
        <f t="shared" si="27"/>
        <v>43359.208333333328</v>
      </c>
      <c r="N304">
        <v>1535864400</v>
      </c>
      <c r="O304">
        <v>1537074000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5"/>
        <v>83</v>
      </c>
      <c r="G305" t="s">
        <v>14</v>
      </c>
      <c r="H305">
        <v>32</v>
      </c>
      <c r="I305" t="s">
        <v>21</v>
      </c>
      <c r="J305">
        <f t="shared" si="26"/>
        <v>87.78</v>
      </c>
      <c r="K305" t="s">
        <v>22</v>
      </c>
      <c r="L305" s="4">
        <f t="shared" si="30"/>
        <v>42376.25</v>
      </c>
      <c r="M305" s="4">
        <f t="shared" si="27"/>
        <v>42381.25</v>
      </c>
      <c r="N305">
        <v>1452146400</v>
      </c>
      <c r="O305">
        <v>1452578400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idden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5"/>
        <v>546</v>
      </c>
      <c r="G306" t="s">
        <v>20</v>
      </c>
      <c r="H306">
        <v>142</v>
      </c>
      <c r="I306" t="s">
        <v>21</v>
      </c>
      <c r="J306">
        <f t="shared" si="26"/>
        <v>80.77</v>
      </c>
      <c r="K306" t="s">
        <v>22</v>
      </c>
      <c r="L306" s="4">
        <f t="shared" si="30"/>
        <v>42589.208333333328</v>
      </c>
      <c r="M306" s="4">
        <f t="shared" si="27"/>
        <v>42630.208333333328</v>
      </c>
      <c r="N306">
        <v>1470546000</v>
      </c>
      <c r="O306">
        <v>1474088400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idden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5"/>
        <v>286</v>
      </c>
      <c r="G307" t="s">
        <v>20</v>
      </c>
      <c r="H307">
        <v>85</v>
      </c>
      <c r="I307" t="s">
        <v>21</v>
      </c>
      <c r="J307">
        <f t="shared" si="26"/>
        <v>94.28</v>
      </c>
      <c r="K307" t="s">
        <v>22</v>
      </c>
      <c r="L307" s="4">
        <f t="shared" si="30"/>
        <v>42448.208333333328</v>
      </c>
      <c r="M307" s="4">
        <f t="shared" si="27"/>
        <v>42489.208333333328</v>
      </c>
      <c r="N307">
        <v>1458363600</v>
      </c>
      <c r="O307">
        <v>1461906000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5"/>
        <v>8</v>
      </c>
      <c r="G308" t="s">
        <v>14</v>
      </c>
      <c r="H308">
        <v>7</v>
      </c>
      <c r="I308" t="s">
        <v>21</v>
      </c>
      <c r="J308">
        <f t="shared" si="26"/>
        <v>73.430000000000007</v>
      </c>
      <c r="K308" t="s">
        <v>22</v>
      </c>
      <c r="L308" s="4">
        <f t="shared" si="30"/>
        <v>42930.208333333328</v>
      </c>
      <c r="M308" s="4">
        <f t="shared" si="27"/>
        <v>42933.208333333328</v>
      </c>
      <c r="N308">
        <v>1500008400</v>
      </c>
      <c r="O308">
        <v>1500267600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hidden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5"/>
        <v>132</v>
      </c>
      <c r="G309" t="s">
        <v>20</v>
      </c>
      <c r="H309">
        <v>659</v>
      </c>
      <c r="I309" t="s">
        <v>36</v>
      </c>
      <c r="J309">
        <f t="shared" si="26"/>
        <v>65.97</v>
      </c>
      <c r="K309" t="s">
        <v>37</v>
      </c>
      <c r="L309" s="4">
        <f t="shared" si="30"/>
        <v>41066.208333333336</v>
      </c>
      <c r="M309" s="4">
        <f t="shared" si="27"/>
        <v>41086.208333333336</v>
      </c>
      <c r="N309">
        <v>1338958800</v>
      </c>
      <c r="O309">
        <v>1340686800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5"/>
        <v>74</v>
      </c>
      <c r="G310" t="s">
        <v>14</v>
      </c>
      <c r="H310">
        <v>803</v>
      </c>
      <c r="I310" t="s">
        <v>21</v>
      </c>
      <c r="J310">
        <f t="shared" si="26"/>
        <v>109.04</v>
      </c>
      <c r="K310" t="s">
        <v>22</v>
      </c>
      <c r="L310" s="4">
        <f t="shared" si="30"/>
        <v>40651.208333333336</v>
      </c>
      <c r="M310" s="4">
        <f t="shared" si="27"/>
        <v>40652.208333333336</v>
      </c>
      <c r="N310">
        <v>1303102800</v>
      </c>
      <c r="O310">
        <v>1303189200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5"/>
        <v>75</v>
      </c>
      <c r="G311" t="s">
        <v>74</v>
      </c>
      <c r="H311">
        <v>75</v>
      </c>
      <c r="I311" t="s">
        <v>21</v>
      </c>
      <c r="J311">
        <f t="shared" si="26"/>
        <v>41.16</v>
      </c>
      <c r="K311" t="s">
        <v>22</v>
      </c>
      <c r="L311" s="4">
        <f t="shared" si="30"/>
        <v>40807.208333333336</v>
      </c>
      <c r="M311" s="4">
        <f t="shared" si="27"/>
        <v>40827.208333333336</v>
      </c>
      <c r="N311">
        <v>1316581200</v>
      </c>
      <c r="O311">
        <v>1318309200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5"/>
        <v>20</v>
      </c>
      <c r="G312" t="s">
        <v>14</v>
      </c>
      <c r="H312">
        <v>16</v>
      </c>
      <c r="I312" t="s">
        <v>21</v>
      </c>
      <c r="J312">
        <f t="shared" si="26"/>
        <v>99.13</v>
      </c>
      <c r="K312" t="s">
        <v>22</v>
      </c>
      <c r="L312" s="4">
        <f t="shared" si="30"/>
        <v>40277.208333333336</v>
      </c>
      <c r="M312" s="4">
        <f t="shared" si="27"/>
        <v>40293.208333333336</v>
      </c>
      <c r="N312">
        <v>1270789200</v>
      </c>
      <c r="O312">
        <v>1272171600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idden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5"/>
        <v>203</v>
      </c>
      <c r="G313" t="s">
        <v>20</v>
      </c>
      <c r="H313">
        <v>121</v>
      </c>
      <c r="I313" t="s">
        <v>21</v>
      </c>
      <c r="J313">
        <f t="shared" si="26"/>
        <v>105.88</v>
      </c>
      <c r="K313" t="s">
        <v>22</v>
      </c>
      <c r="L313" s="4">
        <f t="shared" si="30"/>
        <v>40590.25</v>
      </c>
      <c r="M313" s="4">
        <f t="shared" si="27"/>
        <v>40602.25</v>
      </c>
      <c r="N313">
        <v>1297836000</v>
      </c>
      <c r="O313">
        <v>1298872800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idden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5"/>
        <v>310</v>
      </c>
      <c r="G314" t="s">
        <v>20</v>
      </c>
      <c r="H314">
        <v>3742</v>
      </c>
      <c r="I314" t="s">
        <v>21</v>
      </c>
      <c r="J314">
        <f t="shared" si="26"/>
        <v>49</v>
      </c>
      <c r="K314" t="s">
        <v>22</v>
      </c>
      <c r="L314" s="4">
        <f t="shared" si="30"/>
        <v>41572.208333333336</v>
      </c>
      <c r="M314" s="4">
        <f t="shared" si="27"/>
        <v>41579.208333333336</v>
      </c>
      <c r="N314">
        <v>1382677200</v>
      </c>
      <c r="O314">
        <v>1383282000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idden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5"/>
        <v>395</v>
      </c>
      <c r="G315" t="s">
        <v>20</v>
      </c>
      <c r="H315">
        <v>223</v>
      </c>
      <c r="I315" t="s">
        <v>21</v>
      </c>
      <c r="J315">
        <f t="shared" si="26"/>
        <v>39</v>
      </c>
      <c r="K315" t="s">
        <v>22</v>
      </c>
      <c r="L315" s="4">
        <f t="shared" si="30"/>
        <v>40966.25</v>
      </c>
      <c r="M315" s="4">
        <f t="shared" si="27"/>
        <v>40968.25</v>
      </c>
      <c r="N315">
        <v>1330322400</v>
      </c>
      <c r="O315">
        <v>1330495200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idden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5"/>
        <v>295</v>
      </c>
      <c r="G316" t="s">
        <v>20</v>
      </c>
      <c r="H316">
        <v>133</v>
      </c>
      <c r="I316" t="s">
        <v>21</v>
      </c>
      <c r="J316">
        <f t="shared" si="26"/>
        <v>31.02</v>
      </c>
      <c r="K316" t="s">
        <v>22</v>
      </c>
      <c r="L316" s="4">
        <f t="shared" si="30"/>
        <v>43536.208333333328</v>
      </c>
      <c r="M316" s="4">
        <f t="shared" si="27"/>
        <v>43541.208333333328</v>
      </c>
      <c r="N316">
        <v>1552366800</v>
      </c>
      <c r="O316">
        <v>1552798800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5"/>
        <v>34</v>
      </c>
      <c r="G317" t="s">
        <v>14</v>
      </c>
      <c r="H317">
        <v>31</v>
      </c>
      <c r="I317" t="s">
        <v>21</v>
      </c>
      <c r="J317">
        <f t="shared" si="26"/>
        <v>103.87</v>
      </c>
      <c r="K317" t="s">
        <v>22</v>
      </c>
      <c r="L317" s="4">
        <f t="shared" si="30"/>
        <v>41783.208333333336</v>
      </c>
      <c r="M317" s="4">
        <f t="shared" si="27"/>
        <v>41812.208333333336</v>
      </c>
      <c r="N317">
        <v>1400907600</v>
      </c>
      <c r="O317">
        <v>1403413200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5"/>
        <v>67</v>
      </c>
      <c r="G318" t="s">
        <v>14</v>
      </c>
      <c r="H318">
        <v>108</v>
      </c>
      <c r="I318" t="s">
        <v>107</v>
      </c>
      <c r="J318">
        <f t="shared" si="26"/>
        <v>59.27</v>
      </c>
      <c r="K318" t="s">
        <v>108</v>
      </c>
      <c r="L318" s="4">
        <f t="shared" si="30"/>
        <v>43788.25</v>
      </c>
      <c r="M318" s="4">
        <f t="shared" si="27"/>
        <v>43789.25</v>
      </c>
      <c r="N318">
        <v>1574143200</v>
      </c>
      <c r="O318">
        <v>1574229600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5"/>
        <v>19</v>
      </c>
      <c r="G319" t="s">
        <v>14</v>
      </c>
      <c r="H319">
        <v>30</v>
      </c>
      <c r="I319" t="s">
        <v>21</v>
      </c>
      <c r="J319">
        <f t="shared" si="26"/>
        <v>42.3</v>
      </c>
      <c r="K319" t="s">
        <v>22</v>
      </c>
      <c r="L319" s="4">
        <f t="shared" si="30"/>
        <v>42869.208333333328</v>
      </c>
      <c r="M319" s="4">
        <f t="shared" si="27"/>
        <v>42882.208333333328</v>
      </c>
      <c r="N319">
        <v>1494738000</v>
      </c>
      <c r="O319">
        <v>1495861200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5"/>
        <v>16</v>
      </c>
      <c r="G320" t="s">
        <v>14</v>
      </c>
      <c r="H320">
        <v>17</v>
      </c>
      <c r="I320" t="s">
        <v>21</v>
      </c>
      <c r="J320">
        <f t="shared" si="26"/>
        <v>53.12</v>
      </c>
      <c r="K320" t="s">
        <v>22</v>
      </c>
      <c r="L320" s="4">
        <f t="shared" si="30"/>
        <v>41684.25</v>
      </c>
      <c r="M320" s="4">
        <f t="shared" si="27"/>
        <v>41686.25</v>
      </c>
      <c r="N320">
        <v>1392357600</v>
      </c>
      <c r="O320">
        <v>1392530400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5"/>
        <v>39</v>
      </c>
      <c r="G321" t="s">
        <v>74</v>
      </c>
      <c r="H321">
        <v>64</v>
      </c>
      <c r="I321" t="s">
        <v>21</v>
      </c>
      <c r="J321">
        <f t="shared" si="26"/>
        <v>50.8</v>
      </c>
      <c r="K321" t="s">
        <v>22</v>
      </c>
      <c r="L321" s="4">
        <f t="shared" si="30"/>
        <v>40402.208333333336</v>
      </c>
      <c r="M321" s="4">
        <f t="shared" si="27"/>
        <v>40426.208333333336</v>
      </c>
      <c r="N321">
        <v>1281589200</v>
      </c>
      <c r="O321">
        <v>1283662800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5"/>
        <v>10</v>
      </c>
      <c r="G322" t="s">
        <v>14</v>
      </c>
      <c r="H322">
        <v>80</v>
      </c>
      <c r="I322" t="s">
        <v>21</v>
      </c>
      <c r="J322">
        <f t="shared" si="26"/>
        <v>101.15</v>
      </c>
      <c r="K322" t="s">
        <v>22</v>
      </c>
      <c r="L322" s="4">
        <f t="shared" si="30"/>
        <v>40673.208333333336</v>
      </c>
      <c r="M322" s="4">
        <f t="shared" si="27"/>
        <v>40682.208333333336</v>
      </c>
      <c r="N322">
        <v>1305003600</v>
      </c>
      <c r="O322">
        <v>1305781200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1">ROUND((E323/D323)*100,0)</f>
        <v>94</v>
      </c>
      <c r="G323" t="s">
        <v>14</v>
      </c>
      <c r="H323">
        <v>2468</v>
      </c>
      <c r="I323" t="s">
        <v>21</v>
      </c>
      <c r="J323">
        <f t="shared" ref="J323:J386" si="32">IF(H323=0,0,ROUND(E323/H323,2))</f>
        <v>65</v>
      </c>
      <c r="K323" t="s">
        <v>22</v>
      </c>
      <c r="L323" s="4">
        <f t="shared" si="30"/>
        <v>40634.208333333336</v>
      </c>
      <c r="M323" s="4">
        <f t="shared" ref="M323:M386" si="33">(((O323/60)/60)/24)+DATE(1970,1,1)</f>
        <v>40642.208333333336</v>
      </c>
      <c r="N323">
        <v>1301634000</v>
      </c>
      <c r="O323">
        <v>1302325200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2" hidden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1"/>
        <v>167</v>
      </c>
      <c r="G324" t="s">
        <v>20</v>
      </c>
      <c r="H324">
        <v>5168</v>
      </c>
      <c r="I324" t="s">
        <v>21</v>
      </c>
      <c r="J324">
        <f t="shared" si="32"/>
        <v>38</v>
      </c>
      <c r="K324" t="s">
        <v>22</v>
      </c>
      <c r="L324" s="4">
        <f t="shared" si="30"/>
        <v>40507.25</v>
      </c>
      <c r="M324" s="4">
        <f t="shared" si="33"/>
        <v>40520.25</v>
      </c>
      <c r="N324">
        <v>1290664800</v>
      </c>
      <c r="O324">
        <v>1291788000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1"/>
        <v>24</v>
      </c>
      <c r="G325" t="s">
        <v>14</v>
      </c>
      <c r="H325">
        <v>26</v>
      </c>
      <c r="I325" t="s">
        <v>40</v>
      </c>
      <c r="J325">
        <f t="shared" si="32"/>
        <v>82.62</v>
      </c>
      <c r="K325" t="s">
        <v>41</v>
      </c>
      <c r="L325" s="4">
        <f t="shared" si="30"/>
        <v>41725.208333333336</v>
      </c>
      <c r="M325" s="4">
        <f t="shared" si="33"/>
        <v>41727.208333333336</v>
      </c>
      <c r="N325">
        <v>1395896400</v>
      </c>
      <c r="O325">
        <v>1396069200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idden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1"/>
        <v>164</v>
      </c>
      <c r="G326" t="s">
        <v>20</v>
      </c>
      <c r="H326">
        <v>307</v>
      </c>
      <c r="I326" t="s">
        <v>21</v>
      </c>
      <c r="J326">
        <f t="shared" si="32"/>
        <v>37.94</v>
      </c>
      <c r="K326" t="s">
        <v>22</v>
      </c>
      <c r="L326" s="4">
        <f t="shared" si="30"/>
        <v>42176.208333333328</v>
      </c>
      <c r="M326" s="4">
        <f t="shared" si="33"/>
        <v>42188.208333333328</v>
      </c>
      <c r="N326">
        <v>1434862800</v>
      </c>
      <c r="O326">
        <v>1435899600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1"/>
        <v>91</v>
      </c>
      <c r="G327" t="s">
        <v>14</v>
      </c>
      <c r="H327">
        <v>73</v>
      </c>
      <c r="I327" t="s">
        <v>21</v>
      </c>
      <c r="J327">
        <f t="shared" si="32"/>
        <v>80.78</v>
      </c>
      <c r="K327" t="s">
        <v>22</v>
      </c>
      <c r="L327" s="4">
        <f t="shared" si="30"/>
        <v>43267.208333333328</v>
      </c>
      <c r="M327" s="4">
        <f t="shared" si="33"/>
        <v>43290.208333333328</v>
      </c>
      <c r="N327">
        <v>1529125200</v>
      </c>
      <c r="O327">
        <v>1531112400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1"/>
        <v>46</v>
      </c>
      <c r="G328" t="s">
        <v>14</v>
      </c>
      <c r="H328">
        <v>128</v>
      </c>
      <c r="I328" t="s">
        <v>21</v>
      </c>
      <c r="J328">
        <f t="shared" si="32"/>
        <v>25.98</v>
      </c>
      <c r="K328" t="s">
        <v>22</v>
      </c>
      <c r="L328" s="4">
        <f t="shared" si="30"/>
        <v>42364.25</v>
      </c>
      <c r="M328" s="4">
        <f t="shared" si="33"/>
        <v>42370.25</v>
      </c>
      <c r="N328">
        <v>1451109600</v>
      </c>
      <c r="O328">
        <v>1451628000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1"/>
        <v>39</v>
      </c>
      <c r="G329" t="s">
        <v>14</v>
      </c>
      <c r="H329">
        <v>33</v>
      </c>
      <c r="I329" t="s">
        <v>21</v>
      </c>
      <c r="J329">
        <f t="shared" si="32"/>
        <v>30.36</v>
      </c>
      <c r="K329" t="s">
        <v>22</v>
      </c>
      <c r="L329" s="4">
        <f t="shared" si="30"/>
        <v>43705.208333333328</v>
      </c>
      <c r="M329" s="4">
        <f t="shared" si="33"/>
        <v>43709.208333333328</v>
      </c>
      <c r="N329">
        <v>1566968400</v>
      </c>
      <c r="O329">
        <v>1567314000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hidden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1"/>
        <v>134</v>
      </c>
      <c r="G330" t="s">
        <v>20</v>
      </c>
      <c r="H330">
        <v>2441</v>
      </c>
      <c r="I330" t="s">
        <v>21</v>
      </c>
      <c r="J330">
        <f t="shared" si="32"/>
        <v>54</v>
      </c>
      <c r="K330" t="s">
        <v>22</v>
      </c>
      <c r="L330" s="4">
        <f t="shared" si="30"/>
        <v>43434.25</v>
      </c>
      <c r="M330" s="4">
        <f t="shared" si="33"/>
        <v>43445.25</v>
      </c>
      <c r="N330">
        <v>1543557600</v>
      </c>
      <c r="O330">
        <v>1544508000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1"/>
        <v>23</v>
      </c>
      <c r="G331" t="s">
        <v>47</v>
      </c>
      <c r="H331">
        <v>211</v>
      </c>
      <c r="I331" t="s">
        <v>21</v>
      </c>
      <c r="J331">
        <f t="shared" si="32"/>
        <v>101.79</v>
      </c>
      <c r="K331" t="s">
        <v>22</v>
      </c>
      <c r="L331" s="4">
        <f t="shared" si="30"/>
        <v>42716.25</v>
      </c>
      <c r="M331" s="4">
        <f t="shared" si="33"/>
        <v>42727.25</v>
      </c>
      <c r="N331">
        <v>1481522400</v>
      </c>
      <c r="O331">
        <v>1482472800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hidden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1"/>
        <v>185</v>
      </c>
      <c r="G332" t="s">
        <v>20</v>
      </c>
      <c r="H332">
        <v>1385</v>
      </c>
      <c r="I332" t="s">
        <v>40</v>
      </c>
      <c r="J332">
        <f t="shared" si="32"/>
        <v>45</v>
      </c>
      <c r="K332" t="s">
        <v>41</v>
      </c>
      <c r="L332" s="4">
        <f t="shared" si="30"/>
        <v>43077.25</v>
      </c>
      <c r="M332" s="4">
        <f t="shared" si="33"/>
        <v>43078.25</v>
      </c>
      <c r="N332">
        <v>1512712800</v>
      </c>
      <c r="O332">
        <v>1512799200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idden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1"/>
        <v>444</v>
      </c>
      <c r="G333" t="s">
        <v>20</v>
      </c>
      <c r="H333">
        <v>190</v>
      </c>
      <c r="I333" t="s">
        <v>21</v>
      </c>
      <c r="J333">
        <f t="shared" si="32"/>
        <v>77.069999999999993</v>
      </c>
      <c r="K333" t="s">
        <v>22</v>
      </c>
      <c r="L333" s="4">
        <f t="shared" si="30"/>
        <v>40896.25</v>
      </c>
      <c r="M333" s="4">
        <f t="shared" si="33"/>
        <v>40897.25</v>
      </c>
      <c r="N333">
        <v>1324274400</v>
      </c>
      <c r="O333">
        <v>1324360800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hidden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1"/>
        <v>200</v>
      </c>
      <c r="G334" t="s">
        <v>20</v>
      </c>
      <c r="H334">
        <v>470</v>
      </c>
      <c r="I334" t="s">
        <v>21</v>
      </c>
      <c r="J334">
        <f t="shared" si="32"/>
        <v>88.08</v>
      </c>
      <c r="K334" t="s">
        <v>22</v>
      </c>
      <c r="L334" s="4">
        <f t="shared" si="30"/>
        <v>41361.208333333336</v>
      </c>
      <c r="M334" s="4">
        <f t="shared" si="33"/>
        <v>41362.208333333336</v>
      </c>
      <c r="N334">
        <v>1364446800</v>
      </c>
      <c r="O334">
        <v>1364533200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idden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1"/>
        <v>124</v>
      </c>
      <c r="G335" t="s">
        <v>20</v>
      </c>
      <c r="H335">
        <v>253</v>
      </c>
      <c r="I335" t="s">
        <v>21</v>
      </c>
      <c r="J335">
        <f t="shared" si="32"/>
        <v>47.04</v>
      </c>
      <c r="K335" t="s">
        <v>22</v>
      </c>
      <c r="L335" s="4">
        <f t="shared" si="30"/>
        <v>43424.25</v>
      </c>
      <c r="M335" s="4">
        <f t="shared" si="33"/>
        <v>43452.25</v>
      </c>
      <c r="N335">
        <v>1542693600</v>
      </c>
      <c r="O335">
        <v>1545112800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idden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1"/>
        <v>187</v>
      </c>
      <c r="G336" t="s">
        <v>20</v>
      </c>
      <c r="H336">
        <v>1113</v>
      </c>
      <c r="I336" t="s">
        <v>21</v>
      </c>
      <c r="J336">
        <f t="shared" si="32"/>
        <v>111</v>
      </c>
      <c r="K336" t="s">
        <v>22</v>
      </c>
      <c r="L336" s="4">
        <f t="shared" si="30"/>
        <v>43110.25</v>
      </c>
      <c r="M336" s="4">
        <f t="shared" si="33"/>
        <v>43117.25</v>
      </c>
      <c r="N336">
        <v>1515564000</v>
      </c>
      <c r="O336">
        <v>1516168800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idden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1"/>
        <v>114</v>
      </c>
      <c r="G337" t="s">
        <v>20</v>
      </c>
      <c r="H337">
        <v>2283</v>
      </c>
      <c r="I337" t="s">
        <v>21</v>
      </c>
      <c r="J337">
        <f t="shared" si="32"/>
        <v>87</v>
      </c>
      <c r="K337" t="s">
        <v>22</v>
      </c>
      <c r="L337" s="4">
        <f t="shared" si="30"/>
        <v>43784.25</v>
      </c>
      <c r="M337" s="4">
        <f t="shared" si="33"/>
        <v>43797.25</v>
      </c>
      <c r="N337">
        <v>1573797600</v>
      </c>
      <c r="O337">
        <v>1574920800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1"/>
        <v>97</v>
      </c>
      <c r="G338" t="s">
        <v>14</v>
      </c>
      <c r="H338">
        <v>1072</v>
      </c>
      <c r="I338" t="s">
        <v>21</v>
      </c>
      <c r="J338">
        <f t="shared" si="32"/>
        <v>63.99</v>
      </c>
      <c r="K338" t="s">
        <v>22</v>
      </c>
      <c r="L338" s="4">
        <f t="shared" si="30"/>
        <v>40527.25</v>
      </c>
      <c r="M338" s="4">
        <f t="shared" si="33"/>
        <v>40528.25</v>
      </c>
      <c r="N338">
        <v>1292392800</v>
      </c>
      <c r="O338">
        <v>1292479200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idden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1"/>
        <v>123</v>
      </c>
      <c r="G339" t="s">
        <v>20</v>
      </c>
      <c r="H339">
        <v>1095</v>
      </c>
      <c r="I339" t="s">
        <v>21</v>
      </c>
      <c r="J339">
        <f t="shared" si="32"/>
        <v>105.99</v>
      </c>
      <c r="K339" t="s">
        <v>22</v>
      </c>
      <c r="L339" s="4">
        <f t="shared" si="30"/>
        <v>43780.25</v>
      </c>
      <c r="M339" s="4">
        <f t="shared" si="33"/>
        <v>43781.25</v>
      </c>
      <c r="N339">
        <v>1573452000</v>
      </c>
      <c r="O339">
        <v>1573538400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idden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1"/>
        <v>179</v>
      </c>
      <c r="G340" t="s">
        <v>20</v>
      </c>
      <c r="H340">
        <v>1690</v>
      </c>
      <c r="I340" t="s">
        <v>21</v>
      </c>
      <c r="J340">
        <f t="shared" si="32"/>
        <v>73.989999999999995</v>
      </c>
      <c r="K340" t="s">
        <v>22</v>
      </c>
      <c r="L340" s="4">
        <f t="shared" si="30"/>
        <v>40821.208333333336</v>
      </c>
      <c r="M340" s="4">
        <f t="shared" si="33"/>
        <v>40851.208333333336</v>
      </c>
      <c r="N340">
        <v>1317790800</v>
      </c>
      <c r="O340">
        <v>1320382800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1"/>
        <v>80</v>
      </c>
      <c r="G341" t="s">
        <v>74</v>
      </c>
      <c r="H341">
        <v>1297</v>
      </c>
      <c r="I341" t="s">
        <v>15</v>
      </c>
      <c r="J341">
        <f t="shared" si="32"/>
        <v>84.02</v>
      </c>
      <c r="K341" t="s">
        <v>16</v>
      </c>
      <c r="L341" s="4">
        <f t="shared" si="30"/>
        <v>42949.208333333328</v>
      </c>
      <c r="M341" s="4">
        <f t="shared" si="33"/>
        <v>42963.208333333328</v>
      </c>
      <c r="N341">
        <v>1501650000</v>
      </c>
      <c r="O341">
        <v>1502859600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1"/>
        <v>94</v>
      </c>
      <c r="G342" t="s">
        <v>14</v>
      </c>
      <c r="H342">
        <v>393</v>
      </c>
      <c r="I342" t="s">
        <v>21</v>
      </c>
      <c r="J342">
        <f t="shared" si="32"/>
        <v>88.97</v>
      </c>
      <c r="K342" t="s">
        <v>22</v>
      </c>
      <c r="L342" s="4">
        <f t="shared" si="30"/>
        <v>40889.25</v>
      </c>
      <c r="M342" s="4">
        <f t="shared" si="33"/>
        <v>40890.25</v>
      </c>
      <c r="N342">
        <v>1323669600</v>
      </c>
      <c r="O342">
        <v>1323756000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1"/>
        <v>85</v>
      </c>
      <c r="G343" t="s">
        <v>14</v>
      </c>
      <c r="H343">
        <v>1257</v>
      </c>
      <c r="I343" t="s">
        <v>21</v>
      </c>
      <c r="J343">
        <f t="shared" si="32"/>
        <v>76.989999999999995</v>
      </c>
      <c r="K343" t="s">
        <v>22</v>
      </c>
      <c r="L343" s="4">
        <f t="shared" si="30"/>
        <v>42244.208333333328</v>
      </c>
      <c r="M343" s="4">
        <f t="shared" si="33"/>
        <v>42251.208333333328</v>
      </c>
      <c r="N343">
        <v>1440738000</v>
      </c>
      <c r="O343">
        <v>1441342800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1"/>
        <v>67</v>
      </c>
      <c r="G344" t="s">
        <v>14</v>
      </c>
      <c r="H344">
        <v>328</v>
      </c>
      <c r="I344" t="s">
        <v>21</v>
      </c>
      <c r="J344">
        <f t="shared" si="32"/>
        <v>97.15</v>
      </c>
      <c r="K344" t="s">
        <v>22</v>
      </c>
      <c r="L344" s="4">
        <f t="shared" si="30"/>
        <v>41475.208333333336</v>
      </c>
      <c r="M344" s="4">
        <f t="shared" si="33"/>
        <v>41487.208333333336</v>
      </c>
      <c r="N344">
        <v>1374296400</v>
      </c>
      <c r="O344">
        <v>1375333200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1"/>
        <v>54</v>
      </c>
      <c r="G345" t="s">
        <v>14</v>
      </c>
      <c r="H345">
        <v>147</v>
      </c>
      <c r="I345" t="s">
        <v>21</v>
      </c>
      <c r="J345">
        <f t="shared" si="32"/>
        <v>33.01</v>
      </c>
      <c r="K345" t="s">
        <v>22</v>
      </c>
      <c r="L345" s="4">
        <f t="shared" si="30"/>
        <v>41597.25</v>
      </c>
      <c r="M345" s="4">
        <f t="shared" si="33"/>
        <v>41650.25</v>
      </c>
      <c r="N345">
        <v>1384840800</v>
      </c>
      <c r="O345">
        <v>1389420000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1"/>
        <v>42</v>
      </c>
      <c r="G346" t="s">
        <v>14</v>
      </c>
      <c r="H346">
        <v>830</v>
      </c>
      <c r="I346" t="s">
        <v>21</v>
      </c>
      <c r="J346">
        <f t="shared" si="32"/>
        <v>99.95</v>
      </c>
      <c r="K346" t="s">
        <v>22</v>
      </c>
      <c r="L346" s="4">
        <f t="shared" si="30"/>
        <v>43122.25</v>
      </c>
      <c r="M346" s="4">
        <f t="shared" si="33"/>
        <v>43162.25</v>
      </c>
      <c r="N346">
        <v>1516600800</v>
      </c>
      <c r="O346">
        <v>1520056800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1"/>
        <v>15</v>
      </c>
      <c r="G347" t="s">
        <v>14</v>
      </c>
      <c r="H347">
        <v>331</v>
      </c>
      <c r="I347" t="s">
        <v>40</v>
      </c>
      <c r="J347">
        <f t="shared" si="32"/>
        <v>69.97</v>
      </c>
      <c r="K347" t="s">
        <v>41</v>
      </c>
      <c r="L347" s="4">
        <f t="shared" si="30"/>
        <v>42194.208333333328</v>
      </c>
      <c r="M347" s="4">
        <f t="shared" si="33"/>
        <v>42195.208333333328</v>
      </c>
      <c r="N347">
        <v>1436418000</v>
      </c>
      <c r="O347">
        <v>1436504400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1"/>
        <v>34</v>
      </c>
      <c r="G348" t="s">
        <v>14</v>
      </c>
      <c r="H348">
        <v>25</v>
      </c>
      <c r="I348" t="s">
        <v>21</v>
      </c>
      <c r="J348">
        <f t="shared" si="32"/>
        <v>110.32</v>
      </c>
      <c r="K348" t="s">
        <v>22</v>
      </c>
      <c r="L348" s="4">
        <f t="shared" si="30"/>
        <v>42971.208333333328</v>
      </c>
      <c r="M348" s="4">
        <f t="shared" si="33"/>
        <v>43026.208333333328</v>
      </c>
      <c r="N348">
        <v>1503550800</v>
      </c>
      <c r="O348">
        <v>1508302800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idden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1"/>
        <v>1401</v>
      </c>
      <c r="G349" t="s">
        <v>20</v>
      </c>
      <c r="H349">
        <v>191</v>
      </c>
      <c r="I349" t="s">
        <v>21</v>
      </c>
      <c r="J349">
        <f t="shared" si="32"/>
        <v>66.010000000000005</v>
      </c>
      <c r="K349" t="s">
        <v>22</v>
      </c>
      <c r="L349" s="4">
        <f t="shared" si="30"/>
        <v>42046.25</v>
      </c>
      <c r="M349" s="4">
        <f t="shared" si="33"/>
        <v>42070.25</v>
      </c>
      <c r="N349">
        <v>1423634400</v>
      </c>
      <c r="O349">
        <v>1425708000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1"/>
        <v>72</v>
      </c>
      <c r="G350" t="s">
        <v>14</v>
      </c>
      <c r="H350">
        <v>3483</v>
      </c>
      <c r="I350" t="s">
        <v>21</v>
      </c>
      <c r="J350">
        <f t="shared" si="32"/>
        <v>41.01</v>
      </c>
      <c r="K350" t="s">
        <v>22</v>
      </c>
      <c r="L350" s="4">
        <f t="shared" si="30"/>
        <v>42782.25</v>
      </c>
      <c r="M350" s="4">
        <f t="shared" si="33"/>
        <v>42795.25</v>
      </c>
      <c r="N350">
        <v>1487224800</v>
      </c>
      <c r="O350">
        <v>1488348000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1"/>
        <v>53</v>
      </c>
      <c r="G351" t="s">
        <v>14</v>
      </c>
      <c r="H351">
        <v>923</v>
      </c>
      <c r="I351" t="s">
        <v>21</v>
      </c>
      <c r="J351">
        <f t="shared" si="32"/>
        <v>103.96</v>
      </c>
      <c r="K351" t="s">
        <v>22</v>
      </c>
      <c r="L351" s="4">
        <f t="shared" si="30"/>
        <v>42930.208333333328</v>
      </c>
      <c r="M351" s="4">
        <f t="shared" si="33"/>
        <v>42960.208333333328</v>
      </c>
      <c r="N351">
        <v>1500008400</v>
      </c>
      <c r="O351">
        <v>1502600400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1"/>
        <v>5</v>
      </c>
      <c r="G352" t="s">
        <v>14</v>
      </c>
      <c r="H352">
        <v>1</v>
      </c>
      <c r="I352" t="s">
        <v>21</v>
      </c>
      <c r="J352">
        <f t="shared" si="32"/>
        <v>5</v>
      </c>
      <c r="K352" t="s">
        <v>22</v>
      </c>
      <c r="L352" s="4">
        <f t="shared" si="30"/>
        <v>42144.208333333328</v>
      </c>
      <c r="M352" s="4">
        <f t="shared" si="33"/>
        <v>42162.208333333328</v>
      </c>
      <c r="N352">
        <v>1432098000</v>
      </c>
      <c r="O352">
        <v>1433653200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idden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1"/>
        <v>128</v>
      </c>
      <c r="G353" t="s">
        <v>20</v>
      </c>
      <c r="H353">
        <v>2013</v>
      </c>
      <c r="I353" t="s">
        <v>21</v>
      </c>
      <c r="J353">
        <f t="shared" si="32"/>
        <v>47.01</v>
      </c>
      <c r="K353" t="s">
        <v>22</v>
      </c>
      <c r="L353" s="4">
        <f t="shared" si="30"/>
        <v>42240.208333333328</v>
      </c>
      <c r="M353" s="4">
        <f t="shared" si="33"/>
        <v>42254.208333333328</v>
      </c>
      <c r="N353">
        <v>1440392400</v>
      </c>
      <c r="O353">
        <v>1441602000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1"/>
        <v>35</v>
      </c>
      <c r="G354" t="s">
        <v>14</v>
      </c>
      <c r="H354">
        <v>33</v>
      </c>
      <c r="I354" t="s">
        <v>15</v>
      </c>
      <c r="J354">
        <f t="shared" si="32"/>
        <v>29.61</v>
      </c>
      <c r="K354" t="s">
        <v>16</v>
      </c>
      <c r="L354" s="4">
        <f t="shared" si="30"/>
        <v>42315.25</v>
      </c>
      <c r="M354" s="4">
        <f t="shared" si="33"/>
        <v>42323.25</v>
      </c>
      <c r="N354">
        <v>1446876000</v>
      </c>
      <c r="O354">
        <v>1447567200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idden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1"/>
        <v>411</v>
      </c>
      <c r="G355" t="s">
        <v>20</v>
      </c>
      <c r="H355">
        <v>1703</v>
      </c>
      <c r="I355" t="s">
        <v>21</v>
      </c>
      <c r="J355">
        <f t="shared" si="32"/>
        <v>81.010000000000005</v>
      </c>
      <c r="K355" t="s">
        <v>22</v>
      </c>
      <c r="L355" s="4">
        <f t="shared" si="30"/>
        <v>43651.208333333328</v>
      </c>
      <c r="M355" s="4">
        <f t="shared" si="33"/>
        <v>43652.208333333328</v>
      </c>
      <c r="N355">
        <v>1562302800</v>
      </c>
      <c r="O355">
        <v>1562389200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idden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1"/>
        <v>124</v>
      </c>
      <c r="G356" t="s">
        <v>20</v>
      </c>
      <c r="H356">
        <v>80</v>
      </c>
      <c r="I356" t="s">
        <v>36</v>
      </c>
      <c r="J356">
        <f t="shared" si="32"/>
        <v>94.35</v>
      </c>
      <c r="K356" t="s">
        <v>37</v>
      </c>
      <c r="L356" s="4">
        <f t="shared" si="30"/>
        <v>41520.208333333336</v>
      </c>
      <c r="M356" s="4">
        <f t="shared" si="33"/>
        <v>41527.208333333336</v>
      </c>
      <c r="N356">
        <v>1378184400</v>
      </c>
      <c r="O356">
        <v>1378789200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1"/>
        <v>59</v>
      </c>
      <c r="G357" t="s">
        <v>47</v>
      </c>
      <c r="H357">
        <v>86</v>
      </c>
      <c r="I357" t="s">
        <v>21</v>
      </c>
      <c r="J357">
        <f t="shared" si="32"/>
        <v>26.06</v>
      </c>
      <c r="K357" t="s">
        <v>22</v>
      </c>
      <c r="L357" s="4">
        <f t="shared" si="30"/>
        <v>42757.25</v>
      </c>
      <c r="M357" s="4">
        <f t="shared" si="33"/>
        <v>42797.25</v>
      </c>
      <c r="N357">
        <v>1485064800</v>
      </c>
      <c r="O357">
        <v>1488520800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1"/>
        <v>37</v>
      </c>
      <c r="G358" t="s">
        <v>14</v>
      </c>
      <c r="H358">
        <v>40</v>
      </c>
      <c r="I358" t="s">
        <v>107</v>
      </c>
      <c r="J358">
        <f t="shared" si="32"/>
        <v>85.78</v>
      </c>
      <c r="K358" t="s">
        <v>108</v>
      </c>
      <c r="L358" s="4">
        <f t="shared" si="30"/>
        <v>40922.25</v>
      </c>
      <c r="M358" s="4">
        <f t="shared" si="33"/>
        <v>40931.25</v>
      </c>
      <c r="N358">
        <v>1326520800</v>
      </c>
      <c r="O358">
        <v>1327298400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idden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1"/>
        <v>185</v>
      </c>
      <c r="G359" t="s">
        <v>20</v>
      </c>
      <c r="H359">
        <v>41</v>
      </c>
      <c r="I359" t="s">
        <v>21</v>
      </c>
      <c r="J359">
        <f t="shared" si="32"/>
        <v>103.73</v>
      </c>
      <c r="K359" t="s">
        <v>22</v>
      </c>
      <c r="L359" s="4">
        <f t="shared" si="30"/>
        <v>42250.208333333328</v>
      </c>
      <c r="M359" s="4">
        <f t="shared" si="33"/>
        <v>42275.208333333328</v>
      </c>
      <c r="N359">
        <v>1441256400</v>
      </c>
      <c r="O359">
        <v>1443416400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1"/>
        <v>12</v>
      </c>
      <c r="G360" t="s">
        <v>14</v>
      </c>
      <c r="H360">
        <v>23</v>
      </c>
      <c r="I360" t="s">
        <v>15</v>
      </c>
      <c r="J360">
        <f t="shared" si="32"/>
        <v>49.83</v>
      </c>
      <c r="K360" t="s">
        <v>16</v>
      </c>
      <c r="L360" s="4">
        <f t="shared" ref="L360:L423" si="36">(((N360/60)/60)/24)+DATE(1970,1,1)</f>
        <v>43322.208333333328</v>
      </c>
      <c r="M360" s="4">
        <f t="shared" si="33"/>
        <v>43325.208333333328</v>
      </c>
      <c r="N360">
        <v>1533877200</v>
      </c>
      <c r="O360">
        <v>1534136400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idden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1"/>
        <v>299</v>
      </c>
      <c r="G361" t="s">
        <v>20</v>
      </c>
      <c r="H361">
        <v>187</v>
      </c>
      <c r="I361" t="s">
        <v>21</v>
      </c>
      <c r="J361">
        <f t="shared" si="32"/>
        <v>63.89</v>
      </c>
      <c r="K361" t="s">
        <v>22</v>
      </c>
      <c r="L361" s="4">
        <f t="shared" si="36"/>
        <v>40782.208333333336</v>
      </c>
      <c r="M361" s="4">
        <f t="shared" si="33"/>
        <v>40789.208333333336</v>
      </c>
      <c r="N361">
        <v>1314421200</v>
      </c>
      <c r="O361">
        <v>1315026000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idden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1"/>
        <v>226</v>
      </c>
      <c r="G362" t="s">
        <v>20</v>
      </c>
      <c r="H362">
        <v>2875</v>
      </c>
      <c r="I362" t="s">
        <v>40</v>
      </c>
      <c r="J362">
        <f t="shared" si="32"/>
        <v>47</v>
      </c>
      <c r="K362" t="s">
        <v>41</v>
      </c>
      <c r="L362" s="4">
        <f t="shared" si="36"/>
        <v>40544.25</v>
      </c>
      <c r="M362" s="4">
        <f t="shared" si="33"/>
        <v>40558.25</v>
      </c>
      <c r="N362">
        <v>1293861600</v>
      </c>
      <c r="O362">
        <v>1295071200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idden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1"/>
        <v>174</v>
      </c>
      <c r="G363" t="s">
        <v>20</v>
      </c>
      <c r="H363">
        <v>88</v>
      </c>
      <c r="I363" t="s">
        <v>21</v>
      </c>
      <c r="J363">
        <f t="shared" si="32"/>
        <v>108.48</v>
      </c>
      <c r="K363" t="s">
        <v>22</v>
      </c>
      <c r="L363" s="4">
        <f t="shared" si="36"/>
        <v>43015.208333333328</v>
      </c>
      <c r="M363" s="4">
        <f t="shared" si="33"/>
        <v>43039.208333333328</v>
      </c>
      <c r="N363">
        <v>1507352400</v>
      </c>
      <c r="O363">
        <v>1509426000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idden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1"/>
        <v>372</v>
      </c>
      <c r="G364" t="s">
        <v>20</v>
      </c>
      <c r="H364">
        <v>191</v>
      </c>
      <c r="I364" t="s">
        <v>21</v>
      </c>
      <c r="J364">
        <f t="shared" si="32"/>
        <v>72.02</v>
      </c>
      <c r="K364" t="s">
        <v>22</v>
      </c>
      <c r="L364" s="4">
        <f t="shared" si="36"/>
        <v>40570.25</v>
      </c>
      <c r="M364" s="4">
        <f t="shared" si="33"/>
        <v>40608.25</v>
      </c>
      <c r="N364">
        <v>1296108000</v>
      </c>
      <c r="O364">
        <v>1299391200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idden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1"/>
        <v>160</v>
      </c>
      <c r="G365" t="s">
        <v>20</v>
      </c>
      <c r="H365">
        <v>139</v>
      </c>
      <c r="I365" t="s">
        <v>21</v>
      </c>
      <c r="J365">
        <f t="shared" si="32"/>
        <v>59.93</v>
      </c>
      <c r="K365" t="s">
        <v>22</v>
      </c>
      <c r="L365" s="4">
        <f t="shared" si="36"/>
        <v>40904.25</v>
      </c>
      <c r="M365" s="4">
        <f t="shared" si="33"/>
        <v>40905.25</v>
      </c>
      <c r="N365">
        <v>1324965600</v>
      </c>
      <c r="O365">
        <v>1325052000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idden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1"/>
        <v>1616</v>
      </c>
      <c r="G366" t="s">
        <v>20</v>
      </c>
      <c r="H366">
        <v>186</v>
      </c>
      <c r="I366" t="s">
        <v>21</v>
      </c>
      <c r="J366">
        <f t="shared" si="32"/>
        <v>78.209999999999994</v>
      </c>
      <c r="K366" t="s">
        <v>22</v>
      </c>
      <c r="L366" s="4">
        <f t="shared" si="36"/>
        <v>43164.25</v>
      </c>
      <c r="M366" s="4">
        <f t="shared" si="33"/>
        <v>43194.208333333328</v>
      </c>
      <c r="N366">
        <v>1520229600</v>
      </c>
      <c r="O366">
        <v>1522818000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idden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1"/>
        <v>733</v>
      </c>
      <c r="G367" t="s">
        <v>20</v>
      </c>
      <c r="H367">
        <v>112</v>
      </c>
      <c r="I367" t="s">
        <v>26</v>
      </c>
      <c r="J367">
        <f t="shared" si="32"/>
        <v>104.78</v>
      </c>
      <c r="K367" t="s">
        <v>27</v>
      </c>
      <c r="L367" s="4">
        <f t="shared" si="36"/>
        <v>42733.25</v>
      </c>
      <c r="M367" s="4">
        <f t="shared" si="33"/>
        <v>42760.25</v>
      </c>
      <c r="N367">
        <v>1482991200</v>
      </c>
      <c r="O367">
        <v>1485324000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idden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1"/>
        <v>592</v>
      </c>
      <c r="G368" t="s">
        <v>20</v>
      </c>
      <c r="H368">
        <v>101</v>
      </c>
      <c r="I368" t="s">
        <v>21</v>
      </c>
      <c r="J368">
        <f t="shared" si="32"/>
        <v>105.52</v>
      </c>
      <c r="K368" t="s">
        <v>22</v>
      </c>
      <c r="L368" s="4">
        <f t="shared" si="36"/>
        <v>40546.25</v>
      </c>
      <c r="M368" s="4">
        <f t="shared" si="33"/>
        <v>40547.25</v>
      </c>
      <c r="N368">
        <v>1294034400</v>
      </c>
      <c r="O368">
        <v>1294120800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1"/>
        <v>19</v>
      </c>
      <c r="G369" t="s">
        <v>14</v>
      </c>
      <c r="H369">
        <v>75</v>
      </c>
      <c r="I369" t="s">
        <v>21</v>
      </c>
      <c r="J369">
        <f t="shared" si="32"/>
        <v>24.93</v>
      </c>
      <c r="K369" t="s">
        <v>22</v>
      </c>
      <c r="L369" s="4">
        <f t="shared" si="36"/>
        <v>41930.208333333336</v>
      </c>
      <c r="M369" s="4">
        <f t="shared" si="33"/>
        <v>41954.25</v>
      </c>
      <c r="N369">
        <v>1413608400</v>
      </c>
      <c r="O369">
        <v>1415685600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idden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1"/>
        <v>277</v>
      </c>
      <c r="G370" t="s">
        <v>20</v>
      </c>
      <c r="H370">
        <v>206</v>
      </c>
      <c r="I370" t="s">
        <v>40</v>
      </c>
      <c r="J370">
        <f t="shared" si="32"/>
        <v>69.87</v>
      </c>
      <c r="K370" t="s">
        <v>41</v>
      </c>
      <c r="L370" s="4">
        <f t="shared" si="36"/>
        <v>40464.208333333336</v>
      </c>
      <c r="M370" s="4">
        <f t="shared" si="33"/>
        <v>40487.208333333336</v>
      </c>
      <c r="N370">
        <v>1286946000</v>
      </c>
      <c r="O370">
        <v>1288933200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idden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1"/>
        <v>273</v>
      </c>
      <c r="G371" t="s">
        <v>20</v>
      </c>
      <c r="H371">
        <v>154</v>
      </c>
      <c r="I371" t="s">
        <v>21</v>
      </c>
      <c r="J371">
        <f t="shared" si="32"/>
        <v>95.73</v>
      </c>
      <c r="K371" t="s">
        <v>22</v>
      </c>
      <c r="L371" s="4">
        <f t="shared" si="36"/>
        <v>41308.25</v>
      </c>
      <c r="M371" s="4">
        <f t="shared" si="33"/>
        <v>41347.208333333336</v>
      </c>
      <c r="N371">
        <v>1359871200</v>
      </c>
      <c r="O371">
        <v>1363237200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idden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1"/>
        <v>159</v>
      </c>
      <c r="G372" t="s">
        <v>20</v>
      </c>
      <c r="H372">
        <v>5966</v>
      </c>
      <c r="I372" t="s">
        <v>21</v>
      </c>
      <c r="J372">
        <f t="shared" si="32"/>
        <v>30</v>
      </c>
      <c r="K372" t="s">
        <v>22</v>
      </c>
      <c r="L372" s="4">
        <f t="shared" si="36"/>
        <v>43570.208333333328</v>
      </c>
      <c r="M372" s="4">
        <f t="shared" si="33"/>
        <v>43576.208333333328</v>
      </c>
      <c r="N372">
        <v>1555304400</v>
      </c>
      <c r="O372">
        <v>1555822800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1"/>
        <v>68</v>
      </c>
      <c r="G373" t="s">
        <v>14</v>
      </c>
      <c r="H373">
        <v>2176</v>
      </c>
      <c r="I373" t="s">
        <v>21</v>
      </c>
      <c r="J373">
        <f t="shared" si="32"/>
        <v>59.01</v>
      </c>
      <c r="K373" t="s">
        <v>22</v>
      </c>
      <c r="L373" s="4">
        <f t="shared" si="36"/>
        <v>42043.25</v>
      </c>
      <c r="M373" s="4">
        <f t="shared" si="33"/>
        <v>42094.208333333328</v>
      </c>
      <c r="N373">
        <v>1423375200</v>
      </c>
      <c r="O373">
        <v>1427778000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hidden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1"/>
        <v>1592</v>
      </c>
      <c r="G374" t="s">
        <v>20</v>
      </c>
      <c r="H374">
        <v>169</v>
      </c>
      <c r="I374" t="s">
        <v>21</v>
      </c>
      <c r="J374">
        <f t="shared" si="32"/>
        <v>84.76</v>
      </c>
      <c r="K374" t="s">
        <v>22</v>
      </c>
      <c r="L374" s="4">
        <f t="shared" si="36"/>
        <v>42012.25</v>
      </c>
      <c r="M374" s="4">
        <f t="shared" si="33"/>
        <v>42032.25</v>
      </c>
      <c r="N374">
        <v>1420696800</v>
      </c>
      <c r="O374">
        <v>1422424800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idden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1"/>
        <v>730</v>
      </c>
      <c r="G375" t="s">
        <v>20</v>
      </c>
      <c r="H375">
        <v>2106</v>
      </c>
      <c r="I375" t="s">
        <v>21</v>
      </c>
      <c r="J375">
        <f t="shared" si="32"/>
        <v>78.010000000000005</v>
      </c>
      <c r="K375" t="s">
        <v>22</v>
      </c>
      <c r="L375" s="4">
        <f t="shared" si="36"/>
        <v>42964.208333333328</v>
      </c>
      <c r="M375" s="4">
        <f t="shared" si="33"/>
        <v>42972.208333333328</v>
      </c>
      <c r="N375">
        <v>1502946000</v>
      </c>
      <c r="O375">
        <v>1503637200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1"/>
        <v>13</v>
      </c>
      <c r="G376" t="s">
        <v>14</v>
      </c>
      <c r="H376">
        <v>441</v>
      </c>
      <c r="I376" t="s">
        <v>21</v>
      </c>
      <c r="J376">
        <f t="shared" si="32"/>
        <v>50.05</v>
      </c>
      <c r="K376" t="s">
        <v>22</v>
      </c>
      <c r="L376" s="4">
        <f t="shared" si="36"/>
        <v>43476.25</v>
      </c>
      <c r="M376" s="4">
        <f t="shared" si="33"/>
        <v>43481.25</v>
      </c>
      <c r="N376">
        <v>1547186400</v>
      </c>
      <c r="O376">
        <v>1547618400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1"/>
        <v>55</v>
      </c>
      <c r="G377" t="s">
        <v>14</v>
      </c>
      <c r="H377">
        <v>25</v>
      </c>
      <c r="I377" t="s">
        <v>21</v>
      </c>
      <c r="J377">
        <f t="shared" si="32"/>
        <v>59.16</v>
      </c>
      <c r="K377" t="s">
        <v>22</v>
      </c>
      <c r="L377" s="4">
        <f t="shared" si="36"/>
        <v>42293.208333333328</v>
      </c>
      <c r="M377" s="4">
        <f t="shared" si="33"/>
        <v>42350.25</v>
      </c>
      <c r="N377">
        <v>1444971600</v>
      </c>
      <c r="O377">
        <v>1449900000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idden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1"/>
        <v>361</v>
      </c>
      <c r="G378" t="s">
        <v>20</v>
      </c>
      <c r="H378">
        <v>131</v>
      </c>
      <c r="I378" t="s">
        <v>21</v>
      </c>
      <c r="J378">
        <f t="shared" si="32"/>
        <v>93.7</v>
      </c>
      <c r="K378" t="s">
        <v>22</v>
      </c>
      <c r="L378" s="4">
        <f t="shared" si="36"/>
        <v>41826.208333333336</v>
      </c>
      <c r="M378" s="4">
        <f t="shared" si="33"/>
        <v>41832.208333333336</v>
      </c>
      <c r="N378">
        <v>1404622800</v>
      </c>
      <c r="O378">
        <v>1405141200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1"/>
        <v>10</v>
      </c>
      <c r="G379" t="s">
        <v>14</v>
      </c>
      <c r="H379">
        <v>127</v>
      </c>
      <c r="I379" t="s">
        <v>21</v>
      </c>
      <c r="J379">
        <f t="shared" si="32"/>
        <v>40.14</v>
      </c>
      <c r="K379" t="s">
        <v>22</v>
      </c>
      <c r="L379" s="4">
        <f t="shared" si="36"/>
        <v>43760.208333333328</v>
      </c>
      <c r="M379" s="4">
        <f t="shared" si="33"/>
        <v>43774.25</v>
      </c>
      <c r="N379">
        <v>1571720400</v>
      </c>
      <c r="O379">
        <v>1572933600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1"/>
        <v>14</v>
      </c>
      <c r="G380" t="s">
        <v>14</v>
      </c>
      <c r="H380">
        <v>355</v>
      </c>
      <c r="I380" t="s">
        <v>21</v>
      </c>
      <c r="J380">
        <f t="shared" si="32"/>
        <v>70.09</v>
      </c>
      <c r="K380" t="s">
        <v>22</v>
      </c>
      <c r="L380" s="4">
        <f t="shared" si="36"/>
        <v>43241.208333333328</v>
      </c>
      <c r="M380" s="4">
        <f t="shared" si="33"/>
        <v>43279.208333333328</v>
      </c>
      <c r="N380">
        <v>1526878800</v>
      </c>
      <c r="O380">
        <v>1530162000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1"/>
        <v>40</v>
      </c>
      <c r="G381" t="s">
        <v>14</v>
      </c>
      <c r="H381">
        <v>44</v>
      </c>
      <c r="I381" t="s">
        <v>40</v>
      </c>
      <c r="J381">
        <f t="shared" si="32"/>
        <v>66.180000000000007</v>
      </c>
      <c r="K381" t="s">
        <v>41</v>
      </c>
      <c r="L381" s="4">
        <f t="shared" si="36"/>
        <v>40843.208333333336</v>
      </c>
      <c r="M381" s="4">
        <f t="shared" si="33"/>
        <v>40857.25</v>
      </c>
      <c r="N381">
        <v>1319691600</v>
      </c>
      <c r="O381">
        <v>1320904800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hidden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1"/>
        <v>160</v>
      </c>
      <c r="G382" t="s">
        <v>20</v>
      </c>
      <c r="H382">
        <v>84</v>
      </c>
      <c r="I382" t="s">
        <v>21</v>
      </c>
      <c r="J382">
        <f t="shared" si="32"/>
        <v>47.71</v>
      </c>
      <c r="K382" t="s">
        <v>22</v>
      </c>
      <c r="L382" s="4">
        <f t="shared" si="36"/>
        <v>41448.208333333336</v>
      </c>
      <c r="M382" s="4">
        <f t="shared" si="33"/>
        <v>41453.208333333336</v>
      </c>
      <c r="N382">
        <v>1371963600</v>
      </c>
      <c r="O382">
        <v>1372395600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idden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1"/>
        <v>184</v>
      </c>
      <c r="G383" t="s">
        <v>20</v>
      </c>
      <c r="H383">
        <v>155</v>
      </c>
      <c r="I383" t="s">
        <v>21</v>
      </c>
      <c r="J383">
        <f t="shared" si="32"/>
        <v>62.9</v>
      </c>
      <c r="K383" t="s">
        <v>22</v>
      </c>
      <c r="L383" s="4">
        <f t="shared" si="36"/>
        <v>42163.208333333328</v>
      </c>
      <c r="M383" s="4">
        <f t="shared" si="33"/>
        <v>42209.208333333328</v>
      </c>
      <c r="N383">
        <v>1433739600</v>
      </c>
      <c r="O383">
        <v>1437714000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1"/>
        <v>64</v>
      </c>
      <c r="G384" t="s">
        <v>14</v>
      </c>
      <c r="H384">
        <v>67</v>
      </c>
      <c r="I384" t="s">
        <v>21</v>
      </c>
      <c r="J384">
        <f t="shared" si="32"/>
        <v>86.61</v>
      </c>
      <c r="K384" t="s">
        <v>22</v>
      </c>
      <c r="L384" s="4">
        <f t="shared" si="36"/>
        <v>43024.208333333328</v>
      </c>
      <c r="M384" s="4">
        <f t="shared" si="33"/>
        <v>43043.208333333328</v>
      </c>
      <c r="N384">
        <v>1508130000</v>
      </c>
      <c r="O384">
        <v>1509771600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idden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1"/>
        <v>225</v>
      </c>
      <c r="G385" t="s">
        <v>20</v>
      </c>
      <c r="H385">
        <v>189</v>
      </c>
      <c r="I385" t="s">
        <v>21</v>
      </c>
      <c r="J385">
        <f t="shared" si="32"/>
        <v>75.13</v>
      </c>
      <c r="K385" t="s">
        <v>22</v>
      </c>
      <c r="L385" s="4">
        <f t="shared" si="36"/>
        <v>43509.25</v>
      </c>
      <c r="M385" s="4">
        <f t="shared" si="33"/>
        <v>43515.25</v>
      </c>
      <c r="N385">
        <v>1550037600</v>
      </c>
      <c r="O385">
        <v>1550556000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idden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1"/>
        <v>172</v>
      </c>
      <c r="G386" t="s">
        <v>20</v>
      </c>
      <c r="H386">
        <v>4799</v>
      </c>
      <c r="I386" t="s">
        <v>21</v>
      </c>
      <c r="J386">
        <f t="shared" si="32"/>
        <v>41</v>
      </c>
      <c r="K386" t="s">
        <v>22</v>
      </c>
      <c r="L386" s="4">
        <f t="shared" si="36"/>
        <v>42776.25</v>
      </c>
      <c r="M386" s="4">
        <f t="shared" si="33"/>
        <v>42803.25</v>
      </c>
      <c r="N386">
        <v>1486706400</v>
      </c>
      <c r="O386">
        <v>1489039200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hidden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7">ROUND((E387/D387)*100,0)</f>
        <v>146</v>
      </c>
      <c r="G387" t="s">
        <v>20</v>
      </c>
      <c r="H387">
        <v>1137</v>
      </c>
      <c r="I387" t="s">
        <v>21</v>
      </c>
      <c r="J387">
        <f t="shared" ref="J387:J450" si="38">IF(H387=0,0,ROUND(E387/H387,2))</f>
        <v>50.01</v>
      </c>
      <c r="K387" t="s">
        <v>22</v>
      </c>
      <c r="L387" s="4">
        <f t="shared" si="36"/>
        <v>43553.208333333328</v>
      </c>
      <c r="M387" s="4">
        <f t="shared" ref="M387:M450" si="39">(((O387/60)/60)/24)+DATE(1970,1,1)</f>
        <v>43585.208333333328</v>
      </c>
      <c r="N387">
        <v>1553835600</v>
      </c>
      <c r="O387">
        <v>1556600400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7"/>
        <v>76</v>
      </c>
      <c r="G388" t="s">
        <v>14</v>
      </c>
      <c r="H388">
        <v>1068</v>
      </c>
      <c r="I388" t="s">
        <v>21</v>
      </c>
      <c r="J388">
        <f t="shared" si="38"/>
        <v>96.96</v>
      </c>
      <c r="K388" t="s">
        <v>22</v>
      </c>
      <c r="L388" s="4">
        <f t="shared" si="36"/>
        <v>40355.208333333336</v>
      </c>
      <c r="M388" s="4">
        <f t="shared" si="39"/>
        <v>40367.208333333336</v>
      </c>
      <c r="N388">
        <v>1277528400</v>
      </c>
      <c r="O388">
        <v>1278565200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7"/>
        <v>39</v>
      </c>
      <c r="G389" t="s">
        <v>14</v>
      </c>
      <c r="H389">
        <v>424</v>
      </c>
      <c r="I389" t="s">
        <v>21</v>
      </c>
      <c r="J389">
        <f t="shared" si="38"/>
        <v>100.93</v>
      </c>
      <c r="K389" t="s">
        <v>22</v>
      </c>
      <c r="L389" s="4">
        <f t="shared" si="36"/>
        <v>41072.208333333336</v>
      </c>
      <c r="M389" s="4">
        <f t="shared" si="39"/>
        <v>41077.208333333336</v>
      </c>
      <c r="N389">
        <v>1339477200</v>
      </c>
      <c r="O389">
        <v>1339909200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7"/>
        <v>11</v>
      </c>
      <c r="G390" t="s">
        <v>74</v>
      </c>
      <c r="H390">
        <v>145</v>
      </c>
      <c r="I390" t="s">
        <v>98</v>
      </c>
      <c r="J390">
        <f t="shared" si="38"/>
        <v>89.23</v>
      </c>
      <c r="K390" t="s">
        <v>99</v>
      </c>
      <c r="L390" s="4">
        <f t="shared" si="36"/>
        <v>40912.25</v>
      </c>
      <c r="M390" s="4">
        <f t="shared" si="39"/>
        <v>40914.25</v>
      </c>
      <c r="N390">
        <v>1325656800</v>
      </c>
      <c r="O390">
        <v>1325829600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idden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7"/>
        <v>122</v>
      </c>
      <c r="G391" t="s">
        <v>20</v>
      </c>
      <c r="H391">
        <v>1152</v>
      </c>
      <c r="I391" t="s">
        <v>21</v>
      </c>
      <c r="J391">
        <f t="shared" si="38"/>
        <v>87.98</v>
      </c>
      <c r="K391" t="s">
        <v>22</v>
      </c>
      <c r="L391" s="4">
        <f t="shared" si="36"/>
        <v>40479.208333333336</v>
      </c>
      <c r="M391" s="4">
        <f t="shared" si="39"/>
        <v>40506.25</v>
      </c>
      <c r="N391">
        <v>1288242000</v>
      </c>
      <c r="O391">
        <v>1290578400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idden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7"/>
        <v>187</v>
      </c>
      <c r="G392" t="s">
        <v>20</v>
      </c>
      <c r="H392">
        <v>50</v>
      </c>
      <c r="I392" t="s">
        <v>21</v>
      </c>
      <c r="J392">
        <f t="shared" si="38"/>
        <v>89.54</v>
      </c>
      <c r="K392" t="s">
        <v>22</v>
      </c>
      <c r="L392" s="4">
        <f t="shared" si="36"/>
        <v>41530.208333333336</v>
      </c>
      <c r="M392" s="4">
        <f t="shared" si="39"/>
        <v>41545.208333333336</v>
      </c>
      <c r="N392">
        <v>1379048400</v>
      </c>
      <c r="O392">
        <v>1380344400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7"/>
        <v>7</v>
      </c>
      <c r="G393" t="s">
        <v>14</v>
      </c>
      <c r="H393">
        <v>151</v>
      </c>
      <c r="I393" t="s">
        <v>21</v>
      </c>
      <c r="J393">
        <f t="shared" si="38"/>
        <v>29.09</v>
      </c>
      <c r="K393" t="s">
        <v>22</v>
      </c>
      <c r="L393" s="4">
        <f t="shared" si="36"/>
        <v>41653.25</v>
      </c>
      <c r="M393" s="4">
        <f t="shared" si="39"/>
        <v>41655.25</v>
      </c>
      <c r="N393">
        <v>1389679200</v>
      </c>
      <c r="O393">
        <v>1389852000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7"/>
        <v>66</v>
      </c>
      <c r="G394" t="s">
        <v>14</v>
      </c>
      <c r="H394">
        <v>1608</v>
      </c>
      <c r="I394" t="s">
        <v>21</v>
      </c>
      <c r="J394">
        <f t="shared" si="38"/>
        <v>42.01</v>
      </c>
      <c r="K394" t="s">
        <v>22</v>
      </c>
      <c r="L394" s="4">
        <f t="shared" si="36"/>
        <v>40549.25</v>
      </c>
      <c r="M394" s="4">
        <f t="shared" si="39"/>
        <v>40551.25</v>
      </c>
      <c r="N394">
        <v>1294293600</v>
      </c>
      <c r="O394">
        <v>1294466400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idden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7"/>
        <v>229</v>
      </c>
      <c r="G395" t="s">
        <v>20</v>
      </c>
      <c r="H395">
        <v>3059</v>
      </c>
      <c r="I395" t="s">
        <v>15</v>
      </c>
      <c r="J395">
        <f t="shared" si="38"/>
        <v>47</v>
      </c>
      <c r="K395" t="s">
        <v>16</v>
      </c>
      <c r="L395" s="4">
        <f t="shared" si="36"/>
        <v>42933.208333333328</v>
      </c>
      <c r="M395" s="4">
        <f t="shared" si="39"/>
        <v>42934.208333333328</v>
      </c>
      <c r="N395">
        <v>1500267600</v>
      </c>
      <c r="O395">
        <v>1500354000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idden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7"/>
        <v>469</v>
      </c>
      <c r="G396" t="s">
        <v>20</v>
      </c>
      <c r="H396">
        <v>34</v>
      </c>
      <c r="I396" t="s">
        <v>21</v>
      </c>
      <c r="J396">
        <f t="shared" si="38"/>
        <v>110.44</v>
      </c>
      <c r="K396" t="s">
        <v>22</v>
      </c>
      <c r="L396" s="4">
        <f t="shared" si="36"/>
        <v>41484.208333333336</v>
      </c>
      <c r="M396" s="4">
        <f t="shared" si="39"/>
        <v>41494.208333333336</v>
      </c>
      <c r="N396">
        <v>1375074000</v>
      </c>
      <c r="O396">
        <v>1375938000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hidden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7"/>
        <v>130</v>
      </c>
      <c r="G397" t="s">
        <v>20</v>
      </c>
      <c r="H397">
        <v>220</v>
      </c>
      <c r="I397" t="s">
        <v>21</v>
      </c>
      <c r="J397">
        <f t="shared" si="38"/>
        <v>41.99</v>
      </c>
      <c r="K397" t="s">
        <v>22</v>
      </c>
      <c r="L397" s="4">
        <f t="shared" si="36"/>
        <v>40885.25</v>
      </c>
      <c r="M397" s="4">
        <f t="shared" si="39"/>
        <v>40886.25</v>
      </c>
      <c r="N397">
        <v>1323324000</v>
      </c>
      <c r="O397">
        <v>1323410400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idden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7"/>
        <v>167</v>
      </c>
      <c r="G398" t="s">
        <v>20</v>
      </c>
      <c r="H398">
        <v>1604</v>
      </c>
      <c r="I398" t="s">
        <v>26</v>
      </c>
      <c r="J398">
        <f t="shared" si="38"/>
        <v>48.01</v>
      </c>
      <c r="K398" t="s">
        <v>27</v>
      </c>
      <c r="L398" s="4">
        <f t="shared" si="36"/>
        <v>43378.208333333328</v>
      </c>
      <c r="M398" s="4">
        <f t="shared" si="39"/>
        <v>43386.208333333328</v>
      </c>
      <c r="N398">
        <v>1538715600</v>
      </c>
      <c r="O398">
        <v>1539406800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idden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7"/>
        <v>174</v>
      </c>
      <c r="G399" t="s">
        <v>20</v>
      </c>
      <c r="H399">
        <v>454</v>
      </c>
      <c r="I399" t="s">
        <v>21</v>
      </c>
      <c r="J399">
        <f t="shared" si="38"/>
        <v>31.02</v>
      </c>
      <c r="K399" t="s">
        <v>22</v>
      </c>
      <c r="L399" s="4">
        <f t="shared" si="36"/>
        <v>41417.208333333336</v>
      </c>
      <c r="M399" s="4">
        <f t="shared" si="39"/>
        <v>41423.208333333336</v>
      </c>
      <c r="N399">
        <v>1369285200</v>
      </c>
      <c r="O399">
        <v>1369803600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hidden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7"/>
        <v>718</v>
      </c>
      <c r="G400" t="s">
        <v>20</v>
      </c>
      <c r="H400">
        <v>123</v>
      </c>
      <c r="I400" t="s">
        <v>107</v>
      </c>
      <c r="J400">
        <f t="shared" si="38"/>
        <v>99.2</v>
      </c>
      <c r="K400" t="s">
        <v>108</v>
      </c>
      <c r="L400" s="4">
        <f t="shared" si="36"/>
        <v>43228.208333333328</v>
      </c>
      <c r="M400" s="4">
        <f t="shared" si="39"/>
        <v>43230.208333333328</v>
      </c>
      <c r="N400">
        <v>1525755600</v>
      </c>
      <c r="O400">
        <v>1525928400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7"/>
        <v>64</v>
      </c>
      <c r="G401" t="s">
        <v>14</v>
      </c>
      <c r="H401">
        <v>941</v>
      </c>
      <c r="I401" t="s">
        <v>21</v>
      </c>
      <c r="J401">
        <f t="shared" si="38"/>
        <v>66.02</v>
      </c>
      <c r="K401" t="s">
        <v>22</v>
      </c>
      <c r="L401" s="4">
        <f t="shared" si="36"/>
        <v>40576.25</v>
      </c>
      <c r="M401" s="4">
        <f t="shared" si="39"/>
        <v>40583.25</v>
      </c>
      <c r="N401">
        <v>1296626400</v>
      </c>
      <c r="O401">
        <v>1297231200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7"/>
        <v>2</v>
      </c>
      <c r="G402" t="s">
        <v>14</v>
      </c>
      <c r="H402">
        <v>1</v>
      </c>
      <c r="I402" t="s">
        <v>21</v>
      </c>
      <c r="J402">
        <f t="shared" si="38"/>
        <v>2</v>
      </c>
      <c r="K402" t="s">
        <v>22</v>
      </c>
      <c r="L402" s="4">
        <f t="shared" si="36"/>
        <v>41502.208333333336</v>
      </c>
      <c r="M402" s="4">
        <f t="shared" si="39"/>
        <v>41524.208333333336</v>
      </c>
      <c r="N402">
        <v>1376629200</v>
      </c>
      <c r="O402">
        <v>1378530000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idden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7"/>
        <v>1530</v>
      </c>
      <c r="G403" t="s">
        <v>20</v>
      </c>
      <c r="H403">
        <v>299</v>
      </c>
      <c r="I403" t="s">
        <v>21</v>
      </c>
      <c r="J403">
        <f t="shared" si="38"/>
        <v>46.06</v>
      </c>
      <c r="K403" t="s">
        <v>22</v>
      </c>
      <c r="L403" s="4">
        <f t="shared" si="36"/>
        <v>43765.208333333328</v>
      </c>
      <c r="M403" s="4">
        <f t="shared" si="39"/>
        <v>43765.208333333328</v>
      </c>
      <c r="N403">
        <v>1572152400</v>
      </c>
      <c r="O403">
        <v>1572152400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7"/>
        <v>40</v>
      </c>
      <c r="G404" t="s">
        <v>14</v>
      </c>
      <c r="H404">
        <v>40</v>
      </c>
      <c r="I404" t="s">
        <v>21</v>
      </c>
      <c r="J404">
        <f t="shared" si="38"/>
        <v>73.650000000000006</v>
      </c>
      <c r="K404" t="s">
        <v>22</v>
      </c>
      <c r="L404" s="4">
        <f t="shared" si="36"/>
        <v>40914.25</v>
      </c>
      <c r="M404" s="4">
        <f t="shared" si="39"/>
        <v>40961.25</v>
      </c>
      <c r="N404">
        <v>1325829600</v>
      </c>
      <c r="O404">
        <v>1329890400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7"/>
        <v>86</v>
      </c>
      <c r="G405" t="s">
        <v>14</v>
      </c>
      <c r="H405">
        <v>3015</v>
      </c>
      <c r="I405" t="s">
        <v>15</v>
      </c>
      <c r="J405">
        <f t="shared" si="38"/>
        <v>55.99</v>
      </c>
      <c r="K405" t="s">
        <v>16</v>
      </c>
      <c r="L405" s="4">
        <f t="shared" si="36"/>
        <v>40310.208333333336</v>
      </c>
      <c r="M405" s="4">
        <f t="shared" si="39"/>
        <v>40346.208333333336</v>
      </c>
      <c r="N405">
        <v>1273640400</v>
      </c>
      <c r="O405">
        <v>1276750800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idden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7"/>
        <v>316</v>
      </c>
      <c r="G406" t="s">
        <v>20</v>
      </c>
      <c r="H406">
        <v>2237</v>
      </c>
      <c r="I406" t="s">
        <v>21</v>
      </c>
      <c r="J406">
        <f t="shared" si="38"/>
        <v>68.989999999999995</v>
      </c>
      <c r="K406" t="s">
        <v>22</v>
      </c>
      <c r="L406" s="4">
        <f t="shared" si="36"/>
        <v>43053.25</v>
      </c>
      <c r="M406" s="4">
        <f t="shared" si="39"/>
        <v>43056.25</v>
      </c>
      <c r="N406">
        <v>1510639200</v>
      </c>
      <c r="O406">
        <v>1510898400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7"/>
        <v>90</v>
      </c>
      <c r="G407" t="s">
        <v>14</v>
      </c>
      <c r="H407">
        <v>435</v>
      </c>
      <c r="I407" t="s">
        <v>21</v>
      </c>
      <c r="J407">
        <f t="shared" si="38"/>
        <v>60.98</v>
      </c>
      <c r="K407" t="s">
        <v>22</v>
      </c>
      <c r="L407" s="4">
        <f t="shared" si="36"/>
        <v>43255.208333333328</v>
      </c>
      <c r="M407" s="4">
        <f t="shared" si="39"/>
        <v>43305.208333333328</v>
      </c>
      <c r="N407">
        <v>1528088400</v>
      </c>
      <c r="O407">
        <v>1532408400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hidden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7"/>
        <v>182</v>
      </c>
      <c r="G408" t="s">
        <v>20</v>
      </c>
      <c r="H408">
        <v>645</v>
      </c>
      <c r="I408" t="s">
        <v>21</v>
      </c>
      <c r="J408">
        <f t="shared" si="38"/>
        <v>110.98</v>
      </c>
      <c r="K408" t="s">
        <v>22</v>
      </c>
      <c r="L408" s="4">
        <f t="shared" si="36"/>
        <v>41304.25</v>
      </c>
      <c r="M408" s="4">
        <f t="shared" si="39"/>
        <v>41316.25</v>
      </c>
      <c r="N408">
        <v>1359525600</v>
      </c>
      <c r="O408">
        <v>1360562400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idden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7"/>
        <v>356</v>
      </c>
      <c r="G409" t="s">
        <v>20</v>
      </c>
      <c r="H409">
        <v>484</v>
      </c>
      <c r="I409" t="s">
        <v>36</v>
      </c>
      <c r="J409">
        <f t="shared" si="38"/>
        <v>25</v>
      </c>
      <c r="K409" t="s">
        <v>37</v>
      </c>
      <c r="L409" s="4">
        <f t="shared" si="36"/>
        <v>43751.208333333328</v>
      </c>
      <c r="M409" s="4">
        <f t="shared" si="39"/>
        <v>43758.208333333328</v>
      </c>
      <c r="N409">
        <v>1570942800</v>
      </c>
      <c r="O409">
        <v>1571547600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idden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7"/>
        <v>132</v>
      </c>
      <c r="G410" t="s">
        <v>20</v>
      </c>
      <c r="H410">
        <v>154</v>
      </c>
      <c r="I410" t="s">
        <v>15</v>
      </c>
      <c r="J410">
        <f t="shared" si="38"/>
        <v>78.760000000000005</v>
      </c>
      <c r="K410" t="s">
        <v>16</v>
      </c>
      <c r="L410" s="4">
        <f t="shared" si="36"/>
        <v>42541.208333333328</v>
      </c>
      <c r="M410" s="4">
        <f t="shared" si="39"/>
        <v>42561.208333333328</v>
      </c>
      <c r="N410">
        <v>1466398800</v>
      </c>
      <c r="O410">
        <v>1468126800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7"/>
        <v>46</v>
      </c>
      <c r="G411" t="s">
        <v>14</v>
      </c>
      <c r="H411">
        <v>714</v>
      </c>
      <c r="I411" t="s">
        <v>21</v>
      </c>
      <c r="J411">
        <f t="shared" si="38"/>
        <v>87.96</v>
      </c>
      <c r="K411" t="s">
        <v>22</v>
      </c>
      <c r="L411" s="4">
        <f t="shared" si="36"/>
        <v>42843.208333333328</v>
      </c>
      <c r="M411" s="4">
        <f t="shared" si="39"/>
        <v>42847.208333333328</v>
      </c>
      <c r="N411">
        <v>1492491600</v>
      </c>
      <c r="O411">
        <v>1492837200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7"/>
        <v>36</v>
      </c>
      <c r="G412" t="s">
        <v>47</v>
      </c>
      <c r="H412">
        <v>1111</v>
      </c>
      <c r="I412" t="s">
        <v>21</v>
      </c>
      <c r="J412">
        <f t="shared" si="38"/>
        <v>49.99</v>
      </c>
      <c r="K412" t="s">
        <v>22</v>
      </c>
      <c r="L412" s="4">
        <f t="shared" si="36"/>
        <v>42122.208333333328</v>
      </c>
      <c r="M412" s="4">
        <f t="shared" si="39"/>
        <v>42122.208333333328</v>
      </c>
      <c r="N412">
        <v>1430197200</v>
      </c>
      <c r="O412">
        <v>1430197200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idden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7"/>
        <v>105</v>
      </c>
      <c r="G413" t="s">
        <v>20</v>
      </c>
      <c r="H413">
        <v>82</v>
      </c>
      <c r="I413" t="s">
        <v>21</v>
      </c>
      <c r="J413">
        <f t="shared" si="38"/>
        <v>99.52</v>
      </c>
      <c r="K413" t="s">
        <v>22</v>
      </c>
      <c r="L413" s="4">
        <f t="shared" si="36"/>
        <v>42884.208333333328</v>
      </c>
      <c r="M413" s="4">
        <f t="shared" si="39"/>
        <v>42886.208333333328</v>
      </c>
      <c r="N413">
        <v>1496034000</v>
      </c>
      <c r="O413">
        <v>1496206800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idden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7"/>
        <v>669</v>
      </c>
      <c r="G414" t="s">
        <v>20</v>
      </c>
      <c r="H414">
        <v>134</v>
      </c>
      <c r="I414" t="s">
        <v>21</v>
      </c>
      <c r="J414">
        <f t="shared" si="38"/>
        <v>104.82</v>
      </c>
      <c r="K414" t="s">
        <v>22</v>
      </c>
      <c r="L414" s="4">
        <f t="shared" si="36"/>
        <v>41642.25</v>
      </c>
      <c r="M414" s="4">
        <f t="shared" si="39"/>
        <v>41652.25</v>
      </c>
      <c r="N414">
        <v>1388728800</v>
      </c>
      <c r="O414">
        <v>1389592800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7"/>
        <v>62</v>
      </c>
      <c r="G415" t="s">
        <v>47</v>
      </c>
      <c r="H415">
        <v>1089</v>
      </c>
      <c r="I415" t="s">
        <v>21</v>
      </c>
      <c r="J415">
        <f t="shared" si="38"/>
        <v>108.01</v>
      </c>
      <c r="K415" t="s">
        <v>22</v>
      </c>
      <c r="L415" s="4">
        <f t="shared" si="36"/>
        <v>43431.25</v>
      </c>
      <c r="M415" s="4">
        <f t="shared" si="39"/>
        <v>43458.25</v>
      </c>
      <c r="N415">
        <v>1543298400</v>
      </c>
      <c r="O415">
        <v>1545631200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7"/>
        <v>85</v>
      </c>
      <c r="G416" t="s">
        <v>14</v>
      </c>
      <c r="H416">
        <v>5497</v>
      </c>
      <c r="I416" t="s">
        <v>21</v>
      </c>
      <c r="J416">
        <f t="shared" si="38"/>
        <v>29</v>
      </c>
      <c r="K416" t="s">
        <v>22</v>
      </c>
      <c r="L416" s="4">
        <f t="shared" si="36"/>
        <v>40288.208333333336</v>
      </c>
      <c r="M416" s="4">
        <f t="shared" si="39"/>
        <v>40296.208333333336</v>
      </c>
      <c r="N416">
        <v>1271739600</v>
      </c>
      <c r="O416">
        <v>1272430800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7"/>
        <v>11</v>
      </c>
      <c r="G417" t="s">
        <v>14</v>
      </c>
      <c r="H417">
        <v>418</v>
      </c>
      <c r="I417" t="s">
        <v>21</v>
      </c>
      <c r="J417">
        <f t="shared" si="38"/>
        <v>30.03</v>
      </c>
      <c r="K417" t="s">
        <v>22</v>
      </c>
      <c r="L417" s="4">
        <f t="shared" si="36"/>
        <v>40921.25</v>
      </c>
      <c r="M417" s="4">
        <f t="shared" si="39"/>
        <v>40938.25</v>
      </c>
      <c r="N417">
        <v>1326434400</v>
      </c>
      <c r="O417">
        <v>1327903200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7"/>
        <v>44</v>
      </c>
      <c r="G418" t="s">
        <v>14</v>
      </c>
      <c r="H418">
        <v>1439</v>
      </c>
      <c r="I418" t="s">
        <v>21</v>
      </c>
      <c r="J418">
        <f t="shared" si="38"/>
        <v>41.01</v>
      </c>
      <c r="K418" t="s">
        <v>22</v>
      </c>
      <c r="L418" s="4">
        <f t="shared" si="36"/>
        <v>40560.25</v>
      </c>
      <c r="M418" s="4">
        <f t="shared" si="39"/>
        <v>40569.25</v>
      </c>
      <c r="N418">
        <v>1295244000</v>
      </c>
      <c r="O418">
        <v>1296021600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7"/>
        <v>55</v>
      </c>
      <c r="G419" t="s">
        <v>14</v>
      </c>
      <c r="H419">
        <v>15</v>
      </c>
      <c r="I419" t="s">
        <v>21</v>
      </c>
      <c r="J419">
        <f t="shared" si="38"/>
        <v>62.87</v>
      </c>
      <c r="K419" t="s">
        <v>22</v>
      </c>
      <c r="L419" s="4">
        <f t="shared" si="36"/>
        <v>43407.208333333328</v>
      </c>
      <c r="M419" s="4">
        <f t="shared" si="39"/>
        <v>43431.25</v>
      </c>
      <c r="N419">
        <v>1541221200</v>
      </c>
      <c r="O419">
        <v>1543298400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7"/>
        <v>57</v>
      </c>
      <c r="G420" t="s">
        <v>14</v>
      </c>
      <c r="H420">
        <v>1999</v>
      </c>
      <c r="I420" t="s">
        <v>15</v>
      </c>
      <c r="J420">
        <f t="shared" si="38"/>
        <v>47.01</v>
      </c>
      <c r="K420" t="s">
        <v>16</v>
      </c>
      <c r="L420" s="4">
        <f t="shared" si="36"/>
        <v>41035.208333333336</v>
      </c>
      <c r="M420" s="4">
        <f t="shared" si="39"/>
        <v>41036.208333333336</v>
      </c>
      <c r="N420">
        <v>1336280400</v>
      </c>
      <c r="O420">
        <v>1336366800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idden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7"/>
        <v>123</v>
      </c>
      <c r="G421" t="s">
        <v>20</v>
      </c>
      <c r="H421">
        <v>5203</v>
      </c>
      <c r="I421" t="s">
        <v>21</v>
      </c>
      <c r="J421">
        <f t="shared" si="38"/>
        <v>27</v>
      </c>
      <c r="K421" t="s">
        <v>22</v>
      </c>
      <c r="L421" s="4">
        <f t="shared" si="36"/>
        <v>40899.25</v>
      </c>
      <c r="M421" s="4">
        <f t="shared" si="39"/>
        <v>40905.25</v>
      </c>
      <c r="N421">
        <v>1324533600</v>
      </c>
      <c r="O421">
        <v>1325052000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idden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7"/>
        <v>128</v>
      </c>
      <c r="G422" t="s">
        <v>20</v>
      </c>
      <c r="H422">
        <v>94</v>
      </c>
      <c r="I422" t="s">
        <v>21</v>
      </c>
      <c r="J422">
        <f t="shared" si="38"/>
        <v>68.33</v>
      </c>
      <c r="K422" t="s">
        <v>22</v>
      </c>
      <c r="L422" s="4">
        <f t="shared" si="36"/>
        <v>42911.208333333328</v>
      </c>
      <c r="M422" s="4">
        <f t="shared" si="39"/>
        <v>42925.208333333328</v>
      </c>
      <c r="N422">
        <v>1498366800</v>
      </c>
      <c r="O422">
        <v>1499576400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7"/>
        <v>64</v>
      </c>
      <c r="G423" t="s">
        <v>14</v>
      </c>
      <c r="H423">
        <v>118</v>
      </c>
      <c r="I423" t="s">
        <v>21</v>
      </c>
      <c r="J423">
        <f t="shared" si="38"/>
        <v>50.97</v>
      </c>
      <c r="K423" t="s">
        <v>22</v>
      </c>
      <c r="L423" s="4">
        <f t="shared" si="36"/>
        <v>42915.208333333328</v>
      </c>
      <c r="M423" s="4">
        <f t="shared" si="39"/>
        <v>42945.208333333328</v>
      </c>
      <c r="N423">
        <v>1498712400</v>
      </c>
      <c r="O423">
        <v>1501304400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hidden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7"/>
        <v>127</v>
      </c>
      <c r="G424" t="s">
        <v>20</v>
      </c>
      <c r="H424">
        <v>205</v>
      </c>
      <c r="I424" t="s">
        <v>21</v>
      </c>
      <c r="J424">
        <f t="shared" si="38"/>
        <v>54.02</v>
      </c>
      <c r="K424" t="s">
        <v>22</v>
      </c>
      <c r="L424" s="4">
        <f t="shared" ref="L424:L487" si="42">(((N424/60)/60)/24)+DATE(1970,1,1)</f>
        <v>40285.208333333336</v>
      </c>
      <c r="M424" s="4">
        <f t="shared" si="39"/>
        <v>40305.208333333336</v>
      </c>
      <c r="N424">
        <v>1271480400</v>
      </c>
      <c r="O424">
        <v>1273208400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7"/>
        <v>11</v>
      </c>
      <c r="G425" t="s">
        <v>14</v>
      </c>
      <c r="H425">
        <v>162</v>
      </c>
      <c r="I425" t="s">
        <v>21</v>
      </c>
      <c r="J425">
        <f t="shared" si="38"/>
        <v>97.06</v>
      </c>
      <c r="K425" t="s">
        <v>22</v>
      </c>
      <c r="L425" s="4">
        <f t="shared" si="42"/>
        <v>40808.208333333336</v>
      </c>
      <c r="M425" s="4">
        <f t="shared" si="39"/>
        <v>40810.208333333336</v>
      </c>
      <c r="N425">
        <v>1316667600</v>
      </c>
      <c r="O425">
        <v>1316840400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7"/>
        <v>40</v>
      </c>
      <c r="G426" t="s">
        <v>14</v>
      </c>
      <c r="H426">
        <v>83</v>
      </c>
      <c r="I426" t="s">
        <v>21</v>
      </c>
      <c r="J426">
        <f t="shared" si="38"/>
        <v>24.87</v>
      </c>
      <c r="K426" t="s">
        <v>22</v>
      </c>
      <c r="L426" s="4">
        <f t="shared" si="42"/>
        <v>43208.208333333328</v>
      </c>
      <c r="M426" s="4">
        <f t="shared" si="39"/>
        <v>43214.208333333328</v>
      </c>
      <c r="N426">
        <v>1524027600</v>
      </c>
      <c r="O426">
        <v>1524546000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idden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7"/>
        <v>288</v>
      </c>
      <c r="G427" t="s">
        <v>20</v>
      </c>
      <c r="H427">
        <v>92</v>
      </c>
      <c r="I427" t="s">
        <v>21</v>
      </c>
      <c r="J427">
        <f t="shared" si="38"/>
        <v>84.42</v>
      </c>
      <c r="K427" t="s">
        <v>22</v>
      </c>
      <c r="L427" s="4">
        <f t="shared" si="42"/>
        <v>42213.208333333328</v>
      </c>
      <c r="M427" s="4">
        <f t="shared" si="39"/>
        <v>42219.208333333328</v>
      </c>
      <c r="N427">
        <v>1438059600</v>
      </c>
      <c r="O427">
        <v>1438578000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idden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7"/>
        <v>573</v>
      </c>
      <c r="G428" t="s">
        <v>20</v>
      </c>
      <c r="H428">
        <v>219</v>
      </c>
      <c r="I428" t="s">
        <v>21</v>
      </c>
      <c r="J428">
        <f t="shared" si="38"/>
        <v>47.09</v>
      </c>
      <c r="K428" t="s">
        <v>22</v>
      </c>
      <c r="L428" s="4">
        <f t="shared" si="42"/>
        <v>41332.25</v>
      </c>
      <c r="M428" s="4">
        <f t="shared" si="39"/>
        <v>41339.25</v>
      </c>
      <c r="N428">
        <v>1361944800</v>
      </c>
      <c r="O428">
        <v>1362549600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idden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7"/>
        <v>113</v>
      </c>
      <c r="G429" t="s">
        <v>20</v>
      </c>
      <c r="H429">
        <v>2526</v>
      </c>
      <c r="I429" t="s">
        <v>21</v>
      </c>
      <c r="J429">
        <f t="shared" si="38"/>
        <v>78</v>
      </c>
      <c r="K429" t="s">
        <v>22</v>
      </c>
      <c r="L429" s="4">
        <f t="shared" si="42"/>
        <v>41895.208333333336</v>
      </c>
      <c r="M429" s="4">
        <f t="shared" si="39"/>
        <v>41927.208333333336</v>
      </c>
      <c r="N429">
        <v>1410584400</v>
      </c>
      <c r="O429">
        <v>1413349200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7"/>
        <v>46</v>
      </c>
      <c r="G430" t="s">
        <v>14</v>
      </c>
      <c r="H430">
        <v>747</v>
      </c>
      <c r="I430" t="s">
        <v>21</v>
      </c>
      <c r="J430">
        <f t="shared" si="38"/>
        <v>62.97</v>
      </c>
      <c r="K430" t="s">
        <v>22</v>
      </c>
      <c r="L430" s="4">
        <f t="shared" si="42"/>
        <v>40585.25</v>
      </c>
      <c r="M430" s="4">
        <f t="shared" si="39"/>
        <v>40592.25</v>
      </c>
      <c r="N430">
        <v>1297404000</v>
      </c>
      <c r="O430">
        <v>1298008800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7"/>
        <v>91</v>
      </c>
      <c r="G431" t="s">
        <v>74</v>
      </c>
      <c r="H431">
        <v>2138</v>
      </c>
      <c r="I431" t="s">
        <v>21</v>
      </c>
      <c r="J431">
        <f t="shared" si="38"/>
        <v>81.010000000000005</v>
      </c>
      <c r="K431" t="s">
        <v>22</v>
      </c>
      <c r="L431" s="4">
        <f t="shared" si="42"/>
        <v>41680.25</v>
      </c>
      <c r="M431" s="4">
        <f t="shared" si="39"/>
        <v>41708.208333333336</v>
      </c>
      <c r="N431">
        <v>1392012000</v>
      </c>
      <c r="O431">
        <v>1394427600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7"/>
        <v>68</v>
      </c>
      <c r="G432" t="s">
        <v>14</v>
      </c>
      <c r="H432">
        <v>84</v>
      </c>
      <c r="I432" t="s">
        <v>21</v>
      </c>
      <c r="J432">
        <f t="shared" si="38"/>
        <v>65.319999999999993</v>
      </c>
      <c r="K432" t="s">
        <v>22</v>
      </c>
      <c r="L432" s="4">
        <f t="shared" si="42"/>
        <v>43737.208333333328</v>
      </c>
      <c r="M432" s="4">
        <f t="shared" si="39"/>
        <v>43771.208333333328</v>
      </c>
      <c r="N432">
        <v>1569733200</v>
      </c>
      <c r="O432">
        <v>1572670800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idden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7"/>
        <v>192</v>
      </c>
      <c r="G433" t="s">
        <v>20</v>
      </c>
      <c r="H433">
        <v>94</v>
      </c>
      <c r="I433" t="s">
        <v>21</v>
      </c>
      <c r="J433">
        <f t="shared" si="38"/>
        <v>104.44</v>
      </c>
      <c r="K433" t="s">
        <v>22</v>
      </c>
      <c r="L433" s="4">
        <f t="shared" si="42"/>
        <v>43273.208333333328</v>
      </c>
      <c r="M433" s="4">
        <f t="shared" si="39"/>
        <v>43290.208333333328</v>
      </c>
      <c r="N433">
        <v>1529643600</v>
      </c>
      <c r="O433">
        <v>1531112400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7"/>
        <v>83</v>
      </c>
      <c r="G434" t="s">
        <v>14</v>
      </c>
      <c r="H434">
        <v>91</v>
      </c>
      <c r="I434" t="s">
        <v>21</v>
      </c>
      <c r="J434">
        <f t="shared" si="38"/>
        <v>69.989999999999995</v>
      </c>
      <c r="K434" t="s">
        <v>22</v>
      </c>
      <c r="L434" s="4">
        <f t="shared" si="42"/>
        <v>41761.208333333336</v>
      </c>
      <c r="M434" s="4">
        <f t="shared" si="39"/>
        <v>41781.208333333336</v>
      </c>
      <c r="N434">
        <v>1399006800</v>
      </c>
      <c r="O434">
        <v>1400734800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7"/>
        <v>54</v>
      </c>
      <c r="G435" t="s">
        <v>14</v>
      </c>
      <c r="H435">
        <v>792</v>
      </c>
      <c r="I435" t="s">
        <v>21</v>
      </c>
      <c r="J435">
        <f t="shared" si="38"/>
        <v>83.02</v>
      </c>
      <c r="K435" t="s">
        <v>22</v>
      </c>
      <c r="L435" s="4">
        <f t="shared" si="42"/>
        <v>41603.25</v>
      </c>
      <c r="M435" s="4">
        <f t="shared" si="39"/>
        <v>41619.25</v>
      </c>
      <c r="N435">
        <v>1385359200</v>
      </c>
      <c r="O435">
        <v>1386741600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7"/>
        <v>17</v>
      </c>
      <c r="G436" t="s">
        <v>74</v>
      </c>
      <c r="H436">
        <v>10</v>
      </c>
      <c r="I436" t="s">
        <v>15</v>
      </c>
      <c r="J436">
        <f t="shared" si="38"/>
        <v>90.3</v>
      </c>
      <c r="K436" t="s">
        <v>16</v>
      </c>
      <c r="L436" s="4">
        <f t="shared" si="42"/>
        <v>42705.25</v>
      </c>
      <c r="M436" s="4">
        <f t="shared" si="39"/>
        <v>42719.25</v>
      </c>
      <c r="N436">
        <v>1480572000</v>
      </c>
      <c r="O436">
        <v>1481781600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idden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7"/>
        <v>117</v>
      </c>
      <c r="G437" t="s">
        <v>20</v>
      </c>
      <c r="H437">
        <v>1713</v>
      </c>
      <c r="I437" t="s">
        <v>107</v>
      </c>
      <c r="J437">
        <f t="shared" si="38"/>
        <v>103.98</v>
      </c>
      <c r="K437" t="s">
        <v>108</v>
      </c>
      <c r="L437" s="4">
        <f t="shared" si="42"/>
        <v>41988.25</v>
      </c>
      <c r="M437" s="4">
        <f t="shared" si="39"/>
        <v>42000.25</v>
      </c>
      <c r="N437">
        <v>1418623200</v>
      </c>
      <c r="O437">
        <v>1419660000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idden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7"/>
        <v>1052</v>
      </c>
      <c r="G438" t="s">
        <v>20</v>
      </c>
      <c r="H438">
        <v>249</v>
      </c>
      <c r="I438" t="s">
        <v>21</v>
      </c>
      <c r="J438">
        <f t="shared" si="38"/>
        <v>54.93</v>
      </c>
      <c r="K438" t="s">
        <v>22</v>
      </c>
      <c r="L438" s="4">
        <f t="shared" si="42"/>
        <v>43575.208333333328</v>
      </c>
      <c r="M438" s="4">
        <f t="shared" si="39"/>
        <v>43576.208333333328</v>
      </c>
      <c r="N438">
        <v>1555736400</v>
      </c>
      <c r="O438">
        <v>1555822800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idden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7"/>
        <v>123</v>
      </c>
      <c r="G439" t="s">
        <v>20</v>
      </c>
      <c r="H439">
        <v>192</v>
      </c>
      <c r="I439" t="s">
        <v>21</v>
      </c>
      <c r="J439">
        <f t="shared" si="38"/>
        <v>51.92</v>
      </c>
      <c r="K439" t="s">
        <v>22</v>
      </c>
      <c r="L439" s="4">
        <f t="shared" si="42"/>
        <v>42260.208333333328</v>
      </c>
      <c r="M439" s="4">
        <f t="shared" si="39"/>
        <v>42263.208333333328</v>
      </c>
      <c r="N439">
        <v>1442120400</v>
      </c>
      <c r="O439">
        <v>1442379600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hidden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7"/>
        <v>179</v>
      </c>
      <c r="G440" t="s">
        <v>20</v>
      </c>
      <c r="H440">
        <v>247</v>
      </c>
      <c r="I440" t="s">
        <v>21</v>
      </c>
      <c r="J440">
        <f t="shared" si="38"/>
        <v>60.03</v>
      </c>
      <c r="K440" t="s">
        <v>22</v>
      </c>
      <c r="L440" s="4">
        <f t="shared" si="42"/>
        <v>41337.25</v>
      </c>
      <c r="M440" s="4">
        <f t="shared" si="39"/>
        <v>41367.208333333336</v>
      </c>
      <c r="N440">
        <v>1362376800</v>
      </c>
      <c r="O440">
        <v>1364965200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idden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7"/>
        <v>355</v>
      </c>
      <c r="G441" t="s">
        <v>20</v>
      </c>
      <c r="H441">
        <v>2293</v>
      </c>
      <c r="I441" t="s">
        <v>21</v>
      </c>
      <c r="J441">
        <f t="shared" si="38"/>
        <v>44</v>
      </c>
      <c r="K441" t="s">
        <v>22</v>
      </c>
      <c r="L441" s="4">
        <f t="shared" si="42"/>
        <v>42680.208333333328</v>
      </c>
      <c r="M441" s="4">
        <f t="shared" si="39"/>
        <v>42687.25</v>
      </c>
      <c r="N441">
        <v>1478408400</v>
      </c>
      <c r="O441">
        <v>1479016800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idden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7"/>
        <v>162</v>
      </c>
      <c r="G442" t="s">
        <v>20</v>
      </c>
      <c r="H442">
        <v>3131</v>
      </c>
      <c r="I442" t="s">
        <v>21</v>
      </c>
      <c r="J442">
        <f t="shared" si="38"/>
        <v>53</v>
      </c>
      <c r="K442" t="s">
        <v>22</v>
      </c>
      <c r="L442" s="4">
        <f t="shared" si="42"/>
        <v>42916.208333333328</v>
      </c>
      <c r="M442" s="4">
        <f t="shared" si="39"/>
        <v>42926.208333333328</v>
      </c>
      <c r="N442">
        <v>1498798800</v>
      </c>
      <c r="O442">
        <v>1499662800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7"/>
        <v>25</v>
      </c>
      <c r="G443" t="s">
        <v>14</v>
      </c>
      <c r="H443">
        <v>32</v>
      </c>
      <c r="I443" t="s">
        <v>21</v>
      </c>
      <c r="J443">
        <f t="shared" si="38"/>
        <v>54.5</v>
      </c>
      <c r="K443" t="s">
        <v>22</v>
      </c>
      <c r="L443" s="4">
        <f t="shared" si="42"/>
        <v>41025.208333333336</v>
      </c>
      <c r="M443" s="4">
        <f t="shared" si="39"/>
        <v>41053.208333333336</v>
      </c>
      <c r="N443">
        <v>1335416400</v>
      </c>
      <c r="O443">
        <v>1337835600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idden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7"/>
        <v>199</v>
      </c>
      <c r="G444" t="s">
        <v>20</v>
      </c>
      <c r="H444">
        <v>143</v>
      </c>
      <c r="I444" t="s">
        <v>107</v>
      </c>
      <c r="J444">
        <f t="shared" si="38"/>
        <v>75.040000000000006</v>
      </c>
      <c r="K444" t="s">
        <v>108</v>
      </c>
      <c r="L444" s="4">
        <f t="shared" si="42"/>
        <v>42980.208333333328</v>
      </c>
      <c r="M444" s="4">
        <f t="shared" si="39"/>
        <v>42996.208333333328</v>
      </c>
      <c r="N444">
        <v>1504328400</v>
      </c>
      <c r="O444">
        <v>1505710800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7"/>
        <v>35</v>
      </c>
      <c r="G445" t="s">
        <v>74</v>
      </c>
      <c r="H445">
        <v>90</v>
      </c>
      <c r="I445" t="s">
        <v>21</v>
      </c>
      <c r="J445">
        <f t="shared" si="38"/>
        <v>35.909999999999997</v>
      </c>
      <c r="K445" t="s">
        <v>22</v>
      </c>
      <c r="L445" s="4">
        <f t="shared" si="42"/>
        <v>40451.208333333336</v>
      </c>
      <c r="M445" s="4">
        <f t="shared" si="39"/>
        <v>40470.208333333336</v>
      </c>
      <c r="N445">
        <v>1285822800</v>
      </c>
      <c r="O445">
        <v>1287464400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idden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7"/>
        <v>176</v>
      </c>
      <c r="G446" t="s">
        <v>20</v>
      </c>
      <c r="H446">
        <v>296</v>
      </c>
      <c r="I446" t="s">
        <v>21</v>
      </c>
      <c r="J446">
        <f t="shared" si="38"/>
        <v>36.950000000000003</v>
      </c>
      <c r="K446" t="s">
        <v>22</v>
      </c>
      <c r="L446" s="4">
        <f t="shared" si="42"/>
        <v>40748.208333333336</v>
      </c>
      <c r="M446" s="4">
        <f t="shared" si="39"/>
        <v>40750.208333333336</v>
      </c>
      <c r="N446">
        <v>1311483600</v>
      </c>
      <c r="O446">
        <v>1311656400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hidden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7"/>
        <v>511</v>
      </c>
      <c r="G447" t="s">
        <v>20</v>
      </c>
      <c r="H447">
        <v>170</v>
      </c>
      <c r="I447" t="s">
        <v>21</v>
      </c>
      <c r="J447">
        <f t="shared" si="38"/>
        <v>63.17</v>
      </c>
      <c r="K447" t="s">
        <v>22</v>
      </c>
      <c r="L447" s="4">
        <f t="shared" si="42"/>
        <v>40515.25</v>
      </c>
      <c r="M447" s="4">
        <f t="shared" si="39"/>
        <v>40536.25</v>
      </c>
      <c r="N447">
        <v>1291356000</v>
      </c>
      <c r="O447">
        <v>1293170400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7"/>
        <v>82</v>
      </c>
      <c r="G448" t="s">
        <v>14</v>
      </c>
      <c r="H448">
        <v>186</v>
      </c>
      <c r="I448" t="s">
        <v>21</v>
      </c>
      <c r="J448">
        <f t="shared" si="38"/>
        <v>29.99</v>
      </c>
      <c r="K448" t="s">
        <v>22</v>
      </c>
      <c r="L448" s="4">
        <f t="shared" si="42"/>
        <v>41261.25</v>
      </c>
      <c r="M448" s="4">
        <f t="shared" si="39"/>
        <v>41263.25</v>
      </c>
      <c r="N448">
        <v>1355810400</v>
      </c>
      <c r="O448">
        <v>1355983200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7"/>
        <v>24</v>
      </c>
      <c r="G449" t="s">
        <v>74</v>
      </c>
      <c r="H449">
        <v>439</v>
      </c>
      <c r="I449" t="s">
        <v>40</v>
      </c>
      <c r="J449">
        <f t="shared" si="38"/>
        <v>86</v>
      </c>
      <c r="K449" t="s">
        <v>41</v>
      </c>
      <c r="L449" s="4">
        <f t="shared" si="42"/>
        <v>43088.25</v>
      </c>
      <c r="M449" s="4">
        <f t="shared" si="39"/>
        <v>43104.25</v>
      </c>
      <c r="N449">
        <v>1513663200</v>
      </c>
      <c r="O449">
        <v>1515045600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7"/>
        <v>50</v>
      </c>
      <c r="G450" t="s">
        <v>14</v>
      </c>
      <c r="H450">
        <v>605</v>
      </c>
      <c r="I450" t="s">
        <v>21</v>
      </c>
      <c r="J450">
        <f t="shared" si="38"/>
        <v>75.010000000000005</v>
      </c>
      <c r="K450" t="s">
        <v>22</v>
      </c>
      <c r="L450" s="4">
        <f t="shared" si="42"/>
        <v>41378.208333333336</v>
      </c>
      <c r="M450" s="4">
        <f t="shared" si="39"/>
        <v>41380.208333333336</v>
      </c>
      <c r="N450">
        <v>1365915600</v>
      </c>
      <c r="O450">
        <v>1366088400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idden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3">ROUND((E451/D451)*100,0)</f>
        <v>967</v>
      </c>
      <c r="G451" t="s">
        <v>20</v>
      </c>
      <c r="H451">
        <v>86</v>
      </c>
      <c r="I451" t="s">
        <v>36</v>
      </c>
      <c r="J451">
        <f t="shared" ref="J451:J514" si="44">IF(H451=0,0,ROUND(E451/H451,2))</f>
        <v>101.2</v>
      </c>
      <c r="K451" t="s">
        <v>37</v>
      </c>
      <c r="L451" s="4">
        <f t="shared" si="42"/>
        <v>43530.25</v>
      </c>
      <c r="M451" s="4">
        <f t="shared" ref="M451:M514" si="45">(((O451/60)/60)/24)+DATE(1970,1,1)</f>
        <v>43547.208333333328</v>
      </c>
      <c r="N451">
        <v>1551852000</v>
      </c>
      <c r="O451">
        <v>1553317200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3"/>
        <v>4</v>
      </c>
      <c r="G452" t="s">
        <v>14</v>
      </c>
      <c r="H452">
        <v>1</v>
      </c>
      <c r="I452" t="s">
        <v>15</v>
      </c>
      <c r="J452">
        <f t="shared" si="44"/>
        <v>4</v>
      </c>
      <c r="K452" t="s">
        <v>16</v>
      </c>
      <c r="L452" s="4">
        <f t="shared" si="42"/>
        <v>43394.208333333328</v>
      </c>
      <c r="M452" s="4">
        <f t="shared" si="45"/>
        <v>43417.25</v>
      </c>
      <c r="N452">
        <v>1540098000</v>
      </c>
      <c r="O452">
        <v>1542088800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idden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3"/>
        <v>123</v>
      </c>
      <c r="G453" t="s">
        <v>20</v>
      </c>
      <c r="H453">
        <v>6286</v>
      </c>
      <c r="I453" t="s">
        <v>21</v>
      </c>
      <c r="J453">
        <f t="shared" si="44"/>
        <v>29</v>
      </c>
      <c r="K453" t="s">
        <v>22</v>
      </c>
      <c r="L453" s="4">
        <f t="shared" si="42"/>
        <v>42935.208333333328</v>
      </c>
      <c r="M453" s="4">
        <f t="shared" si="45"/>
        <v>42966.208333333328</v>
      </c>
      <c r="N453">
        <v>1500440400</v>
      </c>
      <c r="O453">
        <v>1503118800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3"/>
        <v>63</v>
      </c>
      <c r="G454" t="s">
        <v>14</v>
      </c>
      <c r="H454">
        <v>31</v>
      </c>
      <c r="I454" t="s">
        <v>21</v>
      </c>
      <c r="J454">
        <f t="shared" si="44"/>
        <v>98.23</v>
      </c>
      <c r="K454" t="s">
        <v>22</v>
      </c>
      <c r="L454" s="4">
        <f t="shared" si="42"/>
        <v>40365.208333333336</v>
      </c>
      <c r="M454" s="4">
        <f t="shared" si="45"/>
        <v>40366.208333333336</v>
      </c>
      <c r="N454">
        <v>1278392400</v>
      </c>
      <c r="O454">
        <v>1278478800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3"/>
        <v>56</v>
      </c>
      <c r="G455" t="s">
        <v>14</v>
      </c>
      <c r="H455">
        <v>1181</v>
      </c>
      <c r="I455" t="s">
        <v>21</v>
      </c>
      <c r="J455">
        <f t="shared" si="44"/>
        <v>87</v>
      </c>
      <c r="K455" t="s">
        <v>22</v>
      </c>
      <c r="L455" s="4">
        <f t="shared" si="42"/>
        <v>42705.25</v>
      </c>
      <c r="M455" s="4">
        <f t="shared" si="45"/>
        <v>42746.25</v>
      </c>
      <c r="N455">
        <v>1480572000</v>
      </c>
      <c r="O455">
        <v>1484114400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3"/>
        <v>44</v>
      </c>
      <c r="G456" t="s">
        <v>14</v>
      </c>
      <c r="H456">
        <v>39</v>
      </c>
      <c r="I456" t="s">
        <v>21</v>
      </c>
      <c r="J456">
        <f t="shared" si="44"/>
        <v>45.21</v>
      </c>
      <c r="K456" t="s">
        <v>22</v>
      </c>
      <c r="L456" s="4">
        <f t="shared" si="42"/>
        <v>41568.208333333336</v>
      </c>
      <c r="M456" s="4">
        <f t="shared" si="45"/>
        <v>41604.25</v>
      </c>
      <c r="N456">
        <v>1382331600</v>
      </c>
      <c r="O456">
        <v>1385445600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idden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3"/>
        <v>118</v>
      </c>
      <c r="G457" t="s">
        <v>20</v>
      </c>
      <c r="H457">
        <v>3727</v>
      </c>
      <c r="I457" t="s">
        <v>21</v>
      </c>
      <c r="J457">
        <f t="shared" si="44"/>
        <v>37</v>
      </c>
      <c r="K457" t="s">
        <v>22</v>
      </c>
      <c r="L457" s="4">
        <f t="shared" si="42"/>
        <v>40809.208333333336</v>
      </c>
      <c r="M457" s="4">
        <f t="shared" si="45"/>
        <v>40832.208333333336</v>
      </c>
      <c r="N457">
        <v>1316754000</v>
      </c>
      <c r="O457">
        <v>1318741200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hidden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3"/>
        <v>104</v>
      </c>
      <c r="G458" t="s">
        <v>20</v>
      </c>
      <c r="H458">
        <v>1605</v>
      </c>
      <c r="I458" t="s">
        <v>21</v>
      </c>
      <c r="J458">
        <f t="shared" si="44"/>
        <v>94.98</v>
      </c>
      <c r="K458" t="s">
        <v>22</v>
      </c>
      <c r="L458" s="4">
        <f t="shared" si="42"/>
        <v>43141.25</v>
      </c>
      <c r="M458" s="4">
        <f t="shared" si="45"/>
        <v>43141.25</v>
      </c>
      <c r="N458">
        <v>1518242400</v>
      </c>
      <c r="O458">
        <v>1518242400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3"/>
        <v>27</v>
      </c>
      <c r="G459" t="s">
        <v>14</v>
      </c>
      <c r="H459">
        <v>46</v>
      </c>
      <c r="I459" t="s">
        <v>21</v>
      </c>
      <c r="J459">
        <f t="shared" si="44"/>
        <v>28.96</v>
      </c>
      <c r="K459" t="s">
        <v>22</v>
      </c>
      <c r="L459" s="4">
        <f t="shared" si="42"/>
        <v>42657.208333333328</v>
      </c>
      <c r="M459" s="4">
        <f t="shared" si="45"/>
        <v>42659.208333333328</v>
      </c>
      <c r="N459">
        <v>1476421200</v>
      </c>
      <c r="O459">
        <v>1476594000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idden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3"/>
        <v>351</v>
      </c>
      <c r="G460" t="s">
        <v>20</v>
      </c>
      <c r="H460">
        <v>2120</v>
      </c>
      <c r="I460" t="s">
        <v>21</v>
      </c>
      <c r="J460">
        <f t="shared" si="44"/>
        <v>55.99</v>
      </c>
      <c r="K460" t="s">
        <v>22</v>
      </c>
      <c r="L460" s="4">
        <f t="shared" si="42"/>
        <v>40265.208333333336</v>
      </c>
      <c r="M460" s="4">
        <f t="shared" si="45"/>
        <v>40309.208333333336</v>
      </c>
      <c r="N460">
        <v>1269752400</v>
      </c>
      <c r="O460">
        <v>1273554000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3"/>
        <v>90</v>
      </c>
      <c r="G461" t="s">
        <v>14</v>
      </c>
      <c r="H461">
        <v>105</v>
      </c>
      <c r="I461" t="s">
        <v>21</v>
      </c>
      <c r="J461">
        <f t="shared" si="44"/>
        <v>54.04</v>
      </c>
      <c r="K461" t="s">
        <v>22</v>
      </c>
      <c r="L461" s="4">
        <f t="shared" si="42"/>
        <v>42001.25</v>
      </c>
      <c r="M461" s="4">
        <f t="shared" si="45"/>
        <v>42026.25</v>
      </c>
      <c r="N461">
        <v>1419746400</v>
      </c>
      <c r="O461">
        <v>1421906400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idden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3"/>
        <v>172</v>
      </c>
      <c r="G462" t="s">
        <v>20</v>
      </c>
      <c r="H462">
        <v>50</v>
      </c>
      <c r="I462" t="s">
        <v>21</v>
      </c>
      <c r="J462">
        <f t="shared" si="44"/>
        <v>82.38</v>
      </c>
      <c r="K462" t="s">
        <v>22</v>
      </c>
      <c r="L462" s="4">
        <f t="shared" si="42"/>
        <v>40399.208333333336</v>
      </c>
      <c r="M462" s="4">
        <f t="shared" si="45"/>
        <v>40402.208333333336</v>
      </c>
      <c r="N462">
        <v>1281330000</v>
      </c>
      <c r="O462">
        <v>1281589200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idden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3"/>
        <v>141</v>
      </c>
      <c r="G463" t="s">
        <v>20</v>
      </c>
      <c r="H463">
        <v>2080</v>
      </c>
      <c r="I463" t="s">
        <v>21</v>
      </c>
      <c r="J463">
        <f t="shared" si="44"/>
        <v>67</v>
      </c>
      <c r="K463" t="s">
        <v>22</v>
      </c>
      <c r="L463" s="4">
        <f t="shared" si="42"/>
        <v>41757.208333333336</v>
      </c>
      <c r="M463" s="4">
        <f t="shared" si="45"/>
        <v>41777.208333333336</v>
      </c>
      <c r="N463">
        <v>1398661200</v>
      </c>
      <c r="O463">
        <v>1400389200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3"/>
        <v>31</v>
      </c>
      <c r="G464" t="s">
        <v>14</v>
      </c>
      <c r="H464">
        <v>535</v>
      </c>
      <c r="I464" t="s">
        <v>21</v>
      </c>
      <c r="J464">
        <f t="shared" si="44"/>
        <v>107.91</v>
      </c>
      <c r="K464" t="s">
        <v>22</v>
      </c>
      <c r="L464" s="4">
        <f t="shared" si="42"/>
        <v>41304.25</v>
      </c>
      <c r="M464" s="4">
        <f t="shared" si="45"/>
        <v>41342.25</v>
      </c>
      <c r="N464">
        <v>1359525600</v>
      </c>
      <c r="O464">
        <v>1362808800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hidden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3"/>
        <v>108</v>
      </c>
      <c r="G465" t="s">
        <v>20</v>
      </c>
      <c r="H465">
        <v>2105</v>
      </c>
      <c r="I465" t="s">
        <v>21</v>
      </c>
      <c r="J465">
        <f t="shared" si="44"/>
        <v>69.010000000000005</v>
      </c>
      <c r="K465" t="s">
        <v>22</v>
      </c>
      <c r="L465" s="4">
        <f t="shared" si="42"/>
        <v>41639.25</v>
      </c>
      <c r="M465" s="4">
        <f t="shared" si="45"/>
        <v>41643.25</v>
      </c>
      <c r="N465">
        <v>1388469600</v>
      </c>
      <c r="O465">
        <v>1388815200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idden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3"/>
        <v>133</v>
      </c>
      <c r="G466" t="s">
        <v>20</v>
      </c>
      <c r="H466">
        <v>2436</v>
      </c>
      <c r="I466" t="s">
        <v>21</v>
      </c>
      <c r="J466">
        <f t="shared" si="44"/>
        <v>39.01</v>
      </c>
      <c r="K466" t="s">
        <v>22</v>
      </c>
      <c r="L466" s="4">
        <f t="shared" si="42"/>
        <v>43142.25</v>
      </c>
      <c r="M466" s="4">
        <f t="shared" si="45"/>
        <v>43156.25</v>
      </c>
      <c r="N466">
        <v>1518328800</v>
      </c>
      <c r="O466">
        <v>1519538400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idden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3"/>
        <v>188</v>
      </c>
      <c r="G467" t="s">
        <v>20</v>
      </c>
      <c r="H467">
        <v>80</v>
      </c>
      <c r="I467" t="s">
        <v>21</v>
      </c>
      <c r="J467">
        <f t="shared" si="44"/>
        <v>110.36</v>
      </c>
      <c r="K467" t="s">
        <v>22</v>
      </c>
      <c r="L467" s="4">
        <f t="shared" si="42"/>
        <v>43127.25</v>
      </c>
      <c r="M467" s="4">
        <f t="shared" si="45"/>
        <v>43136.25</v>
      </c>
      <c r="N467">
        <v>1517032800</v>
      </c>
      <c r="O467">
        <v>1517810400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idden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3"/>
        <v>332</v>
      </c>
      <c r="G468" t="s">
        <v>20</v>
      </c>
      <c r="H468">
        <v>42</v>
      </c>
      <c r="I468" t="s">
        <v>21</v>
      </c>
      <c r="J468">
        <f t="shared" si="44"/>
        <v>94.86</v>
      </c>
      <c r="K468" t="s">
        <v>22</v>
      </c>
      <c r="L468" s="4">
        <f t="shared" si="42"/>
        <v>41409.208333333336</v>
      </c>
      <c r="M468" s="4">
        <f t="shared" si="45"/>
        <v>41432.208333333336</v>
      </c>
      <c r="N468">
        <v>1368594000</v>
      </c>
      <c r="O468">
        <v>1370581200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hidden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3"/>
        <v>575</v>
      </c>
      <c r="G469" t="s">
        <v>20</v>
      </c>
      <c r="H469">
        <v>139</v>
      </c>
      <c r="I469" t="s">
        <v>15</v>
      </c>
      <c r="J469">
        <f t="shared" si="44"/>
        <v>57.94</v>
      </c>
      <c r="K469" t="s">
        <v>16</v>
      </c>
      <c r="L469" s="4">
        <f t="shared" si="42"/>
        <v>42331.25</v>
      </c>
      <c r="M469" s="4">
        <f t="shared" si="45"/>
        <v>42338.25</v>
      </c>
      <c r="N469">
        <v>1448258400</v>
      </c>
      <c r="O469">
        <v>1448863200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3"/>
        <v>41</v>
      </c>
      <c r="G470" t="s">
        <v>14</v>
      </c>
      <c r="H470">
        <v>16</v>
      </c>
      <c r="I470" t="s">
        <v>21</v>
      </c>
      <c r="J470">
        <f t="shared" si="44"/>
        <v>101.25</v>
      </c>
      <c r="K470" t="s">
        <v>22</v>
      </c>
      <c r="L470" s="4">
        <f t="shared" si="42"/>
        <v>43569.208333333328</v>
      </c>
      <c r="M470" s="4">
        <f t="shared" si="45"/>
        <v>43585.208333333328</v>
      </c>
      <c r="N470">
        <v>1555218000</v>
      </c>
      <c r="O470">
        <v>1556600400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idden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3"/>
        <v>184</v>
      </c>
      <c r="G471" t="s">
        <v>20</v>
      </c>
      <c r="H471">
        <v>159</v>
      </c>
      <c r="I471" t="s">
        <v>21</v>
      </c>
      <c r="J471">
        <f t="shared" si="44"/>
        <v>64.959999999999994</v>
      </c>
      <c r="K471" t="s">
        <v>22</v>
      </c>
      <c r="L471" s="4">
        <f t="shared" si="42"/>
        <v>42142.208333333328</v>
      </c>
      <c r="M471" s="4">
        <f t="shared" si="45"/>
        <v>42144.208333333328</v>
      </c>
      <c r="N471">
        <v>1431925200</v>
      </c>
      <c r="O471">
        <v>1432098000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idden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3"/>
        <v>286</v>
      </c>
      <c r="G472" t="s">
        <v>20</v>
      </c>
      <c r="H472">
        <v>381</v>
      </c>
      <c r="I472" t="s">
        <v>21</v>
      </c>
      <c r="J472">
        <f t="shared" si="44"/>
        <v>27.01</v>
      </c>
      <c r="K472" t="s">
        <v>22</v>
      </c>
      <c r="L472" s="4">
        <f t="shared" si="42"/>
        <v>42716.25</v>
      </c>
      <c r="M472" s="4">
        <f t="shared" si="45"/>
        <v>42723.25</v>
      </c>
      <c r="N472">
        <v>1481522400</v>
      </c>
      <c r="O472">
        <v>1482127200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idden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3"/>
        <v>319</v>
      </c>
      <c r="G473" t="s">
        <v>20</v>
      </c>
      <c r="H473">
        <v>194</v>
      </c>
      <c r="I473" t="s">
        <v>40</v>
      </c>
      <c r="J473">
        <f t="shared" si="44"/>
        <v>50.97</v>
      </c>
      <c r="K473" t="s">
        <v>41</v>
      </c>
      <c r="L473" s="4">
        <f t="shared" si="42"/>
        <v>41031.208333333336</v>
      </c>
      <c r="M473" s="4">
        <f t="shared" si="45"/>
        <v>41031.208333333336</v>
      </c>
      <c r="N473">
        <v>1335934800</v>
      </c>
      <c r="O473">
        <v>1335934800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3"/>
        <v>39</v>
      </c>
      <c r="G474" t="s">
        <v>14</v>
      </c>
      <c r="H474">
        <v>575</v>
      </c>
      <c r="I474" t="s">
        <v>21</v>
      </c>
      <c r="J474">
        <f t="shared" si="44"/>
        <v>104.94</v>
      </c>
      <c r="K474" t="s">
        <v>22</v>
      </c>
      <c r="L474" s="4">
        <f t="shared" si="42"/>
        <v>43535.208333333328</v>
      </c>
      <c r="M474" s="4">
        <f t="shared" si="45"/>
        <v>43589.208333333328</v>
      </c>
      <c r="N474">
        <v>1552280400</v>
      </c>
      <c r="O474">
        <v>1556946000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idden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3"/>
        <v>178</v>
      </c>
      <c r="G475" t="s">
        <v>20</v>
      </c>
      <c r="H475">
        <v>106</v>
      </c>
      <c r="I475" t="s">
        <v>21</v>
      </c>
      <c r="J475">
        <f t="shared" si="44"/>
        <v>84.03</v>
      </c>
      <c r="K475" t="s">
        <v>22</v>
      </c>
      <c r="L475" s="4">
        <f t="shared" si="42"/>
        <v>43277.208333333328</v>
      </c>
      <c r="M475" s="4">
        <f t="shared" si="45"/>
        <v>43278.208333333328</v>
      </c>
      <c r="N475">
        <v>1529989200</v>
      </c>
      <c r="O475">
        <v>1530075600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idden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3"/>
        <v>365</v>
      </c>
      <c r="G476" t="s">
        <v>20</v>
      </c>
      <c r="H476">
        <v>142</v>
      </c>
      <c r="I476" t="s">
        <v>21</v>
      </c>
      <c r="J476">
        <f t="shared" si="44"/>
        <v>102.86</v>
      </c>
      <c r="K476" t="s">
        <v>22</v>
      </c>
      <c r="L476" s="4">
        <f t="shared" si="42"/>
        <v>41989.25</v>
      </c>
      <c r="M476" s="4">
        <f t="shared" si="45"/>
        <v>41990.25</v>
      </c>
      <c r="N476">
        <v>1418709600</v>
      </c>
      <c r="O476">
        <v>1418796000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hidden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3"/>
        <v>114</v>
      </c>
      <c r="G477" t="s">
        <v>20</v>
      </c>
      <c r="H477">
        <v>211</v>
      </c>
      <c r="I477" t="s">
        <v>21</v>
      </c>
      <c r="J477">
        <f t="shared" si="44"/>
        <v>39.96</v>
      </c>
      <c r="K477" t="s">
        <v>22</v>
      </c>
      <c r="L477" s="4">
        <f t="shared" si="42"/>
        <v>41450.208333333336</v>
      </c>
      <c r="M477" s="4">
        <f t="shared" si="45"/>
        <v>41454.208333333336</v>
      </c>
      <c r="N477">
        <v>1372136400</v>
      </c>
      <c r="O477">
        <v>1372482000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3"/>
        <v>30</v>
      </c>
      <c r="G478" t="s">
        <v>14</v>
      </c>
      <c r="H478">
        <v>1120</v>
      </c>
      <c r="I478" t="s">
        <v>21</v>
      </c>
      <c r="J478">
        <f t="shared" si="44"/>
        <v>51</v>
      </c>
      <c r="K478" t="s">
        <v>22</v>
      </c>
      <c r="L478" s="4">
        <f t="shared" si="42"/>
        <v>43322.208333333328</v>
      </c>
      <c r="M478" s="4">
        <f t="shared" si="45"/>
        <v>43328.208333333328</v>
      </c>
      <c r="N478">
        <v>1533877200</v>
      </c>
      <c r="O478">
        <v>1534395600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3"/>
        <v>54</v>
      </c>
      <c r="G479" t="s">
        <v>14</v>
      </c>
      <c r="H479">
        <v>113</v>
      </c>
      <c r="I479" t="s">
        <v>21</v>
      </c>
      <c r="J479">
        <f t="shared" si="44"/>
        <v>40.82</v>
      </c>
      <c r="K479" t="s">
        <v>22</v>
      </c>
      <c r="L479" s="4">
        <f t="shared" si="42"/>
        <v>40720.208333333336</v>
      </c>
      <c r="M479" s="4">
        <f t="shared" si="45"/>
        <v>40747.208333333336</v>
      </c>
      <c r="N479">
        <v>1309064400</v>
      </c>
      <c r="O479">
        <v>1311397200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idden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3"/>
        <v>236</v>
      </c>
      <c r="G480" t="s">
        <v>20</v>
      </c>
      <c r="H480">
        <v>2756</v>
      </c>
      <c r="I480" t="s">
        <v>21</v>
      </c>
      <c r="J480">
        <f t="shared" si="44"/>
        <v>59</v>
      </c>
      <c r="K480" t="s">
        <v>22</v>
      </c>
      <c r="L480" s="4">
        <f t="shared" si="42"/>
        <v>42072.208333333328</v>
      </c>
      <c r="M480" s="4">
        <f t="shared" si="45"/>
        <v>42084.208333333328</v>
      </c>
      <c r="N480">
        <v>1425877200</v>
      </c>
      <c r="O480">
        <v>1426914000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idden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3"/>
        <v>513</v>
      </c>
      <c r="G481" t="s">
        <v>20</v>
      </c>
      <c r="H481">
        <v>173</v>
      </c>
      <c r="I481" t="s">
        <v>40</v>
      </c>
      <c r="J481">
        <f t="shared" si="44"/>
        <v>71.16</v>
      </c>
      <c r="K481" t="s">
        <v>41</v>
      </c>
      <c r="L481" s="4">
        <f t="shared" si="42"/>
        <v>42945.208333333328</v>
      </c>
      <c r="M481" s="4">
        <f t="shared" si="45"/>
        <v>42947.208333333328</v>
      </c>
      <c r="N481">
        <v>1501304400</v>
      </c>
      <c r="O481">
        <v>1501477200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idden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3"/>
        <v>101</v>
      </c>
      <c r="G482" t="s">
        <v>20</v>
      </c>
      <c r="H482">
        <v>87</v>
      </c>
      <c r="I482" t="s">
        <v>21</v>
      </c>
      <c r="J482">
        <f t="shared" si="44"/>
        <v>99.49</v>
      </c>
      <c r="K482" t="s">
        <v>22</v>
      </c>
      <c r="L482" s="4">
        <f t="shared" si="42"/>
        <v>40248.25</v>
      </c>
      <c r="M482" s="4">
        <f t="shared" si="45"/>
        <v>40257.208333333336</v>
      </c>
      <c r="N482">
        <v>1268287200</v>
      </c>
      <c r="O482">
        <v>1269061200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3"/>
        <v>81</v>
      </c>
      <c r="G483" t="s">
        <v>14</v>
      </c>
      <c r="H483">
        <v>1538</v>
      </c>
      <c r="I483" t="s">
        <v>21</v>
      </c>
      <c r="J483">
        <f t="shared" si="44"/>
        <v>103.99</v>
      </c>
      <c r="K483" t="s">
        <v>22</v>
      </c>
      <c r="L483" s="4">
        <f t="shared" si="42"/>
        <v>41913.208333333336</v>
      </c>
      <c r="M483" s="4">
        <f t="shared" si="45"/>
        <v>41955.25</v>
      </c>
      <c r="N483">
        <v>1412139600</v>
      </c>
      <c r="O483">
        <v>1415772000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3"/>
        <v>16</v>
      </c>
      <c r="G484" t="s">
        <v>14</v>
      </c>
      <c r="H484">
        <v>9</v>
      </c>
      <c r="I484" t="s">
        <v>21</v>
      </c>
      <c r="J484">
        <f t="shared" si="44"/>
        <v>76.56</v>
      </c>
      <c r="K484" t="s">
        <v>22</v>
      </c>
      <c r="L484" s="4">
        <f t="shared" si="42"/>
        <v>40963.25</v>
      </c>
      <c r="M484" s="4">
        <f t="shared" si="45"/>
        <v>40974.25</v>
      </c>
      <c r="N484">
        <v>1330063200</v>
      </c>
      <c r="O484">
        <v>1331013600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3"/>
        <v>53</v>
      </c>
      <c r="G485" t="s">
        <v>14</v>
      </c>
      <c r="H485">
        <v>554</v>
      </c>
      <c r="I485" t="s">
        <v>21</v>
      </c>
      <c r="J485">
        <f t="shared" si="44"/>
        <v>87.07</v>
      </c>
      <c r="K485" t="s">
        <v>22</v>
      </c>
      <c r="L485" s="4">
        <f t="shared" si="42"/>
        <v>43811.25</v>
      </c>
      <c r="M485" s="4">
        <f t="shared" si="45"/>
        <v>43818.25</v>
      </c>
      <c r="N485">
        <v>1576130400</v>
      </c>
      <c r="O485">
        <v>1576735200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idden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3"/>
        <v>260</v>
      </c>
      <c r="G486" t="s">
        <v>20</v>
      </c>
      <c r="H486">
        <v>1572</v>
      </c>
      <c r="I486" t="s">
        <v>40</v>
      </c>
      <c r="J486">
        <f t="shared" si="44"/>
        <v>49</v>
      </c>
      <c r="K486" t="s">
        <v>41</v>
      </c>
      <c r="L486" s="4">
        <f t="shared" si="42"/>
        <v>41855.208333333336</v>
      </c>
      <c r="M486" s="4">
        <f t="shared" si="45"/>
        <v>41904.208333333336</v>
      </c>
      <c r="N486">
        <v>1407128400</v>
      </c>
      <c r="O486">
        <v>1411362000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3"/>
        <v>31</v>
      </c>
      <c r="G487" t="s">
        <v>14</v>
      </c>
      <c r="H487">
        <v>648</v>
      </c>
      <c r="I487" t="s">
        <v>40</v>
      </c>
      <c r="J487">
        <f t="shared" si="44"/>
        <v>42.97</v>
      </c>
      <c r="K487" t="s">
        <v>41</v>
      </c>
      <c r="L487" s="4">
        <f t="shared" si="42"/>
        <v>43626.208333333328</v>
      </c>
      <c r="M487" s="4">
        <f t="shared" si="45"/>
        <v>43667.208333333328</v>
      </c>
      <c r="N487">
        <v>1560142800</v>
      </c>
      <c r="O487">
        <v>1563685200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3"/>
        <v>14</v>
      </c>
      <c r="G488" t="s">
        <v>14</v>
      </c>
      <c r="H488">
        <v>21</v>
      </c>
      <c r="I488" t="s">
        <v>40</v>
      </c>
      <c r="J488">
        <f t="shared" si="44"/>
        <v>33.43</v>
      </c>
      <c r="K488" t="s">
        <v>41</v>
      </c>
      <c r="L488" s="4">
        <f t="shared" ref="L488:L551" si="48">(((N488/60)/60)/24)+DATE(1970,1,1)</f>
        <v>43168.25</v>
      </c>
      <c r="M488" s="4">
        <f t="shared" si="45"/>
        <v>43183.208333333328</v>
      </c>
      <c r="N488">
        <v>1520575200</v>
      </c>
      <c r="O488">
        <v>1521867600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idden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3"/>
        <v>179</v>
      </c>
      <c r="G489" t="s">
        <v>20</v>
      </c>
      <c r="H489">
        <v>2346</v>
      </c>
      <c r="I489" t="s">
        <v>21</v>
      </c>
      <c r="J489">
        <f t="shared" si="44"/>
        <v>83.98</v>
      </c>
      <c r="K489" t="s">
        <v>22</v>
      </c>
      <c r="L489" s="4">
        <f t="shared" si="48"/>
        <v>42845.208333333328</v>
      </c>
      <c r="M489" s="4">
        <f t="shared" si="45"/>
        <v>42878.208333333328</v>
      </c>
      <c r="N489">
        <v>1492664400</v>
      </c>
      <c r="O489">
        <v>1495515600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idden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3"/>
        <v>220</v>
      </c>
      <c r="G490" t="s">
        <v>20</v>
      </c>
      <c r="H490">
        <v>115</v>
      </c>
      <c r="I490" t="s">
        <v>21</v>
      </c>
      <c r="J490">
        <f t="shared" si="44"/>
        <v>101.42</v>
      </c>
      <c r="K490" t="s">
        <v>22</v>
      </c>
      <c r="L490" s="4">
        <f t="shared" si="48"/>
        <v>42403.25</v>
      </c>
      <c r="M490" s="4">
        <f t="shared" si="45"/>
        <v>42420.25</v>
      </c>
      <c r="N490">
        <v>1454479200</v>
      </c>
      <c r="O490">
        <v>1455948000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idden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3"/>
        <v>102</v>
      </c>
      <c r="G491" t="s">
        <v>20</v>
      </c>
      <c r="H491">
        <v>85</v>
      </c>
      <c r="I491" t="s">
        <v>107</v>
      </c>
      <c r="J491">
        <f t="shared" si="44"/>
        <v>109.87</v>
      </c>
      <c r="K491" t="s">
        <v>108</v>
      </c>
      <c r="L491" s="4">
        <f t="shared" si="48"/>
        <v>40406.208333333336</v>
      </c>
      <c r="M491" s="4">
        <f t="shared" si="45"/>
        <v>40411.208333333336</v>
      </c>
      <c r="N491">
        <v>1281934800</v>
      </c>
      <c r="O491">
        <v>1282366800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hidden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3"/>
        <v>192</v>
      </c>
      <c r="G492" t="s">
        <v>20</v>
      </c>
      <c r="H492">
        <v>144</v>
      </c>
      <c r="I492" t="s">
        <v>21</v>
      </c>
      <c r="J492">
        <f t="shared" si="44"/>
        <v>31.92</v>
      </c>
      <c r="K492" t="s">
        <v>22</v>
      </c>
      <c r="L492" s="4">
        <f t="shared" si="48"/>
        <v>43786.25</v>
      </c>
      <c r="M492" s="4">
        <f t="shared" si="45"/>
        <v>43793.25</v>
      </c>
      <c r="N492">
        <v>1573970400</v>
      </c>
      <c r="O492">
        <v>1574575200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hidden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3"/>
        <v>305</v>
      </c>
      <c r="G493" t="s">
        <v>20</v>
      </c>
      <c r="H493">
        <v>2443</v>
      </c>
      <c r="I493" t="s">
        <v>21</v>
      </c>
      <c r="J493">
        <f t="shared" si="44"/>
        <v>70.989999999999995</v>
      </c>
      <c r="K493" t="s">
        <v>22</v>
      </c>
      <c r="L493" s="4">
        <f t="shared" si="48"/>
        <v>41456.208333333336</v>
      </c>
      <c r="M493" s="4">
        <f t="shared" si="45"/>
        <v>41482.208333333336</v>
      </c>
      <c r="N493">
        <v>1372654800</v>
      </c>
      <c r="O493">
        <v>1374901200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3"/>
        <v>24</v>
      </c>
      <c r="G494" t="s">
        <v>74</v>
      </c>
      <c r="H494">
        <v>595</v>
      </c>
      <c r="I494" t="s">
        <v>21</v>
      </c>
      <c r="J494">
        <f t="shared" si="44"/>
        <v>77.03</v>
      </c>
      <c r="K494" t="s">
        <v>22</v>
      </c>
      <c r="L494" s="4">
        <f t="shared" si="48"/>
        <v>40336.208333333336</v>
      </c>
      <c r="M494" s="4">
        <f t="shared" si="45"/>
        <v>40371.208333333336</v>
      </c>
      <c r="N494">
        <v>1275886800</v>
      </c>
      <c r="O494">
        <v>1278910800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idden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3"/>
        <v>724</v>
      </c>
      <c r="G495" t="s">
        <v>20</v>
      </c>
      <c r="H495">
        <v>64</v>
      </c>
      <c r="I495" t="s">
        <v>21</v>
      </c>
      <c r="J495">
        <f t="shared" si="44"/>
        <v>101.78</v>
      </c>
      <c r="K495" t="s">
        <v>22</v>
      </c>
      <c r="L495" s="4">
        <f t="shared" si="48"/>
        <v>43645.208333333328</v>
      </c>
      <c r="M495" s="4">
        <f t="shared" si="45"/>
        <v>43658.208333333328</v>
      </c>
      <c r="N495">
        <v>1561784400</v>
      </c>
      <c r="O495">
        <v>1562907600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hidden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3"/>
        <v>547</v>
      </c>
      <c r="G496" t="s">
        <v>20</v>
      </c>
      <c r="H496">
        <v>268</v>
      </c>
      <c r="I496" t="s">
        <v>21</v>
      </c>
      <c r="J496">
        <f t="shared" si="44"/>
        <v>51.06</v>
      </c>
      <c r="K496" t="s">
        <v>22</v>
      </c>
      <c r="L496" s="4">
        <f t="shared" si="48"/>
        <v>40990.208333333336</v>
      </c>
      <c r="M496" s="4">
        <f t="shared" si="45"/>
        <v>40991.208333333336</v>
      </c>
      <c r="N496">
        <v>1332392400</v>
      </c>
      <c r="O496">
        <v>1332478800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idden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3"/>
        <v>415</v>
      </c>
      <c r="G497" t="s">
        <v>20</v>
      </c>
      <c r="H497">
        <v>195</v>
      </c>
      <c r="I497" t="s">
        <v>36</v>
      </c>
      <c r="J497">
        <f t="shared" si="44"/>
        <v>68.02</v>
      </c>
      <c r="K497" t="s">
        <v>37</v>
      </c>
      <c r="L497" s="4">
        <f t="shared" si="48"/>
        <v>41800.208333333336</v>
      </c>
      <c r="M497" s="4">
        <f t="shared" si="45"/>
        <v>41804.208333333336</v>
      </c>
      <c r="N497">
        <v>1402376400</v>
      </c>
      <c r="O497">
        <v>1402722000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3"/>
        <v>1</v>
      </c>
      <c r="G498" t="s">
        <v>14</v>
      </c>
      <c r="H498">
        <v>54</v>
      </c>
      <c r="I498" t="s">
        <v>21</v>
      </c>
      <c r="J498">
        <f t="shared" si="44"/>
        <v>30.87</v>
      </c>
      <c r="K498" t="s">
        <v>22</v>
      </c>
      <c r="L498" s="4">
        <f t="shared" si="48"/>
        <v>42876.208333333328</v>
      </c>
      <c r="M498" s="4">
        <f t="shared" si="45"/>
        <v>42893.208333333328</v>
      </c>
      <c r="N498">
        <v>1495342800</v>
      </c>
      <c r="O498">
        <v>1496811600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3"/>
        <v>34</v>
      </c>
      <c r="G499" t="s">
        <v>14</v>
      </c>
      <c r="H499">
        <v>120</v>
      </c>
      <c r="I499" t="s">
        <v>21</v>
      </c>
      <c r="J499">
        <f t="shared" si="44"/>
        <v>27.91</v>
      </c>
      <c r="K499" t="s">
        <v>22</v>
      </c>
      <c r="L499" s="4">
        <f t="shared" si="48"/>
        <v>42724.25</v>
      </c>
      <c r="M499" s="4">
        <f t="shared" si="45"/>
        <v>42724.25</v>
      </c>
      <c r="N499">
        <v>1482213600</v>
      </c>
      <c r="O499">
        <v>1482213600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3"/>
        <v>24</v>
      </c>
      <c r="G500" t="s">
        <v>14</v>
      </c>
      <c r="H500">
        <v>579</v>
      </c>
      <c r="I500" t="s">
        <v>36</v>
      </c>
      <c r="J500">
        <f t="shared" si="44"/>
        <v>79.989999999999995</v>
      </c>
      <c r="K500" t="s">
        <v>37</v>
      </c>
      <c r="L500" s="4">
        <f t="shared" si="48"/>
        <v>42005.25</v>
      </c>
      <c r="M500" s="4">
        <f t="shared" si="45"/>
        <v>42007.25</v>
      </c>
      <c r="N500">
        <v>1420092000</v>
      </c>
      <c r="O500">
        <v>1420264800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3"/>
        <v>48</v>
      </c>
      <c r="G501" t="s">
        <v>14</v>
      </c>
      <c r="H501">
        <v>2072</v>
      </c>
      <c r="I501" t="s">
        <v>21</v>
      </c>
      <c r="J501">
        <f t="shared" si="44"/>
        <v>38</v>
      </c>
      <c r="K501" t="s">
        <v>22</v>
      </c>
      <c r="L501" s="4">
        <f t="shared" si="48"/>
        <v>42444.208333333328</v>
      </c>
      <c r="M501" s="4">
        <f t="shared" si="45"/>
        <v>42449.208333333328</v>
      </c>
      <c r="N501">
        <v>1458018000</v>
      </c>
      <c r="O501">
        <v>1458450000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3"/>
        <v>0</v>
      </c>
      <c r="G502" t="s">
        <v>14</v>
      </c>
      <c r="H502">
        <v>0</v>
      </c>
      <c r="I502" t="s">
        <v>21</v>
      </c>
      <c r="J502">
        <f t="shared" si="44"/>
        <v>0</v>
      </c>
      <c r="K502" t="s">
        <v>22</v>
      </c>
      <c r="L502" s="4">
        <f t="shared" si="48"/>
        <v>41395.208333333336</v>
      </c>
      <c r="M502" s="4">
        <f t="shared" si="45"/>
        <v>41423.208333333336</v>
      </c>
      <c r="N502">
        <v>1367384400</v>
      </c>
      <c r="O502">
        <v>1369803600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3"/>
        <v>70</v>
      </c>
      <c r="G503" t="s">
        <v>14</v>
      </c>
      <c r="H503">
        <v>1796</v>
      </c>
      <c r="I503" t="s">
        <v>21</v>
      </c>
      <c r="J503">
        <f t="shared" si="44"/>
        <v>59.99</v>
      </c>
      <c r="K503" t="s">
        <v>22</v>
      </c>
      <c r="L503" s="4">
        <f t="shared" si="48"/>
        <v>41345.208333333336</v>
      </c>
      <c r="M503" s="4">
        <f t="shared" si="45"/>
        <v>41347.208333333336</v>
      </c>
      <c r="N503">
        <v>1363064400</v>
      </c>
      <c r="O503">
        <v>1363237200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idden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3"/>
        <v>530</v>
      </c>
      <c r="G504" t="s">
        <v>20</v>
      </c>
      <c r="H504">
        <v>186</v>
      </c>
      <c r="I504" t="s">
        <v>26</v>
      </c>
      <c r="J504">
        <f t="shared" si="44"/>
        <v>37.04</v>
      </c>
      <c r="K504" t="s">
        <v>27</v>
      </c>
      <c r="L504" s="4">
        <f t="shared" si="48"/>
        <v>41117.208333333336</v>
      </c>
      <c r="M504" s="4">
        <f t="shared" si="45"/>
        <v>41146.208333333336</v>
      </c>
      <c r="N504">
        <v>1343365200</v>
      </c>
      <c r="O504">
        <v>1345870800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hidden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3"/>
        <v>180</v>
      </c>
      <c r="G505" t="s">
        <v>20</v>
      </c>
      <c r="H505">
        <v>460</v>
      </c>
      <c r="I505" t="s">
        <v>21</v>
      </c>
      <c r="J505">
        <f t="shared" si="44"/>
        <v>99.96</v>
      </c>
      <c r="K505" t="s">
        <v>22</v>
      </c>
      <c r="L505" s="4">
        <f t="shared" si="48"/>
        <v>42186.208333333328</v>
      </c>
      <c r="M505" s="4">
        <f t="shared" si="45"/>
        <v>42206.208333333328</v>
      </c>
      <c r="N505">
        <v>1435726800</v>
      </c>
      <c r="O505">
        <v>1437454800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3"/>
        <v>92</v>
      </c>
      <c r="G506" t="s">
        <v>14</v>
      </c>
      <c r="H506">
        <v>62</v>
      </c>
      <c r="I506" t="s">
        <v>107</v>
      </c>
      <c r="J506">
        <f t="shared" si="44"/>
        <v>111.68</v>
      </c>
      <c r="K506" t="s">
        <v>108</v>
      </c>
      <c r="L506" s="4">
        <f t="shared" si="48"/>
        <v>42142.208333333328</v>
      </c>
      <c r="M506" s="4">
        <f t="shared" si="45"/>
        <v>42143.208333333328</v>
      </c>
      <c r="N506">
        <v>1431925200</v>
      </c>
      <c r="O506">
        <v>1432011600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3"/>
        <v>14</v>
      </c>
      <c r="G507" t="s">
        <v>14</v>
      </c>
      <c r="H507">
        <v>347</v>
      </c>
      <c r="I507" t="s">
        <v>21</v>
      </c>
      <c r="J507">
        <f t="shared" si="44"/>
        <v>36.01</v>
      </c>
      <c r="K507" t="s">
        <v>22</v>
      </c>
      <c r="L507" s="4">
        <f t="shared" si="48"/>
        <v>41341.25</v>
      </c>
      <c r="M507" s="4">
        <f t="shared" si="45"/>
        <v>41383.208333333336</v>
      </c>
      <c r="N507">
        <v>1362722400</v>
      </c>
      <c r="O507">
        <v>1366347600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idden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3"/>
        <v>927</v>
      </c>
      <c r="G508" t="s">
        <v>20</v>
      </c>
      <c r="H508">
        <v>2528</v>
      </c>
      <c r="I508" t="s">
        <v>21</v>
      </c>
      <c r="J508">
        <f t="shared" si="44"/>
        <v>66.010000000000005</v>
      </c>
      <c r="K508" t="s">
        <v>22</v>
      </c>
      <c r="L508" s="4">
        <f t="shared" si="48"/>
        <v>43062.25</v>
      </c>
      <c r="M508" s="4">
        <f t="shared" si="45"/>
        <v>43079.25</v>
      </c>
      <c r="N508">
        <v>1511416800</v>
      </c>
      <c r="O508">
        <v>1512885600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3"/>
        <v>40</v>
      </c>
      <c r="G509" t="s">
        <v>14</v>
      </c>
      <c r="H509">
        <v>19</v>
      </c>
      <c r="I509" t="s">
        <v>21</v>
      </c>
      <c r="J509">
        <f t="shared" si="44"/>
        <v>44.05</v>
      </c>
      <c r="K509" t="s">
        <v>22</v>
      </c>
      <c r="L509" s="4">
        <f t="shared" si="48"/>
        <v>41373.208333333336</v>
      </c>
      <c r="M509" s="4">
        <f t="shared" si="45"/>
        <v>41422.208333333336</v>
      </c>
      <c r="N509">
        <v>1365483600</v>
      </c>
      <c r="O509">
        <v>1369717200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idden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3"/>
        <v>112</v>
      </c>
      <c r="G510" t="s">
        <v>20</v>
      </c>
      <c r="H510">
        <v>3657</v>
      </c>
      <c r="I510" t="s">
        <v>21</v>
      </c>
      <c r="J510">
        <f t="shared" si="44"/>
        <v>53</v>
      </c>
      <c r="K510" t="s">
        <v>22</v>
      </c>
      <c r="L510" s="4">
        <f t="shared" si="48"/>
        <v>43310.208333333328</v>
      </c>
      <c r="M510" s="4">
        <f t="shared" si="45"/>
        <v>43331.208333333328</v>
      </c>
      <c r="N510">
        <v>1532840400</v>
      </c>
      <c r="O510">
        <v>1534654800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3"/>
        <v>71</v>
      </c>
      <c r="G511" t="s">
        <v>14</v>
      </c>
      <c r="H511">
        <v>1258</v>
      </c>
      <c r="I511" t="s">
        <v>21</v>
      </c>
      <c r="J511">
        <f t="shared" si="44"/>
        <v>95</v>
      </c>
      <c r="K511" t="s">
        <v>22</v>
      </c>
      <c r="L511" s="4">
        <f t="shared" si="48"/>
        <v>41034.208333333336</v>
      </c>
      <c r="M511" s="4">
        <f t="shared" si="45"/>
        <v>41044.208333333336</v>
      </c>
      <c r="N511">
        <v>1336194000</v>
      </c>
      <c r="O511">
        <v>1337058000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idden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3"/>
        <v>119</v>
      </c>
      <c r="G512" t="s">
        <v>20</v>
      </c>
      <c r="H512">
        <v>131</v>
      </c>
      <c r="I512" t="s">
        <v>26</v>
      </c>
      <c r="J512">
        <f t="shared" si="44"/>
        <v>70.91</v>
      </c>
      <c r="K512" t="s">
        <v>27</v>
      </c>
      <c r="L512" s="4">
        <f t="shared" si="48"/>
        <v>43251.208333333328</v>
      </c>
      <c r="M512" s="4">
        <f t="shared" si="45"/>
        <v>43275.208333333328</v>
      </c>
      <c r="N512">
        <v>1527742800</v>
      </c>
      <c r="O512">
        <v>1529816400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3"/>
        <v>24</v>
      </c>
      <c r="G513" t="s">
        <v>14</v>
      </c>
      <c r="H513">
        <v>362</v>
      </c>
      <c r="I513" t="s">
        <v>21</v>
      </c>
      <c r="J513">
        <f t="shared" si="44"/>
        <v>98.06</v>
      </c>
      <c r="K513" t="s">
        <v>22</v>
      </c>
      <c r="L513" s="4">
        <f t="shared" si="48"/>
        <v>43671.208333333328</v>
      </c>
      <c r="M513" s="4">
        <f t="shared" si="45"/>
        <v>43681.208333333328</v>
      </c>
      <c r="N513">
        <v>1564030800</v>
      </c>
      <c r="O513">
        <v>1564894800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idden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3"/>
        <v>139</v>
      </c>
      <c r="G514" t="s">
        <v>20</v>
      </c>
      <c r="H514">
        <v>239</v>
      </c>
      <c r="I514" t="s">
        <v>21</v>
      </c>
      <c r="J514">
        <f t="shared" si="44"/>
        <v>53.05</v>
      </c>
      <c r="K514" t="s">
        <v>22</v>
      </c>
      <c r="L514" s="4">
        <f t="shared" si="48"/>
        <v>41825.208333333336</v>
      </c>
      <c r="M514" s="4">
        <f t="shared" si="45"/>
        <v>41826.208333333336</v>
      </c>
      <c r="N514">
        <v>1404536400</v>
      </c>
      <c r="O514">
        <v>1404622800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9">ROUND((E515/D515)*100,0)</f>
        <v>39</v>
      </c>
      <c r="G515" t="s">
        <v>74</v>
      </c>
      <c r="H515">
        <v>35</v>
      </c>
      <c r="I515" t="s">
        <v>21</v>
      </c>
      <c r="J515">
        <f t="shared" ref="J515:J578" si="50">IF(H515=0,0,ROUND(E515/H515,2))</f>
        <v>93.14</v>
      </c>
      <c r="K515" t="s">
        <v>22</v>
      </c>
      <c r="L515" s="4">
        <f t="shared" si="48"/>
        <v>40430.208333333336</v>
      </c>
      <c r="M515" s="4">
        <f t="shared" ref="M515:M578" si="51">(((O515/60)/60)/24)+DATE(1970,1,1)</f>
        <v>40432.208333333336</v>
      </c>
      <c r="N515">
        <v>1284008400</v>
      </c>
      <c r="O515">
        <v>1284181200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9"/>
        <v>22</v>
      </c>
      <c r="G516" t="s">
        <v>74</v>
      </c>
      <c r="H516">
        <v>528</v>
      </c>
      <c r="I516" t="s">
        <v>98</v>
      </c>
      <c r="J516">
        <f t="shared" si="50"/>
        <v>58.95</v>
      </c>
      <c r="K516" t="s">
        <v>99</v>
      </c>
      <c r="L516" s="4">
        <f t="shared" si="48"/>
        <v>41614.25</v>
      </c>
      <c r="M516" s="4">
        <f t="shared" si="51"/>
        <v>41619.25</v>
      </c>
      <c r="N516">
        <v>1386309600</v>
      </c>
      <c r="O516">
        <v>1386741600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9"/>
        <v>56</v>
      </c>
      <c r="G517" t="s">
        <v>14</v>
      </c>
      <c r="H517">
        <v>133</v>
      </c>
      <c r="I517" t="s">
        <v>15</v>
      </c>
      <c r="J517">
        <f t="shared" si="50"/>
        <v>36.07</v>
      </c>
      <c r="K517" t="s">
        <v>16</v>
      </c>
      <c r="L517" s="4">
        <f t="shared" si="48"/>
        <v>40900.25</v>
      </c>
      <c r="M517" s="4">
        <f t="shared" si="51"/>
        <v>40902.25</v>
      </c>
      <c r="N517">
        <v>1324620000</v>
      </c>
      <c r="O517">
        <v>1324792800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9"/>
        <v>43</v>
      </c>
      <c r="G518" t="s">
        <v>14</v>
      </c>
      <c r="H518">
        <v>846</v>
      </c>
      <c r="I518" t="s">
        <v>21</v>
      </c>
      <c r="J518">
        <f t="shared" si="50"/>
        <v>63.03</v>
      </c>
      <c r="K518" t="s">
        <v>22</v>
      </c>
      <c r="L518" s="4">
        <f t="shared" si="48"/>
        <v>40396.208333333336</v>
      </c>
      <c r="M518" s="4">
        <f t="shared" si="51"/>
        <v>40434.208333333336</v>
      </c>
      <c r="N518">
        <v>1281070800</v>
      </c>
      <c r="O518">
        <v>1284354000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idden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9"/>
        <v>112</v>
      </c>
      <c r="G519" t="s">
        <v>20</v>
      </c>
      <c r="H519">
        <v>78</v>
      </c>
      <c r="I519" t="s">
        <v>21</v>
      </c>
      <c r="J519">
        <f t="shared" si="50"/>
        <v>84.72</v>
      </c>
      <c r="K519" t="s">
        <v>22</v>
      </c>
      <c r="L519" s="4">
        <f t="shared" si="48"/>
        <v>42860.208333333328</v>
      </c>
      <c r="M519" s="4">
        <f t="shared" si="51"/>
        <v>42865.208333333328</v>
      </c>
      <c r="N519">
        <v>1493960400</v>
      </c>
      <c r="O519">
        <v>1494392400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9"/>
        <v>7</v>
      </c>
      <c r="G520" t="s">
        <v>14</v>
      </c>
      <c r="H520">
        <v>10</v>
      </c>
      <c r="I520" t="s">
        <v>21</v>
      </c>
      <c r="J520">
        <f t="shared" si="50"/>
        <v>62.2</v>
      </c>
      <c r="K520" t="s">
        <v>22</v>
      </c>
      <c r="L520" s="4">
        <f t="shared" si="48"/>
        <v>43154.25</v>
      </c>
      <c r="M520" s="4">
        <f t="shared" si="51"/>
        <v>43156.25</v>
      </c>
      <c r="N520">
        <v>1519365600</v>
      </c>
      <c r="O520">
        <v>1519538400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idden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9"/>
        <v>102</v>
      </c>
      <c r="G521" t="s">
        <v>20</v>
      </c>
      <c r="H521">
        <v>1773</v>
      </c>
      <c r="I521" t="s">
        <v>21</v>
      </c>
      <c r="J521">
        <f t="shared" si="50"/>
        <v>101.98</v>
      </c>
      <c r="K521" t="s">
        <v>22</v>
      </c>
      <c r="L521" s="4">
        <f t="shared" si="48"/>
        <v>42012.25</v>
      </c>
      <c r="M521" s="4">
        <f t="shared" si="51"/>
        <v>42026.25</v>
      </c>
      <c r="N521">
        <v>1420696800</v>
      </c>
      <c r="O521">
        <v>1421906400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idden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9"/>
        <v>426</v>
      </c>
      <c r="G522" t="s">
        <v>20</v>
      </c>
      <c r="H522">
        <v>32</v>
      </c>
      <c r="I522" t="s">
        <v>21</v>
      </c>
      <c r="J522">
        <f t="shared" si="50"/>
        <v>106.44</v>
      </c>
      <c r="K522" t="s">
        <v>22</v>
      </c>
      <c r="L522" s="4">
        <f t="shared" si="48"/>
        <v>43574.208333333328</v>
      </c>
      <c r="M522" s="4">
        <f t="shared" si="51"/>
        <v>43577.208333333328</v>
      </c>
      <c r="N522">
        <v>1555650000</v>
      </c>
      <c r="O522">
        <v>1555909200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idden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9"/>
        <v>146</v>
      </c>
      <c r="G523" t="s">
        <v>20</v>
      </c>
      <c r="H523">
        <v>369</v>
      </c>
      <c r="I523" t="s">
        <v>21</v>
      </c>
      <c r="J523">
        <f t="shared" si="50"/>
        <v>29.98</v>
      </c>
      <c r="K523" t="s">
        <v>22</v>
      </c>
      <c r="L523" s="4">
        <f t="shared" si="48"/>
        <v>42605.208333333328</v>
      </c>
      <c r="M523" s="4">
        <f t="shared" si="51"/>
        <v>42611.208333333328</v>
      </c>
      <c r="N523">
        <v>1471928400</v>
      </c>
      <c r="O523">
        <v>1472446800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9"/>
        <v>32</v>
      </c>
      <c r="G524" t="s">
        <v>14</v>
      </c>
      <c r="H524">
        <v>191</v>
      </c>
      <c r="I524" t="s">
        <v>21</v>
      </c>
      <c r="J524">
        <f t="shared" si="50"/>
        <v>85.81</v>
      </c>
      <c r="K524" t="s">
        <v>22</v>
      </c>
      <c r="L524" s="4">
        <f t="shared" si="48"/>
        <v>41093.208333333336</v>
      </c>
      <c r="M524" s="4">
        <f t="shared" si="51"/>
        <v>41105.208333333336</v>
      </c>
      <c r="N524">
        <v>1341291600</v>
      </c>
      <c r="O524">
        <v>1342328400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idden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9"/>
        <v>700</v>
      </c>
      <c r="G525" t="s">
        <v>20</v>
      </c>
      <c r="H525">
        <v>89</v>
      </c>
      <c r="I525" t="s">
        <v>21</v>
      </c>
      <c r="J525">
        <f t="shared" si="50"/>
        <v>70.819999999999993</v>
      </c>
      <c r="K525" t="s">
        <v>22</v>
      </c>
      <c r="L525" s="4">
        <f t="shared" si="48"/>
        <v>40241.25</v>
      </c>
      <c r="M525" s="4">
        <f t="shared" si="51"/>
        <v>40246.25</v>
      </c>
      <c r="N525">
        <v>1267682400</v>
      </c>
      <c r="O525">
        <v>1268114400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9"/>
        <v>84</v>
      </c>
      <c r="G526" t="s">
        <v>14</v>
      </c>
      <c r="H526">
        <v>1979</v>
      </c>
      <c r="I526" t="s">
        <v>21</v>
      </c>
      <c r="J526">
        <f t="shared" si="50"/>
        <v>41</v>
      </c>
      <c r="K526" t="s">
        <v>22</v>
      </c>
      <c r="L526" s="4">
        <f t="shared" si="48"/>
        <v>40294.208333333336</v>
      </c>
      <c r="M526" s="4">
        <f t="shared" si="51"/>
        <v>40307.208333333336</v>
      </c>
      <c r="N526">
        <v>1272258000</v>
      </c>
      <c r="O526">
        <v>1273381200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9"/>
        <v>84</v>
      </c>
      <c r="G527" t="s">
        <v>14</v>
      </c>
      <c r="H527">
        <v>63</v>
      </c>
      <c r="I527" t="s">
        <v>21</v>
      </c>
      <c r="J527">
        <f t="shared" si="50"/>
        <v>28.06</v>
      </c>
      <c r="K527" t="s">
        <v>22</v>
      </c>
      <c r="L527" s="4">
        <f t="shared" si="48"/>
        <v>40505.25</v>
      </c>
      <c r="M527" s="4">
        <f t="shared" si="51"/>
        <v>40509.25</v>
      </c>
      <c r="N527">
        <v>1290492000</v>
      </c>
      <c r="O527">
        <v>1290837600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hidden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9"/>
        <v>156</v>
      </c>
      <c r="G528" t="s">
        <v>20</v>
      </c>
      <c r="H528">
        <v>147</v>
      </c>
      <c r="I528" t="s">
        <v>21</v>
      </c>
      <c r="J528">
        <f t="shared" si="50"/>
        <v>88.05</v>
      </c>
      <c r="K528" t="s">
        <v>22</v>
      </c>
      <c r="L528" s="4">
        <f t="shared" si="48"/>
        <v>42364.25</v>
      </c>
      <c r="M528" s="4">
        <f t="shared" si="51"/>
        <v>42401.25</v>
      </c>
      <c r="N528">
        <v>1451109600</v>
      </c>
      <c r="O528">
        <v>1454306400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9"/>
        <v>100</v>
      </c>
      <c r="G529" t="s">
        <v>14</v>
      </c>
      <c r="H529">
        <v>6080</v>
      </c>
      <c r="I529" t="s">
        <v>15</v>
      </c>
      <c r="J529">
        <f t="shared" si="50"/>
        <v>31</v>
      </c>
      <c r="K529" t="s">
        <v>16</v>
      </c>
      <c r="L529" s="4">
        <f t="shared" si="48"/>
        <v>42405.25</v>
      </c>
      <c r="M529" s="4">
        <f t="shared" si="51"/>
        <v>42441.25</v>
      </c>
      <c r="N529">
        <v>1454652000</v>
      </c>
      <c r="O529">
        <v>1457762400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9"/>
        <v>80</v>
      </c>
      <c r="G530" t="s">
        <v>14</v>
      </c>
      <c r="H530">
        <v>80</v>
      </c>
      <c r="I530" t="s">
        <v>40</v>
      </c>
      <c r="J530">
        <f t="shared" si="50"/>
        <v>90.34</v>
      </c>
      <c r="K530" t="s">
        <v>41</v>
      </c>
      <c r="L530" s="4">
        <f t="shared" si="48"/>
        <v>41601.25</v>
      </c>
      <c r="M530" s="4">
        <f t="shared" si="51"/>
        <v>41646.25</v>
      </c>
      <c r="N530">
        <v>1385186400</v>
      </c>
      <c r="O530">
        <v>1389074400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9"/>
        <v>11</v>
      </c>
      <c r="G531" t="s">
        <v>14</v>
      </c>
      <c r="H531">
        <v>9</v>
      </c>
      <c r="I531" t="s">
        <v>21</v>
      </c>
      <c r="J531">
        <f t="shared" si="50"/>
        <v>63.78</v>
      </c>
      <c r="K531" t="s">
        <v>22</v>
      </c>
      <c r="L531" s="4">
        <f t="shared" si="48"/>
        <v>41769.208333333336</v>
      </c>
      <c r="M531" s="4">
        <f t="shared" si="51"/>
        <v>41797.208333333336</v>
      </c>
      <c r="N531">
        <v>1399698000</v>
      </c>
      <c r="O531">
        <v>1402117200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9"/>
        <v>92</v>
      </c>
      <c r="G532" t="s">
        <v>14</v>
      </c>
      <c r="H532">
        <v>1784</v>
      </c>
      <c r="I532" t="s">
        <v>21</v>
      </c>
      <c r="J532">
        <f t="shared" si="50"/>
        <v>54</v>
      </c>
      <c r="K532" t="s">
        <v>22</v>
      </c>
      <c r="L532" s="4">
        <f t="shared" si="48"/>
        <v>40421.208333333336</v>
      </c>
      <c r="M532" s="4">
        <f t="shared" si="51"/>
        <v>40435.208333333336</v>
      </c>
      <c r="N532">
        <v>1283230800</v>
      </c>
      <c r="O532">
        <v>1284440400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9"/>
        <v>96</v>
      </c>
      <c r="G533" t="s">
        <v>47</v>
      </c>
      <c r="H533">
        <v>3640</v>
      </c>
      <c r="I533" t="s">
        <v>98</v>
      </c>
      <c r="J533">
        <f t="shared" si="50"/>
        <v>48.99</v>
      </c>
      <c r="K533" t="s">
        <v>99</v>
      </c>
      <c r="L533" s="4">
        <f t="shared" si="48"/>
        <v>41589.25</v>
      </c>
      <c r="M533" s="4">
        <f t="shared" si="51"/>
        <v>41645.25</v>
      </c>
      <c r="N533">
        <v>1384149600</v>
      </c>
      <c r="O533">
        <v>1388988000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idden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9"/>
        <v>503</v>
      </c>
      <c r="G534" t="s">
        <v>20</v>
      </c>
      <c r="H534">
        <v>126</v>
      </c>
      <c r="I534" t="s">
        <v>15</v>
      </c>
      <c r="J534">
        <f t="shared" si="50"/>
        <v>63.86</v>
      </c>
      <c r="K534" t="s">
        <v>16</v>
      </c>
      <c r="L534" s="4">
        <f t="shared" si="48"/>
        <v>43125.25</v>
      </c>
      <c r="M534" s="4">
        <f t="shared" si="51"/>
        <v>43126.25</v>
      </c>
      <c r="N534">
        <v>1516860000</v>
      </c>
      <c r="O534">
        <v>1516946400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idden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9"/>
        <v>159</v>
      </c>
      <c r="G535" t="s">
        <v>20</v>
      </c>
      <c r="H535">
        <v>2218</v>
      </c>
      <c r="I535" t="s">
        <v>40</v>
      </c>
      <c r="J535">
        <f t="shared" si="50"/>
        <v>83</v>
      </c>
      <c r="K535" t="s">
        <v>41</v>
      </c>
      <c r="L535" s="4">
        <f t="shared" si="48"/>
        <v>41479.208333333336</v>
      </c>
      <c r="M535" s="4">
        <f t="shared" si="51"/>
        <v>41515.208333333336</v>
      </c>
      <c r="N535">
        <v>1374642000</v>
      </c>
      <c r="O535">
        <v>1377752400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9"/>
        <v>15</v>
      </c>
      <c r="G536" t="s">
        <v>14</v>
      </c>
      <c r="H536">
        <v>243</v>
      </c>
      <c r="I536" t="s">
        <v>21</v>
      </c>
      <c r="J536">
        <f t="shared" si="50"/>
        <v>55.08</v>
      </c>
      <c r="K536" t="s">
        <v>22</v>
      </c>
      <c r="L536" s="4">
        <f t="shared" si="48"/>
        <v>43329.208333333328</v>
      </c>
      <c r="M536" s="4">
        <f t="shared" si="51"/>
        <v>43330.208333333328</v>
      </c>
      <c r="N536">
        <v>1534482000</v>
      </c>
      <c r="O536">
        <v>1534568400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idden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9"/>
        <v>482</v>
      </c>
      <c r="G537" t="s">
        <v>20</v>
      </c>
      <c r="H537">
        <v>202</v>
      </c>
      <c r="I537" t="s">
        <v>107</v>
      </c>
      <c r="J537">
        <f t="shared" si="50"/>
        <v>62.04</v>
      </c>
      <c r="K537" t="s">
        <v>108</v>
      </c>
      <c r="L537" s="4">
        <f t="shared" si="48"/>
        <v>43259.208333333328</v>
      </c>
      <c r="M537" s="4">
        <f t="shared" si="51"/>
        <v>43261.208333333328</v>
      </c>
      <c r="N537">
        <v>1528434000</v>
      </c>
      <c r="O537">
        <v>1528606800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idden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9"/>
        <v>150</v>
      </c>
      <c r="G538" t="s">
        <v>20</v>
      </c>
      <c r="H538">
        <v>140</v>
      </c>
      <c r="I538" t="s">
        <v>107</v>
      </c>
      <c r="J538">
        <f t="shared" si="50"/>
        <v>104.98</v>
      </c>
      <c r="K538" t="s">
        <v>108</v>
      </c>
      <c r="L538" s="4">
        <f t="shared" si="48"/>
        <v>40414.208333333336</v>
      </c>
      <c r="M538" s="4">
        <f t="shared" si="51"/>
        <v>40440.208333333336</v>
      </c>
      <c r="N538">
        <v>1282626000</v>
      </c>
      <c r="O538">
        <v>1284872400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idden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9"/>
        <v>117</v>
      </c>
      <c r="G539" t="s">
        <v>20</v>
      </c>
      <c r="H539">
        <v>1052</v>
      </c>
      <c r="I539" t="s">
        <v>36</v>
      </c>
      <c r="J539">
        <f t="shared" si="50"/>
        <v>94.04</v>
      </c>
      <c r="K539" t="s">
        <v>37</v>
      </c>
      <c r="L539" s="4">
        <f t="shared" si="48"/>
        <v>43342.208333333328</v>
      </c>
      <c r="M539" s="4">
        <f t="shared" si="51"/>
        <v>43365.208333333328</v>
      </c>
      <c r="N539">
        <v>1535605200</v>
      </c>
      <c r="O539">
        <v>1537592400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9"/>
        <v>38</v>
      </c>
      <c r="G540" t="s">
        <v>14</v>
      </c>
      <c r="H540">
        <v>1296</v>
      </c>
      <c r="I540" t="s">
        <v>21</v>
      </c>
      <c r="J540">
        <f t="shared" si="50"/>
        <v>44.01</v>
      </c>
      <c r="K540" t="s">
        <v>22</v>
      </c>
      <c r="L540" s="4">
        <f t="shared" si="48"/>
        <v>41539.208333333336</v>
      </c>
      <c r="M540" s="4">
        <f t="shared" si="51"/>
        <v>41555.208333333336</v>
      </c>
      <c r="N540">
        <v>1379826000</v>
      </c>
      <c r="O540">
        <v>1381208400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9"/>
        <v>73</v>
      </c>
      <c r="G541" t="s">
        <v>14</v>
      </c>
      <c r="H541">
        <v>77</v>
      </c>
      <c r="I541" t="s">
        <v>21</v>
      </c>
      <c r="J541">
        <f t="shared" si="50"/>
        <v>92.47</v>
      </c>
      <c r="K541" t="s">
        <v>22</v>
      </c>
      <c r="L541" s="4">
        <f t="shared" si="48"/>
        <v>43647.208333333328</v>
      </c>
      <c r="M541" s="4">
        <f t="shared" si="51"/>
        <v>43653.208333333328</v>
      </c>
      <c r="N541">
        <v>1561957200</v>
      </c>
      <c r="O541">
        <v>1562475600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idden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9"/>
        <v>266</v>
      </c>
      <c r="G542" t="s">
        <v>20</v>
      </c>
      <c r="H542">
        <v>247</v>
      </c>
      <c r="I542" t="s">
        <v>21</v>
      </c>
      <c r="J542">
        <f t="shared" si="50"/>
        <v>57.07</v>
      </c>
      <c r="K542" t="s">
        <v>22</v>
      </c>
      <c r="L542" s="4">
        <f t="shared" si="48"/>
        <v>43225.208333333328</v>
      </c>
      <c r="M542" s="4">
        <f t="shared" si="51"/>
        <v>43247.208333333328</v>
      </c>
      <c r="N542">
        <v>1525496400</v>
      </c>
      <c r="O542">
        <v>1527397200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9"/>
        <v>24</v>
      </c>
      <c r="G543" t="s">
        <v>14</v>
      </c>
      <c r="H543">
        <v>395</v>
      </c>
      <c r="I543" t="s">
        <v>107</v>
      </c>
      <c r="J543">
        <f t="shared" si="50"/>
        <v>109.08</v>
      </c>
      <c r="K543" t="s">
        <v>108</v>
      </c>
      <c r="L543" s="4">
        <f t="shared" si="48"/>
        <v>42165.208333333328</v>
      </c>
      <c r="M543" s="4">
        <f t="shared" si="51"/>
        <v>42191.208333333328</v>
      </c>
      <c r="N543">
        <v>1433912400</v>
      </c>
      <c r="O543">
        <v>1436158800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9"/>
        <v>3</v>
      </c>
      <c r="G544" t="s">
        <v>14</v>
      </c>
      <c r="H544">
        <v>49</v>
      </c>
      <c r="I544" t="s">
        <v>40</v>
      </c>
      <c r="J544">
        <f t="shared" si="50"/>
        <v>39.39</v>
      </c>
      <c r="K544" t="s">
        <v>41</v>
      </c>
      <c r="L544" s="4">
        <f t="shared" si="48"/>
        <v>42391.25</v>
      </c>
      <c r="M544" s="4">
        <f t="shared" si="51"/>
        <v>42421.25</v>
      </c>
      <c r="N544">
        <v>1453442400</v>
      </c>
      <c r="O544">
        <v>1456034400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9"/>
        <v>16</v>
      </c>
      <c r="G545" t="s">
        <v>14</v>
      </c>
      <c r="H545">
        <v>180</v>
      </c>
      <c r="I545" t="s">
        <v>21</v>
      </c>
      <c r="J545">
        <f t="shared" si="50"/>
        <v>77.02</v>
      </c>
      <c r="K545" t="s">
        <v>22</v>
      </c>
      <c r="L545" s="4">
        <f t="shared" si="48"/>
        <v>41528.208333333336</v>
      </c>
      <c r="M545" s="4">
        <f t="shared" si="51"/>
        <v>41543.208333333336</v>
      </c>
      <c r="N545">
        <v>1378875600</v>
      </c>
      <c r="O545">
        <v>1380171600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hidden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9"/>
        <v>277</v>
      </c>
      <c r="G546" t="s">
        <v>20</v>
      </c>
      <c r="H546">
        <v>84</v>
      </c>
      <c r="I546" t="s">
        <v>21</v>
      </c>
      <c r="J546">
        <f t="shared" si="50"/>
        <v>92.17</v>
      </c>
      <c r="K546" t="s">
        <v>22</v>
      </c>
      <c r="L546" s="4">
        <f t="shared" si="48"/>
        <v>42377.25</v>
      </c>
      <c r="M546" s="4">
        <f t="shared" si="51"/>
        <v>42390.25</v>
      </c>
      <c r="N546">
        <v>1452232800</v>
      </c>
      <c r="O546">
        <v>1453356000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9"/>
        <v>89</v>
      </c>
      <c r="G547" t="s">
        <v>14</v>
      </c>
      <c r="H547">
        <v>2690</v>
      </c>
      <c r="I547" t="s">
        <v>21</v>
      </c>
      <c r="J547">
        <f t="shared" si="50"/>
        <v>61.01</v>
      </c>
      <c r="K547" t="s">
        <v>22</v>
      </c>
      <c r="L547" s="4">
        <f t="shared" si="48"/>
        <v>43824.25</v>
      </c>
      <c r="M547" s="4">
        <f t="shared" si="51"/>
        <v>43844.25</v>
      </c>
      <c r="N547">
        <v>1577253600</v>
      </c>
      <c r="O547">
        <v>1578981600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hidden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9"/>
        <v>164</v>
      </c>
      <c r="G548" t="s">
        <v>20</v>
      </c>
      <c r="H548">
        <v>88</v>
      </c>
      <c r="I548" t="s">
        <v>21</v>
      </c>
      <c r="J548">
        <f t="shared" si="50"/>
        <v>78.069999999999993</v>
      </c>
      <c r="K548" t="s">
        <v>22</v>
      </c>
      <c r="L548" s="4">
        <f t="shared" si="48"/>
        <v>43360.208333333328</v>
      </c>
      <c r="M548" s="4">
        <f t="shared" si="51"/>
        <v>43363.208333333328</v>
      </c>
      <c r="N548">
        <v>1537160400</v>
      </c>
      <c r="O548">
        <v>1537419600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idden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9"/>
        <v>969</v>
      </c>
      <c r="G549" t="s">
        <v>20</v>
      </c>
      <c r="H549">
        <v>156</v>
      </c>
      <c r="I549" t="s">
        <v>21</v>
      </c>
      <c r="J549">
        <f t="shared" si="50"/>
        <v>80.75</v>
      </c>
      <c r="K549" t="s">
        <v>22</v>
      </c>
      <c r="L549" s="4">
        <f t="shared" si="48"/>
        <v>42029.25</v>
      </c>
      <c r="M549" s="4">
        <f t="shared" si="51"/>
        <v>42041.25</v>
      </c>
      <c r="N549">
        <v>1422165600</v>
      </c>
      <c r="O549">
        <v>1423202400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idden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9"/>
        <v>271</v>
      </c>
      <c r="G550" t="s">
        <v>20</v>
      </c>
      <c r="H550">
        <v>2985</v>
      </c>
      <c r="I550" t="s">
        <v>21</v>
      </c>
      <c r="J550">
        <f t="shared" si="50"/>
        <v>59.99</v>
      </c>
      <c r="K550" t="s">
        <v>22</v>
      </c>
      <c r="L550" s="4">
        <f t="shared" si="48"/>
        <v>42461.208333333328</v>
      </c>
      <c r="M550" s="4">
        <f t="shared" si="51"/>
        <v>42474.208333333328</v>
      </c>
      <c r="N550">
        <v>1459486800</v>
      </c>
      <c r="O550">
        <v>1460610000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hidden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9"/>
        <v>284</v>
      </c>
      <c r="G551" t="s">
        <v>20</v>
      </c>
      <c r="H551">
        <v>762</v>
      </c>
      <c r="I551" t="s">
        <v>21</v>
      </c>
      <c r="J551">
        <f t="shared" si="50"/>
        <v>110.03</v>
      </c>
      <c r="K551" t="s">
        <v>22</v>
      </c>
      <c r="L551" s="4">
        <f t="shared" si="48"/>
        <v>41422.208333333336</v>
      </c>
      <c r="M551" s="4">
        <f t="shared" si="51"/>
        <v>41431.208333333336</v>
      </c>
      <c r="N551">
        <v>1369717200</v>
      </c>
      <c r="O551">
        <v>1370494800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9"/>
        <v>4</v>
      </c>
      <c r="G552" t="s">
        <v>74</v>
      </c>
      <c r="H552">
        <v>1</v>
      </c>
      <c r="I552" t="s">
        <v>98</v>
      </c>
      <c r="J552">
        <f t="shared" si="50"/>
        <v>4</v>
      </c>
      <c r="K552" t="s">
        <v>99</v>
      </c>
      <c r="L552" s="4">
        <f t="shared" ref="L552:L615" si="54">(((N552/60)/60)/24)+DATE(1970,1,1)</f>
        <v>40968.25</v>
      </c>
      <c r="M552" s="4">
        <f t="shared" si="51"/>
        <v>40989.208333333336</v>
      </c>
      <c r="N552">
        <v>1330495200</v>
      </c>
      <c r="O552">
        <v>1332306000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9"/>
        <v>59</v>
      </c>
      <c r="G553" t="s">
        <v>14</v>
      </c>
      <c r="H553">
        <v>2779</v>
      </c>
      <c r="I553" t="s">
        <v>26</v>
      </c>
      <c r="J553">
        <f t="shared" si="50"/>
        <v>38</v>
      </c>
      <c r="K553" t="s">
        <v>27</v>
      </c>
      <c r="L553" s="4">
        <f t="shared" si="54"/>
        <v>41993.25</v>
      </c>
      <c r="M553" s="4">
        <f t="shared" si="51"/>
        <v>42033.25</v>
      </c>
      <c r="N553">
        <v>1419055200</v>
      </c>
      <c r="O553">
        <v>1422511200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9"/>
        <v>99</v>
      </c>
      <c r="G554" t="s">
        <v>14</v>
      </c>
      <c r="H554">
        <v>92</v>
      </c>
      <c r="I554" t="s">
        <v>21</v>
      </c>
      <c r="J554">
        <f t="shared" si="50"/>
        <v>96.37</v>
      </c>
      <c r="K554" t="s">
        <v>22</v>
      </c>
      <c r="L554" s="4">
        <f t="shared" si="54"/>
        <v>42700.25</v>
      </c>
      <c r="M554" s="4">
        <f t="shared" si="51"/>
        <v>42702.25</v>
      </c>
      <c r="N554">
        <v>1480140000</v>
      </c>
      <c r="O554">
        <v>1480312800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9"/>
        <v>44</v>
      </c>
      <c r="G555" t="s">
        <v>14</v>
      </c>
      <c r="H555">
        <v>1028</v>
      </c>
      <c r="I555" t="s">
        <v>21</v>
      </c>
      <c r="J555">
        <f t="shared" si="50"/>
        <v>72.98</v>
      </c>
      <c r="K555" t="s">
        <v>22</v>
      </c>
      <c r="L555" s="4">
        <f t="shared" si="54"/>
        <v>40545.25</v>
      </c>
      <c r="M555" s="4">
        <f t="shared" si="51"/>
        <v>40546.25</v>
      </c>
      <c r="N555">
        <v>1293948000</v>
      </c>
      <c r="O555">
        <v>1294034400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hidden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9"/>
        <v>152</v>
      </c>
      <c r="G556" t="s">
        <v>20</v>
      </c>
      <c r="H556">
        <v>554</v>
      </c>
      <c r="I556" t="s">
        <v>15</v>
      </c>
      <c r="J556">
        <f t="shared" si="50"/>
        <v>26.01</v>
      </c>
      <c r="K556" t="s">
        <v>16</v>
      </c>
      <c r="L556" s="4">
        <f t="shared" si="54"/>
        <v>42723.25</v>
      </c>
      <c r="M556" s="4">
        <f t="shared" si="51"/>
        <v>42729.25</v>
      </c>
      <c r="N556">
        <v>1482127200</v>
      </c>
      <c r="O556">
        <v>1482645600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idden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9"/>
        <v>224</v>
      </c>
      <c r="G557" t="s">
        <v>20</v>
      </c>
      <c r="H557">
        <v>135</v>
      </c>
      <c r="I557" t="s">
        <v>36</v>
      </c>
      <c r="J557">
        <f t="shared" si="50"/>
        <v>104.36</v>
      </c>
      <c r="K557" t="s">
        <v>37</v>
      </c>
      <c r="L557" s="4">
        <f t="shared" si="54"/>
        <v>41731.208333333336</v>
      </c>
      <c r="M557" s="4">
        <f t="shared" si="51"/>
        <v>41762.208333333336</v>
      </c>
      <c r="N557">
        <v>1396414800</v>
      </c>
      <c r="O557">
        <v>1399093200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idden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9"/>
        <v>240</v>
      </c>
      <c r="G558" t="s">
        <v>20</v>
      </c>
      <c r="H558">
        <v>122</v>
      </c>
      <c r="I558" t="s">
        <v>21</v>
      </c>
      <c r="J558">
        <f t="shared" si="50"/>
        <v>102.19</v>
      </c>
      <c r="K558" t="s">
        <v>22</v>
      </c>
      <c r="L558" s="4">
        <f t="shared" si="54"/>
        <v>40792.208333333336</v>
      </c>
      <c r="M558" s="4">
        <f t="shared" si="51"/>
        <v>40799.208333333336</v>
      </c>
      <c r="N558">
        <v>1315285200</v>
      </c>
      <c r="O558">
        <v>1315890000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idden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9"/>
        <v>199</v>
      </c>
      <c r="G559" t="s">
        <v>20</v>
      </c>
      <c r="H559">
        <v>221</v>
      </c>
      <c r="I559" t="s">
        <v>21</v>
      </c>
      <c r="J559">
        <f t="shared" si="50"/>
        <v>54.12</v>
      </c>
      <c r="K559" t="s">
        <v>22</v>
      </c>
      <c r="L559" s="4">
        <f t="shared" si="54"/>
        <v>42279.208333333328</v>
      </c>
      <c r="M559" s="4">
        <f t="shared" si="51"/>
        <v>42282.208333333328</v>
      </c>
      <c r="N559">
        <v>1443762000</v>
      </c>
      <c r="O559">
        <v>1444021200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idden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9"/>
        <v>137</v>
      </c>
      <c r="G560" t="s">
        <v>20</v>
      </c>
      <c r="H560">
        <v>126</v>
      </c>
      <c r="I560" t="s">
        <v>21</v>
      </c>
      <c r="J560">
        <f t="shared" si="50"/>
        <v>63.22</v>
      </c>
      <c r="K560" t="s">
        <v>22</v>
      </c>
      <c r="L560" s="4">
        <f t="shared" si="54"/>
        <v>42424.25</v>
      </c>
      <c r="M560" s="4">
        <f t="shared" si="51"/>
        <v>42467.208333333328</v>
      </c>
      <c r="N560">
        <v>1456293600</v>
      </c>
      <c r="O560">
        <v>1460005200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idden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9"/>
        <v>101</v>
      </c>
      <c r="G561" t="s">
        <v>20</v>
      </c>
      <c r="H561">
        <v>1022</v>
      </c>
      <c r="I561" t="s">
        <v>21</v>
      </c>
      <c r="J561">
        <f t="shared" si="50"/>
        <v>104.03</v>
      </c>
      <c r="K561" t="s">
        <v>22</v>
      </c>
      <c r="L561" s="4">
        <f t="shared" si="54"/>
        <v>42584.208333333328</v>
      </c>
      <c r="M561" s="4">
        <f t="shared" si="51"/>
        <v>42591.208333333328</v>
      </c>
      <c r="N561">
        <v>1470114000</v>
      </c>
      <c r="O561">
        <v>1470718800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idden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9"/>
        <v>794</v>
      </c>
      <c r="G562" t="s">
        <v>20</v>
      </c>
      <c r="H562">
        <v>3177</v>
      </c>
      <c r="I562" t="s">
        <v>21</v>
      </c>
      <c r="J562">
        <f t="shared" si="50"/>
        <v>49.99</v>
      </c>
      <c r="K562" t="s">
        <v>22</v>
      </c>
      <c r="L562" s="4">
        <f t="shared" si="54"/>
        <v>40865.25</v>
      </c>
      <c r="M562" s="4">
        <f t="shared" si="51"/>
        <v>40905.25</v>
      </c>
      <c r="N562">
        <v>1321596000</v>
      </c>
      <c r="O562">
        <v>1325052000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idden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9"/>
        <v>370</v>
      </c>
      <c r="G563" t="s">
        <v>20</v>
      </c>
      <c r="H563">
        <v>198</v>
      </c>
      <c r="I563" t="s">
        <v>98</v>
      </c>
      <c r="J563">
        <f t="shared" si="50"/>
        <v>56.02</v>
      </c>
      <c r="K563" t="s">
        <v>99</v>
      </c>
      <c r="L563" s="4">
        <f t="shared" si="54"/>
        <v>40833.208333333336</v>
      </c>
      <c r="M563" s="4">
        <f t="shared" si="51"/>
        <v>40835.208333333336</v>
      </c>
      <c r="N563">
        <v>1318827600</v>
      </c>
      <c r="O563">
        <v>1319000400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9"/>
        <v>13</v>
      </c>
      <c r="G564" t="s">
        <v>14</v>
      </c>
      <c r="H564">
        <v>26</v>
      </c>
      <c r="I564" t="s">
        <v>98</v>
      </c>
      <c r="J564">
        <f t="shared" si="50"/>
        <v>48.81</v>
      </c>
      <c r="K564" t="s">
        <v>99</v>
      </c>
      <c r="L564" s="4">
        <f t="shared" si="54"/>
        <v>43536.208333333328</v>
      </c>
      <c r="M564" s="4">
        <f t="shared" si="51"/>
        <v>43538.208333333328</v>
      </c>
      <c r="N564">
        <v>1552366800</v>
      </c>
      <c r="O564">
        <v>1552539600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idden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9"/>
        <v>138</v>
      </c>
      <c r="G565" t="s">
        <v>20</v>
      </c>
      <c r="H565">
        <v>85</v>
      </c>
      <c r="I565" t="s">
        <v>26</v>
      </c>
      <c r="J565">
        <f t="shared" si="50"/>
        <v>60.08</v>
      </c>
      <c r="K565" t="s">
        <v>27</v>
      </c>
      <c r="L565" s="4">
        <f t="shared" si="54"/>
        <v>43417.25</v>
      </c>
      <c r="M565" s="4">
        <f t="shared" si="51"/>
        <v>43437.25</v>
      </c>
      <c r="N565">
        <v>1542088800</v>
      </c>
      <c r="O565">
        <v>1543816800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9"/>
        <v>84</v>
      </c>
      <c r="G566" t="s">
        <v>14</v>
      </c>
      <c r="H566">
        <v>1790</v>
      </c>
      <c r="I566" t="s">
        <v>21</v>
      </c>
      <c r="J566">
        <f t="shared" si="50"/>
        <v>78.989999999999995</v>
      </c>
      <c r="K566" t="s">
        <v>22</v>
      </c>
      <c r="L566" s="4">
        <f t="shared" si="54"/>
        <v>42078.208333333328</v>
      </c>
      <c r="M566" s="4">
        <f t="shared" si="51"/>
        <v>42086.208333333328</v>
      </c>
      <c r="N566">
        <v>1426395600</v>
      </c>
      <c r="O566">
        <v>1427086800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idden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9"/>
        <v>205</v>
      </c>
      <c r="G567" t="s">
        <v>20</v>
      </c>
      <c r="H567">
        <v>3596</v>
      </c>
      <c r="I567" t="s">
        <v>21</v>
      </c>
      <c r="J567">
        <f t="shared" si="50"/>
        <v>53.99</v>
      </c>
      <c r="K567" t="s">
        <v>22</v>
      </c>
      <c r="L567" s="4">
        <f t="shared" si="54"/>
        <v>40862.25</v>
      </c>
      <c r="M567" s="4">
        <f t="shared" si="51"/>
        <v>40882.25</v>
      </c>
      <c r="N567">
        <v>1321336800</v>
      </c>
      <c r="O567">
        <v>1323064800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9"/>
        <v>44</v>
      </c>
      <c r="G568" t="s">
        <v>14</v>
      </c>
      <c r="H568">
        <v>37</v>
      </c>
      <c r="I568" t="s">
        <v>21</v>
      </c>
      <c r="J568">
        <f t="shared" si="50"/>
        <v>111.46</v>
      </c>
      <c r="K568" t="s">
        <v>22</v>
      </c>
      <c r="L568" s="4">
        <f t="shared" si="54"/>
        <v>42424.25</v>
      </c>
      <c r="M568" s="4">
        <f t="shared" si="51"/>
        <v>42447.208333333328</v>
      </c>
      <c r="N568">
        <v>1456293600</v>
      </c>
      <c r="O568">
        <v>1458277200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hidden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9"/>
        <v>219</v>
      </c>
      <c r="G569" t="s">
        <v>20</v>
      </c>
      <c r="H569">
        <v>244</v>
      </c>
      <c r="I569" t="s">
        <v>21</v>
      </c>
      <c r="J569">
        <f t="shared" si="50"/>
        <v>60.92</v>
      </c>
      <c r="K569" t="s">
        <v>22</v>
      </c>
      <c r="L569" s="4">
        <f t="shared" si="54"/>
        <v>41830.208333333336</v>
      </c>
      <c r="M569" s="4">
        <f t="shared" si="51"/>
        <v>41832.208333333336</v>
      </c>
      <c r="N569">
        <v>1404968400</v>
      </c>
      <c r="O569">
        <v>1405141200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idden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9"/>
        <v>186</v>
      </c>
      <c r="G570" t="s">
        <v>20</v>
      </c>
      <c r="H570">
        <v>5180</v>
      </c>
      <c r="I570" t="s">
        <v>21</v>
      </c>
      <c r="J570">
        <f t="shared" si="50"/>
        <v>26</v>
      </c>
      <c r="K570" t="s">
        <v>22</v>
      </c>
      <c r="L570" s="4">
        <f t="shared" si="54"/>
        <v>40374.208333333336</v>
      </c>
      <c r="M570" s="4">
        <f t="shared" si="51"/>
        <v>40419.208333333336</v>
      </c>
      <c r="N570">
        <v>1279170000</v>
      </c>
      <c r="O570">
        <v>1283058000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idden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9"/>
        <v>237</v>
      </c>
      <c r="G571" t="s">
        <v>20</v>
      </c>
      <c r="H571">
        <v>589</v>
      </c>
      <c r="I571" t="s">
        <v>107</v>
      </c>
      <c r="J571">
        <f t="shared" si="50"/>
        <v>80.989999999999995</v>
      </c>
      <c r="K571" t="s">
        <v>108</v>
      </c>
      <c r="L571" s="4">
        <f t="shared" si="54"/>
        <v>40554.25</v>
      </c>
      <c r="M571" s="4">
        <f t="shared" si="51"/>
        <v>40566.25</v>
      </c>
      <c r="N571">
        <v>1294725600</v>
      </c>
      <c r="O571">
        <v>1295762400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idden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9"/>
        <v>306</v>
      </c>
      <c r="G572" t="s">
        <v>20</v>
      </c>
      <c r="H572">
        <v>2725</v>
      </c>
      <c r="I572" t="s">
        <v>21</v>
      </c>
      <c r="J572">
        <f t="shared" si="50"/>
        <v>35</v>
      </c>
      <c r="K572" t="s">
        <v>22</v>
      </c>
      <c r="L572" s="4">
        <f t="shared" si="54"/>
        <v>41993.25</v>
      </c>
      <c r="M572" s="4">
        <f t="shared" si="51"/>
        <v>41999.25</v>
      </c>
      <c r="N572">
        <v>1419055200</v>
      </c>
      <c r="O572">
        <v>1419573600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9"/>
        <v>94</v>
      </c>
      <c r="G573" t="s">
        <v>14</v>
      </c>
      <c r="H573">
        <v>35</v>
      </c>
      <c r="I573" t="s">
        <v>107</v>
      </c>
      <c r="J573">
        <f t="shared" si="50"/>
        <v>94.14</v>
      </c>
      <c r="K573" t="s">
        <v>108</v>
      </c>
      <c r="L573" s="4">
        <f t="shared" si="54"/>
        <v>42174.208333333328</v>
      </c>
      <c r="M573" s="4">
        <f t="shared" si="51"/>
        <v>42221.208333333328</v>
      </c>
      <c r="N573">
        <v>1434690000</v>
      </c>
      <c r="O573">
        <v>1438750800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9"/>
        <v>54</v>
      </c>
      <c r="G574" t="s">
        <v>74</v>
      </c>
      <c r="H574">
        <v>94</v>
      </c>
      <c r="I574" t="s">
        <v>21</v>
      </c>
      <c r="J574">
        <f t="shared" si="50"/>
        <v>52.09</v>
      </c>
      <c r="K574" t="s">
        <v>22</v>
      </c>
      <c r="L574" s="4">
        <f t="shared" si="54"/>
        <v>42275.208333333328</v>
      </c>
      <c r="M574" s="4">
        <f t="shared" si="51"/>
        <v>42291.208333333328</v>
      </c>
      <c r="N574">
        <v>1443416400</v>
      </c>
      <c r="O574">
        <v>1444798800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idden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9"/>
        <v>112</v>
      </c>
      <c r="G575" t="s">
        <v>20</v>
      </c>
      <c r="H575">
        <v>300</v>
      </c>
      <c r="I575" t="s">
        <v>21</v>
      </c>
      <c r="J575">
        <f t="shared" si="50"/>
        <v>24.99</v>
      </c>
      <c r="K575" t="s">
        <v>22</v>
      </c>
      <c r="L575" s="4">
        <f t="shared" si="54"/>
        <v>41761.208333333336</v>
      </c>
      <c r="M575" s="4">
        <f t="shared" si="51"/>
        <v>41763.208333333336</v>
      </c>
      <c r="N575">
        <v>1399006800</v>
      </c>
      <c r="O575">
        <v>1399179600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idden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9"/>
        <v>369</v>
      </c>
      <c r="G576" t="s">
        <v>20</v>
      </c>
      <c r="H576">
        <v>144</v>
      </c>
      <c r="I576" t="s">
        <v>21</v>
      </c>
      <c r="J576">
        <f t="shared" si="50"/>
        <v>69.22</v>
      </c>
      <c r="K576" t="s">
        <v>22</v>
      </c>
      <c r="L576" s="4">
        <f t="shared" si="54"/>
        <v>43806.25</v>
      </c>
      <c r="M576" s="4">
        <f t="shared" si="51"/>
        <v>43816.25</v>
      </c>
      <c r="N576">
        <v>1575698400</v>
      </c>
      <c r="O576">
        <v>1576562400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9"/>
        <v>63</v>
      </c>
      <c r="G577" t="s">
        <v>14</v>
      </c>
      <c r="H577">
        <v>558</v>
      </c>
      <c r="I577" t="s">
        <v>21</v>
      </c>
      <c r="J577">
        <f t="shared" si="50"/>
        <v>93.94</v>
      </c>
      <c r="K577" t="s">
        <v>22</v>
      </c>
      <c r="L577" s="4">
        <f t="shared" si="54"/>
        <v>41779.208333333336</v>
      </c>
      <c r="M577" s="4">
        <f t="shared" si="51"/>
        <v>41782.208333333336</v>
      </c>
      <c r="N577">
        <v>1400562000</v>
      </c>
      <c r="O577">
        <v>1400821200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9"/>
        <v>65</v>
      </c>
      <c r="G578" t="s">
        <v>14</v>
      </c>
      <c r="H578">
        <v>64</v>
      </c>
      <c r="I578" t="s">
        <v>21</v>
      </c>
      <c r="J578">
        <f t="shared" si="50"/>
        <v>98.41</v>
      </c>
      <c r="K578" t="s">
        <v>22</v>
      </c>
      <c r="L578" s="4">
        <f t="shared" si="54"/>
        <v>43040.208333333328</v>
      </c>
      <c r="M578" s="4">
        <f t="shared" si="51"/>
        <v>43057.25</v>
      </c>
      <c r="N578">
        <v>1509512400</v>
      </c>
      <c r="O578">
        <v>1510984800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5">ROUND((E579/D579)*100,0)</f>
        <v>19</v>
      </c>
      <c r="G579" t="s">
        <v>74</v>
      </c>
      <c r="H579">
        <v>37</v>
      </c>
      <c r="I579" t="s">
        <v>21</v>
      </c>
      <c r="J579">
        <f t="shared" ref="J579:J642" si="56">IF(H579=0,0,ROUND(E579/H579,2))</f>
        <v>41.78</v>
      </c>
      <c r="K579" t="s">
        <v>22</v>
      </c>
      <c r="L579" s="4">
        <f t="shared" si="54"/>
        <v>40613.25</v>
      </c>
      <c r="M579" s="4">
        <f t="shared" ref="M579:M642" si="57">(((O579/60)/60)/24)+DATE(1970,1,1)</f>
        <v>40639.208333333336</v>
      </c>
      <c r="N579">
        <v>1299823200</v>
      </c>
      <c r="O579">
        <v>1302066000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5"/>
        <v>17</v>
      </c>
      <c r="G580" t="s">
        <v>14</v>
      </c>
      <c r="H580">
        <v>245</v>
      </c>
      <c r="I580" t="s">
        <v>21</v>
      </c>
      <c r="J580">
        <f t="shared" si="56"/>
        <v>65.989999999999995</v>
      </c>
      <c r="K580" t="s">
        <v>22</v>
      </c>
      <c r="L580" s="4">
        <f t="shared" si="54"/>
        <v>40878.25</v>
      </c>
      <c r="M580" s="4">
        <f t="shared" si="57"/>
        <v>40881.25</v>
      </c>
      <c r="N580">
        <v>1322719200</v>
      </c>
      <c r="O580">
        <v>1322978400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idden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5"/>
        <v>101</v>
      </c>
      <c r="G581" t="s">
        <v>20</v>
      </c>
      <c r="H581">
        <v>87</v>
      </c>
      <c r="I581" t="s">
        <v>21</v>
      </c>
      <c r="J581">
        <f t="shared" si="56"/>
        <v>72.06</v>
      </c>
      <c r="K581" t="s">
        <v>22</v>
      </c>
      <c r="L581" s="4">
        <f t="shared" si="54"/>
        <v>40762.208333333336</v>
      </c>
      <c r="M581" s="4">
        <f t="shared" si="57"/>
        <v>40774.208333333336</v>
      </c>
      <c r="N581">
        <v>1312693200</v>
      </c>
      <c r="O581">
        <v>1313730000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idden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5"/>
        <v>342</v>
      </c>
      <c r="G582" t="s">
        <v>20</v>
      </c>
      <c r="H582">
        <v>3116</v>
      </c>
      <c r="I582" t="s">
        <v>21</v>
      </c>
      <c r="J582">
        <f t="shared" si="56"/>
        <v>48</v>
      </c>
      <c r="K582" t="s">
        <v>22</v>
      </c>
      <c r="L582" s="4">
        <f t="shared" si="54"/>
        <v>41696.25</v>
      </c>
      <c r="M582" s="4">
        <f t="shared" si="57"/>
        <v>41704.25</v>
      </c>
      <c r="N582">
        <v>1393394400</v>
      </c>
      <c r="O582">
        <v>1394085600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5"/>
        <v>64</v>
      </c>
      <c r="G583" t="s">
        <v>14</v>
      </c>
      <c r="H583">
        <v>71</v>
      </c>
      <c r="I583" t="s">
        <v>21</v>
      </c>
      <c r="J583">
        <f t="shared" si="56"/>
        <v>54.1</v>
      </c>
      <c r="K583" t="s">
        <v>22</v>
      </c>
      <c r="L583" s="4">
        <f t="shared" si="54"/>
        <v>40662.208333333336</v>
      </c>
      <c r="M583" s="4">
        <f t="shared" si="57"/>
        <v>40677.208333333336</v>
      </c>
      <c r="N583">
        <v>1304053200</v>
      </c>
      <c r="O583">
        <v>1305349200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5"/>
        <v>52</v>
      </c>
      <c r="G584" t="s">
        <v>14</v>
      </c>
      <c r="H584">
        <v>42</v>
      </c>
      <c r="I584" t="s">
        <v>21</v>
      </c>
      <c r="J584">
        <f t="shared" si="56"/>
        <v>107.88</v>
      </c>
      <c r="K584" t="s">
        <v>22</v>
      </c>
      <c r="L584" s="4">
        <f t="shared" si="54"/>
        <v>42165.208333333328</v>
      </c>
      <c r="M584" s="4">
        <f t="shared" si="57"/>
        <v>42170.208333333328</v>
      </c>
      <c r="N584">
        <v>1433912400</v>
      </c>
      <c r="O584">
        <v>1434344400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hidden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5"/>
        <v>322</v>
      </c>
      <c r="G585" t="s">
        <v>20</v>
      </c>
      <c r="H585">
        <v>909</v>
      </c>
      <c r="I585" t="s">
        <v>21</v>
      </c>
      <c r="J585">
        <f t="shared" si="56"/>
        <v>67.03</v>
      </c>
      <c r="K585" t="s">
        <v>22</v>
      </c>
      <c r="L585" s="4">
        <f t="shared" si="54"/>
        <v>40959.25</v>
      </c>
      <c r="M585" s="4">
        <f t="shared" si="57"/>
        <v>40976.25</v>
      </c>
      <c r="N585">
        <v>1329717600</v>
      </c>
      <c r="O585">
        <v>1331186400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hidden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5"/>
        <v>120</v>
      </c>
      <c r="G586" t="s">
        <v>20</v>
      </c>
      <c r="H586">
        <v>1613</v>
      </c>
      <c r="I586" t="s">
        <v>21</v>
      </c>
      <c r="J586">
        <f t="shared" si="56"/>
        <v>64.010000000000005</v>
      </c>
      <c r="K586" t="s">
        <v>22</v>
      </c>
      <c r="L586" s="4">
        <f t="shared" si="54"/>
        <v>41024.208333333336</v>
      </c>
      <c r="M586" s="4">
        <f t="shared" si="57"/>
        <v>41038.208333333336</v>
      </c>
      <c r="N586">
        <v>1335330000</v>
      </c>
      <c r="O586">
        <v>1336539600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idden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5"/>
        <v>147</v>
      </c>
      <c r="G587" t="s">
        <v>20</v>
      </c>
      <c r="H587">
        <v>136</v>
      </c>
      <c r="I587" t="s">
        <v>21</v>
      </c>
      <c r="J587">
        <f t="shared" si="56"/>
        <v>96.07</v>
      </c>
      <c r="K587" t="s">
        <v>22</v>
      </c>
      <c r="L587" s="4">
        <f t="shared" si="54"/>
        <v>40255.208333333336</v>
      </c>
      <c r="M587" s="4">
        <f t="shared" si="57"/>
        <v>40265.208333333336</v>
      </c>
      <c r="N587">
        <v>1268888400</v>
      </c>
      <c r="O587">
        <v>1269752400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hidden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5"/>
        <v>951</v>
      </c>
      <c r="G588" t="s">
        <v>20</v>
      </c>
      <c r="H588">
        <v>130</v>
      </c>
      <c r="I588" t="s">
        <v>21</v>
      </c>
      <c r="J588">
        <f t="shared" si="56"/>
        <v>51.18</v>
      </c>
      <c r="K588" t="s">
        <v>22</v>
      </c>
      <c r="L588" s="4">
        <f t="shared" si="54"/>
        <v>40499.25</v>
      </c>
      <c r="M588" s="4">
        <f t="shared" si="57"/>
        <v>40518.25</v>
      </c>
      <c r="N588">
        <v>1289973600</v>
      </c>
      <c r="O588">
        <v>1291615200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5"/>
        <v>73</v>
      </c>
      <c r="G589" t="s">
        <v>14</v>
      </c>
      <c r="H589">
        <v>156</v>
      </c>
      <c r="I589" t="s">
        <v>15</v>
      </c>
      <c r="J589">
        <f t="shared" si="56"/>
        <v>43.92</v>
      </c>
      <c r="K589" t="s">
        <v>16</v>
      </c>
      <c r="L589" s="4">
        <f t="shared" si="54"/>
        <v>43484.25</v>
      </c>
      <c r="M589" s="4">
        <f t="shared" si="57"/>
        <v>43536.208333333328</v>
      </c>
      <c r="N589">
        <v>1547877600</v>
      </c>
      <c r="O589">
        <v>1552366800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5"/>
        <v>79</v>
      </c>
      <c r="G590" t="s">
        <v>14</v>
      </c>
      <c r="H590">
        <v>1368</v>
      </c>
      <c r="I590" t="s">
        <v>40</v>
      </c>
      <c r="J590">
        <f t="shared" si="56"/>
        <v>91.02</v>
      </c>
      <c r="K590" t="s">
        <v>41</v>
      </c>
      <c r="L590" s="4">
        <f t="shared" si="54"/>
        <v>40262.208333333336</v>
      </c>
      <c r="M590" s="4">
        <f t="shared" si="57"/>
        <v>40293.208333333336</v>
      </c>
      <c r="N590">
        <v>1269493200</v>
      </c>
      <c r="O590">
        <v>1272171600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5"/>
        <v>65</v>
      </c>
      <c r="G591" t="s">
        <v>14</v>
      </c>
      <c r="H591">
        <v>102</v>
      </c>
      <c r="I591" t="s">
        <v>21</v>
      </c>
      <c r="J591">
        <f t="shared" si="56"/>
        <v>50.13</v>
      </c>
      <c r="K591" t="s">
        <v>22</v>
      </c>
      <c r="L591" s="4">
        <f t="shared" si="54"/>
        <v>42190.208333333328</v>
      </c>
      <c r="M591" s="4">
        <f t="shared" si="57"/>
        <v>42197.208333333328</v>
      </c>
      <c r="N591">
        <v>1436072400</v>
      </c>
      <c r="O591">
        <v>1436677200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5"/>
        <v>82</v>
      </c>
      <c r="G592" t="s">
        <v>14</v>
      </c>
      <c r="H592">
        <v>86</v>
      </c>
      <c r="I592" t="s">
        <v>26</v>
      </c>
      <c r="J592">
        <f t="shared" si="56"/>
        <v>67.72</v>
      </c>
      <c r="K592" t="s">
        <v>27</v>
      </c>
      <c r="L592" s="4">
        <f t="shared" si="54"/>
        <v>41994.25</v>
      </c>
      <c r="M592" s="4">
        <f t="shared" si="57"/>
        <v>42005.25</v>
      </c>
      <c r="N592">
        <v>1419141600</v>
      </c>
      <c r="O592">
        <v>1420092000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idden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5"/>
        <v>1038</v>
      </c>
      <c r="G593" t="s">
        <v>20</v>
      </c>
      <c r="H593">
        <v>102</v>
      </c>
      <c r="I593" t="s">
        <v>21</v>
      </c>
      <c r="J593">
        <f t="shared" si="56"/>
        <v>61.04</v>
      </c>
      <c r="K593" t="s">
        <v>22</v>
      </c>
      <c r="L593" s="4">
        <f t="shared" si="54"/>
        <v>40373.208333333336</v>
      </c>
      <c r="M593" s="4">
        <f t="shared" si="57"/>
        <v>40383.208333333336</v>
      </c>
      <c r="N593">
        <v>1279083600</v>
      </c>
      <c r="O593">
        <v>1279947600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5"/>
        <v>13</v>
      </c>
      <c r="G594" t="s">
        <v>14</v>
      </c>
      <c r="H594">
        <v>253</v>
      </c>
      <c r="I594" t="s">
        <v>21</v>
      </c>
      <c r="J594">
        <f t="shared" si="56"/>
        <v>80.010000000000005</v>
      </c>
      <c r="K594" t="s">
        <v>22</v>
      </c>
      <c r="L594" s="4">
        <f t="shared" si="54"/>
        <v>41789.208333333336</v>
      </c>
      <c r="M594" s="4">
        <f t="shared" si="57"/>
        <v>41798.208333333336</v>
      </c>
      <c r="N594">
        <v>1401426000</v>
      </c>
      <c r="O594">
        <v>1402203600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hidden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5"/>
        <v>155</v>
      </c>
      <c r="G595" t="s">
        <v>20</v>
      </c>
      <c r="H595">
        <v>4006</v>
      </c>
      <c r="I595" t="s">
        <v>21</v>
      </c>
      <c r="J595">
        <f t="shared" si="56"/>
        <v>47</v>
      </c>
      <c r="K595" t="s">
        <v>22</v>
      </c>
      <c r="L595" s="4">
        <f t="shared" si="54"/>
        <v>41724.208333333336</v>
      </c>
      <c r="M595" s="4">
        <f t="shared" si="57"/>
        <v>41737.208333333336</v>
      </c>
      <c r="N595">
        <v>1395810000</v>
      </c>
      <c r="O595">
        <v>1396933200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5"/>
        <v>7</v>
      </c>
      <c r="G596" t="s">
        <v>14</v>
      </c>
      <c r="H596">
        <v>157</v>
      </c>
      <c r="I596" t="s">
        <v>21</v>
      </c>
      <c r="J596">
        <f t="shared" si="56"/>
        <v>71.13</v>
      </c>
      <c r="K596" t="s">
        <v>22</v>
      </c>
      <c r="L596" s="4">
        <f t="shared" si="54"/>
        <v>42548.208333333328</v>
      </c>
      <c r="M596" s="4">
        <f t="shared" si="57"/>
        <v>42551.208333333328</v>
      </c>
      <c r="N596">
        <v>1467003600</v>
      </c>
      <c r="O596">
        <v>1467262800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hidden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5"/>
        <v>209</v>
      </c>
      <c r="G597" t="s">
        <v>20</v>
      </c>
      <c r="H597">
        <v>1629</v>
      </c>
      <c r="I597" t="s">
        <v>21</v>
      </c>
      <c r="J597">
        <f t="shared" si="56"/>
        <v>89.99</v>
      </c>
      <c r="K597" t="s">
        <v>22</v>
      </c>
      <c r="L597" s="4">
        <f t="shared" si="54"/>
        <v>40253.208333333336</v>
      </c>
      <c r="M597" s="4">
        <f t="shared" si="57"/>
        <v>40274.208333333336</v>
      </c>
      <c r="N597">
        <v>1268715600</v>
      </c>
      <c r="O597">
        <v>1270530000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5"/>
        <v>100</v>
      </c>
      <c r="G598" t="s">
        <v>14</v>
      </c>
      <c r="H598">
        <v>183</v>
      </c>
      <c r="I598" t="s">
        <v>21</v>
      </c>
      <c r="J598">
        <f t="shared" si="56"/>
        <v>43.03</v>
      </c>
      <c r="K598" t="s">
        <v>22</v>
      </c>
      <c r="L598" s="4">
        <f t="shared" si="54"/>
        <v>42434.25</v>
      </c>
      <c r="M598" s="4">
        <f t="shared" si="57"/>
        <v>42441.25</v>
      </c>
      <c r="N598">
        <v>1457157600</v>
      </c>
      <c r="O598">
        <v>1457762400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idden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5"/>
        <v>202</v>
      </c>
      <c r="G599" t="s">
        <v>20</v>
      </c>
      <c r="H599">
        <v>2188</v>
      </c>
      <c r="I599" t="s">
        <v>21</v>
      </c>
      <c r="J599">
        <f t="shared" si="56"/>
        <v>68</v>
      </c>
      <c r="K599" t="s">
        <v>22</v>
      </c>
      <c r="L599" s="4">
        <f t="shared" si="54"/>
        <v>43786.25</v>
      </c>
      <c r="M599" s="4">
        <f t="shared" si="57"/>
        <v>43804.25</v>
      </c>
      <c r="N599">
        <v>1573970400</v>
      </c>
      <c r="O599">
        <v>1575525600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idden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5"/>
        <v>162</v>
      </c>
      <c r="G600" t="s">
        <v>20</v>
      </c>
      <c r="H600">
        <v>2409</v>
      </c>
      <c r="I600" t="s">
        <v>107</v>
      </c>
      <c r="J600">
        <f t="shared" si="56"/>
        <v>73</v>
      </c>
      <c r="K600" t="s">
        <v>108</v>
      </c>
      <c r="L600" s="4">
        <f t="shared" si="54"/>
        <v>40344.208333333336</v>
      </c>
      <c r="M600" s="4">
        <f t="shared" si="57"/>
        <v>40373.208333333336</v>
      </c>
      <c r="N600">
        <v>1276578000</v>
      </c>
      <c r="O600">
        <v>1279083600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5"/>
        <v>4</v>
      </c>
      <c r="G601" t="s">
        <v>14</v>
      </c>
      <c r="H601">
        <v>82</v>
      </c>
      <c r="I601" t="s">
        <v>36</v>
      </c>
      <c r="J601">
        <f t="shared" si="56"/>
        <v>62.34</v>
      </c>
      <c r="K601" t="s">
        <v>37</v>
      </c>
      <c r="L601" s="4">
        <f t="shared" si="54"/>
        <v>42047.25</v>
      </c>
      <c r="M601" s="4">
        <f t="shared" si="57"/>
        <v>42055.25</v>
      </c>
      <c r="N601">
        <v>1423720800</v>
      </c>
      <c r="O601">
        <v>1424412000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5"/>
        <v>5</v>
      </c>
      <c r="G602" t="s">
        <v>14</v>
      </c>
      <c r="H602">
        <v>1</v>
      </c>
      <c r="I602" t="s">
        <v>40</v>
      </c>
      <c r="J602">
        <f t="shared" si="56"/>
        <v>5</v>
      </c>
      <c r="K602" t="s">
        <v>41</v>
      </c>
      <c r="L602" s="4">
        <f t="shared" si="54"/>
        <v>41485.208333333336</v>
      </c>
      <c r="M602" s="4">
        <f t="shared" si="57"/>
        <v>41497.208333333336</v>
      </c>
      <c r="N602">
        <v>1375160400</v>
      </c>
      <c r="O602">
        <v>1376197200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idden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5"/>
        <v>207</v>
      </c>
      <c r="G603" t="s">
        <v>20</v>
      </c>
      <c r="H603">
        <v>194</v>
      </c>
      <c r="I603" t="s">
        <v>21</v>
      </c>
      <c r="J603">
        <f t="shared" si="56"/>
        <v>67.099999999999994</v>
      </c>
      <c r="K603" t="s">
        <v>22</v>
      </c>
      <c r="L603" s="4">
        <f t="shared" si="54"/>
        <v>41789.208333333336</v>
      </c>
      <c r="M603" s="4">
        <f t="shared" si="57"/>
        <v>41806.208333333336</v>
      </c>
      <c r="N603">
        <v>1401426000</v>
      </c>
      <c r="O603">
        <v>1402894800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hidden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5"/>
        <v>128</v>
      </c>
      <c r="G604" t="s">
        <v>20</v>
      </c>
      <c r="H604">
        <v>1140</v>
      </c>
      <c r="I604" t="s">
        <v>21</v>
      </c>
      <c r="J604">
        <f t="shared" si="56"/>
        <v>79.98</v>
      </c>
      <c r="K604" t="s">
        <v>22</v>
      </c>
      <c r="L604" s="4">
        <f t="shared" si="54"/>
        <v>42160.208333333328</v>
      </c>
      <c r="M604" s="4">
        <f t="shared" si="57"/>
        <v>42171.208333333328</v>
      </c>
      <c r="N604">
        <v>1433480400</v>
      </c>
      <c r="O604">
        <v>1434430800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idden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5"/>
        <v>120</v>
      </c>
      <c r="G605" t="s">
        <v>20</v>
      </c>
      <c r="H605">
        <v>102</v>
      </c>
      <c r="I605" t="s">
        <v>21</v>
      </c>
      <c r="J605">
        <f t="shared" si="56"/>
        <v>62.18</v>
      </c>
      <c r="K605" t="s">
        <v>22</v>
      </c>
      <c r="L605" s="4">
        <f t="shared" si="54"/>
        <v>43573.208333333328</v>
      </c>
      <c r="M605" s="4">
        <f t="shared" si="57"/>
        <v>43600.208333333328</v>
      </c>
      <c r="N605">
        <v>1555563600</v>
      </c>
      <c r="O605">
        <v>1557896400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idden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5"/>
        <v>171</v>
      </c>
      <c r="G606" t="s">
        <v>20</v>
      </c>
      <c r="H606">
        <v>2857</v>
      </c>
      <c r="I606" t="s">
        <v>21</v>
      </c>
      <c r="J606">
        <f t="shared" si="56"/>
        <v>53.01</v>
      </c>
      <c r="K606" t="s">
        <v>22</v>
      </c>
      <c r="L606" s="4">
        <f t="shared" si="54"/>
        <v>40565.25</v>
      </c>
      <c r="M606" s="4">
        <f t="shared" si="57"/>
        <v>40586.25</v>
      </c>
      <c r="N606">
        <v>1295676000</v>
      </c>
      <c r="O606">
        <v>1297490400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idden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5"/>
        <v>187</v>
      </c>
      <c r="G607" t="s">
        <v>20</v>
      </c>
      <c r="H607">
        <v>107</v>
      </c>
      <c r="I607" t="s">
        <v>21</v>
      </c>
      <c r="J607">
        <f t="shared" si="56"/>
        <v>57.74</v>
      </c>
      <c r="K607" t="s">
        <v>22</v>
      </c>
      <c r="L607" s="4">
        <f t="shared" si="54"/>
        <v>42280.208333333328</v>
      </c>
      <c r="M607" s="4">
        <f t="shared" si="57"/>
        <v>42321.25</v>
      </c>
      <c r="N607">
        <v>1443848400</v>
      </c>
      <c r="O607">
        <v>1447394400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idden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5"/>
        <v>188</v>
      </c>
      <c r="G608" t="s">
        <v>20</v>
      </c>
      <c r="H608">
        <v>160</v>
      </c>
      <c r="I608" t="s">
        <v>40</v>
      </c>
      <c r="J608">
        <f t="shared" si="56"/>
        <v>40.03</v>
      </c>
      <c r="K608" t="s">
        <v>41</v>
      </c>
      <c r="L608" s="4">
        <f t="shared" si="54"/>
        <v>42436.25</v>
      </c>
      <c r="M608" s="4">
        <f t="shared" si="57"/>
        <v>42447.208333333328</v>
      </c>
      <c r="N608">
        <v>1457330400</v>
      </c>
      <c r="O608">
        <v>1458277200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idden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5"/>
        <v>131</v>
      </c>
      <c r="G609" t="s">
        <v>20</v>
      </c>
      <c r="H609">
        <v>2230</v>
      </c>
      <c r="I609" t="s">
        <v>21</v>
      </c>
      <c r="J609">
        <f t="shared" si="56"/>
        <v>81.02</v>
      </c>
      <c r="K609" t="s">
        <v>22</v>
      </c>
      <c r="L609" s="4">
        <f t="shared" si="54"/>
        <v>41721.208333333336</v>
      </c>
      <c r="M609" s="4">
        <f t="shared" si="57"/>
        <v>41723.208333333336</v>
      </c>
      <c r="N609">
        <v>1395550800</v>
      </c>
      <c r="O609">
        <v>1395723600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idden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5"/>
        <v>284</v>
      </c>
      <c r="G610" t="s">
        <v>20</v>
      </c>
      <c r="H610">
        <v>316</v>
      </c>
      <c r="I610" t="s">
        <v>21</v>
      </c>
      <c r="J610">
        <f t="shared" si="56"/>
        <v>35.049999999999997</v>
      </c>
      <c r="K610" t="s">
        <v>22</v>
      </c>
      <c r="L610" s="4">
        <f t="shared" si="54"/>
        <v>43530.25</v>
      </c>
      <c r="M610" s="4">
        <f t="shared" si="57"/>
        <v>43534.25</v>
      </c>
      <c r="N610">
        <v>1551852000</v>
      </c>
      <c r="O610">
        <v>1552197600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idden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5"/>
        <v>120</v>
      </c>
      <c r="G611" t="s">
        <v>20</v>
      </c>
      <c r="H611">
        <v>117</v>
      </c>
      <c r="I611" t="s">
        <v>21</v>
      </c>
      <c r="J611">
        <f t="shared" si="56"/>
        <v>102.92</v>
      </c>
      <c r="K611" t="s">
        <v>22</v>
      </c>
      <c r="L611" s="4">
        <f t="shared" si="54"/>
        <v>43481.25</v>
      </c>
      <c r="M611" s="4">
        <f t="shared" si="57"/>
        <v>43498.25</v>
      </c>
      <c r="N611">
        <v>1547618400</v>
      </c>
      <c r="O611">
        <v>1549087200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hidden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5"/>
        <v>419</v>
      </c>
      <c r="G612" t="s">
        <v>20</v>
      </c>
      <c r="H612">
        <v>6406</v>
      </c>
      <c r="I612" t="s">
        <v>21</v>
      </c>
      <c r="J612">
        <f t="shared" si="56"/>
        <v>28</v>
      </c>
      <c r="K612" t="s">
        <v>22</v>
      </c>
      <c r="L612" s="4">
        <f t="shared" si="54"/>
        <v>41259.25</v>
      </c>
      <c r="M612" s="4">
        <f t="shared" si="57"/>
        <v>41273.25</v>
      </c>
      <c r="N612">
        <v>1355637600</v>
      </c>
      <c r="O612">
        <v>1356847200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5"/>
        <v>14</v>
      </c>
      <c r="G613" t="s">
        <v>74</v>
      </c>
      <c r="H613">
        <v>15</v>
      </c>
      <c r="I613" t="s">
        <v>21</v>
      </c>
      <c r="J613">
        <f t="shared" si="56"/>
        <v>75.73</v>
      </c>
      <c r="K613" t="s">
        <v>22</v>
      </c>
      <c r="L613" s="4">
        <f t="shared" si="54"/>
        <v>41480.208333333336</v>
      </c>
      <c r="M613" s="4">
        <f t="shared" si="57"/>
        <v>41492.208333333336</v>
      </c>
      <c r="N613">
        <v>1374728400</v>
      </c>
      <c r="O613">
        <v>1375765200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idden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5"/>
        <v>139</v>
      </c>
      <c r="G614" t="s">
        <v>20</v>
      </c>
      <c r="H614">
        <v>192</v>
      </c>
      <c r="I614" t="s">
        <v>21</v>
      </c>
      <c r="J614">
        <f t="shared" si="56"/>
        <v>45.03</v>
      </c>
      <c r="K614" t="s">
        <v>22</v>
      </c>
      <c r="L614" s="4">
        <f t="shared" si="54"/>
        <v>40474.208333333336</v>
      </c>
      <c r="M614" s="4">
        <f t="shared" si="57"/>
        <v>40497.25</v>
      </c>
      <c r="N614">
        <v>1287810000</v>
      </c>
      <c r="O614">
        <v>1289800800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hidden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5"/>
        <v>174</v>
      </c>
      <c r="G615" t="s">
        <v>20</v>
      </c>
      <c r="H615">
        <v>26</v>
      </c>
      <c r="I615" t="s">
        <v>15</v>
      </c>
      <c r="J615">
        <f t="shared" si="56"/>
        <v>73.62</v>
      </c>
      <c r="K615" t="s">
        <v>16</v>
      </c>
      <c r="L615" s="4">
        <f t="shared" si="54"/>
        <v>42973.208333333328</v>
      </c>
      <c r="M615" s="4">
        <f t="shared" si="57"/>
        <v>42982.208333333328</v>
      </c>
      <c r="N615">
        <v>1503723600</v>
      </c>
      <c r="O615">
        <v>1504501200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hidden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5"/>
        <v>155</v>
      </c>
      <c r="G616" t="s">
        <v>20</v>
      </c>
      <c r="H616">
        <v>723</v>
      </c>
      <c r="I616" t="s">
        <v>21</v>
      </c>
      <c r="J616">
        <f t="shared" si="56"/>
        <v>56.99</v>
      </c>
      <c r="K616" t="s">
        <v>22</v>
      </c>
      <c r="L616" s="4">
        <f t="shared" ref="L616:L679" si="60">(((N616/60)/60)/24)+DATE(1970,1,1)</f>
        <v>42746.25</v>
      </c>
      <c r="M616" s="4">
        <f t="shared" si="57"/>
        <v>42764.25</v>
      </c>
      <c r="N616">
        <v>1484114400</v>
      </c>
      <c r="O616">
        <v>1485669600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idden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5"/>
        <v>170</v>
      </c>
      <c r="G617" t="s">
        <v>20</v>
      </c>
      <c r="H617">
        <v>170</v>
      </c>
      <c r="I617" t="s">
        <v>107</v>
      </c>
      <c r="J617">
        <f t="shared" si="56"/>
        <v>85.22</v>
      </c>
      <c r="K617" t="s">
        <v>108</v>
      </c>
      <c r="L617" s="4">
        <f t="shared" si="60"/>
        <v>42489.208333333328</v>
      </c>
      <c r="M617" s="4">
        <f t="shared" si="57"/>
        <v>42499.208333333328</v>
      </c>
      <c r="N617">
        <v>1461906000</v>
      </c>
      <c r="O617">
        <v>1462770000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idden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5"/>
        <v>190</v>
      </c>
      <c r="G618" t="s">
        <v>20</v>
      </c>
      <c r="H618">
        <v>238</v>
      </c>
      <c r="I618" t="s">
        <v>40</v>
      </c>
      <c r="J618">
        <f t="shared" si="56"/>
        <v>50.96</v>
      </c>
      <c r="K618" t="s">
        <v>41</v>
      </c>
      <c r="L618" s="4">
        <f t="shared" si="60"/>
        <v>41537.208333333336</v>
      </c>
      <c r="M618" s="4">
        <f t="shared" si="57"/>
        <v>41538.208333333336</v>
      </c>
      <c r="N618">
        <v>1379653200</v>
      </c>
      <c r="O618">
        <v>1379739600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idden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5"/>
        <v>250</v>
      </c>
      <c r="G619" t="s">
        <v>20</v>
      </c>
      <c r="H619">
        <v>55</v>
      </c>
      <c r="I619" t="s">
        <v>21</v>
      </c>
      <c r="J619">
        <f t="shared" si="56"/>
        <v>63.56</v>
      </c>
      <c r="K619" t="s">
        <v>22</v>
      </c>
      <c r="L619" s="4">
        <f t="shared" si="60"/>
        <v>41794.208333333336</v>
      </c>
      <c r="M619" s="4">
        <f t="shared" si="57"/>
        <v>41804.208333333336</v>
      </c>
      <c r="N619">
        <v>1401858000</v>
      </c>
      <c r="O619">
        <v>1402722000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5"/>
        <v>49</v>
      </c>
      <c r="G620" t="s">
        <v>14</v>
      </c>
      <c r="H620">
        <v>1198</v>
      </c>
      <c r="I620" t="s">
        <v>21</v>
      </c>
      <c r="J620">
        <f t="shared" si="56"/>
        <v>81</v>
      </c>
      <c r="K620" t="s">
        <v>22</v>
      </c>
      <c r="L620" s="4">
        <f t="shared" si="60"/>
        <v>41396.208333333336</v>
      </c>
      <c r="M620" s="4">
        <f t="shared" si="57"/>
        <v>41417.208333333336</v>
      </c>
      <c r="N620">
        <v>1367470800</v>
      </c>
      <c r="O620">
        <v>1369285200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5"/>
        <v>28</v>
      </c>
      <c r="G621" t="s">
        <v>14</v>
      </c>
      <c r="H621">
        <v>648</v>
      </c>
      <c r="I621" t="s">
        <v>21</v>
      </c>
      <c r="J621">
        <f t="shared" si="56"/>
        <v>86.04</v>
      </c>
      <c r="K621" t="s">
        <v>22</v>
      </c>
      <c r="L621" s="4">
        <f t="shared" si="60"/>
        <v>40669.208333333336</v>
      </c>
      <c r="M621" s="4">
        <f t="shared" si="57"/>
        <v>40670.208333333336</v>
      </c>
      <c r="N621">
        <v>1304658000</v>
      </c>
      <c r="O621">
        <v>1304744400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idden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5"/>
        <v>268</v>
      </c>
      <c r="G622" t="s">
        <v>20</v>
      </c>
      <c r="H622">
        <v>128</v>
      </c>
      <c r="I622" t="s">
        <v>26</v>
      </c>
      <c r="J622">
        <f t="shared" si="56"/>
        <v>90.04</v>
      </c>
      <c r="K622" t="s">
        <v>27</v>
      </c>
      <c r="L622" s="4">
        <f t="shared" si="60"/>
        <v>42559.208333333328</v>
      </c>
      <c r="M622" s="4">
        <f t="shared" si="57"/>
        <v>42563.208333333328</v>
      </c>
      <c r="N622">
        <v>1467954000</v>
      </c>
      <c r="O622">
        <v>1468299600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idden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5"/>
        <v>620</v>
      </c>
      <c r="G623" t="s">
        <v>20</v>
      </c>
      <c r="H623">
        <v>2144</v>
      </c>
      <c r="I623" t="s">
        <v>21</v>
      </c>
      <c r="J623">
        <f t="shared" si="56"/>
        <v>74.010000000000005</v>
      </c>
      <c r="K623" t="s">
        <v>22</v>
      </c>
      <c r="L623" s="4">
        <f t="shared" si="60"/>
        <v>42626.208333333328</v>
      </c>
      <c r="M623" s="4">
        <f t="shared" si="57"/>
        <v>42631.208333333328</v>
      </c>
      <c r="N623">
        <v>1473742800</v>
      </c>
      <c r="O623">
        <v>1474174800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5"/>
        <v>3</v>
      </c>
      <c r="G624" t="s">
        <v>14</v>
      </c>
      <c r="H624">
        <v>64</v>
      </c>
      <c r="I624" t="s">
        <v>21</v>
      </c>
      <c r="J624">
        <f t="shared" si="56"/>
        <v>92.44</v>
      </c>
      <c r="K624" t="s">
        <v>22</v>
      </c>
      <c r="L624" s="4">
        <f t="shared" si="60"/>
        <v>43205.208333333328</v>
      </c>
      <c r="M624" s="4">
        <f t="shared" si="57"/>
        <v>43231.208333333328</v>
      </c>
      <c r="N624">
        <v>1523768400</v>
      </c>
      <c r="O624">
        <v>1526014800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idden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5"/>
        <v>160</v>
      </c>
      <c r="G625" t="s">
        <v>20</v>
      </c>
      <c r="H625">
        <v>2693</v>
      </c>
      <c r="I625" t="s">
        <v>40</v>
      </c>
      <c r="J625">
        <f t="shared" si="56"/>
        <v>56</v>
      </c>
      <c r="K625" t="s">
        <v>41</v>
      </c>
      <c r="L625" s="4">
        <f t="shared" si="60"/>
        <v>42201.208333333328</v>
      </c>
      <c r="M625" s="4">
        <f t="shared" si="57"/>
        <v>42206.208333333328</v>
      </c>
      <c r="N625">
        <v>1437022800</v>
      </c>
      <c r="O625">
        <v>1437454800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idden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5"/>
        <v>279</v>
      </c>
      <c r="G626" t="s">
        <v>20</v>
      </c>
      <c r="H626">
        <v>432</v>
      </c>
      <c r="I626" t="s">
        <v>21</v>
      </c>
      <c r="J626">
        <f t="shared" si="56"/>
        <v>32.979999999999997</v>
      </c>
      <c r="K626" t="s">
        <v>22</v>
      </c>
      <c r="L626" s="4">
        <f t="shared" si="60"/>
        <v>42029.25</v>
      </c>
      <c r="M626" s="4">
        <f t="shared" si="57"/>
        <v>42035.25</v>
      </c>
      <c r="N626">
        <v>1422165600</v>
      </c>
      <c r="O626">
        <v>1422684000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5"/>
        <v>77</v>
      </c>
      <c r="G627" t="s">
        <v>14</v>
      </c>
      <c r="H627">
        <v>62</v>
      </c>
      <c r="I627" t="s">
        <v>21</v>
      </c>
      <c r="J627">
        <f t="shared" si="56"/>
        <v>93.6</v>
      </c>
      <c r="K627" t="s">
        <v>22</v>
      </c>
      <c r="L627" s="4">
        <f t="shared" si="60"/>
        <v>43857.25</v>
      </c>
      <c r="M627" s="4">
        <f t="shared" si="57"/>
        <v>43871.25</v>
      </c>
      <c r="N627">
        <v>1580104800</v>
      </c>
      <c r="O627">
        <v>1581314400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hidden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5"/>
        <v>206</v>
      </c>
      <c r="G628" t="s">
        <v>20</v>
      </c>
      <c r="H628">
        <v>189</v>
      </c>
      <c r="I628" t="s">
        <v>21</v>
      </c>
      <c r="J628">
        <f t="shared" si="56"/>
        <v>69.87</v>
      </c>
      <c r="K628" t="s">
        <v>22</v>
      </c>
      <c r="L628" s="4">
        <f t="shared" si="60"/>
        <v>40449.208333333336</v>
      </c>
      <c r="M628" s="4">
        <f t="shared" si="57"/>
        <v>40458.208333333336</v>
      </c>
      <c r="N628">
        <v>1285650000</v>
      </c>
      <c r="O628">
        <v>1286427600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idden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5"/>
        <v>694</v>
      </c>
      <c r="G629" t="s">
        <v>20</v>
      </c>
      <c r="H629">
        <v>154</v>
      </c>
      <c r="I629" t="s">
        <v>40</v>
      </c>
      <c r="J629">
        <f t="shared" si="56"/>
        <v>72.13</v>
      </c>
      <c r="K629" t="s">
        <v>41</v>
      </c>
      <c r="L629" s="4">
        <f t="shared" si="60"/>
        <v>40345.208333333336</v>
      </c>
      <c r="M629" s="4">
        <f t="shared" si="57"/>
        <v>40369.208333333336</v>
      </c>
      <c r="N629">
        <v>1276664400</v>
      </c>
      <c r="O629">
        <v>1278738000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idden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5"/>
        <v>152</v>
      </c>
      <c r="G630" t="s">
        <v>20</v>
      </c>
      <c r="H630">
        <v>96</v>
      </c>
      <c r="I630" t="s">
        <v>21</v>
      </c>
      <c r="J630">
        <f t="shared" si="56"/>
        <v>30.04</v>
      </c>
      <c r="K630" t="s">
        <v>22</v>
      </c>
      <c r="L630" s="4">
        <f t="shared" si="60"/>
        <v>40455.208333333336</v>
      </c>
      <c r="M630" s="4">
        <f t="shared" si="57"/>
        <v>40458.208333333336</v>
      </c>
      <c r="N630">
        <v>1286168400</v>
      </c>
      <c r="O630">
        <v>1286427600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5"/>
        <v>65</v>
      </c>
      <c r="G631" t="s">
        <v>14</v>
      </c>
      <c r="H631">
        <v>750</v>
      </c>
      <c r="I631" t="s">
        <v>21</v>
      </c>
      <c r="J631">
        <f t="shared" si="56"/>
        <v>73.97</v>
      </c>
      <c r="K631" t="s">
        <v>22</v>
      </c>
      <c r="L631" s="4">
        <f t="shared" si="60"/>
        <v>42557.208333333328</v>
      </c>
      <c r="M631" s="4">
        <f t="shared" si="57"/>
        <v>42559.208333333328</v>
      </c>
      <c r="N631">
        <v>1467781200</v>
      </c>
      <c r="O631">
        <v>1467954000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5"/>
        <v>63</v>
      </c>
      <c r="G632" t="s">
        <v>74</v>
      </c>
      <c r="H632">
        <v>87</v>
      </c>
      <c r="I632" t="s">
        <v>21</v>
      </c>
      <c r="J632">
        <f t="shared" si="56"/>
        <v>68.66</v>
      </c>
      <c r="K632" t="s">
        <v>22</v>
      </c>
      <c r="L632" s="4">
        <f t="shared" si="60"/>
        <v>43586.208333333328</v>
      </c>
      <c r="M632" s="4">
        <f t="shared" si="57"/>
        <v>43597.208333333328</v>
      </c>
      <c r="N632">
        <v>1556686800</v>
      </c>
      <c r="O632">
        <v>1557637200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idden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5"/>
        <v>310</v>
      </c>
      <c r="G633" t="s">
        <v>20</v>
      </c>
      <c r="H633">
        <v>3063</v>
      </c>
      <c r="I633" t="s">
        <v>21</v>
      </c>
      <c r="J633">
        <f t="shared" si="56"/>
        <v>59.99</v>
      </c>
      <c r="K633" t="s">
        <v>22</v>
      </c>
      <c r="L633" s="4">
        <f t="shared" si="60"/>
        <v>43550.208333333328</v>
      </c>
      <c r="M633" s="4">
        <f t="shared" si="57"/>
        <v>43554.208333333328</v>
      </c>
      <c r="N633">
        <v>1553576400</v>
      </c>
      <c r="O633">
        <v>1553922000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5"/>
        <v>43</v>
      </c>
      <c r="G634" t="s">
        <v>47</v>
      </c>
      <c r="H634">
        <v>278</v>
      </c>
      <c r="I634" t="s">
        <v>21</v>
      </c>
      <c r="J634">
        <f t="shared" si="56"/>
        <v>111.16</v>
      </c>
      <c r="K634" t="s">
        <v>22</v>
      </c>
      <c r="L634" s="4">
        <f t="shared" si="60"/>
        <v>41945.208333333336</v>
      </c>
      <c r="M634" s="4">
        <f t="shared" si="57"/>
        <v>41963.25</v>
      </c>
      <c r="N634">
        <v>1414904400</v>
      </c>
      <c r="O634">
        <v>1416463200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5"/>
        <v>83</v>
      </c>
      <c r="G635" t="s">
        <v>14</v>
      </c>
      <c r="H635">
        <v>105</v>
      </c>
      <c r="I635" t="s">
        <v>21</v>
      </c>
      <c r="J635">
        <f t="shared" si="56"/>
        <v>53.04</v>
      </c>
      <c r="K635" t="s">
        <v>22</v>
      </c>
      <c r="L635" s="4">
        <f t="shared" si="60"/>
        <v>42315.25</v>
      </c>
      <c r="M635" s="4">
        <f t="shared" si="57"/>
        <v>42319.25</v>
      </c>
      <c r="N635">
        <v>1446876000</v>
      </c>
      <c r="O635">
        <v>1447221600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5"/>
        <v>79</v>
      </c>
      <c r="G636" t="s">
        <v>74</v>
      </c>
      <c r="H636">
        <v>1658</v>
      </c>
      <c r="I636" t="s">
        <v>21</v>
      </c>
      <c r="J636">
        <f t="shared" si="56"/>
        <v>55.99</v>
      </c>
      <c r="K636" t="s">
        <v>22</v>
      </c>
      <c r="L636" s="4">
        <f t="shared" si="60"/>
        <v>42819.208333333328</v>
      </c>
      <c r="M636" s="4">
        <f t="shared" si="57"/>
        <v>42833.208333333328</v>
      </c>
      <c r="N636">
        <v>1490418000</v>
      </c>
      <c r="O636">
        <v>1491627600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idden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5"/>
        <v>114</v>
      </c>
      <c r="G637" t="s">
        <v>20</v>
      </c>
      <c r="H637">
        <v>2266</v>
      </c>
      <c r="I637" t="s">
        <v>21</v>
      </c>
      <c r="J637">
        <f t="shared" si="56"/>
        <v>69.989999999999995</v>
      </c>
      <c r="K637" t="s">
        <v>22</v>
      </c>
      <c r="L637" s="4">
        <f t="shared" si="60"/>
        <v>41314.25</v>
      </c>
      <c r="M637" s="4">
        <f t="shared" si="57"/>
        <v>41346.208333333336</v>
      </c>
      <c r="N637">
        <v>1360389600</v>
      </c>
      <c r="O637">
        <v>1363150800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5"/>
        <v>65</v>
      </c>
      <c r="G638" t="s">
        <v>14</v>
      </c>
      <c r="H638">
        <v>2604</v>
      </c>
      <c r="I638" t="s">
        <v>36</v>
      </c>
      <c r="J638">
        <f t="shared" si="56"/>
        <v>49</v>
      </c>
      <c r="K638" t="s">
        <v>37</v>
      </c>
      <c r="L638" s="4">
        <f t="shared" si="60"/>
        <v>40926.25</v>
      </c>
      <c r="M638" s="4">
        <f t="shared" si="57"/>
        <v>40971.25</v>
      </c>
      <c r="N638">
        <v>1326866400</v>
      </c>
      <c r="O638">
        <v>1330754400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5"/>
        <v>79</v>
      </c>
      <c r="G639" t="s">
        <v>14</v>
      </c>
      <c r="H639">
        <v>65</v>
      </c>
      <c r="I639" t="s">
        <v>21</v>
      </c>
      <c r="J639">
        <f t="shared" si="56"/>
        <v>103.85</v>
      </c>
      <c r="K639" t="s">
        <v>22</v>
      </c>
      <c r="L639" s="4">
        <f t="shared" si="60"/>
        <v>42688.25</v>
      </c>
      <c r="M639" s="4">
        <f t="shared" si="57"/>
        <v>42696.25</v>
      </c>
      <c r="N639">
        <v>1479103200</v>
      </c>
      <c r="O639">
        <v>1479794400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5"/>
        <v>11</v>
      </c>
      <c r="G640" t="s">
        <v>14</v>
      </c>
      <c r="H640">
        <v>94</v>
      </c>
      <c r="I640" t="s">
        <v>21</v>
      </c>
      <c r="J640">
        <f t="shared" si="56"/>
        <v>99.13</v>
      </c>
      <c r="K640" t="s">
        <v>22</v>
      </c>
      <c r="L640" s="4">
        <f t="shared" si="60"/>
        <v>40386.208333333336</v>
      </c>
      <c r="M640" s="4">
        <f t="shared" si="57"/>
        <v>40398.208333333336</v>
      </c>
      <c r="N640">
        <v>1280206800</v>
      </c>
      <c r="O640">
        <v>1281243600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5"/>
        <v>56</v>
      </c>
      <c r="G641" t="s">
        <v>47</v>
      </c>
      <c r="H641">
        <v>45</v>
      </c>
      <c r="I641" t="s">
        <v>21</v>
      </c>
      <c r="J641">
        <f t="shared" si="56"/>
        <v>107.38</v>
      </c>
      <c r="K641" t="s">
        <v>22</v>
      </c>
      <c r="L641" s="4">
        <f t="shared" si="60"/>
        <v>43309.208333333328</v>
      </c>
      <c r="M641" s="4">
        <f t="shared" si="57"/>
        <v>43309.208333333328</v>
      </c>
      <c r="N641">
        <v>1532754000</v>
      </c>
      <c r="O641">
        <v>1532754000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5"/>
        <v>17</v>
      </c>
      <c r="G642" t="s">
        <v>14</v>
      </c>
      <c r="H642">
        <v>257</v>
      </c>
      <c r="I642" t="s">
        <v>21</v>
      </c>
      <c r="J642">
        <f t="shared" si="56"/>
        <v>76.92</v>
      </c>
      <c r="K642" t="s">
        <v>22</v>
      </c>
      <c r="L642" s="4">
        <f t="shared" si="60"/>
        <v>42387.25</v>
      </c>
      <c r="M642" s="4">
        <f t="shared" si="57"/>
        <v>42390.25</v>
      </c>
      <c r="N642">
        <v>1453096800</v>
      </c>
      <c r="O642">
        <v>1453356000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hidden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1">ROUND((E643/D643)*100,0)</f>
        <v>120</v>
      </c>
      <c r="G643" t="s">
        <v>20</v>
      </c>
      <c r="H643">
        <v>194</v>
      </c>
      <c r="I643" t="s">
        <v>98</v>
      </c>
      <c r="J643">
        <f t="shared" ref="J643:J706" si="62">IF(H643=0,0,ROUND(E643/H643,2))</f>
        <v>58.13</v>
      </c>
      <c r="K643" t="s">
        <v>99</v>
      </c>
      <c r="L643" s="4">
        <f t="shared" si="60"/>
        <v>42786.25</v>
      </c>
      <c r="M643" s="4">
        <f t="shared" ref="M643:M706" si="63">(((O643/60)/60)/24)+DATE(1970,1,1)</f>
        <v>42814.208333333328</v>
      </c>
      <c r="N643">
        <v>1487570400</v>
      </c>
      <c r="O643">
        <v>1489986000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idden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1"/>
        <v>145</v>
      </c>
      <c r="G644" t="s">
        <v>20</v>
      </c>
      <c r="H644">
        <v>129</v>
      </c>
      <c r="I644" t="s">
        <v>15</v>
      </c>
      <c r="J644">
        <f t="shared" si="62"/>
        <v>103.74</v>
      </c>
      <c r="K644" t="s">
        <v>16</v>
      </c>
      <c r="L644" s="4">
        <f t="shared" si="60"/>
        <v>43451.25</v>
      </c>
      <c r="M644" s="4">
        <f t="shared" si="63"/>
        <v>43460.25</v>
      </c>
      <c r="N644">
        <v>1545026400</v>
      </c>
      <c r="O644">
        <v>1545804000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idden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1"/>
        <v>221</v>
      </c>
      <c r="G645" t="s">
        <v>20</v>
      </c>
      <c r="H645">
        <v>375</v>
      </c>
      <c r="I645" t="s">
        <v>21</v>
      </c>
      <c r="J645">
        <f t="shared" si="62"/>
        <v>87.96</v>
      </c>
      <c r="K645" t="s">
        <v>22</v>
      </c>
      <c r="L645" s="4">
        <f t="shared" si="60"/>
        <v>42795.25</v>
      </c>
      <c r="M645" s="4">
        <f t="shared" si="63"/>
        <v>42813.208333333328</v>
      </c>
      <c r="N645">
        <v>1488348000</v>
      </c>
      <c r="O645">
        <v>1489899600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1"/>
        <v>48</v>
      </c>
      <c r="G646" t="s">
        <v>14</v>
      </c>
      <c r="H646">
        <v>2928</v>
      </c>
      <c r="I646" t="s">
        <v>15</v>
      </c>
      <c r="J646">
        <f t="shared" si="62"/>
        <v>28</v>
      </c>
      <c r="K646" t="s">
        <v>16</v>
      </c>
      <c r="L646" s="4">
        <f t="shared" si="60"/>
        <v>43452.25</v>
      </c>
      <c r="M646" s="4">
        <f t="shared" si="63"/>
        <v>43468.25</v>
      </c>
      <c r="N646">
        <v>1545112800</v>
      </c>
      <c r="O646">
        <v>1546495200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1"/>
        <v>93</v>
      </c>
      <c r="G647" t="s">
        <v>14</v>
      </c>
      <c r="H647">
        <v>4697</v>
      </c>
      <c r="I647" t="s">
        <v>21</v>
      </c>
      <c r="J647">
        <f t="shared" si="62"/>
        <v>38</v>
      </c>
      <c r="K647" t="s">
        <v>22</v>
      </c>
      <c r="L647" s="4">
        <f t="shared" si="60"/>
        <v>43369.208333333328</v>
      </c>
      <c r="M647" s="4">
        <f t="shared" si="63"/>
        <v>43390.208333333328</v>
      </c>
      <c r="N647">
        <v>1537938000</v>
      </c>
      <c r="O647">
        <v>1539752400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1"/>
        <v>89</v>
      </c>
      <c r="G648" t="s">
        <v>14</v>
      </c>
      <c r="H648">
        <v>2915</v>
      </c>
      <c r="I648" t="s">
        <v>21</v>
      </c>
      <c r="J648">
        <f t="shared" si="62"/>
        <v>30</v>
      </c>
      <c r="K648" t="s">
        <v>22</v>
      </c>
      <c r="L648" s="4">
        <f t="shared" si="60"/>
        <v>41346.208333333336</v>
      </c>
      <c r="M648" s="4">
        <f t="shared" si="63"/>
        <v>41357.208333333336</v>
      </c>
      <c r="N648">
        <v>1363150800</v>
      </c>
      <c r="O648">
        <v>1364101200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1"/>
        <v>41</v>
      </c>
      <c r="G649" t="s">
        <v>14</v>
      </c>
      <c r="H649">
        <v>18</v>
      </c>
      <c r="I649" t="s">
        <v>21</v>
      </c>
      <c r="J649">
        <f t="shared" si="62"/>
        <v>103.5</v>
      </c>
      <c r="K649" t="s">
        <v>22</v>
      </c>
      <c r="L649" s="4">
        <f t="shared" si="60"/>
        <v>43199.208333333328</v>
      </c>
      <c r="M649" s="4">
        <f t="shared" si="63"/>
        <v>43223.208333333328</v>
      </c>
      <c r="N649">
        <v>1523250000</v>
      </c>
      <c r="O649">
        <v>1525323600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1"/>
        <v>63</v>
      </c>
      <c r="G650" t="s">
        <v>74</v>
      </c>
      <c r="H650">
        <v>723</v>
      </c>
      <c r="I650" t="s">
        <v>21</v>
      </c>
      <c r="J650">
        <f t="shared" si="62"/>
        <v>85.99</v>
      </c>
      <c r="K650" t="s">
        <v>22</v>
      </c>
      <c r="L650" s="4">
        <f t="shared" si="60"/>
        <v>42922.208333333328</v>
      </c>
      <c r="M650" s="4">
        <f t="shared" si="63"/>
        <v>42940.208333333328</v>
      </c>
      <c r="N650">
        <v>1499317200</v>
      </c>
      <c r="O650">
        <v>1500872400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1"/>
        <v>48</v>
      </c>
      <c r="G651" t="s">
        <v>14</v>
      </c>
      <c r="H651">
        <v>602</v>
      </c>
      <c r="I651" t="s">
        <v>98</v>
      </c>
      <c r="J651">
        <f t="shared" si="62"/>
        <v>98.01</v>
      </c>
      <c r="K651" t="s">
        <v>99</v>
      </c>
      <c r="L651" s="4">
        <f t="shared" si="60"/>
        <v>40471.208333333336</v>
      </c>
      <c r="M651" s="4">
        <f t="shared" si="63"/>
        <v>40482.208333333336</v>
      </c>
      <c r="N651">
        <v>1287550800</v>
      </c>
      <c r="O651">
        <v>1288501200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1"/>
        <v>2</v>
      </c>
      <c r="G652" t="s">
        <v>14</v>
      </c>
      <c r="H652">
        <v>1</v>
      </c>
      <c r="I652" t="s">
        <v>21</v>
      </c>
      <c r="J652">
        <f t="shared" si="62"/>
        <v>2</v>
      </c>
      <c r="K652" t="s">
        <v>22</v>
      </c>
      <c r="L652" s="4">
        <f t="shared" si="60"/>
        <v>41828.208333333336</v>
      </c>
      <c r="M652" s="4">
        <f t="shared" si="63"/>
        <v>41855.208333333336</v>
      </c>
      <c r="N652">
        <v>1404795600</v>
      </c>
      <c r="O652">
        <v>1407128400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1"/>
        <v>88</v>
      </c>
      <c r="G653" t="s">
        <v>14</v>
      </c>
      <c r="H653">
        <v>3868</v>
      </c>
      <c r="I653" t="s">
        <v>107</v>
      </c>
      <c r="J653">
        <f t="shared" si="62"/>
        <v>44.99</v>
      </c>
      <c r="K653" t="s">
        <v>108</v>
      </c>
      <c r="L653" s="4">
        <f t="shared" si="60"/>
        <v>41692.25</v>
      </c>
      <c r="M653" s="4">
        <f t="shared" si="63"/>
        <v>41707.25</v>
      </c>
      <c r="N653">
        <v>1393048800</v>
      </c>
      <c r="O653">
        <v>1394344800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idden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1"/>
        <v>127</v>
      </c>
      <c r="G654" t="s">
        <v>20</v>
      </c>
      <c r="H654">
        <v>409</v>
      </c>
      <c r="I654" t="s">
        <v>21</v>
      </c>
      <c r="J654">
        <f t="shared" si="62"/>
        <v>31.01</v>
      </c>
      <c r="K654" t="s">
        <v>22</v>
      </c>
      <c r="L654" s="4">
        <f t="shared" si="60"/>
        <v>42587.208333333328</v>
      </c>
      <c r="M654" s="4">
        <f t="shared" si="63"/>
        <v>42630.208333333328</v>
      </c>
      <c r="N654">
        <v>1470373200</v>
      </c>
      <c r="O654">
        <v>1474088400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hidden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1"/>
        <v>2339</v>
      </c>
      <c r="G655" t="s">
        <v>20</v>
      </c>
      <c r="H655">
        <v>234</v>
      </c>
      <c r="I655" t="s">
        <v>21</v>
      </c>
      <c r="J655">
        <f t="shared" si="62"/>
        <v>59.97</v>
      </c>
      <c r="K655" t="s">
        <v>22</v>
      </c>
      <c r="L655" s="4">
        <f t="shared" si="60"/>
        <v>42468.208333333328</v>
      </c>
      <c r="M655" s="4">
        <f t="shared" si="63"/>
        <v>42470.208333333328</v>
      </c>
      <c r="N655">
        <v>1460091600</v>
      </c>
      <c r="O655">
        <v>1460264400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idden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1"/>
        <v>508</v>
      </c>
      <c r="G656" t="s">
        <v>20</v>
      </c>
      <c r="H656">
        <v>3016</v>
      </c>
      <c r="I656" t="s">
        <v>21</v>
      </c>
      <c r="J656">
        <f t="shared" si="62"/>
        <v>59</v>
      </c>
      <c r="K656" t="s">
        <v>22</v>
      </c>
      <c r="L656" s="4">
        <f t="shared" si="60"/>
        <v>42240.208333333328</v>
      </c>
      <c r="M656" s="4">
        <f t="shared" si="63"/>
        <v>42245.208333333328</v>
      </c>
      <c r="N656">
        <v>1440392400</v>
      </c>
      <c r="O656">
        <v>1440824400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idden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1"/>
        <v>191</v>
      </c>
      <c r="G657" t="s">
        <v>20</v>
      </c>
      <c r="H657">
        <v>264</v>
      </c>
      <c r="I657" t="s">
        <v>21</v>
      </c>
      <c r="J657">
        <f t="shared" si="62"/>
        <v>50.05</v>
      </c>
      <c r="K657" t="s">
        <v>22</v>
      </c>
      <c r="L657" s="4">
        <f t="shared" si="60"/>
        <v>42796.25</v>
      </c>
      <c r="M657" s="4">
        <f t="shared" si="63"/>
        <v>42809.208333333328</v>
      </c>
      <c r="N657">
        <v>1488434400</v>
      </c>
      <c r="O657">
        <v>1489554000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1"/>
        <v>42</v>
      </c>
      <c r="G658" t="s">
        <v>14</v>
      </c>
      <c r="H658">
        <v>504</v>
      </c>
      <c r="I658" t="s">
        <v>26</v>
      </c>
      <c r="J658">
        <f t="shared" si="62"/>
        <v>98.97</v>
      </c>
      <c r="K658" t="s">
        <v>27</v>
      </c>
      <c r="L658" s="4">
        <f t="shared" si="60"/>
        <v>43097.25</v>
      </c>
      <c r="M658" s="4">
        <f t="shared" si="63"/>
        <v>43102.25</v>
      </c>
      <c r="N658">
        <v>1514440800</v>
      </c>
      <c r="O658">
        <v>1514872800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1"/>
        <v>8</v>
      </c>
      <c r="G659" t="s">
        <v>14</v>
      </c>
      <c r="H659">
        <v>14</v>
      </c>
      <c r="I659" t="s">
        <v>21</v>
      </c>
      <c r="J659">
        <f t="shared" si="62"/>
        <v>58.86</v>
      </c>
      <c r="K659" t="s">
        <v>22</v>
      </c>
      <c r="L659" s="4">
        <f t="shared" si="60"/>
        <v>43096.25</v>
      </c>
      <c r="M659" s="4">
        <f t="shared" si="63"/>
        <v>43112.25</v>
      </c>
      <c r="N659">
        <v>1514354400</v>
      </c>
      <c r="O659">
        <v>1515736800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1"/>
        <v>60</v>
      </c>
      <c r="G660" t="s">
        <v>74</v>
      </c>
      <c r="H660">
        <v>390</v>
      </c>
      <c r="I660" t="s">
        <v>21</v>
      </c>
      <c r="J660">
        <f t="shared" si="62"/>
        <v>81.010000000000005</v>
      </c>
      <c r="K660" t="s">
        <v>22</v>
      </c>
      <c r="L660" s="4">
        <f t="shared" si="60"/>
        <v>42246.208333333328</v>
      </c>
      <c r="M660" s="4">
        <f t="shared" si="63"/>
        <v>42269.208333333328</v>
      </c>
      <c r="N660">
        <v>1440910800</v>
      </c>
      <c r="O660">
        <v>1442898000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1"/>
        <v>47</v>
      </c>
      <c r="G661" t="s">
        <v>14</v>
      </c>
      <c r="H661">
        <v>750</v>
      </c>
      <c r="I661" t="s">
        <v>40</v>
      </c>
      <c r="J661">
        <f t="shared" si="62"/>
        <v>76.010000000000005</v>
      </c>
      <c r="K661" t="s">
        <v>41</v>
      </c>
      <c r="L661" s="4">
        <f t="shared" si="60"/>
        <v>40570.25</v>
      </c>
      <c r="M661" s="4">
        <f t="shared" si="63"/>
        <v>40571.25</v>
      </c>
      <c r="N661">
        <v>1296108000</v>
      </c>
      <c r="O661">
        <v>1296194400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1"/>
        <v>82</v>
      </c>
      <c r="G662" t="s">
        <v>14</v>
      </c>
      <c r="H662">
        <v>77</v>
      </c>
      <c r="I662" t="s">
        <v>21</v>
      </c>
      <c r="J662">
        <f t="shared" si="62"/>
        <v>96.6</v>
      </c>
      <c r="K662" t="s">
        <v>22</v>
      </c>
      <c r="L662" s="4">
        <f t="shared" si="60"/>
        <v>42237.208333333328</v>
      </c>
      <c r="M662" s="4">
        <f t="shared" si="63"/>
        <v>42246.208333333328</v>
      </c>
      <c r="N662">
        <v>1440133200</v>
      </c>
      <c r="O662">
        <v>1440910800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1"/>
        <v>54</v>
      </c>
      <c r="G663" t="s">
        <v>14</v>
      </c>
      <c r="H663">
        <v>752</v>
      </c>
      <c r="I663" t="s">
        <v>36</v>
      </c>
      <c r="J663">
        <f t="shared" si="62"/>
        <v>76.959999999999994</v>
      </c>
      <c r="K663" t="s">
        <v>37</v>
      </c>
      <c r="L663" s="4">
        <f t="shared" si="60"/>
        <v>40996.208333333336</v>
      </c>
      <c r="M663" s="4">
        <f t="shared" si="63"/>
        <v>41026.208333333336</v>
      </c>
      <c r="N663">
        <v>1332910800</v>
      </c>
      <c r="O663">
        <v>1335502800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1"/>
        <v>98</v>
      </c>
      <c r="G664" t="s">
        <v>14</v>
      </c>
      <c r="H664">
        <v>131</v>
      </c>
      <c r="I664" t="s">
        <v>21</v>
      </c>
      <c r="J664">
        <f t="shared" si="62"/>
        <v>67.98</v>
      </c>
      <c r="K664" t="s">
        <v>22</v>
      </c>
      <c r="L664" s="4">
        <f t="shared" si="60"/>
        <v>43443.25</v>
      </c>
      <c r="M664" s="4">
        <f t="shared" si="63"/>
        <v>43447.25</v>
      </c>
      <c r="N664">
        <v>1544335200</v>
      </c>
      <c r="O664">
        <v>1544680800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1"/>
        <v>77</v>
      </c>
      <c r="G665" t="s">
        <v>14</v>
      </c>
      <c r="H665">
        <v>87</v>
      </c>
      <c r="I665" t="s">
        <v>21</v>
      </c>
      <c r="J665">
        <f t="shared" si="62"/>
        <v>88.78</v>
      </c>
      <c r="K665" t="s">
        <v>22</v>
      </c>
      <c r="L665" s="4">
        <f t="shared" si="60"/>
        <v>40458.208333333336</v>
      </c>
      <c r="M665" s="4">
        <f t="shared" si="63"/>
        <v>40481.208333333336</v>
      </c>
      <c r="N665">
        <v>1286427600</v>
      </c>
      <c r="O665">
        <v>1288414800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1"/>
        <v>33</v>
      </c>
      <c r="G666" t="s">
        <v>14</v>
      </c>
      <c r="H666">
        <v>1063</v>
      </c>
      <c r="I666" t="s">
        <v>21</v>
      </c>
      <c r="J666">
        <f t="shared" si="62"/>
        <v>25</v>
      </c>
      <c r="K666" t="s">
        <v>22</v>
      </c>
      <c r="L666" s="4">
        <f t="shared" si="60"/>
        <v>40959.25</v>
      </c>
      <c r="M666" s="4">
        <f t="shared" si="63"/>
        <v>40969.25</v>
      </c>
      <c r="N666">
        <v>1329717600</v>
      </c>
      <c r="O666">
        <v>1330581600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idden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1"/>
        <v>240</v>
      </c>
      <c r="G667" t="s">
        <v>20</v>
      </c>
      <c r="H667">
        <v>272</v>
      </c>
      <c r="I667" t="s">
        <v>21</v>
      </c>
      <c r="J667">
        <f t="shared" si="62"/>
        <v>44.92</v>
      </c>
      <c r="K667" t="s">
        <v>22</v>
      </c>
      <c r="L667" s="4">
        <f t="shared" si="60"/>
        <v>40733.208333333336</v>
      </c>
      <c r="M667" s="4">
        <f t="shared" si="63"/>
        <v>40747.208333333336</v>
      </c>
      <c r="N667">
        <v>1310187600</v>
      </c>
      <c r="O667">
        <v>1311397200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1"/>
        <v>64</v>
      </c>
      <c r="G668" t="s">
        <v>74</v>
      </c>
      <c r="H668">
        <v>25</v>
      </c>
      <c r="I668" t="s">
        <v>21</v>
      </c>
      <c r="J668">
        <f t="shared" si="62"/>
        <v>79.400000000000006</v>
      </c>
      <c r="K668" t="s">
        <v>22</v>
      </c>
      <c r="L668" s="4">
        <f t="shared" si="60"/>
        <v>41516.208333333336</v>
      </c>
      <c r="M668" s="4">
        <f t="shared" si="63"/>
        <v>41522.208333333336</v>
      </c>
      <c r="N668">
        <v>1377838800</v>
      </c>
      <c r="O668">
        <v>1378357200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hidden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1"/>
        <v>176</v>
      </c>
      <c r="G669" t="s">
        <v>20</v>
      </c>
      <c r="H669">
        <v>419</v>
      </c>
      <c r="I669" t="s">
        <v>21</v>
      </c>
      <c r="J669">
        <f t="shared" si="62"/>
        <v>29.01</v>
      </c>
      <c r="K669" t="s">
        <v>22</v>
      </c>
      <c r="L669" s="4">
        <f t="shared" si="60"/>
        <v>41892.208333333336</v>
      </c>
      <c r="M669" s="4">
        <f t="shared" si="63"/>
        <v>41901.208333333336</v>
      </c>
      <c r="N669">
        <v>1410325200</v>
      </c>
      <c r="O669">
        <v>1411102800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1"/>
        <v>20</v>
      </c>
      <c r="G670" t="s">
        <v>14</v>
      </c>
      <c r="H670">
        <v>76</v>
      </c>
      <c r="I670" t="s">
        <v>21</v>
      </c>
      <c r="J670">
        <f t="shared" si="62"/>
        <v>73.59</v>
      </c>
      <c r="K670" t="s">
        <v>22</v>
      </c>
      <c r="L670" s="4">
        <f t="shared" si="60"/>
        <v>41122.208333333336</v>
      </c>
      <c r="M670" s="4">
        <f t="shared" si="63"/>
        <v>41134.208333333336</v>
      </c>
      <c r="N670">
        <v>1343797200</v>
      </c>
      <c r="O670">
        <v>1344834000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idden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1"/>
        <v>359</v>
      </c>
      <c r="G671" t="s">
        <v>20</v>
      </c>
      <c r="H671">
        <v>1621</v>
      </c>
      <c r="I671" t="s">
        <v>107</v>
      </c>
      <c r="J671">
        <f t="shared" si="62"/>
        <v>107.97</v>
      </c>
      <c r="K671" t="s">
        <v>108</v>
      </c>
      <c r="L671" s="4">
        <f t="shared" si="60"/>
        <v>42912.208333333328</v>
      </c>
      <c r="M671" s="4">
        <f t="shared" si="63"/>
        <v>42921.208333333328</v>
      </c>
      <c r="N671">
        <v>1498453200</v>
      </c>
      <c r="O671">
        <v>1499230800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hidden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1"/>
        <v>469</v>
      </c>
      <c r="G672" t="s">
        <v>20</v>
      </c>
      <c r="H672">
        <v>1101</v>
      </c>
      <c r="I672" t="s">
        <v>21</v>
      </c>
      <c r="J672">
        <f t="shared" si="62"/>
        <v>68.989999999999995</v>
      </c>
      <c r="K672" t="s">
        <v>22</v>
      </c>
      <c r="L672" s="4">
        <f t="shared" si="60"/>
        <v>42425.25</v>
      </c>
      <c r="M672" s="4">
        <f t="shared" si="63"/>
        <v>42437.25</v>
      </c>
      <c r="N672">
        <v>1456380000</v>
      </c>
      <c r="O672">
        <v>1457416800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hidden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1"/>
        <v>122</v>
      </c>
      <c r="G673" t="s">
        <v>20</v>
      </c>
      <c r="H673">
        <v>1073</v>
      </c>
      <c r="I673" t="s">
        <v>21</v>
      </c>
      <c r="J673">
        <f t="shared" si="62"/>
        <v>111.02</v>
      </c>
      <c r="K673" t="s">
        <v>22</v>
      </c>
      <c r="L673" s="4">
        <f t="shared" si="60"/>
        <v>40390.208333333336</v>
      </c>
      <c r="M673" s="4">
        <f t="shared" si="63"/>
        <v>40394.208333333336</v>
      </c>
      <c r="N673">
        <v>1280552400</v>
      </c>
      <c r="O673">
        <v>1280898000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1"/>
        <v>56</v>
      </c>
      <c r="G674" t="s">
        <v>14</v>
      </c>
      <c r="H674">
        <v>4428</v>
      </c>
      <c r="I674" t="s">
        <v>26</v>
      </c>
      <c r="J674">
        <f t="shared" si="62"/>
        <v>25</v>
      </c>
      <c r="K674" t="s">
        <v>27</v>
      </c>
      <c r="L674" s="4">
        <f t="shared" si="60"/>
        <v>43180.208333333328</v>
      </c>
      <c r="M674" s="4">
        <f t="shared" si="63"/>
        <v>43190.208333333328</v>
      </c>
      <c r="N674">
        <v>1521608400</v>
      </c>
      <c r="O674">
        <v>1522472400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1"/>
        <v>44</v>
      </c>
      <c r="G675" t="s">
        <v>14</v>
      </c>
      <c r="H675">
        <v>58</v>
      </c>
      <c r="I675" t="s">
        <v>107</v>
      </c>
      <c r="J675">
        <f t="shared" si="62"/>
        <v>42.16</v>
      </c>
      <c r="K675" t="s">
        <v>108</v>
      </c>
      <c r="L675" s="4">
        <f t="shared" si="60"/>
        <v>42475.208333333328</v>
      </c>
      <c r="M675" s="4">
        <f t="shared" si="63"/>
        <v>42496.208333333328</v>
      </c>
      <c r="N675">
        <v>1460696400</v>
      </c>
      <c r="O675">
        <v>1462510800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1"/>
        <v>34</v>
      </c>
      <c r="G676" t="s">
        <v>74</v>
      </c>
      <c r="H676">
        <v>1218</v>
      </c>
      <c r="I676" t="s">
        <v>21</v>
      </c>
      <c r="J676">
        <f t="shared" si="62"/>
        <v>47</v>
      </c>
      <c r="K676" t="s">
        <v>22</v>
      </c>
      <c r="L676" s="4">
        <f t="shared" si="60"/>
        <v>40774.208333333336</v>
      </c>
      <c r="M676" s="4">
        <f t="shared" si="63"/>
        <v>40821.208333333336</v>
      </c>
      <c r="N676">
        <v>1313730000</v>
      </c>
      <c r="O676">
        <v>1317790800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idden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1"/>
        <v>123</v>
      </c>
      <c r="G677" t="s">
        <v>20</v>
      </c>
      <c r="H677">
        <v>331</v>
      </c>
      <c r="I677" t="s">
        <v>21</v>
      </c>
      <c r="J677">
        <f t="shared" si="62"/>
        <v>36.04</v>
      </c>
      <c r="K677" t="s">
        <v>22</v>
      </c>
      <c r="L677" s="4">
        <f t="shared" si="60"/>
        <v>43719.208333333328</v>
      </c>
      <c r="M677" s="4">
        <f t="shared" si="63"/>
        <v>43726.208333333328</v>
      </c>
      <c r="N677">
        <v>1568178000</v>
      </c>
      <c r="O677">
        <v>1568782800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idden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1"/>
        <v>190</v>
      </c>
      <c r="G678" t="s">
        <v>20</v>
      </c>
      <c r="H678">
        <v>1170</v>
      </c>
      <c r="I678" t="s">
        <v>21</v>
      </c>
      <c r="J678">
        <f t="shared" si="62"/>
        <v>101.04</v>
      </c>
      <c r="K678" t="s">
        <v>22</v>
      </c>
      <c r="L678" s="4">
        <f t="shared" si="60"/>
        <v>41178.208333333336</v>
      </c>
      <c r="M678" s="4">
        <f t="shared" si="63"/>
        <v>41187.208333333336</v>
      </c>
      <c r="N678">
        <v>1348635600</v>
      </c>
      <c r="O678">
        <v>1349413200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1"/>
        <v>84</v>
      </c>
      <c r="G679" t="s">
        <v>14</v>
      </c>
      <c r="H679">
        <v>111</v>
      </c>
      <c r="I679" t="s">
        <v>21</v>
      </c>
      <c r="J679">
        <f t="shared" si="62"/>
        <v>39.93</v>
      </c>
      <c r="K679" t="s">
        <v>22</v>
      </c>
      <c r="L679" s="4">
        <f t="shared" si="60"/>
        <v>42561.208333333328</v>
      </c>
      <c r="M679" s="4">
        <f t="shared" si="63"/>
        <v>42611.208333333328</v>
      </c>
      <c r="N679">
        <v>1468126800</v>
      </c>
      <c r="O679">
        <v>1472446800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1"/>
        <v>18</v>
      </c>
      <c r="G680" t="s">
        <v>74</v>
      </c>
      <c r="H680">
        <v>215</v>
      </c>
      <c r="I680" t="s">
        <v>21</v>
      </c>
      <c r="J680">
        <f t="shared" si="62"/>
        <v>83.16</v>
      </c>
      <c r="K680" t="s">
        <v>22</v>
      </c>
      <c r="L680" s="4">
        <f t="shared" ref="L680:L743" si="66">(((N680/60)/60)/24)+DATE(1970,1,1)</f>
        <v>43484.25</v>
      </c>
      <c r="M680" s="4">
        <f t="shared" si="63"/>
        <v>43486.25</v>
      </c>
      <c r="N680">
        <v>1547877600</v>
      </c>
      <c r="O680">
        <v>1548050400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idden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1"/>
        <v>1037</v>
      </c>
      <c r="G681" t="s">
        <v>20</v>
      </c>
      <c r="H681">
        <v>363</v>
      </c>
      <c r="I681" t="s">
        <v>21</v>
      </c>
      <c r="J681">
        <f t="shared" si="62"/>
        <v>39.979999999999997</v>
      </c>
      <c r="K681" t="s">
        <v>22</v>
      </c>
      <c r="L681" s="4">
        <f t="shared" si="66"/>
        <v>43756.208333333328</v>
      </c>
      <c r="M681" s="4">
        <f t="shared" si="63"/>
        <v>43761.208333333328</v>
      </c>
      <c r="N681">
        <v>1571374800</v>
      </c>
      <c r="O681">
        <v>1571806800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1"/>
        <v>97</v>
      </c>
      <c r="G682" t="s">
        <v>14</v>
      </c>
      <c r="H682">
        <v>2955</v>
      </c>
      <c r="I682" t="s">
        <v>21</v>
      </c>
      <c r="J682">
        <f t="shared" si="62"/>
        <v>47.99</v>
      </c>
      <c r="K682" t="s">
        <v>22</v>
      </c>
      <c r="L682" s="4">
        <f t="shared" si="66"/>
        <v>43813.25</v>
      </c>
      <c r="M682" s="4">
        <f t="shared" si="63"/>
        <v>43815.25</v>
      </c>
      <c r="N682">
        <v>1576303200</v>
      </c>
      <c r="O682">
        <v>1576476000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1"/>
        <v>86</v>
      </c>
      <c r="G683" t="s">
        <v>14</v>
      </c>
      <c r="H683">
        <v>1657</v>
      </c>
      <c r="I683" t="s">
        <v>21</v>
      </c>
      <c r="J683">
        <f t="shared" si="62"/>
        <v>95.98</v>
      </c>
      <c r="K683" t="s">
        <v>22</v>
      </c>
      <c r="L683" s="4">
        <f t="shared" si="66"/>
        <v>40898.25</v>
      </c>
      <c r="M683" s="4">
        <f t="shared" si="63"/>
        <v>40904.25</v>
      </c>
      <c r="N683">
        <v>1324447200</v>
      </c>
      <c r="O683">
        <v>1324965600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idden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1"/>
        <v>150</v>
      </c>
      <c r="G684" t="s">
        <v>20</v>
      </c>
      <c r="H684">
        <v>103</v>
      </c>
      <c r="I684" t="s">
        <v>21</v>
      </c>
      <c r="J684">
        <f t="shared" si="62"/>
        <v>78.73</v>
      </c>
      <c r="K684" t="s">
        <v>22</v>
      </c>
      <c r="L684" s="4">
        <f t="shared" si="66"/>
        <v>41619.25</v>
      </c>
      <c r="M684" s="4">
        <f t="shared" si="63"/>
        <v>41628.25</v>
      </c>
      <c r="N684">
        <v>1386741600</v>
      </c>
      <c r="O684">
        <v>1387519200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idden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1"/>
        <v>358</v>
      </c>
      <c r="G685" t="s">
        <v>20</v>
      </c>
      <c r="H685">
        <v>147</v>
      </c>
      <c r="I685" t="s">
        <v>21</v>
      </c>
      <c r="J685">
        <f t="shared" si="62"/>
        <v>56.08</v>
      </c>
      <c r="K685" t="s">
        <v>22</v>
      </c>
      <c r="L685" s="4">
        <f t="shared" si="66"/>
        <v>43359.208333333328</v>
      </c>
      <c r="M685" s="4">
        <f t="shared" si="63"/>
        <v>43361.208333333328</v>
      </c>
      <c r="N685">
        <v>1537074000</v>
      </c>
      <c r="O685">
        <v>1537246800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idden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1"/>
        <v>543</v>
      </c>
      <c r="G686" t="s">
        <v>20</v>
      </c>
      <c r="H686">
        <v>110</v>
      </c>
      <c r="I686" t="s">
        <v>15</v>
      </c>
      <c r="J686">
        <f t="shared" si="62"/>
        <v>69.09</v>
      </c>
      <c r="K686" t="s">
        <v>16</v>
      </c>
      <c r="L686" s="4">
        <f t="shared" si="66"/>
        <v>40358.208333333336</v>
      </c>
      <c r="M686" s="4">
        <f t="shared" si="63"/>
        <v>40378.208333333336</v>
      </c>
      <c r="N686">
        <v>1277787600</v>
      </c>
      <c r="O686">
        <v>1279515600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1"/>
        <v>68</v>
      </c>
      <c r="G687" t="s">
        <v>14</v>
      </c>
      <c r="H687">
        <v>926</v>
      </c>
      <c r="I687" t="s">
        <v>15</v>
      </c>
      <c r="J687">
        <f t="shared" si="62"/>
        <v>102.05</v>
      </c>
      <c r="K687" t="s">
        <v>16</v>
      </c>
      <c r="L687" s="4">
        <f t="shared" si="66"/>
        <v>42239.208333333328</v>
      </c>
      <c r="M687" s="4">
        <f t="shared" si="63"/>
        <v>42263.208333333328</v>
      </c>
      <c r="N687">
        <v>1440306000</v>
      </c>
      <c r="O687">
        <v>1442379600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idden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1"/>
        <v>192</v>
      </c>
      <c r="G688" t="s">
        <v>20</v>
      </c>
      <c r="H688">
        <v>134</v>
      </c>
      <c r="I688" t="s">
        <v>21</v>
      </c>
      <c r="J688">
        <f t="shared" si="62"/>
        <v>107.32</v>
      </c>
      <c r="K688" t="s">
        <v>22</v>
      </c>
      <c r="L688" s="4">
        <f t="shared" si="66"/>
        <v>43186.208333333328</v>
      </c>
      <c r="M688" s="4">
        <f t="shared" si="63"/>
        <v>43197.208333333328</v>
      </c>
      <c r="N688">
        <v>1522126800</v>
      </c>
      <c r="O688">
        <v>1523077200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idden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1"/>
        <v>932</v>
      </c>
      <c r="G689" t="s">
        <v>20</v>
      </c>
      <c r="H689">
        <v>269</v>
      </c>
      <c r="I689" t="s">
        <v>21</v>
      </c>
      <c r="J689">
        <f t="shared" si="62"/>
        <v>51.97</v>
      </c>
      <c r="K689" t="s">
        <v>22</v>
      </c>
      <c r="L689" s="4">
        <f t="shared" si="66"/>
        <v>42806.25</v>
      </c>
      <c r="M689" s="4">
        <f t="shared" si="63"/>
        <v>42809.208333333328</v>
      </c>
      <c r="N689">
        <v>1489298400</v>
      </c>
      <c r="O689">
        <v>1489554000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idden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1"/>
        <v>429</v>
      </c>
      <c r="G690" t="s">
        <v>20</v>
      </c>
      <c r="H690">
        <v>175</v>
      </c>
      <c r="I690" t="s">
        <v>21</v>
      </c>
      <c r="J690">
        <f t="shared" si="62"/>
        <v>71.14</v>
      </c>
      <c r="K690" t="s">
        <v>22</v>
      </c>
      <c r="L690" s="4">
        <f t="shared" si="66"/>
        <v>43475.25</v>
      </c>
      <c r="M690" s="4">
        <f t="shared" si="63"/>
        <v>43491.25</v>
      </c>
      <c r="N690">
        <v>1547100000</v>
      </c>
      <c r="O690">
        <v>1548482400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idden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1"/>
        <v>101</v>
      </c>
      <c r="G691" t="s">
        <v>20</v>
      </c>
      <c r="H691">
        <v>69</v>
      </c>
      <c r="I691" t="s">
        <v>21</v>
      </c>
      <c r="J691">
        <f t="shared" si="62"/>
        <v>106.49</v>
      </c>
      <c r="K691" t="s">
        <v>22</v>
      </c>
      <c r="L691" s="4">
        <f t="shared" si="66"/>
        <v>41576.208333333336</v>
      </c>
      <c r="M691" s="4">
        <f t="shared" si="63"/>
        <v>41588.25</v>
      </c>
      <c r="N691">
        <v>1383022800</v>
      </c>
      <c r="O691">
        <v>1384063200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idden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1"/>
        <v>227</v>
      </c>
      <c r="G692" t="s">
        <v>20</v>
      </c>
      <c r="H692">
        <v>190</v>
      </c>
      <c r="I692" t="s">
        <v>21</v>
      </c>
      <c r="J692">
        <f t="shared" si="62"/>
        <v>42.94</v>
      </c>
      <c r="K692" t="s">
        <v>22</v>
      </c>
      <c r="L692" s="4">
        <f t="shared" si="66"/>
        <v>40874.25</v>
      </c>
      <c r="M692" s="4">
        <f t="shared" si="63"/>
        <v>40880.25</v>
      </c>
      <c r="N692">
        <v>1322373600</v>
      </c>
      <c r="O692">
        <v>1322892000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idden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1"/>
        <v>142</v>
      </c>
      <c r="G693" t="s">
        <v>20</v>
      </c>
      <c r="H693">
        <v>237</v>
      </c>
      <c r="I693" t="s">
        <v>21</v>
      </c>
      <c r="J693">
        <f t="shared" si="62"/>
        <v>30.04</v>
      </c>
      <c r="K693" t="s">
        <v>22</v>
      </c>
      <c r="L693" s="4">
        <f t="shared" si="66"/>
        <v>41185.208333333336</v>
      </c>
      <c r="M693" s="4">
        <f t="shared" si="63"/>
        <v>41202.208333333336</v>
      </c>
      <c r="N693">
        <v>1349240400</v>
      </c>
      <c r="O693">
        <v>1350709200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1"/>
        <v>91</v>
      </c>
      <c r="G694" t="s">
        <v>14</v>
      </c>
      <c r="H694">
        <v>77</v>
      </c>
      <c r="I694" t="s">
        <v>40</v>
      </c>
      <c r="J694">
        <f t="shared" si="62"/>
        <v>70.62</v>
      </c>
      <c r="K694" t="s">
        <v>41</v>
      </c>
      <c r="L694" s="4">
        <f t="shared" si="66"/>
        <v>43655.208333333328</v>
      </c>
      <c r="M694" s="4">
        <f t="shared" si="63"/>
        <v>43673.208333333328</v>
      </c>
      <c r="N694">
        <v>1562648400</v>
      </c>
      <c r="O694">
        <v>1564203600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1"/>
        <v>64</v>
      </c>
      <c r="G695" t="s">
        <v>14</v>
      </c>
      <c r="H695">
        <v>1748</v>
      </c>
      <c r="I695" t="s">
        <v>21</v>
      </c>
      <c r="J695">
        <f t="shared" si="62"/>
        <v>66.02</v>
      </c>
      <c r="K695" t="s">
        <v>22</v>
      </c>
      <c r="L695" s="4">
        <f t="shared" si="66"/>
        <v>43025.208333333328</v>
      </c>
      <c r="M695" s="4">
        <f t="shared" si="63"/>
        <v>43042.208333333328</v>
      </c>
      <c r="N695">
        <v>1508216400</v>
      </c>
      <c r="O695">
        <v>1509685200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1"/>
        <v>84</v>
      </c>
      <c r="G696" t="s">
        <v>14</v>
      </c>
      <c r="H696">
        <v>79</v>
      </c>
      <c r="I696" t="s">
        <v>21</v>
      </c>
      <c r="J696">
        <f t="shared" si="62"/>
        <v>96.91</v>
      </c>
      <c r="K696" t="s">
        <v>22</v>
      </c>
      <c r="L696" s="4">
        <f t="shared" si="66"/>
        <v>43066.25</v>
      </c>
      <c r="M696" s="4">
        <f t="shared" si="63"/>
        <v>43103.25</v>
      </c>
      <c r="N696">
        <v>1511762400</v>
      </c>
      <c r="O696">
        <v>1514959200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idden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1"/>
        <v>134</v>
      </c>
      <c r="G697" t="s">
        <v>20</v>
      </c>
      <c r="H697">
        <v>196</v>
      </c>
      <c r="I697" t="s">
        <v>107</v>
      </c>
      <c r="J697">
        <f t="shared" si="62"/>
        <v>62.87</v>
      </c>
      <c r="K697" t="s">
        <v>108</v>
      </c>
      <c r="L697" s="4">
        <f t="shared" si="66"/>
        <v>42322.25</v>
      </c>
      <c r="M697" s="4">
        <f t="shared" si="63"/>
        <v>42338.25</v>
      </c>
      <c r="N697">
        <v>1447480800</v>
      </c>
      <c r="O697">
        <v>1448863200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1"/>
        <v>59</v>
      </c>
      <c r="G698" t="s">
        <v>14</v>
      </c>
      <c r="H698">
        <v>889</v>
      </c>
      <c r="I698" t="s">
        <v>21</v>
      </c>
      <c r="J698">
        <f t="shared" si="62"/>
        <v>108.99</v>
      </c>
      <c r="K698" t="s">
        <v>22</v>
      </c>
      <c r="L698" s="4">
        <f t="shared" si="66"/>
        <v>42114.208333333328</v>
      </c>
      <c r="M698" s="4">
        <f t="shared" si="63"/>
        <v>42115.208333333328</v>
      </c>
      <c r="N698">
        <v>1429506000</v>
      </c>
      <c r="O698">
        <v>1429592400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hidden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1"/>
        <v>153</v>
      </c>
      <c r="G699" t="s">
        <v>20</v>
      </c>
      <c r="H699">
        <v>7295</v>
      </c>
      <c r="I699" t="s">
        <v>21</v>
      </c>
      <c r="J699">
        <f t="shared" si="62"/>
        <v>27</v>
      </c>
      <c r="K699" t="s">
        <v>22</v>
      </c>
      <c r="L699" s="4">
        <f t="shared" si="66"/>
        <v>43190.208333333328</v>
      </c>
      <c r="M699" s="4">
        <f t="shared" si="63"/>
        <v>43192.208333333328</v>
      </c>
      <c r="N699">
        <v>1522472400</v>
      </c>
      <c r="O699">
        <v>1522645200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idden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1"/>
        <v>447</v>
      </c>
      <c r="G700" t="s">
        <v>20</v>
      </c>
      <c r="H700">
        <v>2893</v>
      </c>
      <c r="I700" t="s">
        <v>15</v>
      </c>
      <c r="J700">
        <f t="shared" si="62"/>
        <v>65</v>
      </c>
      <c r="K700" t="s">
        <v>16</v>
      </c>
      <c r="L700" s="4">
        <f t="shared" si="66"/>
        <v>40871.25</v>
      </c>
      <c r="M700" s="4">
        <f t="shared" si="63"/>
        <v>40885.25</v>
      </c>
      <c r="N700">
        <v>1322114400</v>
      </c>
      <c r="O700">
        <v>1323324000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1"/>
        <v>84</v>
      </c>
      <c r="G701" t="s">
        <v>14</v>
      </c>
      <c r="H701">
        <v>56</v>
      </c>
      <c r="I701" t="s">
        <v>21</v>
      </c>
      <c r="J701">
        <f t="shared" si="62"/>
        <v>111.52</v>
      </c>
      <c r="K701" t="s">
        <v>22</v>
      </c>
      <c r="L701" s="4">
        <f t="shared" si="66"/>
        <v>43641.208333333328</v>
      </c>
      <c r="M701" s="4">
        <f t="shared" si="63"/>
        <v>43642.208333333328</v>
      </c>
      <c r="N701">
        <v>1561438800</v>
      </c>
      <c r="O701">
        <v>1561525200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1"/>
        <v>3</v>
      </c>
      <c r="G702" t="s">
        <v>14</v>
      </c>
      <c r="H702">
        <v>1</v>
      </c>
      <c r="I702" t="s">
        <v>21</v>
      </c>
      <c r="J702">
        <f t="shared" si="62"/>
        <v>3</v>
      </c>
      <c r="K702" t="s">
        <v>22</v>
      </c>
      <c r="L702" s="4">
        <f t="shared" si="66"/>
        <v>40203.25</v>
      </c>
      <c r="M702" s="4">
        <f t="shared" si="63"/>
        <v>40218.25</v>
      </c>
      <c r="N702">
        <v>1264399200</v>
      </c>
      <c r="O702">
        <v>1265695200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hidden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1"/>
        <v>175</v>
      </c>
      <c r="G703" t="s">
        <v>20</v>
      </c>
      <c r="H703">
        <v>820</v>
      </c>
      <c r="I703" t="s">
        <v>21</v>
      </c>
      <c r="J703">
        <f t="shared" si="62"/>
        <v>110.99</v>
      </c>
      <c r="K703" t="s">
        <v>22</v>
      </c>
      <c r="L703" s="4">
        <f t="shared" si="66"/>
        <v>40629.208333333336</v>
      </c>
      <c r="M703" s="4">
        <f t="shared" si="63"/>
        <v>40636.208333333336</v>
      </c>
      <c r="N703">
        <v>1301202000</v>
      </c>
      <c r="O703">
        <v>1301806800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1"/>
        <v>54</v>
      </c>
      <c r="G704" t="s">
        <v>14</v>
      </c>
      <c r="H704">
        <v>83</v>
      </c>
      <c r="I704" t="s">
        <v>21</v>
      </c>
      <c r="J704">
        <f t="shared" si="62"/>
        <v>56.75</v>
      </c>
      <c r="K704" t="s">
        <v>22</v>
      </c>
      <c r="L704" s="4">
        <f t="shared" si="66"/>
        <v>41477.208333333336</v>
      </c>
      <c r="M704" s="4">
        <f t="shared" si="63"/>
        <v>41482.208333333336</v>
      </c>
      <c r="N704">
        <v>1374469200</v>
      </c>
      <c r="O704">
        <v>1374901200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idden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1"/>
        <v>312</v>
      </c>
      <c r="G705" t="s">
        <v>20</v>
      </c>
      <c r="H705">
        <v>2038</v>
      </c>
      <c r="I705" t="s">
        <v>21</v>
      </c>
      <c r="J705">
        <f t="shared" si="62"/>
        <v>97.02</v>
      </c>
      <c r="K705" t="s">
        <v>22</v>
      </c>
      <c r="L705" s="4">
        <f t="shared" si="66"/>
        <v>41020.208333333336</v>
      </c>
      <c r="M705" s="4">
        <f t="shared" si="63"/>
        <v>41037.208333333336</v>
      </c>
      <c r="N705">
        <v>1334984400</v>
      </c>
      <c r="O705">
        <v>1336453200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hidden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1"/>
        <v>123</v>
      </c>
      <c r="G706" t="s">
        <v>20</v>
      </c>
      <c r="H706">
        <v>116</v>
      </c>
      <c r="I706" t="s">
        <v>21</v>
      </c>
      <c r="J706">
        <f t="shared" si="62"/>
        <v>92.09</v>
      </c>
      <c r="K706" t="s">
        <v>22</v>
      </c>
      <c r="L706" s="4">
        <f t="shared" si="66"/>
        <v>42555.208333333328</v>
      </c>
      <c r="M706" s="4">
        <f t="shared" si="63"/>
        <v>42570.208333333328</v>
      </c>
      <c r="N706">
        <v>1467608400</v>
      </c>
      <c r="O706">
        <v>1468904400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7">ROUND((E707/D707)*100,0)</f>
        <v>99</v>
      </c>
      <c r="G707" t="s">
        <v>14</v>
      </c>
      <c r="H707">
        <v>2025</v>
      </c>
      <c r="I707" t="s">
        <v>40</v>
      </c>
      <c r="J707">
        <f t="shared" ref="J707:J770" si="68">IF(H707=0,0,ROUND(E707/H707,2))</f>
        <v>82.99</v>
      </c>
      <c r="K707" t="s">
        <v>41</v>
      </c>
      <c r="L707" s="4">
        <f t="shared" si="66"/>
        <v>41619.25</v>
      </c>
      <c r="M707" s="4">
        <f t="shared" ref="M707:M770" si="69">(((O707/60)/60)/24)+DATE(1970,1,1)</f>
        <v>41623.25</v>
      </c>
      <c r="N707">
        <v>1386741600</v>
      </c>
      <c r="O707">
        <v>1387087200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2" hidden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7"/>
        <v>128</v>
      </c>
      <c r="G708" t="s">
        <v>20</v>
      </c>
      <c r="H708">
        <v>1345</v>
      </c>
      <c r="I708" t="s">
        <v>26</v>
      </c>
      <c r="J708">
        <f t="shared" si="68"/>
        <v>103.04</v>
      </c>
      <c r="K708" t="s">
        <v>27</v>
      </c>
      <c r="L708" s="4">
        <f t="shared" si="66"/>
        <v>43471.25</v>
      </c>
      <c r="M708" s="4">
        <f t="shared" si="69"/>
        <v>43479.25</v>
      </c>
      <c r="N708">
        <v>1546754400</v>
      </c>
      <c r="O708">
        <v>1547445600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hidden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7"/>
        <v>159</v>
      </c>
      <c r="G709" t="s">
        <v>20</v>
      </c>
      <c r="H709">
        <v>168</v>
      </c>
      <c r="I709" t="s">
        <v>21</v>
      </c>
      <c r="J709">
        <f t="shared" si="68"/>
        <v>68.92</v>
      </c>
      <c r="K709" t="s">
        <v>22</v>
      </c>
      <c r="L709" s="4">
        <f t="shared" si="66"/>
        <v>43442.25</v>
      </c>
      <c r="M709" s="4">
        <f t="shared" si="69"/>
        <v>43478.25</v>
      </c>
      <c r="N709">
        <v>1544248800</v>
      </c>
      <c r="O709">
        <v>1547359200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idden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7"/>
        <v>707</v>
      </c>
      <c r="G710" t="s">
        <v>20</v>
      </c>
      <c r="H710">
        <v>137</v>
      </c>
      <c r="I710" t="s">
        <v>98</v>
      </c>
      <c r="J710">
        <f t="shared" si="68"/>
        <v>87.74</v>
      </c>
      <c r="K710" t="s">
        <v>99</v>
      </c>
      <c r="L710" s="4">
        <f t="shared" si="66"/>
        <v>42877.208333333328</v>
      </c>
      <c r="M710" s="4">
        <f t="shared" si="69"/>
        <v>42887.208333333328</v>
      </c>
      <c r="N710">
        <v>1495429200</v>
      </c>
      <c r="O710">
        <v>1496293200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idden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7"/>
        <v>142</v>
      </c>
      <c r="G711" t="s">
        <v>20</v>
      </c>
      <c r="H711">
        <v>186</v>
      </c>
      <c r="I711" t="s">
        <v>107</v>
      </c>
      <c r="J711">
        <f t="shared" si="68"/>
        <v>75.02</v>
      </c>
      <c r="K711" t="s">
        <v>108</v>
      </c>
      <c r="L711" s="4">
        <f t="shared" si="66"/>
        <v>41018.208333333336</v>
      </c>
      <c r="M711" s="4">
        <f t="shared" si="69"/>
        <v>41025.208333333336</v>
      </c>
      <c r="N711">
        <v>1334811600</v>
      </c>
      <c r="O711">
        <v>1335416400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hidden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7"/>
        <v>148</v>
      </c>
      <c r="G712" t="s">
        <v>20</v>
      </c>
      <c r="H712">
        <v>125</v>
      </c>
      <c r="I712" t="s">
        <v>21</v>
      </c>
      <c r="J712">
        <f t="shared" si="68"/>
        <v>50.86</v>
      </c>
      <c r="K712" t="s">
        <v>22</v>
      </c>
      <c r="L712" s="4">
        <f t="shared" si="66"/>
        <v>43295.208333333328</v>
      </c>
      <c r="M712" s="4">
        <f t="shared" si="69"/>
        <v>43302.208333333328</v>
      </c>
      <c r="N712">
        <v>1531544400</v>
      </c>
      <c r="O712">
        <v>1532149200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7"/>
        <v>20</v>
      </c>
      <c r="G713" t="s">
        <v>14</v>
      </c>
      <c r="H713">
        <v>14</v>
      </c>
      <c r="I713" t="s">
        <v>107</v>
      </c>
      <c r="J713">
        <f t="shared" si="68"/>
        <v>90</v>
      </c>
      <c r="K713" t="s">
        <v>108</v>
      </c>
      <c r="L713" s="4">
        <f t="shared" si="66"/>
        <v>42393.25</v>
      </c>
      <c r="M713" s="4">
        <f t="shared" si="69"/>
        <v>42395.25</v>
      </c>
      <c r="N713">
        <v>1453615200</v>
      </c>
      <c r="O713">
        <v>1453788000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hidden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7"/>
        <v>1841</v>
      </c>
      <c r="G714" t="s">
        <v>20</v>
      </c>
      <c r="H714">
        <v>202</v>
      </c>
      <c r="I714" t="s">
        <v>21</v>
      </c>
      <c r="J714">
        <f t="shared" si="68"/>
        <v>72.900000000000006</v>
      </c>
      <c r="K714" t="s">
        <v>22</v>
      </c>
      <c r="L714" s="4">
        <f t="shared" si="66"/>
        <v>42559.208333333328</v>
      </c>
      <c r="M714" s="4">
        <f t="shared" si="69"/>
        <v>42600.208333333328</v>
      </c>
      <c r="N714">
        <v>1467954000</v>
      </c>
      <c r="O714">
        <v>1471496400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idden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7"/>
        <v>162</v>
      </c>
      <c r="G715" t="s">
        <v>20</v>
      </c>
      <c r="H715">
        <v>103</v>
      </c>
      <c r="I715" t="s">
        <v>21</v>
      </c>
      <c r="J715">
        <f t="shared" si="68"/>
        <v>108.49</v>
      </c>
      <c r="K715" t="s">
        <v>22</v>
      </c>
      <c r="L715" s="4">
        <f t="shared" si="66"/>
        <v>42604.208333333328</v>
      </c>
      <c r="M715" s="4">
        <f t="shared" si="69"/>
        <v>42616.208333333328</v>
      </c>
      <c r="N715">
        <v>1471842000</v>
      </c>
      <c r="O715">
        <v>1472878800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idden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7"/>
        <v>473</v>
      </c>
      <c r="G716" t="s">
        <v>20</v>
      </c>
      <c r="H716">
        <v>1785</v>
      </c>
      <c r="I716" t="s">
        <v>21</v>
      </c>
      <c r="J716">
        <f t="shared" si="68"/>
        <v>101.98</v>
      </c>
      <c r="K716" t="s">
        <v>22</v>
      </c>
      <c r="L716" s="4">
        <f t="shared" si="66"/>
        <v>41870.208333333336</v>
      </c>
      <c r="M716" s="4">
        <f t="shared" si="69"/>
        <v>41871.208333333336</v>
      </c>
      <c r="N716">
        <v>1408424400</v>
      </c>
      <c r="O716">
        <v>1408510800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7"/>
        <v>24</v>
      </c>
      <c r="G717" t="s">
        <v>14</v>
      </c>
      <c r="H717">
        <v>656</v>
      </c>
      <c r="I717" t="s">
        <v>21</v>
      </c>
      <c r="J717">
        <f t="shared" si="68"/>
        <v>44.01</v>
      </c>
      <c r="K717" t="s">
        <v>22</v>
      </c>
      <c r="L717" s="4">
        <f t="shared" si="66"/>
        <v>40397.208333333336</v>
      </c>
      <c r="M717" s="4">
        <f t="shared" si="69"/>
        <v>40402.208333333336</v>
      </c>
      <c r="N717">
        <v>1281157200</v>
      </c>
      <c r="O717">
        <v>1281589200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idden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7"/>
        <v>518</v>
      </c>
      <c r="G718" t="s">
        <v>20</v>
      </c>
      <c r="H718">
        <v>157</v>
      </c>
      <c r="I718" t="s">
        <v>21</v>
      </c>
      <c r="J718">
        <f t="shared" si="68"/>
        <v>65.94</v>
      </c>
      <c r="K718" t="s">
        <v>22</v>
      </c>
      <c r="L718" s="4">
        <f t="shared" si="66"/>
        <v>41465.208333333336</v>
      </c>
      <c r="M718" s="4">
        <f t="shared" si="69"/>
        <v>41493.208333333336</v>
      </c>
      <c r="N718">
        <v>1373432400</v>
      </c>
      <c r="O718">
        <v>1375851600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hidden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7"/>
        <v>248</v>
      </c>
      <c r="G719" t="s">
        <v>20</v>
      </c>
      <c r="H719">
        <v>555</v>
      </c>
      <c r="I719" t="s">
        <v>21</v>
      </c>
      <c r="J719">
        <f t="shared" si="68"/>
        <v>24.99</v>
      </c>
      <c r="K719" t="s">
        <v>22</v>
      </c>
      <c r="L719" s="4">
        <f t="shared" si="66"/>
        <v>40777.208333333336</v>
      </c>
      <c r="M719" s="4">
        <f t="shared" si="69"/>
        <v>40798.208333333336</v>
      </c>
      <c r="N719">
        <v>1313989200</v>
      </c>
      <c r="O719">
        <v>1315803600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idden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7"/>
        <v>100</v>
      </c>
      <c r="G720" t="s">
        <v>20</v>
      </c>
      <c r="H720">
        <v>297</v>
      </c>
      <c r="I720" t="s">
        <v>21</v>
      </c>
      <c r="J720">
        <f t="shared" si="68"/>
        <v>28</v>
      </c>
      <c r="K720" t="s">
        <v>22</v>
      </c>
      <c r="L720" s="4">
        <f t="shared" si="66"/>
        <v>41442.208333333336</v>
      </c>
      <c r="M720" s="4">
        <f t="shared" si="69"/>
        <v>41468.208333333336</v>
      </c>
      <c r="N720">
        <v>1371445200</v>
      </c>
      <c r="O720">
        <v>1373691600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idden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7"/>
        <v>153</v>
      </c>
      <c r="G721" t="s">
        <v>20</v>
      </c>
      <c r="H721">
        <v>123</v>
      </c>
      <c r="I721" t="s">
        <v>21</v>
      </c>
      <c r="J721">
        <f t="shared" si="68"/>
        <v>85.83</v>
      </c>
      <c r="K721" t="s">
        <v>22</v>
      </c>
      <c r="L721" s="4">
        <f t="shared" si="66"/>
        <v>41058.208333333336</v>
      </c>
      <c r="M721" s="4">
        <f t="shared" si="69"/>
        <v>41069.208333333336</v>
      </c>
      <c r="N721">
        <v>1338267600</v>
      </c>
      <c r="O721">
        <v>1339218000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7"/>
        <v>37</v>
      </c>
      <c r="G722" t="s">
        <v>74</v>
      </c>
      <c r="H722">
        <v>38</v>
      </c>
      <c r="I722" t="s">
        <v>36</v>
      </c>
      <c r="J722">
        <f t="shared" si="68"/>
        <v>84.92</v>
      </c>
      <c r="K722" t="s">
        <v>37</v>
      </c>
      <c r="L722" s="4">
        <f t="shared" si="66"/>
        <v>43152.25</v>
      </c>
      <c r="M722" s="4">
        <f t="shared" si="69"/>
        <v>43166.25</v>
      </c>
      <c r="N722">
        <v>1519192800</v>
      </c>
      <c r="O722">
        <v>1520402400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7"/>
        <v>4</v>
      </c>
      <c r="G723" t="s">
        <v>74</v>
      </c>
      <c r="H723">
        <v>60</v>
      </c>
      <c r="I723" t="s">
        <v>21</v>
      </c>
      <c r="J723">
        <f t="shared" si="68"/>
        <v>90.48</v>
      </c>
      <c r="K723" t="s">
        <v>22</v>
      </c>
      <c r="L723" s="4">
        <f t="shared" si="66"/>
        <v>43194.208333333328</v>
      </c>
      <c r="M723" s="4">
        <f t="shared" si="69"/>
        <v>43200.208333333328</v>
      </c>
      <c r="N723">
        <v>1522818000</v>
      </c>
      <c r="O723">
        <v>1523336400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idden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7"/>
        <v>157</v>
      </c>
      <c r="G724" t="s">
        <v>20</v>
      </c>
      <c r="H724">
        <v>3036</v>
      </c>
      <c r="I724" t="s">
        <v>21</v>
      </c>
      <c r="J724">
        <f t="shared" si="68"/>
        <v>25</v>
      </c>
      <c r="K724" t="s">
        <v>22</v>
      </c>
      <c r="L724" s="4">
        <f t="shared" si="66"/>
        <v>43045.25</v>
      </c>
      <c r="M724" s="4">
        <f t="shared" si="69"/>
        <v>43072.25</v>
      </c>
      <c r="N724">
        <v>1509948000</v>
      </c>
      <c r="O724">
        <v>1512280800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idden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7"/>
        <v>270</v>
      </c>
      <c r="G725" t="s">
        <v>20</v>
      </c>
      <c r="H725">
        <v>144</v>
      </c>
      <c r="I725" t="s">
        <v>26</v>
      </c>
      <c r="J725">
        <f t="shared" si="68"/>
        <v>92.01</v>
      </c>
      <c r="K725" t="s">
        <v>27</v>
      </c>
      <c r="L725" s="4">
        <f t="shared" si="66"/>
        <v>42431.25</v>
      </c>
      <c r="M725" s="4">
        <f t="shared" si="69"/>
        <v>42452.208333333328</v>
      </c>
      <c r="N725">
        <v>1456898400</v>
      </c>
      <c r="O725">
        <v>1458709200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hidden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7"/>
        <v>134</v>
      </c>
      <c r="G726" t="s">
        <v>20</v>
      </c>
      <c r="H726">
        <v>121</v>
      </c>
      <c r="I726" t="s">
        <v>40</v>
      </c>
      <c r="J726">
        <f t="shared" si="68"/>
        <v>93.07</v>
      </c>
      <c r="K726" t="s">
        <v>41</v>
      </c>
      <c r="L726" s="4">
        <f t="shared" si="66"/>
        <v>41934.208333333336</v>
      </c>
      <c r="M726" s="4">
        <f t="shared" si="69"/>
        <v>41936.208333333336</v>
      </c>
      <c r="N726">
        <v>1413954000</v>
      </c>
      <c r="O726">
        <v>1414126800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7"/>
        <v>50</v>
      </c>
      <c r="G727" t="s">
        <v>14</v>
      </c>
      <c r="H727">
        <v>1596</v>
      </c>
      <c r="I727" t="s">
        <v>21</v>
      </c>
      <c r="J727">
        <f t="shared" si="68"/>
        <v>61.01</v>
      </c>
      <c r="K727" t="s">
        <v>22</v>
      </c>
      <c r="L727" s="4">
        <f t="shared" si="66"/>
        <v>41958.25</v>
      </c>
      <c r="M727" s="4">
        <f t="shared" si="69"/>
        <v>41960.25</v>
      </c>
      <c r="N727">
        <v>1416031200</v>
      </c>
      <c r="O727">
        <v>1416204000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7"/>
        <v>89</v>
      </c>
      <c r="G728" t="s">
        <v>74</v>
      </c>
      <c r="H728">
        <v>524</v>
      </c>
      <c r="I728" t="s">
        <v>21</v>
      </c>
      <c r="J728">
        <f t="shared" si="68"/>
        <v>92.04</v>
      </c>
      <c r="K728" t="s">
        <v>22</v>
      </c>
      <c r="L728" s="4">
        <f t="shared" si="66"/>
        <v>40476.208333333336</v>
      </c>
      <c r="M728" s="4">
        <f t="shared" si="69"/>
        <v>40482.208333333336</v>
      </c>
      <c r="N728">
        <v>1287982800</v>
      </c>
      <c r="O728">
        <v>1288501200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idden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7"/>
        <v>165</v>
      </c>
      <c r="G729" t="s">
        <v>20</v>
      </c>
      <c r="H729">
        <v>181</v>
      </c>
      <c r="I729" t="s">
        <v>21</v>
      </c>
      <c r="J729">
        <f t="shared" si="68"/>
        <v>81.13</v>
      </c>
      <c r="K729" t="s">
        <v>22</v>
      </c>
      <c r="L729" s="4">
        <f t="shared" si="66"/>
        <v>43485.25</v>
      </c>
      <c r="M729" s="4">
        <f t="shared" si="69"/>
        <v>43543.208333333328</v>
      </c>
      <c r="N729">
        <v>1547964000</v>
      </c>
      <c r="O729">
        <v>1552971600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7"/>
        <v>18</v>
      </c>
      <c r="G730" t="s">
        <v>14</v>
      </c>
      <c r="H730">
        <v>10</v>
      </c>
      <c r="I730" t="s">
        <v>21</v>
      </c>
      <c r="J730">
        <f t="shared" si="68"/>
        <v>73.5</v>
      </c>
      <c r="K730" t="s">
        <v>22</v>
      </c>
      <c r="L730" s="4">
        <f t="shared" si="66"/>
        <v>42515.208333333328</v>
      </c>
      <c r="M730" s="4">
        <f t="shared" si="69"/>
        <v>42526.208333333328</v>
      </c>
      <c r="N730">
        <v>1464152400</v>
      </c>
      <c r="O730">
        <v>1465102800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hidden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7"/>
        <v>186</v>
      </c>
      <c r="G731" t="s">
        <v>20</v>
      </c>
      <c r="H731">
        <v>122</v>
      </c>
      <c r="I731" t="s">
        <v>21</v>
      </c>
      <c r="J731">
        <f t="shared" si="68"/>
        <v>85.22</v>
      </c>
      <c r="K731" t="s">
        <v>22</v>
      </c>
      <c r="L731" s="4">
        <f t="shared" si="66"/>
        <v>41309.25</v>
      </c>
      <c r="M731" s="4">
        <f t="shared" si="69"/>
        <v>41311.25</v>
      </c>
      <c r="N731">
        <v>1359957600</v>
      </c>
      <c r="O731">
        <v>1360130400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idden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7"/>
        <v>413</v>
      </c>
      <c r="G732" t="s">
        <v>20</v>
      </c>
      <c r="H732">
        <v>1071</v>
      </c>
      <c r="I732" t="s">
        <v>15</v>
      </c>
      <c r="J732">
        <f t="shared" si="68"/>
        <v>110.97</v>
      </c>
      <c r="K732" t="s">
        <v>16</v>
      </c>
      <c r="L732" s="4">
        <f t="shared" si="66"/>
        <v>42147.208333333328</v>
      </c>
      <c r="M732" s="4">
        <f t="shared" si="69"/>
        <v>42153.208333333328</v>
      </c>
      <c r="N732">
        <v>1432357200</v>
      </c>
      <c r="O732">
        <v>1432875600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7"/>
        <v>90</v>
      </c>
      <c r="G733" t="s">
        <v>74</v>
      </c>
      <c r="H733">
        <v>219</v>
      </c>
      <c r="I733" t="s">
        <v>21</v>
      </c>
      <c r="J733">
        <f t="shared" si="68"/>
        <v>32.97</v>
      </c>
      <c r="K733" t="s">
        <v>22</v>
      </c>
      <c r="L733" s="4">
        <f t="shared" si="66"/>
        <v>42939.208333333328</v>
      </c>
      <c r="M733" s="4">
        <f t="shared" si="69"/>
        <v>42940.208333333328</v>
      </c>
      <c r="N733">
        <v>1500786000</v>
      </c>
      <c r="O733">
        <v>1500872400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7"/>
        <v>92</v>
      </c>
      <c r="G734" t="s">
        <v>14</v>
      </c>
      <c r="H734">
        <v>1121</v>
      </c>
      <c r="I734" t="s">
        <v>21</v>
      </c>
      <c r="J734">
        <f t="shared" si="68"/>
        <v>96.01</v>
      </c>
      <c r="K734" t="s">
        <v>22</v>
      </c>
      <c r="L734" s="4">
        <f t="shared" si="66"/>
        <v>42816.208333333328</v>
      </c>
      <c r="M734" s="4">
        <f t="shared" si="69"/>
        <v>42839.208333333328</v>
      </c>
      <c r="N734">
        <v>1490158800</v>
      </c>
      <c r="O734">
        <v>1492146000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idden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7"/>
        <v>527</v>
      </c>
      <c r="G735" t="s">
        <v>20</v>
      </c>
      <c r="H735">
        <v>980</v>
      </c>
      <c r="I735" t="s">
        <v>21</v>
      </c>
      <c r="J735">
        <f t="shared" si="68"/>
        <v>84.97</v>
      </c>
      <c r="K735" t="s">
        <v>22</v>
      </c>
      <c r="L735" s="4">
        <f t="shared" si="66"/>
        <v>41844.208333333336</v>
      </c>
      <c r="M735" s="4">
        <f t="shared" si="69"/>
        <v>41857.208333333336</v>
      </c>
      <c r="N735">
        <v>1406178000</v>
      </c>
      <c r="O735">
        <v>1407301200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idden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7"/>
        <v>319</v>
      </c>
      <c r="G736" t="s">
        <v>20</v>
      </c>
      <c r="H736">
        <v>536</v>
      </c>
      <c r="I736" t="s">
        <v>21</v>
      </c>
      <c r="J736">
        <f t="shared" si="68"/>
        <v>25.01</v>
      </c>
      <c r="K736" t="s">
        <v>22</v>
      </c>
      <c r="L736" s="4">
        <f t="shared" si="66"/>
        <v>42763.25</v>
      </c>
      <c r="M736" s="4">
        <f t="shared" si="69"/>
        <v>42775.25</v>
      </c>
      <c r="N736">
        <v>1485583200</v>
      </c>
      <c r="O736">
        <v>1486620000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hidden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7"/>
        <v>354</v>
      </c>
      <c r="G737" t="s">
        <v>20</v>
      </c>
      <c r="H737">
        <v>1991</v>
      </c>
      <c r="I737" t="s">
        <v>21</v>
      </c>
      <c r="J737">
        <f t="shared" si="68"/>
        <v>66</v>
      </c>
      <c r="K737" t="s">
        <v>22</v>
      </c>
      <c r="L737" s="4">
        <f t="shared" si="66"/>
        <v>42459.208333333328</v>
      </c>
      <c r="M737" s="4">
        <f t="shared" si="69"/>
        <v>42466.208333333328</v>
      </c>
      <c r="N737">
        <v>1459314000</v>
      </c>
      <c r="O737">
        <v>1459918800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7"/>
        <v>33</v>
      </c>
      <c r="G738" t="s">
        <v>74</v>
      </c>
      <c r="H738">
        <v>29</v>
      </c>
      <c r="I738" t="s">
        <v>21</v>
      </c>
      <c r="J738">
        <f t="shared" si="68"/>
        <v>87.34</v>
      </c>
      <c r="K738" t="s">
        <v>22</v>
      </c>
      <c r="L738" s="4">
        <f t="shared" si="66"/>
        <v>42055.25</v>
      </c>
      <c r="M738" s="4">
        <f t="shared" si="69"/>
        <v>42059.25</v>
      </c>
      <c r="N738">
        <v>1424412000</v>
      </c>
      <c r="O738">
        <v>1424757600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hidden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7"/>
        <v>136</v>
      </c>
      <c r="G739" t="s">
        <v>20</v>
      </c>
      <c r="H739">
        <v>180</v>
      </c>
      <c r="I739" t="s">
        <v>21</v>
      </c>
      <c r="J739">
        <f t="shared" si="68"/>
        <v>27.93</v>
      </c>
      <c r="K739" t="s">
        <v>22</v>
      </c>
      <c r="L739" s="4">
        <f t="shared" si="66"/>
        <v>42685.25</v>
      </c>
      <c r="M739" s="4">
        <f t="shared" si="69"/>
        <v>42697.25</v>
      </c>
      <c r="N739">
        <v>1478844000</v>
      </c>
      <c r="O739">
        <v>1479880800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7"/>
        <v>2</v>
      </c>
      <c r="G740" t="s">
        <v>14</v>
      </c>
      <c r="H740">
        <v>15</v>
      </c>
      <c r="I740" t="s">
        <v>21</v>
      </c>
      <c r="J740">
        <f t="shared" si="68"/>
        <v>103.8</v>
      </c>
      <c r="K740" t="s">
        <v>22</v>
      </c>
      <c r="L740" s="4">
        <f t="shared" si="66"/>
        <v>41959.25</v>
      </c>
      <c r="M740" s="4">
        <f t="shared" si="69"/>
        <v>41981.25</v>
      </c>
      <c r="N740">
        <v>1416117600</v>
      </c>
      <c r="O740">
        <v>1418018400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7"/>
        <v>61</v>
      </c>
      <c r="G741" t="s">
        <v>14</v>
      </c>
      <c r="H741">
        <v>191</v>
      </c>
      <c r="I741" t="s">
        <v>21</v>
      </c>
      <c r="J741">
        <f t="shared" si="68"/>
        <v>31.94</v>
      </c>
      <c r="K741" t="s">
        <v>22</v>
      </c>
      <c r="L741" s="4">
        <f t="shared" si="66"/>
        <v>41089.208333333336</v>
      </c>
      <c r="M741" s="4">
        <f t="shared" si="69"/>
        <v>41090.208333333336</v>
      </c>
      <c r="N741">
        <v>1340946000</v>
      </c>
      <c r="O741">
        <v>1341032400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7"/>
        <v>30</v>
      </c>
      <c r="G742" t="s">
        <v>14</v>
      </c>
      <c r="H742">
        <v>16</v>
      </c>
      <c r="I742" t="s">
        <v>21</v>
      </c>
      <c r="J742">
        <f t="shared" si="68"/>
        <v>99.5</v>
      </c>
      <c r="K742" t="s">
        <v>22</v>
      </c>
      <c r="L742" s="4">
        <f t="shared" si="66"/>
        <v>42769.25</v>
      </c>
      <c r="M742" s="4">
        <f t="shared" si="69"/>
        <v>42772.25</v>
      </c>
      <c r="N742">
        <v>1486101600</v>
      </c>
      <c r="O742">
        <v>1486360800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idden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7"/>
        <v>1179</v>
      </c>
      <c r="G743" t="s">
        <v>20</v>
      </c>
      <c r="H743">
        <v>130</v>
      </c>
      <c r="I743" t="s">
        <v>21</v>
      </c>
      <c r="J743">
        <f t="shared" si="68"/>
        <v>108.85</v>
      </c>
      <c r="K743" t="s">
        <v>22</v>
      </c>
      <c r="L743" s="4">
        <f t="shared" si="66"/>
        <v>40321.208333333336</v>
      </c>
      <c r="M743" s="4">
        <f t="shared" si="69"/>
        <v>40322.208333333336</v>
      </c>
      <c r="N743">
        <v>1274590800</v>
      </c>
      <c r="O743">
        <v>1274677200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idden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7"/>
        <v>1126</v>
      </c>
      <c r="G744" t="s">
        <v>20</v>
      </c>
      <c r="H744">
        <v>122</v>
      </c>
      <c r="I744" t="s">
        <v>21</v>
      </c>
      <c r="J744">
        <f t="shared" si="68"/>
        <v>110.76</v>
      </c>
      <c r="K744" t="s">
        <v>22</v>
      </c>
      <c r="L744" s="4">
        <f t="shared" ref="L744:L807" si="72">(((N744/60)/60)/24)+DATE(1970,1,1)</f>
        <v>40197.25</v>
      </c>
      <c r="M744" s="4">
        <f t="shared" si="69"/>
        <v>40239.25</v>
      </c>
      <c r="N744">
        <v>1263880800</v>
      </c>
      <c r="O744">
        <v>1267509600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7"/>
        <v>13</v>
      </c>
      <c r="G745" t="s">
        <v>14</v>
      </c>
      <c r="H745">
        <v>17</v>
      </c>
      <c r="I745" t="s">
        <v>21</v>
      </c>
      <c r="J745">
        <f t="shared" si="68"/>
        <v>29.65</v>
      </c>
      <c r="K745" t="s">
        <v>22</v>
      </c>
      <c r="L745" s="4">
        <f t="shared" si="72"/>
        <v>42298.208333333328</v>
      </c>
      <c r="M745" s="4">
        <f t="shared" si="69"/>
        <v>42304.208333333328</v>
      </c>
      <c r="N745">
        <v>1445403600</v>
      </c>
      <c r="O745">
        <v>1445922000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idden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7"/>
        <v>712</v>
      </c>
      <c r="G746" t="s">
        <v>20</v>
      </c>
      <c r="H746">
        <v>140</v>
      </c>
      <c r="I746" t="s">
        <v>21</v>
      </c>
      <c r="J746">
        <f t="shared" si="68"/>
        <v>101.71</v>
      </c>
      <c r="K746" t="s">
        <v>22</v>
      </c>
      <c r="L746" s="4">
        <f t="shared" si="72"/>
        <v>43322.208333333328</v>
      </c>
      <c r="M746" s="4">
        <f t="shared" si="69"/>
        <v>43324.208333333328</v>
      </c>
      <c r="N746">
        <v>1533877200</v>
      </c>
      <c r="O746">
        <v>1534050000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7"/>
        <v>30</v>
      </c>
      <c r="G747" t="s">
        <v>14</v>
      </c>
      <c r="H747">
        <v>34</v>
      </c>
      <c r="I747" t="s">
        <v>21</v>
      </c>
      <c r="J747">
        <f t="shared" si="68"/>
        <v>61.5</v>
      </c>
      <c r="K747" t="s">
        <v>22</v>
      </c>
      <c r="L747" s="4">
        <f t="shared" si="72"/>
        <v>40328.208333333336</v>
      </c>
      <c r="M747" s="4">
        <f t="shared" si="69"/>
        <v>40355.208333333336</v>
      </c>
      <c r="N747">
        <v>1275195600</v>
      </c>
      <c r="O747">
        <v>1277528400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idden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7"/>
        <v>213</v>
      </c>
      <c r="G748" t="s">
        <v>20</v>
      </c>
      <c r="H748">
        <v>3388</v>
      </c>
      <c r="I748" t="s">
        <v>21</v>
      </c>
      <c r="J748">
        <f t="shared" si="68"/>
        <v>35</v>
      </c>
      <c r="K748" t="s">
        <v>22</v>
      </c>
      <c r="L748" s="4">
        <f t="shared" si="72"/>
        <v>40825.208333333336</v>
      </c>
      <c r="M748" s="4">
        <f t="shared" si="69"/>
        <v>40830.208333333336</v>
      </c>
      <c r="N748">
        <v>1318136400</v>
      </c>
      <c r="O748">
        <v>1318568400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idden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7"/>
        <v>229</v>
      </c>
      <c r="G749" t="s">
        <v>20</v>
      </c>
      <c r="H749">
        <v>280</v>
      </c>
      <c r="I749" t="s">
        <v>21</v>
      </c>
      <c r="J749">
        <f t="shared" si="68"/>
        <v>40.049999999999997</v>
      </c>
      <c r="K749" t="s">
        <v>22</v>
      </c>
      <c r="L749" s="4">
        <f t="shared" si="72"/>
        <v>40423.208333333336</v>
      </c>
      <c r="M749" s="4">
        <f t="shared" si="69"/>
        <v>40434.208333333336</v>
      </c>
      <c r="N749">
        <v>1283403600</v>
      </c>
      <c r="O749">
        <v>1284354000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7"/>
        <v>35</v>
      </c>
      <c r="G750" t="s">
        <v>74</v>
      </c>
      <c r="H750">
        <v>614</v>
      </c>
      <c r="I750" t="s">
        <v>21</v>
      </c>
      <c r="J750">
        <f t="shared" si="68"/>
        <v>110.97</v>
      </c>
      <c r="K750" t="s">
        <v>22</v>
      </c>
      <c r="L750" s="4">
        <f t="shared" si="72"/>
        <v>40238.25</v>
      </c>
      <c r="M750" s="4">
        <f t="shared" si="69"/>
        <v>40263.208333333336</v>
      </c>
      <c r="N750">
        <v>1267423200</v>
      </c>
      <c r="O750">
        <v>1269579600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idden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7"/>
        <v>157</v>
      </c>
      <c r="G751" t="s">
        <v>20</v>
      </c>
      <c r="H751">
        <v>366</v>
      </c>
      <c r="I751" t="s">
        <v>107</v>
      </c>
      <c r="J751">
        <f t="shared" si="68"/>
        <v>36.96</v>
      </c>
      <c r="K751" t="s">
        <v>108</v>
      </c>
      <c r="L751" s="4">
        <f t="shared" si="72"/>
        <v>41920.208333333336</v>
      </c>
      <c r="M751" s="4">
        <f t="shared" si="69"/>
        <v>41932.208333333336</v>
      </c>
      <c r="N751">
        <v>1412744400</v>
      </c>
      <c r="O751">
        <v>1413781200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7"/>
        <v>1</v>
      </c>
      <c r="G752" t="s">
        <v>14</v>
      </c>
      <c r="H752">
        <v>1</v>
      </c>
      <c r="I752" t="s">
        <v>40</v>
      </c>
      <c r="J752">
        <f t="shared" si="68"/>
        <v>1</v>
      </c>
      <c r="K752" t="s">
        <v>41</v>
      </c>
      <c r="L752" s="4">
        <f t="shared" si="72"/>
        <v>40360.208333333336</v>
      </c>
      <c r="M752" s="4">
        <f t="shared" si="69"/>
        <v>40385.208333333336</v>
      </c>
      <c r="N752">
        <v>1277960400</v>
      </c>
      <c r="O752">
        <v>1280120400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idden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7"/>
        <v>232</v>
      </c>
      <c r="G753" t="s">
        <v>20</v>
      </c>
      <c r="H753">
        <v>270</v>
      </c>
      <c r="I753" t="s">
        <v>21</v>
      </c>
      <c r="J753">
        <f t="shared" si="68"/>
        <v>30.97</v>
      </c>
      <c r="K753" t="s">
        <v>22</v>
      </c>
      <c r="L753" s="4">
        <f t="shared" si="72"/>
        <v>42446.208333333328</v>
      </c>
      <c r="M753" s="4">
        <f t="shared" si="69"/>
        <v>42461.208333333328</v>
      </c>
      <c r="N753">
        <v>1458190800</v>
      </c>
      <c r="O753">
        <v>1459486800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7"/>
        <v>92</v>
      </c>
      <c r="G754" t="s">
        <v>74</v>
      </c>
      <c r="H754">
        <v>114</v>
      </c>
      <c r="I754" t="s">
        <v>21</v>
      </c>
      <c r="J754">
        <f t="shared" si="68"/>
        <v>47.04</v>
      </c>
      <c r="K754" t="s">
        <v>22</v>
      </c>
      <c r="L754" s="4">
        <f t="shared" si="72"/>
        <v>40395.208333333336</v>
      </c>
      <c r="M754" s="4">
        <f t="shared" si="69"/>
        <v>40413.208333333336</v>
      </c>
      <c r="N754">
        <v>1280984400</v>
      </c>
      <c r="O754">
        <v>1282539600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idden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7"/>
        <v>257</v>
      </c>
      <c r="G755" t="s">
        <v>20</v>
      </c>
      <c r="H755">
        <v>137</v>
      </c>
      <c r="I755" t="s">
        <v>21</v>
      </c>
      <c r="J755">
        <f t="shared" si="68"/>
        <v>88.07</v>
      </c>
      <c r="K755" t="s">
        <v>22</v>
      </c>
      <c r="L755" s="4">
        <f t="shared" si="72"/>
        <v>40321.208333333336</v>
      </c>
      <c r="M755" s="4">
        <f t="shared" si="69"/>
        <v>40336.208333333336</v>
      </c>
      <c r="N755">
        <v>1274590800</v>
      </c>
      <c r="O755">
        <v>1275886800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idden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7"/>
        <v>168</v>
      </c>
      <c r="G756" t="s">
        <v>20</v>
      </c>
      <c r="H756">
        <v>3205</v>
      </c>
      <c r="I756" t="s">
        <v>21</v>
      </c>
      <c r="J756">
        <f t="shared" si="68"/>
        <v>37.01</v>
      </c>
      <c r="K756" t="s">
        <v>22</v>
      </c>
      <c r="L756" s="4">
        <f t="shared" si="72"/>
        <v>41210.208333333336</v>
      </c>
      <c r="M756" s="4">
        <f t="shared" si="69"/>
        <v>41263.25</v>
      </c>
      <c r="N756">
        <v>1351400400</v>
      </c>
      <c r="O756">
        <v>1355983200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idden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7"/>
        <v>167</v>
      </c>
      <c r="G757" t="s">
        <v>20</v>
      </c>
      <c r="H757">
        <v>288</v>
      </c>
      <c r="I757" t="s">
        <v>36</v>
      </c>
      <c r="J757">
        <f t="shared" si="68"/>
        <v>26.03</v>
      </c>
      <c r="K757" t="s">
        <v>37</v>
      </c>
      <c r="L757" s="4">
        <f t="shared" si="72"/>
        <v>43096.25</v>
      </c>
      <c r="M757" s="4">
        <f t="shared" si="69"/>
        <v>43108.25</v>
      </c>
      <c r="N757">
        <v>1514354400</v>
      </c>
      <c r="O757">
        <v>1515391200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hidden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7"/>
        <v>772</v>
      </c>
      <c r="G758" t="s">
        <v>20</v>
      </c>
      <c r="H758">
        <v>148</v>
      </c>
      <c r="I758" t="s">
        <v>21</v>
      </c>
      <c r="J758">
        <f t="shared" si="68"/>
        <v>67.819999999999993</v>
      </c>
      <c r="K758" t="s">
        <v>22</v>
      </c>
      <c r="L758" s="4">
        <f t="shared" si="72"/>
        <v>42024.25</v>
      </c>
      <c r="M758" s="4">
        <f t="shared" si="69"/>
        <v>42030.25</v>
      </c>
      <c r="N758">
        <v>1421733600</v>
      </c>
      <c r="O758">
        <v>1422252000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idden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7"/>
        <v>407</v>
      </c>
      <c r="G759" t="s">
        <v>20</v>
      </c>
      <c r="H759">
        <v>114</v>
      </c>
      <c r="I759" t="s">
        <v>21</v>
      </c>
      <c r="J759">
        <f t="shared" si="68"/>
        <v>49.96</v>
      </c>
      <c r="K759" t="s">
        <v>22</v>
      </c>
      <c r="L759" s="4">
        <f t="shared" si="72"/>
        <v>40675.208333333336</v>
      </c>
      <c r="M759" s="4">
        <f t="shared" si="69"/>
        <v>40679.208333333336</v>
      </c>
      <c r="N759">
        <v>1305176400</v>
      </c>
      <c r="O759">
        <v>1305522000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idden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7"/>
        <v>564</v>
      </c>
      <c r="G760" t="s">
        <v>20</v>
      </c>
      <c r="H760">
        <v>1518</v>
      </c>
      <c r="I760" t="s">
        <v>15</v>
      </c>
      <c r="J760">
        <f t="shared" si="68"/>
        <v>110.02</v>
      </c>
      <c r="K760" t="s">
        <v>16</v>
      </c>
      <c r="L760" s="4">
        <f t="shared" si="72"/>
        <v>41936.208333333336</v>
      </c>
      <c r="M760" s="4">
        <f t="shared" si="69"/>
        <v>41945.208333333336</v>
      </c>
      <c r="N760">
        <v>1414126800</v>
      </c>
      <c r="O760">
        <v>1414904400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7"/>
        <v>68</v>
      </c>
      <c r="G761" t="s">
        <v>14</v>
      </c>
      <c r="H761">
        <v>1274</v>
      </c>
      <c r="I761" t="s">
        <v>21</v>
      </c>
      <c r="J761">
        <f t="shared" si="68"/>
        <v>89.96</v>
      </c>
      <c r="K761" t="s">
        <v>22</v>
      </c>
      <c r="L761" s="4">
        <f t="shared" si="72"/>
        <v>43136.25</v>
      </c>
      <c r="M761" s="4">
        <f t="shared" si="69"/>
        <v>43166.25</v>
      </c>
      <c r="N761">
        <v>1517810400</v>
      </c>
      <c r="O761">
        <v>1520402400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7"/>
        <v>34</v>
      </c>
      <c r="G762" t="s">
        <v>14</v>
      </c>
      <c r="H762">
        <v>210</v>
      </c>
      <c r="I762" t="s">
        <v>107</v>
      </c>
      <c r="J762">
        <f t="shared" si="68"/>
        <v>79.010000000000005</v>
      </c>
      <c r="K762" t="s">
        <v>108</v>
      </c>
      <c r="L762" s="4">
        <f t="shared" si="72"/>
        <v>43678.208333333328</v>
      </c>
      <c r="M762" s="4">
        <f t="shared" si="69"/>
        <v>43707.208333333328</v>
      </c>
      <c r="N762">
        <v>1564635600</v>
      </c>
      <c r="O762">
        <v>1567141200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idden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7"/>
        <v>655</v>
      </c>
      <c r="G763" t="s">
        <v>20</v>
      </c>
      <c r="H763">
        <v>166</v>
      </c>
      <c r="I763" t="s">
        <v>21</v>
      </c>
      <c r="J763">
        <f t="shared" si="68"/>
        <v>86.87</v>
      </c>
      <c r="K763" t="s">
        <v>22</v>
      </c>
      <c r="L763" s="4">
        <f t="shared" si="72"/>
        <v>42938.208333333328</v>
      </c>
      <c r="M763" s="4">
        <f t="shared" si="69"/>
        <v>42943.208333333328</v>
      </c>
      <c r="N763">
        <v>1500699600</v>
      </c>
      <c r="O763">
        <v>1501131600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idden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7"/>
        <v>177</v>
      </c>
      <c r="G764" t="s">
        <v>20</v>
      </c>
      <c r="H764">
        <v>100</v>
      </c>
      <c r="I764" t="s">
        <v>26</v>
      </c>
      <c r="J764">
        <f t="shared" si="68"/>
        <v>62.04</v>
      </c>
      <c r="K764" t="s">
        <v>27</v>
      </c>
      <c r="L764" s="4">
        <f t="shared" si="72"/>
        <v>41241.25</v>
      </c>
      <c r="M764" s="4">
        <f t="shared" si="69"/>
        <v>41252.25</v>
      </c>
      <c r="N764">
        <v>1354082400</v>
      </c>
      <c r="O764">
        <v>1355032800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idden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7"/>
        <v>113</v>
      </c>
      <c r="G765" t="s">
        <v>20</v>
      </c>
      <c r="H765">
        <v>235</v>
      </c>
      <c r="I765" t="s">
        <v>21</v>
      </c>
      <c r="J765">
        <f t="shared" si="68"/>
        <v>26.97</v>
      </c>
      <c r="K765" t="s">
        <v>22</v>
      </c>
      <c r="L765" s="4">
        <f t="shared" si="72"/>
        <v>41037.208333333336</v>
      </c>
      <c r="M765" s="4">
        <f t="shared" si="69"/>
        <v>41072.208333333336</v>
      </c>
      <c r="N765">
        <v>1336453200</v>
      </c>
      <c r="O765">
        <v>1339477200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hidden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7"/>
        <v>728</v>
      </c>
      <c r="G766" t="s">
        <v>20</v>
      </c>
      <c r="H766">
        <v>148</v>
      </c>
      <c r="I766" t="s">
        <v>21</v>
      </c>
      <c r="J766">
        <f t="shared" si="68"/>
        <v>54.12</v>
      </c>
      <c r="K766" t="s">
        <v>22</v>
      </c>
      <c r="L766" s="4">
        <f t="shared" si="72"/>
        <v>40676.208333333336</v>
      </c>
      <c r="M766" s="4">
        <f t="shared" si="69"/>
        <v>40684.208333333336</v>
      </c>
      <c r="N766">
        <v>1305262800</v>
      </c>
      <c r="O766">
        <v>1305954000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idden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7"/>
        <v>208</v>
      </c>
      <c r="G767" t="s">
        <v>20</v>
      </c>
      <c r="H767">
        <v>198</v>
      </c>
      <c r="I767" t="s">
        <v>21</v>
      </c>
      <c r="J767">
        <f t="shared" si="68"/>
        <v>41.04</v>
      </c>
      <c r="K767" t="s">
        <v>22</v>
      </c>
      <c r="L767" s="4">
        <f t="shared" si="72"/>
        <v>42840.208333333328</v>
      </c>
      <c r="M767" s="4">
        <f t="shared" si="69"/>
        <v>42865.208333333328</v>
      </c>
      <c r="N767">
        <v>1492232400</v>
      </c>
      <c r="O767">
        <v>1494392400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7"/>
        <v>31</v>
      </c>
      <c r="G768" t="s">
        <v>14</v>
      </c>
      <c r="H768">
        <v>248</v>
      </c>
      <c r="I768" t="s">
        <v>26</v>
      </c>
      <c r="J768">
        <f t="shared" si="68"/>
        <v>55.05</v>
      </c>
      <c r="K768" t="s">
        <v>27</v>
      </c>
      <c r="L768" s="4">
        <f t="shared" si="72"/>
        <v>43362.208333333328</v>
      </c>
      <c r="M768" s="4">
        <f t="shared" si="69"/>
        <v>43363.208333333328</v>
      </c>
      <c r="N768">
        <v>1537333200</v>
      </c>
      <c r="O768">
        <v>1537419600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7"/>
        <v>57</v>
      </c>
      <c r="G769" t="s">
        <v>14</v>
      </c>
      <c r="H769">
        <v>513</v>
      </c>
      <c r="I769" t="s">
        <v>21</v>
      </c>
      <c r="J769">
        <f t="shared" si="68"/>
        <v>107.94</v>
      </c>
      <c r="K769" t="s">
        <v>22</v>
      </c>
      <c r="L769" s="4">
        <f t="shared" si="72"/>
        <v>42283.208333333328</v>
      </c>
      <c r="M769" s="4">
        <f t="shared" si="69"/>
        <v>42328.25</v>
      </c>
      <c r="N769">
        <v>1444107600</v>
      </c>
      <c r="O769">
        <v>1447999200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idden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7"/>
        <v>231</v>
      </c>
      <c r="G770" t="s">
        <v>20</v>
      </c>
      <c r="H770">
        <v>150</v>
      </c>
      <c r="I770" t="s">
        <v>21</v>
      </c>
      <c r="J770">
        <f t="shared" si="68"/>
        <v>73.92</v>
      </c>
      <c r="K770" t="s">
        <v>22</v>
      </c>
      <c r="L770" s="4">
        <f t="shared" si="72"/>
        <v>41619.25</v>
      </c>
      <c r="M770" s="4">
        <f t="shared" si="69"/>
        <v>41634.25</v>
      </c>
      <c r="N770">
        <v>1386741600</v>
      </c>
      <c r="O770">
        <v>1388037600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3">ROUND((E771/D771)*100,0)</f>
        <v>87</v>
      </c>
      <c r="G771" t="s">
        <v>14</v>
      </c>
      <c r="H771">
        <v>3410</v>
      </c>
      <c r="I771" t="s">
        <v>21</v>
      </c>
      <c r="J771">
        <f t="shared" ref="J771:J834" si="74">IF(H771=0,0,ROUND(E771/H771,2))</f>
        <v>32</v>
      </c>
      <c r="K771" t="s">
        <v>22</v>
      </c>
      <c r="L771" s="4">
        <f t="shared" si="72"/>
        <v>41501.208333333336</v>
      </c>
      <c r="M771" s="4">
        <f t="shared" ref="M771:M834" si="75">(((O771/60)/60)/24)+DATE(1970,1,1)</f>
        <v>41527.208333333336</v>
      </c>
      <c r="N771">
        <v>1376542800</v>
      </c>
      <c r="O771">
        <v>1378789200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1.2" hidden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3"/>
        <v>271</v>
      </c>
      <c r="G772" t="s">
        <v>20</v>
      </c>
      <c r="H772">
        <v>216</v>
      </c>
      <c r="I772" t="s">
        <v>107</v>
      </c>
      <c r="J772">
        <f t="shared" si="74"/>
        <v>53.9</v>
      </c>
      <c r="K772" t="s">
        <v>108</v>
      </c>
      <c r="L772" s="4">
        <f t="shared" si="72"/>
        <v>41743.208333333336</v>
      </c>
      <c r="M772" s="4">
        <f t="shared" si="75"/>
        <v>41750.208333333336</v>
      </c>
      <c r="N772">
        <v>1397451600</v>
      </c>
      <c r="O772">
        <v>1398056400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3"/>
        <v>49</v>
      </c>
      <c r="G773" t="s">
        <v>74</v>
      </c>
      <c r="H773">
        <v>26</v>
      </c>
      <c r="I773" t="s">
        <v>21</v>
      </c>
      <c r="J773">
        <f t="shared" si="74"/>
        <v>106.5</v>
      </c>
      <c r="K773" t="s">
        <v>22</v>
      </c>
      <c r="L773" s="4">
        <f t="shared" si="72"/>
        <v>43491.25</v>
      </c>
      <c r="M773" s="4">
        <f t="shared" si="75"/>
        <v>43518.25</v>
      </c>
      <c r="N773">
        <v>1548482400</v>
      </c>
      <c r="O773">
        <v>1550815200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idden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3"/>
        <v>113</v>
      </c>
      <c r="G774" t="s">
        <v>20</v>
      </c>
      <c r="H774">
        <v>5139</v>
      </c>
      <c r="I774" t="s">
        <v>21</v>
      </c>
      <c r="J774">
        <f t="shared" si="74"/>
        <v>33</v>
      </c>
      <c r="K774" t="s">
        <v>22</v>
      </c>
      <c r="L774" s="4">
        <f t="shared" si="72"/>
        <v>43505.25</v>
      </c>
      <c r="M774" s="4">
        <f t="shared" si="75"/>
        <v>43509.25</v>
      </c>
      <c r="N774">
        <v>1549692000</v>
      </c>
      <c r="O774">
        <v>1550037600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idden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3"/>
        <v>191</v>
      </c>
      <c r="G775" t="s">
        <v>20</v>
      </c>
      <c r="H775">
        <v>2353</v>
      </c>
      <c r="I775" t="s">
        <v>21</v>
      </c>
      <c r="J775">
        <f t="shared" si="74"/>
        <v>43</v>
      </c>
      <c r="K775" t="s">
        <v>22</v>
      </c>
      <c r="L775" s="4">
        <f t="shared" si="72"/>
        <v>42838.208333333328</v>
      </c>
      <c r="M775" s="4">
        <f t="shared" si="75"/>
        <v>42848.208333333328</v>
      </c>
      <c r="N775">
        <v>1492059600</v>
      </c>
      <c r="O775">
        <v>1492923600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idden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3"/>
        <v>136</v>
      </c>
      <c r="G776" t="s">
        <v>20</v>
      </c>
      <c r="H776">
        <v>78</v>
      </c>
      <c r="I776" t="s">
        <v>107</v>
      </c>
      <c r="J776">
        <f t="shared" si="74"/>
        <v>86.86</v>
      </c>
      <c r="K776" t="s">
        <v>108</v>
      </c>
      <c r="L776" s="4">
        <f t="shared" si="72"/>
        <v>42513.208333333328</v>
      </c>
      <c r="M776" s="4">
        <f t="shared" si="75"/>
        <v>42554.208333333328</v>
      </c>
      <c r="N776">
        <v>1463979600</v>
      </c>
      <c r="O776">
        <v>1467522000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3"/>
        <v>10</v>
      </c>
      <c r="G777" t="s">
        <v>14</v>
      </c>
      <c r="H777">
        <v>10</v>
      </c>
      <c r="I777" t="s">
        <v>21</v>
      </c>
      <c r="J777">
        <f t="shared" si="74"/>
        <v>96.8</v>
      </c>
      <c r="K777" t="s">
        <v>22</v>
      </c>
      <c r="L777" s="4">
        <f t="shared" si="72"/>
        <v>41949.25</v>
      </c>
      <c r="M777" s="4">
        <f t="shared" si="75"/>
        <v>41959.25</v>
      </c>
      <c r="N777">
        <v>1415253600</v>
      </c>
      <c r="O777">
        <v>1416117600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3"/>
        <v>66</v>
      </c>
      <c r="G778" t="s">
        <v>14</v>
      </c>
      <c r="H778">
        <v>2201</v>
      </c>
      <c r="I778" t="s">
        <v>21</v>
      </c>
      <c r="J778">
        <f t="shared" si="74"/>
        <v>33</v>
      </c>
      <c r="K778" t="s">
        <v>22</v>
      </c>
      <c r="L778" s="4">
        <f t="shared" si="72"/>
        <v>43650.208333333328</v>
      </c>
      <c r="M778" s="4">
        <f t="shared" si="75"/>
        <v>43668.208333333328</v>
      </c>
      <c r="N778">
        <v>1562216400</v>
      </c>
      <c r="O778">
        <v>1563771600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3"/>
        <v>49</v>
      </c>
      <c r="G779" t="s">
        <v>14</v>
      </c>
      <c r="H779">
        <v>676</v>
      </c>
      <c r="I779" t="s">
        <v>21</v>
      </c>
      <c r="J779">
        <f t="shared" si="74"/>
        <v>68.03</v>
      </c>
      <c r="K779" t="s">
        <v>22</v>
      </c>
      <c r="L779" s="4">
        <f t="shared" si="72"/>
        <v>40809.208333333336</v>
      </c>
      <c r="M779" s="4">
        <f t="shared" si="75"/>
        <v>40838.208333333336</v>
      </c>
      <c r="N779">
        <v>1316754000</v>
      </c>
      <c r="O779">
        <v>1319259600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idden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3"/>
        <v>788</v>
      </c>
      <c r="G780" t="s">
        <v>20</v>
      </c>
      <c r="H780">
        <v>174</v>
      </c>
      <c r="I780" t="s">
        <v>98</v>
      </c>
      <c r="J780">
        <f t="shared" si="74"/>
        <v>58.87</v>
      </c>
      <c r="K780" t="s">
        <v>99</v>
      </c>
      <c r="L780" s="4">
        <f t="shared" si="72"/>
        <v>40768.208333333336</v>
      </c>
      <c r="M780" s="4">
        <f t="shared" si="75"/>
        <v>40773.208333333336</v>
      </c>
      <c r="N780">
        <v>1313211600</v>
      </c>
      <c r="O780">
        <v>1313643600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3"/>
        <v>80</v>
      </c>
      <c r="G781" t="s">
        <v>14</v>
      </c>
      <c r="H781">
        <v>831</v>
      </c>
      <c r="I781" t="s">
        <v>21</v>
      </c>
      <c r="J781">
        <f t="shared" si="74"/>
        <v>105.05</v>
      </c>
      <c r="K781" t="s">
        <v>22</v>
      </c>
      <c r="L781" s="4">
        <f t="shared" si="72"/>
        <v>42230.208333333328</v>
      </c>
      <c r="M781" s="4">
        <f t="shared" si="75"/>
        <v>42239.208333333328</v>
      </c>
      <c r="N781">
        <v>1439528400</v>
      </c>
      <c r="O781">
        <v>1440306000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hidden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3"/>
        <v>106</v>
      </c>
      <c r="G782" t="s">
        <v>20</v>
      </c>
      <c r="H782">
        <v>164</v>
      </c>
      <c r="I782" t="s">
        <v>21</v>
      </c>
      <c r="J782">
        <f t="shared" si="74"/>
        <v>33.049999999999997</v>
      </c>
      <c r="K782" t="s">
        <v>22</v>
      </c>
      <c r="L782" s="4">
        <f t="shared" si="72"/>
        <v>42573.208333333328</v>
      </c>
      <c r="M782" s="4">
        <f t="shared" si="75"/>
        <v>42592.208333333328</v>
      </c>
      <c r="N782">
        <v>1469163600</v>
      </c>
      <c r="O782">
        <v>1470805200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3"/>
        <v>51</v>
      </c>
      <c r="G783" t="s">
        <v>74</v>
      </c>
      <c r="H783">
        <v>56</v>
      </c>
      <c r="I783" t="s">
        <v>98</v>
      </c>
      <c r="J783">
        <f t="shared" si="74"/>
        <v>78.819999999999993</v>
      </c>
      <c r="K783" t="s">
        <v>99</v>
      </c>
      <c r="L783" s="4">
        <f t="shared" si="72"/>
        <v>40482.208333333336</v>
      </c>
      <c r="M783" s="4">
        <f t="shared" si="75"/>
        <v>40533.25</v>
      </c>
      <c r="N783">
        <v>1288501200</v>
      </c>
      <c r="O783">
        <v>1292911200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idden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3"/>
        <v>215</v>
      </c>
      <c r="G784" t="s">
        <v>20</v>
      </c>
      <c r="H784">
        <v>161</v>
      </c>
      <c r="I784" t="s">
        <v>21</v>
      </c>
      <c r="J784">
        <f t="shared" si="74"/>
        <v>68.2</v>
      </c>
      <c r="K784" t="s">
        <v>22</v>
      </c>
      <c r="L784" s="4">
        <f t="shared" si="72"/>
        <v>40603.25</v>
      </c>
      <c r="M784" s="4">
        <f t="shared" si="75"/>
        <v>40631.208333333336</v>
      </c>
      <c r="N784">
        <v>1298959200</v>
      </c>
      <c r="O784">
        <v>1301374800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idden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3"/>
        <v>141</v>
      </c>
      <c r="G785" t="s">
        <v>20</v>
      </c>
      <c r="H785">
        <v>138</v>
      </c>
      <c r="I785" t="s">
        <v>21</v>
      </c>
      <c r="J785">
        <f t="shared" si="74"/>
        <v>75.73</v>
      </c>
      <c r="K785" t="s">
        <v>22</v>
      </c>
      <c r="L785" s="4">
        <f t="shared" si="72"/>
        <v>41625.25</v>
      </c>
      <c r="M785" s="4">
        <f t="shared" si="75"/>
        <v>41632.25</v>
      </c>
      <c r="N785">
        <v>1387260000</v>
      </c>
      <c r="O785">
        <v>1387864800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idden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3"/>
        <v>115</v>
      </c>
      <c r="G786" t="s">
        <v>20</v>
      </c>
      <c r="H786">
        <v>3308</v>
      </c>
      <c r="I786" t="s">
        <v>21</v>
      </c>
      <c r="J786">
        <f t="shared" si="74"/>
        <v>31</v>
      </c>
      <c r="K786" t="s">
        <v>22</v>
      </c>
      <c r="L786" s="4">
        <f t="shared" si="72"/>
        <v>42435.25</v>
      </c>
      <c r="M786" s="4">
        <f t="shared" si="75"/>
        <v>42446.208333333328</v>
      </c>
      <c r="N786">
        <v>1457244000</v>
      </c>
      <c r="O786">
        <v>1458190800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hidden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3"/>
        <v>193</v>
      </c>
      <c r="G787" t="s">
        <v>20</v>
      </c>
      <c r="H787">
        <v>127</v>
      </c>
      <c r="I787" t="s">
        <v>26</v>
      </c>
      <c r="J787">
        <f t="shared" si="74"/>
        <v>101.88</v>
      </c>
      <c r="K787" t="s">
        <v>27</v>
      </c>
      <c r="L787" s="4">
        <f t="shared" si="72"/>
        <v>43582.208333333328</v>
      </c>
      <c r="M787" s="4">
        <f t="shared" si="75"/>
        <v>43616.208333333328</v>
      </c>
      <c r="N787">
        <v>1556341200</v>
      </c>
      <c r="O787">
        <v>1559278800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idden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3"/>
        <v>730</v>
      </c>
      <c r="G788" t="s">
        <v>20</v>
      </c>
      <c r="H788">
        <v>207</v>
      </c>
      <c r="I788" t="s">
        <v>107</v>
      </c>
      <c r="J788">
        <f t="shared" si="74"/>
        <v>52.88</v>
      </c>
      <c r="K788" t="s">
        <v>108</v>
      </c>
      <c r="L788" s="4">
        <f t="shared" si="72"/>
        <v>43186.208333333328</v>
      </c>
      <c r="M788" s="4">
        <f t="shared" si="75"/>
        <v>43193.208333333328</v>
      </c>
      <c r="N788">
        <v>1522126800</v>
      </c>
      <c r="O788">
        <v>1522731600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3"/>
        <v>100</v>
      </c>
      <c r="G789" t="s">
        <v>14</v>
      </c>
      <c r="H789">
        <v>859</v>
      </c>
      <c r="I789" t="s">
        <v>15</v>
      </c>
      <c r="J789">
        <f t="shared" si="74"/>
        <v>71.010000000000005</v>
      </c>
      <c r="K789" t="s">
        <v>16</v>
      </c>
      <c r="L789" s="4">
        <f t="shared" si="72"/>
        <v>40684.208333333336</v>
      </c>
      <c r="M789" s="4">
        <f t="shared" si="75"/>
        <v>40693.208333333336</v>
      </c>
      <c r="N789">
        <v>1305954000</v>
      </c>
      <c r="O789">
        <v>1306731600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3"/>
        <v>88</v>
      </c>
      <c r="G790" t="s">
        <v>47</v>
      </c>
      <c r="H790">
        <v>31</v>
      </c>
      <c r="I790" t="s">
        <v>21</v>
      </c>
      <c r="J790">
        <f t="shared" si="74"/>
        <v>102.39</v>
      </c>
      <c r="K790" t="s">
        <v>22</v>
      </c>
      <c r="L790" s="4">
        <f t="shared" si="72"/>
        <v>41202.208333333336</v>
      </c>
      <c r="M790" s="4">
        <f t="shared" si="75"/>
        <v>41223.25</v>
      </c>
      <c r="N790">
        <v>1350709200</v>
      </c>
      <c r="O790">
        <v>1352527200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3"/>
        <v>37</v>
      </c>
      <c r="G791" t="s">
        <v>14</v>
      </c>
      <c r="H791">
        <v>45</v>
      </c>
      <c r="I791" t="s">
        <v>21</v>
      </c>
      <c r="J791">
        <f t="shared" si="74"/>
        <v>74.47</v>
      </c>
      <c r="K791" t="s">
        <v>22</v>
      </c>
      <c r="L791" s="4">
        <f t="shared" si="72"/>
        <v>41786.208333333336</v>
      </c>
      <c r="M791" s="4">
        <f t="shared" si="75"/>
        <v>41823.208333333336</v>
      </c>
      <c r="N791">
        <v>1401166800</v>
      </c>
      <c r="O791">
        <v>1404363600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3"/>
        <v>31</v>
      </c>
      <c r="G792" t="s">
        <v>74</v>
      </c>
      <c r="H792">
        <v>1113</v>
      </c>
      <c r="I792" t="s">
        <v>21</v>
      </c>
      <c r="J792">
        <f t="shared" si="74"/>
        <v>51.01</v>
      </c>
      <c r="K792" t="s">
        <v>22</v>
      </c>
      <c r="L792" s="4">
        <f t="shared" si="72"/>
        <v>40223.25</v>
      </c>
      <c r="M792" s="4">
        <f t="shared" si="75"/>
        <v>40229.25</v>
      </c>
      <c r="N792">
        <v>1266127200</v>
      </c>
      <c r="O792">
        <v>1266645600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3"/>
        <v>26</v>
      </c>
      <c r="G793" t="s">
        <v>14</v>
      </c>
      <c r="H793">
        <v>6</v>
      </c>
      <c r="I793" t="s">
        <v>21</v>
      </c>
      <c r="J793">
        <f t="shared" si="74"/>
        <v>90</v>
      </c>
      <c r="K793" t="s">
        <v>22</v>
      </c>
      <c r="L793" s="4">
        <f t="shared" si="72"/>
        <v>42715.25</v>
      </c>
      <c r="M793" s="4">
        <f t="shared" si="75"/>
        <v>42731.25</v>
      </c>
      <c r="N793">
        <v>1481436000</v>
      </c>
      <c r="O793">
        <v>1482818400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3"/>
        <v>34</v>
      </c>
      <c r="G794" t="s">
        <v>14</v>
      </c>
      <c r="H794">
        <v>7</v>
      </c>
      <c r="I794" t="s">
        <v>21</v>
      </c>
      <c r="J794">
        <f t="shared" si="74"/>
        <v>97.14</v>
      </c>
      <c r="K794" t="s">
        <v>22</v>
      </c>
      <c r="L794" s="4">
        <f t="shared" si="72"/>
        <v>41451.208333333336</v>
      </c>
      <c r="M794" s="4">
        <f t="shared" si="75"/>
        <v>41479.208333333336</v>
      </c>
      <c r="N794">
        <v>1372222800</v>
      </c>
      <c r="O794">
        <v>1374642000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idden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3"/>
        <v>1186</v>
      </c>
      <c r="G795" t="s">
        <v>20</v>
      </c>
      <c r="H795">
        <v>181</v>
      </c>
      <c r="I795" t="s">
        <v>98</v>
      </c>
      <c r="J795">
        <f t="shared" si="74"/>
        <v>72.069999999999993</v>
      </c>
      <c r="K795" t="s">
        <v>99</v>
      </c>
      <c r="L795" s="4">
        <f t="shared" si="72"/>
        <v>41450.208333333336</v>
      </c>
      <c r="M795" s="4">
        <f t="shared" si="75"/>
        <v>41454.208333333336</v>
      </c>
      <c r="N795">
        <v>1372136400</v>
      </c>
      <c r="O795">
        <v>1372482000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idden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3"/>
        <v>125</v>
      </c>
      <c r="G796" t="s">
        <v>20</v>
      </c>
      <c r="H796">
        <v>110</v>
      </c>
      <c r="I796" t="s">
        <v>21</v>
      </c>
      <c r="J796">
        <f t="shared" si="74"/>
        <v>75.239999999999995</v>
      </c>
      <c r="K796" t="s">
        <v>22</v>
      </c>
      <c r="L796" s="4">
        <f t="shared" si="72"/>
        <v>43091.25</v>
      </c>
      <c r="M796" s="4">
        <f t="shared" si="75"/>
        <v>43103.25</v>
      </c>
      <c r="N796">
        <v>1513922400</v>
      </c>
      <c r="O796">
        <v>1514959200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3"/>
        <v>14</v>
      </c>
      <c r="G797" t="s">
        <v>14</v>
      </c>
      <c r="H797">
        <v>31</v>
      </c>
      <c r="I797" t="s">
        <v>21</v>
      </c>
      <c r="J797">
        <f t="shared" si="74"/>
        <v>32.97</v>
      </c>
      <c r="K797" t="s">
        <v>22</v>
      </c>
      <c r="L797" s="4">
        <f t="shared" si="72"/>
        <v>42675.208333333328</v>
      </c>
      <c r="M797" s="4">
        <f t="shared" si="75"/>
        <v>42678.208333333328</v>
      </c>
      <c r="N797">
        <v>1477976400</v>
      </c>
      <c r="O797">
        <v>1478235600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3"/>
        <v>55</v>
      </c>
      <c r="G798" t="s">
        <v>14</v>
      </c>
      <c r="H798">
        <v>78</v>
      </c>
      <c r="I798" t="s">
        <v>21</v>
      </c>
      <c r="J798">
        <f t="shared" si="74"/>
        <v>54.81</v>
      </c>
      <c r="K798" t="s">
        <v>22</v>
      </c>
      <c r="L798" s="4">
        <f t="shared" si="72"/>
        <v>41859.208333333336</v>
      </c>
      <c r="M798" s="4">
        <f t="shared" si="75"/>
        <v>41866.208333333336</v>
      </c>
      <c r="N798">
        <v>1407474000</v>
      </c>
      <c r="O798">
        <v>1408078800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idden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3"/>
        <v>110</v>
      </c>
      <c r="G799" t="s">
        <v>20</v>
      </c>
      <c r="H799">
        <v>185</v>
      </c>
      <c r="I799" t="s">
        <v>21</v>
      </c>
      <c r="J799">
        <f t="shared" si="74"/>
        <v>45.04</v>
      </c>
      <c r="K799" t="s">
        <v>22</v>
      </c>
      <c r="L799" s="4">
        <f t="shared" si="72"/>
        <v>43464.25</v>
      </c>
      <c r="M799" s="4">
        <f t="shared" si="75"/>
        <v>43487.25</v>
      </c>
      <c r="N799">
        <v>1546149600</v>
      </c>
      <c r="O799">
        <v>1548136800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idden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3"/>
        <v>188</v>
      </c>
      <c r="G800" t="s">
        <v>20</v>
      </c>
      <c r="H800">
        <v>121</v>
      </c>
      <c r="I800" t="s">
        <v>21</v>
      </c>
      <c r="J800">
        <f t="shared" si="74"/>
        <v>52.96</v>
      </c>
      <c r="K800" t="s">
        <v>22</v>
      </c>
      <c r="L800" s="4">
        <f t="shared" si="72"/>
        <v>41060.208333333336</v>
      </c>
      <c r="M800" s="4">
        <f t="shared" si="75"/>
        <v>41088.208333333336</v>
      </c>
      <c r="N800">
        <v>1338440400</v>
      </c>
      <c r="O800">
        <v>1340859600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3"/>
        <v>87</v>
      </c>
      <c r="G801" t="s">
        <v>14</v>
      </c>
      <c r="H801">
        <v>1225</v>
      </c>
      <c r="I801" t="s">
        <v>40</v>
      </c>
      <c r="J801">
        <f t="shared" si="74"/>
        <v>60.02</v>
      </c>
      <c r="K801" t="s">
        <v>41</v>
      </c>
      <c r="L801" s="4">
        <f t="shared" si="72"/>
        <v>42399.25</v>
      </c>
      <c r="M801" s="4">
        <f t="shared" si="75"/>
        <v>42403.25</v>
      </c>
      <c r="N801">
        <v>1454133600</v>
      </c>
      <c r="O801">
        <v>1454479200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3"/>
        <v>1</v>
      </c>
      <c r="G802" t="s">
        <v>14</v>
      </c>
      <c r="H802">
        <v>1</v>
      </c>
      <c r="I802" t="s">
        <v>98</v>
      </c>
      <c r="J802">
        <f t="shared" si="74"/>
        <v>1</v>
      </c>
      <c r="K802" t="s">
        <v>99</v>
      </c>
      <c r="L802" s="4">
        <f t="shared" si="72"/>
        <v>42167.208333333328</v>
      </c>
      <c r="M802" s="4">
        <f t="shared" si="75"/>
        <v>42171.208333333328</v>
      </c>
      <c r="N802">
        <v>1434085200</v>
      </c>
      <c r="O802">
        <v>1434430800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idden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3"/>
        <v>203</v>
      </c>
      <c r="G803" t="s">
        <v>20</v>
      </c>
      <c r="H803">
        <v>106</v>
      </c>
      <c r="I803" t="s">
        <v>21</v>
      </c>
      <c r="J803">
        <f t="shared" si="74"/>
        <v>44.03</v>
      </c>
      <c r="K803" t="s">
        <v>22</v>
      </c>
      <c r="L803" s="4">
        <f t="shared" si="72"/>
        <v>43830.25</v>
      </c>
      <c r="M803" s="4">
        <f t="shared" si="75"/>
        <v>43852.25</v>
      </c>
      <c r="N803">
        <v>1577772000</v>
      </c>
      <c r="O803">
        <v>1579672800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hidden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3"/>
        <v>197</v>
      </c>
      <c r="G804" t="s">
        <v>20</v>
      </c>
      <c r="H804">
        <v>142</v>
      </c>
      <c r="I804" t="s">
        <v>21</v>
      </c>
      <c r="J804">
        <f t="shared" si="74"/>
        <v>86.03</v>
      </c>
      <c r="K804" t="s">
        <v>22</v>
      </c>
      <c r="L804" s="4">
        <f t="shared" si="72"/>
        <v>43650.208333333328</v>
      </c>
      <c r="M804" s="4">
        <f t="shared" si="75"/>
        <v>43652.208333333328</v>
      </c>
      <c r="N804">
        <v>1562216400</v>
      </c>
      <c r="O804">
        <v>1562389200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hidden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3"/>
        <v>107</v>
      </c>
      <c r="G805" t="s">
        <v>20</v>
      </c>
      <c r="H805">
        <v>233</v>
      </c>
      <c r="I805" t="s">
        <v>21</v>
      </c>
      <c r="J805">
        <f t="shared" si="74"/>
        <v>28.01</v>
      </c>
      <c r="K805" t="s">
        <v>22</v>
      </c>
      <c r="L805" s="4">
        <f t="shared" si="72"/>
        <v>43492.25</v>
      </c>
      <c r="M805" s="4">
        <f t="shared" si="75"/>
        <v>43526.25</v>
      </c>
      <c r="N805">
        <v>1548568800</v>
      </c>
      <c r="O805">
        <v>1551506400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idden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3"/>
        <v>269</v>
      </c>
      <c r="G806" t="s">
        <v>20</v>
      </c>
      <c r="H806">
        <v>218</v>
      </c>
      <c r="I806" t="s">
        <v>21</v>
      </c>
      <c r="J806">
        <f t="shared" si="74"/>
        <v>32.049999999999997</v>
      </c>
      <c r="K806" t="s">
        <v>22</v>
      </c>
      <c r="L806" s="4">
        <f t="shared" si="72"/>
        <v>43102.25</v>
      </c>
      <c r="M806" s="4">
        <f t="shared" si="75"/>
        <v>43122.25</v>
      </c>
      <c r="N806">
        <v>1514872800</v>
      </c>
      <c r="O806">
        <v>1516600800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3"/>
        <v>51</v>
      </c>
      <c r="G807" t="s">
        <v>14</v>
      </c>
      <c r="H807">
        <v>67</v>
      </c>
      <c r="I807" t="s">
        <v>26</v>
      </c>
      <c r="J807">
        <f t="shared" si="74"/>
        <v>73.61</v>
      </c>
      <c r="K807" t="s">
        <v>27</v>
      </c>
      <c r="L807" s="4">
        <f t="shared" si="72"/>
        <v>41958.25</v>
      </c>
      <c r="M807" s="4">
        <f t="shared" si="75"/>
        <v>42009.25</v>
      </c>
      <c r="N807">
        <v>1416031200</v>
      </c>
      <c r="O807">
        <v>1420437600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idden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3"/>
        <v>1180</v>
      </c>
      <c r="G808" t="s">
        <v>20</v>
      </c>
      <c r="H808">
        <v>76</v>
      </c>
      <c r="I808" t="s">
        <v>21</v>
      </c>
      <c r="J808">
        <f t="shared" si="74"/>
        <v>108.71</v>
      </c>
      <c r="K808" t="s">
        <v>22</v>
      </c>
      <c r="L808" s="4">
        <f t="shared" ref="L808:L871" si="78">(((N808/60)/60)/24)+DATE(1970,1,1)</f>
        <v>40973.25</v>
      </c>
      <c r="M808" s="4">
        <f t="shared" si="75"/>
        <v>40997.208333333336</v>
      </c>
      <c r="N808">
        <v>1330927200</v>
      </c>
      <c r="O808">
        <v>1332997200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idden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3"/>
        <v>264</v>
      </c>
      <c r="G809" t="s">
        <v>20</v>
      </c>
      <c r="H809">
        <v>43</v>
      </c>
      <c r="I809" t="s">
        <v>21</v>
      </c>
      <c r="J809">
        <f t="shared" si="74"/>
        <v>42.98</v>
      </c>
      <c r="K809" t="s">
        <v>22</v>
      </c>
      <c r="L809" s="4">
        <f t="shared" si="78"/>
        <v>43753.208333333328</v>
      </c>
      <c r="M809" s="4">
        <f t="shared" si="75"/>
        <v>43797.25</v>
      </c>
      <c r="N809">
        <v>1571115600</v>
      </c>
      <c r="O809">
        <v>1574920800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3"/>
        <v>30</v>
      </c>
      <c r="G810" t="s">
        <v>14</v>
      </c>
      <c r="H810">
        <v>19</v>
      </c>
      <c r="I810" t="s">
        <v>21</v>
      </c>
      <c r="J810">
        <f t="shared" si="74"/>
        <v>83.32</v>
      </c>
      <c r="K810" t="s">
        <v>22</v>
      </c>
      <c r="L810" s="4">
        <f t="shared" si="78"/>
        <v>42507.208333333328</v>
      </c>
      <c r="M810" s="4">
        <f t="shared" si="75"/>
        <v>42524.208333333328</v>
      </c>
      <c r="N810">
        <v>1463461200</v>
      </c>
      <c r="O810">
        <v>1464930000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3"/>
        <v>63</v>
      </c>
      <c r="G811" t="s">
        <v>14</v>
      </c>
      <c r="H811">
        <v>2108</v>
      </c>
      <c r="I811" t="s">
        <v>98</v>
      </c>
      <c r="J811">
        <f t="shared" si="74"/>
        <v>42</v>
      </c>
      <c r="K811" t="s">
        <v>99</v>
      </c>
      <c r="L811" s="4">
        <f t="shared" si="78"/>
        <v>41135.208333333336</v>
      </c>
      <c r="M811" s="4">
        <f t="shared" si="75"/>
        <v>41136.208333333336</v>
      </c>
      <c r="N811">
        <v>1344920400</v>
      </c>
      <c r="O811">
        <v>1345006800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hidden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3"/>
        <v>193</v>
      </c>
      <c r="G812" t="s">
        <v>20</v>
      </c>
      <c r="H812">
        <v>221</v>
      </c>
      <c r="I812" t="s">
        <v>21</v>
      </c>
      <c r="J812">
        <f t="shared" si="74"/>
        <v>55.93</v>
      </c>
      <c r="K812" t="s">
        <v>22</v>
      </c>
      <c r="L812" s="4">
        <f t="shared" si="78"/>
        <v>43067.25</v>
      </c>
      <c r="M812" s="4">
        <f t="shared" si="75"/>
        <v>43077.25</v>
      </c>
      <c r="N812">
        <v>1511848800</v>
      </c>
      <c r="O812">
        <v>1512712800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3"/>
        <v>77</v>
      </c>
      <c r="G813" t="s">
        <v>14</v>
      </c>
      <c r="H813">
        <v>679</v>
      </c>
      <c r="I813" t="s">
        <v>21</v>
      </c>
      <c r="J813">
        <f t="shared" si="74"/>
        <v>105.04</v>
      </c>
      <c r="K813" t="s">
        <v>22</v>
      </c>
      <c r="L813" s="4">
        <f t="shared" si="78"/>
        <v>42378.25</v>
      </c>
      <c r="M813" s="4">
        <f t="shared" si="75"/>
        <v>42380.25</v>
      </c>
      <c r="N813">
        <v>1452319200</v>
      </c>
      <c r="O813">
        <v>1452492000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idden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3"/>
        <v>226</v>
      </c>
      <c r="G814" t="s">
        <v>20</v>
      </c>
      <c r="H814">
        <v>2805</v>
      </c>
      <c r="I814" t="s">
        <v>15</v>
      </c>
      <c r="J814">
        <f t="shared" si="74"/>
        <v>48</v>
      </c>
      <c r="K814" t="s">
        <v>16</v>
      </c>
      <c r="L814" s="4">
        <f t="shared" si="78"/>
        <v>43206.208333333328</v>
      </c>
      <c r="M814" s="4">
        <f t="shared" si="75"/>
        <v>43211.208333333328</v>
      </c>
      <c r="N814">
        <v>1523854800</v>
      </c>
      <c r="O814">
        <v>1524286800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idden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3"/>
        <v>239</v>
      </c>
      <c r="G815" t="s">
        <v>20</v>
      </c>
      <c r="H815">
        <v>68</v>
      </c>
      <c r="I815" t="s">
        <v>21</v>
      </c>
      <c r="J815">
        <f t="shared" si="74"/>
        <v>112.66</v>
      </c>
      <c r="K815" t="s">
        <v>22</v>
      </c>
      <c r="L815" s="4">
        <f t="shared" si="78"/>
        <v>41148.208333333336</v>
      </c>
      <c r="M815" s="4">
        <f t="shared" si="75"/>
        <v>41158.208333333336</v>
      </c>
      <c r="N815">
        <v>1346043600</v>
      </c>
      <c r="O815">
        <v>1346907600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3"/>
        <v>92</v>
      </c>
      <c r="G816" t="s">
        <v>14</v>
      </c>
      <c r="H816">
        <v>36</v>
      </c>
      <c r="I816" t="s">
        <v>36</v>
      </c>
      <c r="J816">
        <f t="shared" si="74"/>
        <v>81.94</v>
      </c>
      <c r="K816" t="s">
        <v>37</v>
      </c>
      <c r="L816" s="4">
        <f t="shared" si="78"/>
        <v>42517.208333333328</v>
      </c>
      <c r="M816" s="4">
        <f t="shared" si="75"/>
        <v>42519.208333333328</v>
      </c>
      <c r="N816">
        <v>1464325200</v>
      </c>
      <c r="O816">
        <v>1464498000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hidden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3"/>
        <v>130</v>
      </c>
      <c r="G817" t="s">
        <v>20</v>
      </c>
      <c r="H817">
        <v>183</v>
      </c>
      <c r="I817" t="s">
        <v>15</v>
      </c>
      <c r="J817">
        <f t="shared" si="74"/>
        <v>64.05</v>
      </c>
      <c r="K817" t="s">
        <v>16</v>
      </c>
      <c r="L817" s="4">
        <f t="shared" si="78"/>
        <v>43068.25</v>
      </c>
      <c r="M817" s="4">
        <f t="shared" si="75"/>
        <v>43094.25</v>
      </c>
      <c r="N817">
        <v>1511935200</v>
      </c>
      <c r="O817">
        <v>1514181600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hidden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3"/>
        <v>615</v>
      </c>
      <c r="G818" t="s">
        <v>20</v>
      </c>
      <c r="H818">
        <v>133</v>
      </c>
      <c r="I818" t="s">
        <v>21</v>
      </c>
      <c r="J818">
        <f t="shared" si="74"/>
        <v>106.39</v>
      </c>
      <c r="K818" t="s">
        <v>22</v>
      </c>
      <c r="L818" s="4">
        <f t="shared" si="78"/>
        <v>41680.25</v>
      </c>
      <c r="M818" s="4">
        <f t="shared" si="75"/>
        <v>41682.25</v>
      </c>
      <c r="N818">
        <v>1392012000</v>
      </c>
      <c r="O818">
        <v>1392184800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idden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3"/>
        <v>369</v>
      </c>
      <c r="G819" t="s">
        <v>20</v>
      </c>
      <c r="H819">
        <v>2489</v>
      </c>
      <c r="I819" t="s">
        <v>107</v>
      </c>
      <c r="J819">
        <f t="shared" si="74"/>
        <v>76.010000000000005</v>
      </c>
      <c r="K819" t="s">
        <v>108</v>
      </c>
      <c r="L819" s="4">
        <f t="shared" si="78"/>
        <v>43589.208333333328</v>
      </c>
      <c r="M819" s="4">
        <f t="shared" si="75"/>
        <v>43617.208333333328</v>
      </c>
      <c r="N819">
        <v>1556946000</v>
      </c>
      <c r="O819">
        <v>1559365200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idden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3"/>
        <v>1095</v>
      </c>
      <c r="G820" t="s">
        <v>20</v>
      </c>
      <c r="H820">
        <v>69</v>
      </c>
      <c r="I820" t="s">
        <v>21</v>
      </c>
      <c r="J820">
        <f t="shared" si="74"/>
        <v>111.07</v>
      </c>
      <c r="K820" t="s">
        <v>22</v>
      </c>
      <c r="L820" s="4">
        <f t="shared" si="78"/>
        <v>43486.25</v>
      </c>
      <c r="M820" s="4">
        <f t="shared" si="75"/>
        <v>43499.25</v>
      </c>
      <c r="N820">
        <v>1548050400</v>
      </c>
      <c r="O820">
        <v>1549173600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3"/>
        <v>51</v>
      </c>
      <c r="G821" t="s">
        <v>14</v>
      </c>
      <c r="H821">
        <v>47</v>
      </c>
      <c r="I821" t="s">
        <v>21</v>
      </c>
      <c r="J821">
        <f t="shared" si="74"/>
        <v>95.94</v>
      </c>
      <c r="K821" t="s">
        <v>22</v>
      </c>
      <c r="L821" s="4">
        <f t="shared" si="78"/>
        <v>41237.25</v>
      </c>
      <c r="M821" s="4">
        <f t="shared" si="75"/>
        <v>41252.25</v>
      </c>
      <c r="N821">
        <v>1353736800</v>
      </c>
      <c r="O821">
        <v>1355032800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idden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3"/>
        <v>801</v>
      </c>
      <c r="G822" t="s">
        <v>20</v>
      </c>
      <c r="H822">
        <v>279</v>
      </c>
      <c r="I822" t="s">
        <v>40</v>
      </c>
      <c r="J822">
        <f t="shared" si="74"/>
        <v>43.04</v>
      </c>
      <c r="K822" t="s">
        <v>41</v>
      </c>
      <c r="L822" s="4">
        <f t="shared" si="78"/>
        <v>43310.208333333328</v>
      </c>
      <c r="M822" s="4">
        <f t="shared" si="75"/>
        <v>43323.208333333328</v>
      </c>
      <c r="N822">
        <v>1532840400</v>
      </c>
      <c r="O822">
        <v>1533963600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idden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3"/>
        <v>291</v>
      </c>
      <c r="G823" t="s">
        <v>20</v>
      </c>
      <c r="H823">
        <v>210</v>
      </c>
      <c r="I823" t="s">
        <v>21</v>
      </c>
      <c r="J823">
        <f t="shared" si="74"/>
        <v>67.97</v>
      </c>
      <c r="K823" t="s">
        <v>22</v>
      </c>
      <c r="L823" s="4">
        <f t="shared" si="78"/>
        <v>42794.25</v>
      </c>
      <c r="M823" s="4">
        <f t="shared" si="75"/>
        <v>42807.208333333328</v>
      </c>
      <c r="N823">
        <v>1488261600</v>
      </c>
      <c r="O823">
        <v>1489381200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idden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3"/>
        <v>350</v>
      </c>
      <c r="G824" t="s">
        <v>20</v>
      </c>
      <c r="H824">
        <v>2100</v>
      </c>
      <c r="I824" t="s">
        <v>21</v>
      </c>
      <c r="J824">
        <f t="shared" si="74"/>
        <v>89.99</v>
      </c>
      <c r="K824" t="s">
        <v>22</v>
      </c>
      <c r="L824" s="4">
        <f t="shared" si="78"/>
        <v>41698.25</v>
      </c>
      <c r="M824" s="4">
        <f t="shared" si="75"/>
        <v>41715.208333333336</v>
      </c>
      <c r="N824">
        <v>1393567200</v>
      </c>
      <c r="O824">
        <v>1395032400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hidden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3"/>
        <v>357</v>
      </c>
      <c r="G825" t="s">
        <v>20</v>
      </c>
      <c r="H825">
        <v>252</v>
      </c>
      <c r="I825" t="s">
        <v>21</v>
      </c>
      <c r="J825">
        <f t="shared" si="74"/>
        <v>58.1</v>
      </c>
      <c r="K825" t="s">
        <v>22</v>
      </c>
      <c r="L825" s="4">
        <f t="shared" si="78"/>
        <v>41892.208333333336</v>
      </c>
      <c r="M825" s="4">
        <f t="shared" si="75"/>
        <v>41917.208333333336</v>
      </c>
      <c r="N825">
        <v>1410325200</v>
      </c>
      <c r="O825">
        <v>1412485200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idden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3"/>
        <v>126</v>
      </c>
      <c r="G826" t="s">
        <v>20</v>
      </c>
      <c r="H826">
        <v>1280</v>
      </c>
      <c r="I826" t="s">
        <v>21</v>
      </c>
      <c r="J826">
        <f t="shared" si="74"/>
        <v>84</v>
      </c>
      <c r="K826" t="s">
        <v>22</v>
      </c>
      <c r="L826" s="4">
        <f t="shared" si="78"/>
        <v>40348.208333333336</v>
      </c>
      <c r="M826" s="4">
        <f t="shared" si="75"/>
        <v>40380.208333333336</v>
      </c>
      <c r="N826">
        <v>1276923600</v>
      </c>
      <c r="O826">
        <v>1279688400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idden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3"/>
        <v>388</v>
      </c>
      <c r="G827" t="s">
        <v>20</v>
      </c>
      <c r="H827">
        <v>157</v>
      </c>
      <c r="I827" t="s">
        <v>40</v>
      </c>
      <c r="J827">
        <f t="shared" si="74"/>
        <v>88.85</v>
      </c>
      <c r="K827" t="s">
        <v>41</v>
      </c>
      <c r="L827" s="4">
        <f t="shared" si="78"/>
        <v>42941.208333333328</v>
      </c>
      <c r="M827" s="4">
        <f t="shared" si="75"/>
        <v>42953.208333333328</v>
      </c>
      <c r="N827">
        <v>1500958800</v>
      </c>
      <c r="O827">
        <v>1501995600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hidden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3"/>
        <v>457</v>
      </c>
      <c r="G828" t="s">
        <v>20</v>
      </c>
      <c r="H828">
        <v>194</v>
      </c>
      <c r="I828" t="s">
        <v>21</v>
      </c>
      <c r="J828">
        <f t="shared" si="74"/>
        <v>65.959999999999994</v>
      </c>
      <c r="K828" t="s">
        <v>22</v>
      </c>
      <c r="L828" s="4">
        <f t="shared" si="78"/>
        <v>40525.25</v>
      </c>
      <c r="M828" s="4">
        <f t="shared" si="75"/>
        <v>40553.25</v>
      </c>
      <c r="N828">
        <v>1292220000</v>
      </c>
      <c r="O828">
        <v>1294639200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hidden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3"/>
        <v>267</v>
      </c>
      <c r="G829" t="s">
        <v>20</v>
      </c>
      <c r="H829">
        <v>82</v>
      </c>
      <c r="I829" t="s">
        <v>26</v>
      </c>
      <c r="J829">
        <f t="shared" si="74"/>
        <v>74.8</v>
      </c>
      <c r="K829" t="s">
        <v>27</v>
      </c>
      <c r="L829" s="4">
        <f t="shared" si="78"/>
        <v>40666.208333333336</v>
      </c>
      <c r="M829" s="4">
        <f t="shared" si="75"/>
        <v>40678.208333333336</v>
      </c>
      <c r="N829">
        <v>1304398800</v>
      </c>
      <c r="O829">
        <v>1305435600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3"/>
        <v>69</v>
      </c>
      <c r="G830" t="s">
        <v>14</v>
      </c>
      <c r="H830">
        <v>70</v>
      </c>
      <c r="I830" t="s">
        <v>21</v>
      </c>
      <c r="J830">
        <f t="shared" si="74"/>
        <v>69.989999999999995</v>
      </c>
      <c r="K830" t="s">
        <v>22</v>
      </c>
      <c r="L830" s="4">
        <f t="shared" si="78"/>
        <v>43340.208333333328</v>
      </c>
      <c r="M830" s="4">
        <f t="shared" si="75"/>
        <v>43365.208333333328</v>
      </c>
      <c r="N830">
        <v>1535432400</v>
      </c>
      <c r="O830">
        <v>1537592400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3"/>
        <v>51</v>
      </c>
      <c r="G831" t="s">
        <v>14</v>
      </c>
      <c r="H831">
        <v>154</v>
      </c>
      <c r="I831" t="s">
        <v>21</v>
      </c>
      <c r="J831">
        <f t="shared" si="74"/>
        <v>32.01</v>
      </c>
      <c r="K831" t="s">
        <v>22</v>
      </c>
      <c r="L831" s="4">
        <f t="shared" si="78"/>
        <v>42164.208333333328</v>
      </c>
      <c r="M831" s="4">
        <f t="shared" si="75"/>
        <v>42179.208333333328</v>
      </c>
      <c r="N831">
        <v>1433826000</v>
      </c>
      <c r="O831">
        <v>1435122000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3"/>
        <v>1</v>
      </c>
      <c r="G832" t="s">
        <v>14</v>
      </c>
      <c r="H832">
        <v>22</v>
      </c>
      <c r="I832" t="s">
        <v>21</v>
      </c>
      <c r="J832">
        <f t="shared" si="74"/>
        <v>64.73</v>
      </c>
      <c r="K832" t="s">
        <v>22</v>
      </c>
      <c r="L832" s="4">
        <f t="shared" si="78"/>
        <v>43103.25</v>
      </c>
      <c r="M832" s="4">
        <f t="shared" si="75"/>
        <v>43162.25</v>
      </c>
      <c r="N832">
        <v>1514959200</v>
      </c>
      <c r="O832">
        <v>1520056800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hidden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3"/>
        <v>109</v>
      </c>
      <c r="G833" t="s">
        <v>20</v>
      </c>
      <c r="H833">
        <v>4233</v>
      </c>
      <c r="I833" t="s">
        <v>21</v>
      </c>
      <c r="J833">
        <f t="shared" si="74"/>
        <v>25</v>
      </c>
      <c r="K833" t="s">
        <v>22</v>
      </c>
      <c r="L833" s="4">
        <f t="shared" si="78"/>
        <v>40994.208333333336</v>
      </c>
      <c r="M833" s="4">
        <f t="shared" si="75"/>
        <v>41028.208333333336</v>
      </c>
      <c r="N833">
        <v>1332738000</v>
      </c>
      <c r="O833">
        <v>1335675600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idden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3"/>
        <v>315</v>
      </c>
      <c r="G834" t="s">
        <v>20</v>
      </c>
      <c r="H834">
        <v>1297</v>
      </c>
      <c r="I834" t="s">
        <v>36</v>
      </c>
      <c r="J834">
        <f t="shared" si="74"/>
        <v>104.98</v>
      </c>
      <c r="K834" t="s">
        <v>37</v>
      </c>
      <c r="L834" s="4">
        <f t="shared" si="78"/>
        <v>42299.208333333328</v>
      </c>
      <c r="M834" s="4">
        <f t="shared" si="75"/>
        <v>42333.25</v>
      </c>
      <c r="N834">
        <v>1445490000</v>
      </c>
      <c r="O834">
        <v>1448431200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idden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9">ROUND((E835/D835)*100,0)</f>
        <v>158</v>
      </c>
      <c r="G835" t="s">
        <v>20</v>
      </c>
      <c r="H835">
        <v>165</v>
      </c>
      <c r="I835" t="s">
        <v>36</v>
      </c>
      <c r="J835">
        <f t="shared" ref="J835:J898" si="80">IF(H835=0,0,ROUND(E835/H835,2))</f>
        <v>64.989999999999995</v>
      </c>
      <c r="K835" t="s">
        <v>37</v>
      </c>
      <c r="L835" s="4">
        <f t="shared" si="78"/>
        <v>40588.25</v>
      </c>
      <c r="M835" s="4">
        <f t="shared" ref="M835:M898" si="81">(((O835/60)/60)/24)+DATE(1970,1,1)</f>
        <v>40599.25</v>
      </c>
      <c r="N835">
        <v>1297663200</v>
      </c>
      <c r="O835">
        <v>1298613600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idden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9"/>
        <v>154</v>
      </c>
      <c r="G836" t="s">
        <v>20</v>
      </c>
      <c r="H836">
        <v>119</v>
      </c>
      <c r="I836" t="s">
        <v>21</v>
      </c>
      <c r="J836">
        <f t="shared" si="80"/>
        <v>94.35</v>
      </c>
      <c r="K836" t="s">
        <v>22</v>
      </c>
      <c r="L836" s="4">
        <f t="shared" si="78"/>
        <v>41448.208333333336</v>
      </c>
      <c r="M836" s="4">
        <f t="shared" si="81"/>
        <v>41454.208333333336</v>
      </c>
      <c r="N836">
        <v>1371963600</v>
      </c>
      <c r="O836">
        <v>1372482000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9"/>
        <v>90</v>
      </c>
      <c r="G837" t="s">
        <v>14</v>
      </c>
      <c r="H837">
        <v>1758</v>
      </c>
      <c r="I837" t="s">
        <v>21</v>
      </c>
      <c r="J837">
        <f t="shared" si="80"/>
        <v>44</v>
      </c>
      <c r="K837" t="s">
        <v>22</v>
      </c>
      <c r="L837" s="4">
        <f t="shared" si="78"/>
        <v>42063.25</v>
      </c>
      <c r="M837" s="4">
        <f t="shared" si="81"/>
        <v>42069.25</v>
      </c>
      <c r="N837">
        <v>1425103200</v>
      </c>
      <c r="O837">
        <v>1425621600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9"/>
        <v>75</v>
      </c>
      <c r="G838" t="s">
        <v>14</v>
      </c>
      <c r="H838">
        <v>94</v>
      </c>
      <c r="I838" t="s">
        <v>21</v>
      </c>
      <c r="J838">
        <f t="shared" si="80"/>
        <v>64.739999999999995</v>
      </c>
      <c r="K838" t="s">
        <v>22</v>
      </c>
      <c r="L838" s="4">
        <f t="shared" si="78"/>
        <v>40214.25</v>
      </c>
      <c r="M838" s="4">
        <f t="shared" si="81"/>
        <v>40225.25</v>
      </c>
      <c r="N838">
        <v>1265349600</v>
      </c>
      <c r="O838">
        <v>1266300000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idden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9"/>
        <v>853</v>
      </c>
      <c r="G839" t="s">
        <v>20</v>
      </c>
      <c r="H839">
        <v>1797</v>
      </c>
      <c r="I839" t="s">
        <v>21</v>
      </c>
      <c r="J839">
        <f t="shared" si="80"/>
        <v>84.01</v>
      </c>
      <c r="K839" t="s">
        <v>22</v>
      </c>
      <c r="L839" s="4">
        <f t="shared" si="78"/>
        <v>40629.208333333336</v>
      </c>
      <c r="M839" s="4">
        <f t="shared" si="81"/>
        <v>40683.208333333336</v>
      </c>
      <c r="N839">
        <v>1301202000</v>
      </c>
      <c r="O839">
        <v>1305867600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idden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9"/>
        <v>139</v>
      </c>
      <c r="G840" t="s">
        <v>20</v>
      </c>
      <c r="H840">
        <v>261</v>
      </c>
      <c r="I840" t="s">
        <v>21</v>
      </c>
      <c r="J840">
        <f t="shared" si="80"/>
        <v>34.06</v>
      </c>
      <c r="K840" t="s">
        <v>22</v>
      </c>
      <c r="L840" s="4">
        <f t="shared" si="78"/>
        <v>43370.208333333328</v>
      </c>
      <c r="M840" s="4">
        <f t="shared" si="81"/>
        <v>43379.208333333328</v>
      </c>
      <c r="N840">
        <v>1538024400</v>
      </c>
      <c r="O840">
        <v>1538802000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idden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9"/>
        <v>190</v>
      </c>
      <c r="G841" t="s">
        <v>20</v>
      </c>
      <c r="H841">
        <v>157</v>
      </c>
      <c r="I841" t="s">
        <v>21</v>
      </c>
      <c r="J841">
        <f t="shared" si="80"/>
        <v>93.27</v>
      </c>
      <c r="K841" t="s">
        <v>22</v>
      </c>
      <c r="L841" s="4">
        <f t="shared" si="78"/>
        <v>41715.208333333336</v>
      </c>
      <c r="M841" s="4">
        <f t="shared" si="81"/>
        <v>41760.208333333336</v>
      </c>
      <c r="N841">
        <v>1395032400</v>
      </c>
      <c r="O841">
        <v>1398920400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idden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9"/>
        <v>100</v>
      </c>
      <c r="G842" t="s">
        <v>20</v>
      </c>
      <c r="H842">
        <v>3533</v>
      </c>
      <c r="I842" t="s">
        <v>21</v>
      </c>
      <c r="J842">
        <f t="shared" si="80"/>
        <v>33</v>
      </c>
      <c r="K842" t="s">
        <v>22</v>
      </c>
      <c r="L842" s="4">
        <f t="shared" si="78"/>
        <v>41836.208333333336</v>
      </c>
      <c r="M842" s="4">
        <f t="shared" si="81"/>
        <v>41838.208333333336</v>
      </c>
      <c r="N842">
        <v>1405486800</v>
      </c>
      <c r="O842">
        <v>1405659600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idden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9"/>
        <v>143</v>
      </c>
      <c r="G843" t="s">
        <v>20</v>
      </c>
      <c r="H843">
        <v>155</v>
      </c>
      <c r="I843" t="s">
        <v>21</v>
      </c>
      <c r="J843">
        <f t="shared" si="80"/>
        <v>83.81</v>
      </c>
      <c r="K843" t="s">
        <v>22</v>
      </c>
      <c r="L843" s="4">
        <f t="shared" si="78"/>
        <v>42419.25</v>
      </c>
      <c r="M843" s="4">
        <f t="shared" si="81"/>
        <v>42435.25</v>
      </c>
      <c r="N843">
        <v>1455861600</v>
      </c>
      <c r="O843">
        <v>1457244000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hidden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9"/>
        <v>563</v>
      </c>
      <c r="G844" t="s">
        <v>20</v>
      </c>
      <c r="H844">
        <v>132</v>
      </c>
      <c r="I844" t="s">
        <v>107</v>
      </c>
      <c r="J844">
        <f t="shared" si="80"/>
        <v>63.99</v>
      </c>
      <c r="K844" t="s">
        <v>108</v>
      </c>
      <c r="L844" s="4">
        <f t="shared" si="78"/>
        <v>43266.208333333328</v>
      </c>
      <c r="M844" s="4">
        <f t="shared" si="81"/>
        <v>43269.208333333328</v>
      </c>
      <c r="N844">
        <v>1529038800</v>
      </c>
      <c r="O844">
        <v>1529298000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9"/>
        <v>31</v>
      </c>
      <c r="G845" t="s">
        <v>14</v>
      </c>
      <c r="H845">
        <v>33</v>
      </c>
      <c r="I845" t="s">
        <v>21</v>
      </c>
      <c r="J845">
        <f t="shared" si="80"/>
        <v>81.91</v>
      </c>
      <c r="K845" t="s">
        <v>22</v>
      </c>
      <c r="L845" s="4">
        <f t="shared" si="78"/>
        <v>43338.208333333328</v>
      </c>
      <c r="M845" s="4">
        <f t="shared" si="81"/>
        <v>43344.208333333328</v>
      </c>
      <c r="N845">
        <v>1535259600</v>
      </c>
      <c r="O845">
        <v>1535778000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9"/>
        <v>99</v>
      </c>
      <c r="G846" t="s">
        <v>74</v>
      </c>
      <c r="H846">
        <v>94</v>
      </c>
      <c r="I846" t="s">
        <v>21</v>
      </c>
      <c r="J846">
        <f t="shared" si="80"/>
        <v>93.05</v>
      </c>
      <c r="K846" t="s">
        <v>22</v>
      </c>
      <c r="L846" s="4">
        <f t="shared" si="78"/>
        <v>40930.25</v>
      </c>
      <c r="M846" s="4">
        <f t="shared" si="81"/>
        <v>40933.25</v>
      </c>
      <c r="N846">
        <v>1327212000</v>
      </c>
      <c r="O846">
        <v>1327471200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idden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9"/>
        <v>198</v>
      </c>
      <c r="G847" t="s">
        <v>20</v>
      </c>
      <c r="H847">
        <v>1354</v>
      </c>
      <c r="I847" t="s">
        <v>40</v>
      </c>
      <c r="J847">
        <f t="shared" si="80"/>
        <v>101.98</v>
      </c>
      <c r="K847" t="s">
        <v>41</v>
      </c>
      <c r="L847" s="4">
        <f t="shared" si="78"/>
        <v>43235.208333333328</v>
      </c>
      <c r="M847" s="4">
        <f t="shared" si="81"/>
        <v>43272.208333333328</v>
      </c>
      <c r="N847">
        <v>1526360400</v>
      </c>
      <c r="O847">
        <v>1529557200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idden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9"/>
        <v>509</v>
      </c>
      <c r="G848" t="s">
        <v>20</v>
      </c>
      <c r="H848">
        <v>48</v>
      </c>
      <c r="I848" t="s">
        <v>21</v>
      </c>
      <c r="J848">
        <f t="shared" si="80"/>
        <v>105.94</v>
      </c>
      <c r="K848" t="s">
        <v>22</v>
      </c>
      <c r="L848" s="4">
        <f t="shared" si="78"/>
        <v>43302.208333333328</v>
      </c>
      <c r="M848" s="4">
        <f t="shared" si="81"/>
        <v>43338.208333333328</v>
      </c>
      <c r="N848">
        <v>1532149200</v>
      </c>
      <c r="O848">
        <v>1535259600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idden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9"/>
        <v>238</v>
      </c>
      <c r="G849" t="s">
        <v>20</v>
      </c>
      <c r="H849">
        <v>110</v>
      </c>
      <c r="I849" t="s">
        <v>21</v>
      </c>
      <c r="J849">
        <f t="shared" si="80"/>
        <v>101.58</v>
      </c>
      <c r="K849" t="s">
        <v>22</v>
      </c>
      <c r="L849" s="4">
        <f t="shared" si="78"/>
        <v>43107.25</v>
      </c>
      <c r="M849" s="4">
        <f t="shared" si="81"/>
        <v>43110.25</v>
      </c>
      <c r="N849">
        <v>1515304800</v>
      </c>
      <c r="O849">
        <v>1515564000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idden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9"/>
        <v>338</v>
      </c>
      <c r="G850" t="s">
        <v>20</v>
      </c>
      <c r="H850">
        <v>172</v>
      </c>
      <c r="I850" t="s">
        <v>21</v>
      </c>
      <c r="J850">
        <f t="shared" si="80"/>
        <v>62.97</v>
      </c>
      <c r="K850" t="s">
        <v>22</v>
      </c>
      <c r="L850" s="4">
        <f t="shared" si="78"/>
        <v>40341.208333333336</v>
      </c>
      <c r="M850" s="4">
        <f t="shared" si="81"/>
        <v>40350.208333333336</v>
      </c>
      <c r="N850">
        <v>1276318800</v>
      </c>
      <c r="O850">
        <v>1277096400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hidden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9"/>
        <v>133</v>
      </c>
      <c r="G851" t="s">
        <v>20</v>
      </c>
      <c r="H851">
        <v>307</v>
      </c>
      <c r="I851" t="s">
        <v>21</v>
      </c>
      <c r="J851">
        <f t="shared" si="80"/>
        <v>29.05</v>
      </c>
      <c r="K851" t="s">
        <v>22</v>
      </c>
      <c r="L851" s="4">
        <f t="shared" si="78"/>
        <v>40948.25</v>
      </c>
      <c r="M851" s="4">
        <f t="shared" si="81"/>
        <v>40951.25</v>
      </c>
      <c r="N851">
        <v>1328767200</v>
      </c>
      <c r="O851">
        <v>1329026400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9"/>
        <v>1</v>
      </c>
      <c r="G852" t="s">
        <v>14</v>
      </c>
      <c r="H852">
        <v>1</v>
      </c>
      <c r="I852" t="s">
        <v>21</v>
      </c>
      <c r="J852">
        <f t="shared" si="80"/>
        <v>1</v>
      </c>
      <c r="K852" t="s">
        <v>22</v>
      </c>
      <c r="L852" s="4">
        <f t="shared" si="78"/>
        <v>40866.25</v>
      </c>
      <c r="M852" s="4">
        <f t="shared" si="81"/>
        <v>40881.25</v>
      </c>
      <c r="N852">
        <v>1321682400</v>
      </c>
      <c r="O852">
        <v>1322978400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hidden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9"/>
        <v>208</v>
      </c>
      <c r="G853" t="s">
        <v>20</v>
      </c>
      <c r="H853">
        <v>160</v>
      </c>
      <c r="I853" t="s">
        <v>21</v>
      </c>
      <c r="J853">
        <f t="shared" si="80"/>
        <v>77.930000000000007</v>
      </c>
      <c r="K853" t="s">
        <v>22</v>
      </c>
      <c r="L853" s="4">
        <f t="shared" si="78"/>
        <v>41031.208333333336</v>
      </c>
      <c r="M853" s="4">
        <f t="shared" si="81"/>
        <v>41064.208333333336</v>
      </c>
      <c r="N853">
        <v>1335934800</v>
      </c>
      <c r="O853">
        <v>1338786000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9"/>
        <v>51</v>
      </c>
      <c r="G854" t="s">
        <v>14</v>
      </c>
      <c r="H854">
        <v>31</v>
      </c>
      <c r="I854" t="s">
        <v>21</v>
      </c>
      <c r="J854">
        <f t="shared" si="80"/>
        <v>80.81</v>
      </c>
      <c r="K854" t="s">
        <v>22</v>
      </c>
      <c r="L854" s="4">
        <f t="shared" si="78"/>
        <v>40740.208333333336</v>
      </c>
      <c r="M854" s="4">
        <f t="shared" si="81"/>
        <v>40750.208333333336</v>
      </c>
      <c r="N854">
        <v>1310792400</v>
      </c>
      <c r="O854">
        <v>1311656400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idden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9"/>
        <v>652</v>
      </c>
      <c r="G855" t="s">
        <v>20</v>
      </c>
      <c r="H855">
        <v>1467</v>
      </c>
      <c r="I855" t="s">
        <v>15</v>
      </c>
      <c r="J855">
        <f t="shared" si="80"/>
        <v>76.010000000000005</v>
      </c>
      <c r="K855" t="s">
        <v>16</v>
      </c>
      <c r="L855" s="4">
        <f t="shared" si="78"/>
        <v>40714.208333333336</v>
      </c>
      <c r="M855" s="4">
        <f t="shared" si="81"/>
        <v>40719.208333333336</v>
      </c>
      <c r="N855">
        <v>1308546000</v>
      </c>
      <c r="O855">
        <v>1308978000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hidden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9"/>
        <v>114</v>
      </c>
      <c r="G856" t="s">
        <v>20</v>
      </c>
      <c r="H856">
        <v>2662</v>
      </c>
      <c r="I856" t="s">
        <v>15</v>
      </c>
      <c r="J856">
        <f t="shared" si="80"/>
        <v>72.989999999999995</v>
      </c>
      <c r="K856" t="s">
        <v>16</v>
      </c>
      <c r="L856" s="4">
        <f t="shared" si="78"/>
        <v>43787.25</v>
      </c>
      <c r="M856" s="4">
        <f t="shared" si="81"/>
        <v>43814.25</v>
      </c>
      <c r="N856">
        <v>1574056800</v>
      </c>
      <c r="O856">
        <v>1576389600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idden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9"/>
        <v>102</v>
      </c>
      <c r="G857" t="s">
        <v>20</v>
      </c>
      <c r="H857">
        <v>452</v>
      </c>
      <c r="I857" t="s">
        <v>26</v>
      </c>
      <c r="J857">
        <f t="shared" si="80"/>
        <v>53</v>
      </c>
      <c r="K857" t="s">
        <v>27</v>
      </c>
      <c r="L857" s="4">
        <f t="shared" si="78"/>
        <v>40712.208333333336</v>
      </c>
      <c r="M857" s="4">
        <f t="shared" si="81"/>
        <v>40743.208333333336</v>
      </c>
      <c r="N857">
        <v>1308373200</v>
      </c>
      <c r="O857">
        <v>1311051600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idden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9"/>
        <v>357</v>
      </c>
      <c r="G858" t="s">
        <v>20</v>
      </c>
      <c r="H858">
        <v>158</v>
      </c>
      <c r="I858" t="s">
        <v>21</v>
      </c>
      <c r="J858">
        <f t="shared" si="80"/>
        <v>54.16</v>
      </c>
      <c r="K858" t="s">
        <v>22</v>
      </c>
      <c r="L858" s="4">
        <f t="shared" si="78"/>
        <v>41023.208333333336</v>
      </c>
      <c r="M858" s="4">
        <f t="shared" si="81"/>
        <v>41040.208333333336</v>
      </c>
      <c r="N858">
        <v>1335243600</v>
      </c>
      <c r="O858">
        <v>1336712400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hidden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9"/>
        <v>140</v>
      </c>
      <c r="G859" t="s">
        <v>20</v>
      </c>
      <c r="H859">
        <v>225</v>
      </c>
      <c r="I859" t="s">
        <v>98</v>
      </c>
      <c r="J859">
        <f t="shared" si="80"/>
        <v>32.950000000000003</v>
      </c>
      <c r="K859" t="s">
        <v>99</v>
      </c>
      <c r="L859" s="4">
        <f t="shared" si="78"/>
        <v>40944.25</v>
      </c>
      <c r="M859" s="4">
        <f t="shared" si="81"/>
        <v>40967.25</v>
      </c>
      <c r="N859">
        <v>1328421600</v>
      </c>
      <c r="O859">
        <v>1330408800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9"/>
        <v>69</v>
      </c>
      <c r="G860" t="s">
        <v>14</v>
      </c>
      <c r="H860">
        <v>35</v>
      </c>
      <c r="I860" t="s">
        <v>21</v>
      </c>
      <c r="J860">
        <f t="shared" si="80"/>
        <v>79.37</v>
      </c>
      <c r="K860" t="s">
        <v>22</v>
      </c>
      <c r="L860" s="4">
        <f t="shared" si="78"/>
        <v>43211.208333333328</v>
      </c>
      <c r="M860" s="4">
        <f t="shared" si="81"/>
        <v>43218.208333333328</v>
      </c>
      <c r="N860">
        <v>1524286800</v>
      </c>
      <c r="O860">
        <v>1524891600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9"/>
        <v>36</v>
      </c>
      <c r="G861" t="s">
        <v>14</v>
      </c>
      <c r="H861">
        <v>63</v>
      </c>
      <c r="I861" t="s">
        <v>21</v>
      </c>
      <c r="J861">
        <f t="shared" si="80"/>
        <v>41.17</v>
      </c>
      <c r="K861" t="s">
        <v>22</v>
      </c>
      <c r="L861" s="4">
        <f t="shared" si="78"/>
        <v>41334.25</v>
      </c>
      <c r="M861" s="4">
        <f t="shared" si="81"/>
        <v>41352.208333333336</v>
      </c>
      <c r="N861">
        <v>1362117600</v>
      </c>
      <c r="O861">
        <v>1363669200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hidden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9"/>
        <v>252</v>
      </c>
      <c r="G862" t="s">
        <v>20</v>
      </c>
      <c r="H862">
        <v>65</v>
      </c>
      <c r="I862" t="s">
        <v>21</v>
      </c>
      <c r="J862">
        <f t="shared" si="80"/>
        <v>77.430000000000007</v>
      </c>
      <c r="K862" t="s">
        <v>22</v>
      </c>
      <c r="L862" s="4">
        <f t="shared" si="78"/>
        <v>43515.25</v>
      </c>
      <c r="M862" s="4">
        <f t="shared" si="81"/>
        <v>43525.25</v>
      </c>
      <c r="N862">
        <v>1550556000</v>
      </c>
      <c r="O862">
        <v>1551420000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idden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9"/>
        <v>106</v>
      </c>
      <c r="G863" t="s">
        <v>20</v>
      </c>
      <c r="H863">
        <v>163</v>
      </c>
      <c r="I863" t="s">
        <v>21</v>
      </c>
      <c r="J863">
        <f t="shared" si="80"/>
        <v>57.16</v>
      </c>
      <c r="K863" t="s">
        <v>22</v>
      </c>
      <c r="L863" s="4">
        <f t="shared" si="78"/>
        <v>40258.208333333336</v>
      </c>
      <c r="M863" s="4">
        <f t="shared" si="81"/>
        <v>40266.208333333336</v>
      </c>
      <c r="N863">
        <v>1269147600</v>
      </c>
      <c r="O863">
        <v>1269838800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hidden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9"/>
        <v>187</v>
      </c>
      <c r="G864" t="s">
        <v>20</v>
      </c>
      <c r="H864">
        <v>85</v>
      </c>
      <c r="I864" t="s">
        <v>21</v>
      </c>
      <c r="J864">
        <f t="shared" si="80"/>
        <v>77.180000000000007</v>
      </c>
      <c r="K864" t="s">
        <v>22</v>
      </c>
      <c r="L864" s="4">
        <f t="shared" si="78"/>
        <v>40756.208333333336</v>
      </c>
      <c r="M864" s="4">
        <f t="shared" si="81"/>
        <v>40760.208333333336</v>
      </c>
      <c r="N864">
        <v>1312174800</v>
      </c>
      <c r="O864">
        <v>1312520400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idden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9"/>
        <v>387</v>
      </c>
      <c r="G865" t="s">
        <v>20</v>
      </c>
      <c r="H865">
        <v>217</v>
      </c>
      <c r="I865" t="s">
        <v>21</v>
      </c>
      <c r="J865">
        <f t="shared" si="80"/>
        <v>24.95</v>
      </c>
      <c r="K865" t="s">
        <v>22</v>
      </c>
      <c r="L865" s="4">
        <f t="shared" si="78"/>
        <v>42172.208333333328</v>
      </c>
      <c r="M865" s="4">
        <f t="shared" si="81"/>
        <v>42195.208333333328</v>
      </c>
      <c r="N865">
        <v>1434517200</v>
      </c>
      <c r="O865">
        <v>1436504400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idden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9"/>
        <v>347</v>
      </c>
      <c r="G866" t="s">
        <v>20</v>
      </c>
      <c r="H866">
        <v>150</v>
      </c>
      <c r="I866" t="s">
        <v>21</v>
      </c>
      <c r="J866">
        <f t="shared" si="80"/>
        <v>97.18</v>
      </c>
      <c r="K866" t="s">
        <v>22</v>
      </c>
      <c r="L866" s="4">
        <f t="shared" si="78"/>
        <v>42601.208333333328</v>
      </c>
      <c r="M866" s="4">
        <f t="shared" si="81"/>
        <v>42606.208333333328</v>
      </c>
      <c r="N866">
        <v>1471582800</v>
      </c>
      <c r="O866">
        <v>1472014800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hidden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9"/>
        <v>186</v>
      </c>
      <c r="G867" t="s">
        <v>20</v>
      </c>
      <c r="H867">
        <v>3272</v>
      </c>
      <c r="I867" t="s">
        <v>21</v>
      </c>
      <c r="J867">
        <f t="shared" si="80"/>
        <v>46</v>
      </c>
      <c r="K867" t="s">
        <v>22</v>
      </c>
      <c r="L867" s="4">
        <f t="shared" si="78"/>
        <v>41897.208333333336</v>
      </c>
      <c r="M867" s="4">
        <f t="shared" si="81"/>
        <v>41906.208333333336</v>
      </c>
      <c r="N867">
        <v>1410757200</v>
      </c>
      <c r="O867">
        <v>1411534800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9"/>
        <v>43</v>
      </c>
      <c r="G868" t="s">
        <v>74</v>
      </c>
      <c r="H868">
        <v>898</v>
      </c>
      <c r="I868" t="s">
        <v>21</v>
      </c>
      <c r="J868">
        <f t="shared" si="80"/>
        <v>88.02</v>
      </c>
      <c r="K868" t="s">
        <v>22</v>
      </c>
      <c r="L868" s="4">
        <f t="shared" si="78"/>
        <v>40671.208333333336</v>
      </c>
      <c r="M868" s="4">
        <f t="shared" si="81"/>
        <v>40672.208333333336</v>
      </c>
      <c r="N868">
        <v>1304830800</v>
      </c>
      <c r="O868">
        <v>1304917200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hidden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9"/>
        <v>162</v>
      </c>
      <c r="G869" t="s">
        <v>20</v>
      </c>
      <c r="H869">
        <v>300</v>
      </c>
      <c r="I869" t="s">
        <v>21</v>
      </c>
      <c r="J869">
        <f t="shared" si="80"/>
        <v>25.99</v>
      </c>
      <c r="K869" t="s">
        <v>22</v>
      </c>
      <c r="L869" s="4">
        <f t="shared" si="78"/>
        <v>43382.208333333328</v>
      </c>
      <c r="M869" s="4">
        <f t="shared" si="81"/>
        <v>43388.208333333328</v>
      </c>
      <c r="N869">
        <v>1539061200</v>
      </c>
      <c r="O869">
        <v>1539579600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idden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9"/>
        <v>185</v>
      </c>
      <c r="G870" t="s">
        <v>20</v>
      </c>
      <c r="H870">
        <v>126</v>
      </c>
      <c r="I870" t="s">
        <v>21</v>
      </c>
      <c r="J870">
        <f t="shared" si="80"/>
        <v>102.69</v>
      </c>
      <c r="K870" t="s">
        <v>22</v>
      </c>
      <c r="L870" s="4">
        <f t="shared" si="78"/>
        <v>41559.208333333336</v>
      </c>
      <c r="M870" s="4">
        <f t="shared" si="81"/>
        <v>41570.208333333336</v>
      </c>
      <c r="N870">
        <v>1381554000</v>
      </c>
      <c r="O870">
        <v>1382504400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9"/>
        <v>24</v>
      </c>
      <c r="G871" t="s">
        <v>14</v>
      </c>
      <c r="H871">
        <v>526</v>
      </c>
      <c r="I871" t="s">
        <v>21</v>
      </c>
      <c r="J871">
        <f t="shared" si="80"/>
        <v>72.959999999999994</v>
      </c>
      <c r="K871" t="s">
        <v>22</v>
      </c>
      <c r="L871" s="4">
        <f t="shared" si="78"/>
        <v>40350.208333333336</v>
      </c>
      <c r="M871" s="4">
        <f t="shared" si="81"/>
        <v>40364.208333333336</v>
      </c>
      <c r="N871">
        <v>1277096400</v>
      </c>
      <c r="O871">
        <v>1278306000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9"/>
        <v>90</v>
      </c>
      <c r="G872" t="s">
        <v>14</v>
      </c>
      <c r="H872">
        <v>121</v>
      </c>
      <c r="I872" t="s">
        <v>21</v>
      </c>
      <c r="J872">
        <f t="shared" si="80"/>
        <v>57.19</v>
      </c>
      <c r="K872" t="s">
        <v>22</v>
      </c>
      <c r="L872" s="4">
        <f t="shared" ref="L872:L935" si="84">(((N872/60)/60)/24)+DATE(1970,1,1)</f>
        <v>42240.208333333328</v>
      </c>
      <c r="M872" s="4">
        <f t="shared" si="81"/>
        <v>42265.208333333328</v>
      </c>
      <c r="N872">
        <v>1440392400</v>
      </c>
      <c r="O872">
        <v>1442552400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hidden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9"/>
        <v>273</v>
      </c>
      <c r="G873" t="s">
        <v>20</v>
      </c>
      <c r="H873">
        <v>2320</v>
      </c>
      <c r="I873" t="s">
        <v>21</v>
      </c>
      <c r="J873">
        <f t="shared" si="80"/>
        <v>84.01</v>
      </c>
      <c r="K873" t="s">
        <v>22</v>
      </c>
      <c r="L873" s="4">
        <f t="shared" si="84"/>
        <v>43040.208333333328</v>
      </c>
      <c r="M873" s="4">
        <f t="shared" si="81"/>
        <v>43058.25</v>
      </c>
      <c r="N873">
        <v>1509512400</v>
      </c>
      <c r="O873">
        <v>1511071200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idden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9"/>
        <v>170</v>
      </c>
      <c r="G874" t="s">
        <v>20</v>
      </c>
      <c r="H874">
        <v>81</v>
      </c>
      <c r="I874" t="s">
        <v>26</v>
      </c>
      <c r="J874">
        <f t="shared" si="80"/>
        <v>98.67</v>
      </c>
      <c r="K874" t="s">
        <v>27</v>
      </c>
      <c r="L874" s="4">
        <f t="shared" si="84"/>
        <v>43346.208333333328</v>
      </c>
      <c r="M874" s="4">
        <f t="shared" si="81"/>
        <v>43351.208333333328</v>
      </c>
      <c r="N874">
        <v>1535950800</v>
      </c>
      <c r="O874">
        <v>1536382800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idden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9"/>
        <v>188</v>
      </c>
      <c r="G875" t="s">
        <v>20</v>
      </c>
      <c r="H875">
        <v>1887</v>
      </c>
      <c r="I875" t="s">
        <v>21</v>
      </c>
      <c r="J875">
        <f t="shared" si="80"/>
        <v>42.01</v>
      </c>
      <c r="K875" t="s">
        <v>22</v>
      </c>
      <c r="L875" s="4">
        <f t="shared" si="84"/>
        <v>41647.25</v>
      </c>
      <c r="M875" s="4">
        <f t="shared" si="81"/>
        <v>41652.25</v>
      </c>
      <c r="N875">
        <v>1389160800</v>
      </c>
      <c r="O875">
        <v>1389592800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idden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9"/>
        <v>347</v>
      </c>
      <c r="G876" t="s">
        <v>20</v>
      </c>
      <c r="H876">
        <v>4358</v>
      </c>
      <c r="I876" t="s">
        <v>21</v>
      </c>
      <c r="J876">
        <f t="shared" si="80"/>
        <v>32</v>
      </c>
      <c r="K876" t="s">
        <v>22</v>
      </c>
      <c r="L876" s="4">
        <f t="shared" si="84"/>
        <v>40291.208333333336</v>
      </c>
      <c r="M876" s="4">
        <f t="shared" si="81"/>
        <v>40329.208333333336</v>
      </c>
      <c r="N876">
        <v>1271998800</v>
      </c>
      <c r="O876">
        <v>1275282000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9"/>
        <v>69</v>
      </c>
      <c r="G877" t="s">
        <v>14</v>
      </c>
      <c r="H877">
        <v>67</v>
      </c>
      <c r="I877" t="s">
        <v>21</v>
      </c>
      <c r="J877">
        <f t="shared" si="80"/>
        <v>81.569999999999993</v>
      </c>
      <c r="K877" t="s">
        <v>22</v>
      </c>
      <c r="L877" s="4">
        <f t="shared" si="84"/>
        <v>40556.25</v>
      </c>
      <c r="M877" s="4">
        <f t="shared" si="81"/>
        <v>40557.25</v>
      </c>
      <c r="N877">
        <v>1294898400</v>
      </c>
      <c r="O877">
        <v>1294984800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9"/>
        <v>25</v>
      </c>
      <c r="G878" t="s">
        <v>14</v>
      </c>
      <c r="H878">
        <v>57</v>
      </c>
      <c r="I878" t="s">
        <v>15</v>
      </c>
      <c r="J878">
        <f t="shared" si="80"/>
        <v>37.04</v>
      </c>
      <c r="K878" t="s">
        <v>16</v>
      </c>
      <c r="L878" s="4">
        <f t="shared" si="84"/>
        <v>43624.208333333328</v>
      </c>
      <c r="M878" s="4">
        <f t="shared" si="81"/>
        <v>43648.208333333328</v>
      </c>
      <c r="N878">
        <v>1559970000</v>
      </c>
      <c r="O878">
        <v>1562043600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9"/>
        <v>77</v>
      </c>
      <c r="G879" t="s">
        <v>14</v>
      </c>
      <c r="H879">
        <v>1229</v>
      </c>
      <c r="I879" t="s">
        <v>21</v>
      </c>
      <c r="J879">
        <f t="shared" si="80"/>
        <v>103.03</v>
      </c>
      <c r="K879" t="s">
        <v>22</v>
      </c>
      <c r="L879" s="4">
        <f t="shared" si="84"/>
        <v>42577.208333333328</v>
      </c>
      <c r="M879" s="4">
        <f t="shared" si="81"/>
        <v>42578.208333333328</v>
      </c>
      <c r="N879">
        <v>1469509200</v>
      </c>
      <c r="O879">
        <v>1469595600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9"/>
        <v>37</v>
      </c>
      <c r="G880" t="s">
        <v>14</v>
      </c>
      <c r="H880">
        <v>12</v>
      </c>
      <c r="I880" t="s">
        <v>107</v>
      </c>
      <c r="J880">
        <f t="shared" si="80"/>
        <v>84.33</v>
      </c>
      <c r="K880" t="s">
        <v>108</v>
      </c>
      <c r="L880" s="4">
        <f t="shared" si="84"/>
        <v>43845.25</v>
      </c>
      <c r="M880" s="4">
        <f t="shared" si="81"/>
        <v>43869.25</v>
      </c>
      <c r="N880">
        <v>1579068000</v>
      </c>
      <c r="O880">
        <v>1581141600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idden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9"/>
        <v>544</v>
      </c>
      <c r="G881" t="s">
        <v>20</v>
      </c>
      <c r="H881">
        <v>53</v>
      </c>
      <c r="I881" t="s">
        <v>21</v>
      </c>
      <c r="J881">
        <f t="shared" si="80"/>
        <v>102.6</v>
      </c>
      <c r="K881" t="s">
        <v>22</v>
      </c>
      <c r="L881" s="4">
        <f t="shared" si="84"/>
        <v>42788.25</v>
      </c>
      <c r="M881" s="4">
        <f t="shared" si="81"/>
        <v>42797.25</v>
      </c>
      <c r="N881">
        <v>1487743200</v>
      </c>
      <c r="O881">
        <v>1488520800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hidden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9"/>
        <v>229</v>
      </c>
      <c r="G882" t="s">
        <v>20</v>
      </c>
      <c r="H882">
        <v>2414</v>
      </c>
      <c r="I882" t="s">
        <v>21</v>
      </c>
      <c r="J882">
        <f t="shared" si="80"/>
        <v>79.989999999999995</v>
      </c>
      <c r="K882" t="s">
        <v>22</v>
      </c>
      <c r="L882" s="4">
        <f t="shared" si="84"/>
        <v>43667.208333333328</v>
      </c>
      <c r="M882" s="4">
        <f t="shared" si="81"/>
        <v>43669.208333333328</v>
      </c>
      <c r="N882">
        <v>1563685200</v>
      </c>
      <c r="O882">
        <v>1563858000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9"/>
        <v>39</v>
      </c>
      <c r="G883" t="s">
        <v>14</v>
      </c>
      <c r="H883">
        <v>452</v>
      </c>
      <c r="I883" t="s">
        <v>21</v>
      </c>
      <c r="J883">
        <f t="shared" si="80"/>
        <v>70.06</v>
      </c>
      <c r="K883" t="s">
        <v>22</v>
      </c>
      <c r="L883" s="4">
        <f t="shared" si="84"/>
        <v>42194.208333333328</v>
      </c>
      <c r="M883" s="4">
        <f t="shared" si="81"/>
        <v>42223.208333333328</v>
      </c>
      <c r="N883">
        <v>1436418000</v>
      </c>
      <c r="O883">
        <v>1438923600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idden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9"/>
        <v>370</v>
      </c>
      <c r="G884" t="s">
        <v>20</v>
      </c>
      <c r="H884">
        <v>80</v>
      </c>
      <c r="I884" t="s">
        <v>21</v>
      </c>
      <c r="J884">
        <f t="shared" si="80"/>
        <v>37</v>
      </c>
      <c r="K884" t="s">
        <v>22</v>
      </c>
      <c r="L884" s="4">
        <f t="shared" si="84"/>
        <v>42025.25</v>
      </c>
      <c r="M884" s="4">
        <f t="shared" si="81"/>
        <v>42029.25</v>
      </c>
      <c r="N884">
        <v>1421820000</v>
      </c>
      <c r="O884">
        <v>1422165600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hidden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9"/>
        <v>238</v>
      </c>
      <c r="G885" t="s">
        <v>20</v>
      </c>
      <c r="H885">
        <v>193</v>
      </c>
      <c r="I885" t="s">
        <v>21</v>
      </c>
      <c r="J885">
        <f t="shared" si="80"/>
        <v>41.91</v>
      </c>
      <c r="K885" t="s">
        <v>22</v>
      </c>
      <c r="L885" s="4">
        <f t="shared" si="84"/>
        <v>40323.208333333336</v>
      </c>
      <c r="M885" s="4">
        <f t="shared" si="81"/>
        <v>40359.208333333336</v>
      </c>
      <c r="N885">
        <v>1274763600</v>
      </c>
      <c r="O885">
        <v>1277874000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9"/>
        <v>64</v>
      </c>
      <c r="G886" t="s">
        <v>14</v>
      </c>
      <c r="H886">
        <v>1886</v>
      </c>
      <c r="I886" t="s">
        <v>21</v>
      </c>
      <c r="J886">
        <f t="shared" si="80"/>
        <v>57.99</v>
      </c>
      <c r="K886" t="s">
        <v>22</v>
      </c>
      <c r="L886" s="4">
        <f t="shared" si="84"/>
        <v>41763.208333333336</v>
      </c>
      <c r="M886" s="4">
        <f t="shared" si="81"/>
        <v>41765.208333333336</v>
      </c>
      <c r="N886">
        <v>1399179600</v>
      </c>
      <c r="O886">
        <v>1399352400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idden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9"/>
        <v>118</v>
      </c>
      <c r="G887" t="s">
        <v>20</v>
      </c>
      <c r="H887">
        <v>52</v>
      </c>
      <c r="I887" t="s">
        <v>21</v>
      </c>
      <c r="J887">
        <f t="shared" si="80"/>
        <v>40.94</v>
      </c>
      <c r="K887" t="s">
        <v>22</v>
      </c>
      <c r="L887" s="4">
        <f t="shared" si="84"/>
        <v>40335.208333333336</v>
      </c>
      <c r="M887" s="4">
        <f t="shared" si="81"/>
        <v>40373.208333333336</v>
      </c>
      <c r="N887">
        <v>1275800400</v>
      </c>
      <c r="O887">
        <v>1279083600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9"/>
        <v>85</v>
      </c>
      <c r="G888" t="s">
        <v>14</v>
      </c>
      <c r="H888">
        <v>1825</v>
      </c>
      <c r="I888" t="s">
        <v>21</v>
      </c>
      <c r="J888">
        <f t="shared" si="80"/>
        <v>70</v>
      </c>
      <c r="K888" t="s">
        <v>22</v>
      </c>
      <c r="L888" s="4">
        <f t="shared" si="84"/>
        <v>40416.208333333336</v>
      </c>
      <c r="M888" s="4">
        <f t="shared" si="81"/>
        <v>40434.208333333336</v>
      </c>
      <c r="N888">
        <v>1282798800</v>
      </c>
      <c r="O888">
        <v>1284354000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9"/>
        <v>29</v>
      </c>
      <c r="G889" t="s">
        <v>14</v>
      </c>
      <c r="H889">
        <v>31</v>
      </c>
      <c r="I889" t="s">
        <v>21</v>
      </c>
      <c r="J889">
        <f t="shared" si="80"/>
        <v>73.84</v>
      </c>
      <c r="K889" t="s">
        <v>22</v>
      </c>
      <c r="L889" s="4">
        <f t="shared" si="84"/>
        <v>42202.208333333328</v>
      </c>
      <c r="M889" s="4">
        <f t="shared" si="81"/>
        <v>42249.208333333328</v>
      </c>
      <c r="N889">
        <v>1437109200</v>
      </c>
      <c r="O889">
        <v>1441170000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hidden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9"/>
        <v>210</v>
      </c>
      <c r="G890" t="s">
        <v>20</v>
      </c>
      <c r="H890">
        <v>290</v>
      </c>
      <c r="I890" t="s">
        <v>21</v>
      </c>
      <c r="J890">
        <f t="shared" si="80"/>
        <v>41.98</v>
      </c>
      <c r="K890" t="s">
        <v>22</v>
      </c>
      <c r="L890" s="4">
        <f t="shared" si="84"/>
        <v>42836.208333333328</v>
      </c>
      <c r="M890" s="4">
        <f t="shared" si="81"/>
        <v>42855.208333333328</v>
      </c>
      <c r="N890">
        <v>1491886800</v>
      </c>
      <c r="O890">
        <v>1493528400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idden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9"/>
        <v>170</v>
      </c>
      <c r="G891" t="s">
        <v>20</v>
      </c>
      <c r="H891">
        <v>122</v>
      </c>
      <c r="I891" t="s">
        <v>21</v>
      </c>
      <c r="J891">
        <f t="shared" si="80"/>
        <v>77.930000000000007</v>
      </c>
      <c r="K891" t="s">
        <v>22</v>
      </c>
      <c r="L891" s="4">
        <f t="shared" si="84"/>
        <v>41710.208333333336</v>
      </c>
      <c r="M891" s="4">
        <f t="shared" si="81"/>
        <v>41717.208333333336</v>
      </c>
      <c r="N891">
        <v>1394600400</v>
      </c>
      <c r="O891">
        <v>1395205200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idden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9"/>
        <v>116</v>
      </c>
      <c r="G892" t="s">
        <v>20</v>
      </c>
      <c r="H892">
        <v>1470</v>
      </c>
      <c r="I892" t="s">
        <v>21</v>
      </c>
      <c r="J892">
        <f t="shared" si="80"/>
        <v>106.02</v>
      </c>
      <c r="K892" t="s">
        <v>22</v>
      </c>
      <c r="L892" s="4">
        <f t="shared" si="84"/>
        <v>43640.208333333328</v>
      </c>
      <c r="M892" s="4">
        <f t="shared" si="81"/>
        <v>43641.208333333328</v>
      </c>
      <c r="N892">
        <v>1561352400</v>
      </c>
      <c r="O892">
        <v>1561438800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hidden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9"/>
        <v>259</v>
      </c>
      <c r="G893" t="s">
        <v>20</v>
      </c>
      <c r="H893">
        <v>165</v>
      </c>
      <c r="I893" t="s">
        <v>15</v>
      </c>
      <c r="J893">
        <f t="shared" si="80"/>
        <v>47.02</v>
      </c>
      <c r="K893" t="s">
        <v>16</v>
      </c>
      <c r="L893" s="4">
        <f t="shared" si="84"/>
        <v>40880.25</v>
      </c>
      <c r="M893" s="4">
        <f t="shared" si="81"/>
        <v>40924.25</v>
      </c>
      <c r="N893">
        <v>1322892000</v>
      </c>
      <c r="O893">
        <v>1326693600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idden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9"/>
        <v>231</v>
      </c>
      <c r="G894" t="s">
        <v>20</v>
      </c>
      <c r="H894">
        <v>182</v>
      </c>
      <c r="I894" t="s">
        <v>21</v>
      </c>
      <c r="J894">
        <f t="shared" si="80"/>
        <v>76.02</v>
      </c>
      <c r="K894" t="s">
        <v>22</v>
      </c>
      <c r="L894" s="4">
        <f t="shared" si="84"/>
        <v>40319.208333333336</v>
      </c>
      <c r="M894" s="4">
        <f t="shared" si="81"/>
        <v>40360.208333333336</v>
      </c>
      <c r="N894">
        <v>1274418000</v>
      </c>
      <c r="O894">
        <v>1277960400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idden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9"/>
        <v>128</v>
      </c>
      <c r="G895" t="s">
        <v>20</v>
      </c>
      <c r="H895">
        <v>199</v>
      </c>
      <c r="I895" t="s">
        <v>107</v>
      </c>
      <c r="J895">
        <f t="shared" si="80"/>
        <v>54.12</v>
      </c>
      <c r="K895" t="s">
        <v>108</v>
      </c>
      <c r="L895" s="4">
        <f t="shared" si="84"/>
        <v>42170.208333333328</v>
      </c>
      <c r="M895" s="4">
        <f t="shared" si="81"/>
        <v>42174.208333333328</v>
      </c>
      <c r="N895">
        <v>1434344400</v>
      </c>
      <c r="O895">
        <v>1434690000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idden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9"/>
        <v>189</v>
      </c>
      <c r="G896" t="s">
        <v>20</v>
      </c>
      <c r="H896">
        <v>56</v>
      </c>
      <c r="I896" t="s">
        <v>40</v>
      </c>
      <c r="J896">
        <f t="shared" si="80"/>
        <v>57.29</v>
      </c>
      <c r="K896" t="s">
        <v>41</v>
      </c>
      <c r="L896" s="4">
        <f t="shared" si="84"/>
        <v>41466.208333333336</v>
      </c>
      <c r="M896" s="4">
        <f t="shared" si="81"/>
        <v>41496.208333333336</v>
      </c>
      <c r="N896">
        <v>1373518800</v>
      </c>
      <c r="O896">
        <v>1376110800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9"/>
        <v>7</v>
      </c>
      <c r="G897" t="s">
        <v>14</v>
      </c>
      <c r="H897">
        <v>107</v>
      </c>
      <c r="I897" t="s">
        <v>21</v>
      </c>
      <c r="J897">
        <f t="shared" si="80"/>
        <v>103.81</v>
      </c>
      <c r="K897" t="s">
        <v>22</v>
      </c>
      <c r="L897" s="4">
        <f t="shared" si="84"/>
        <v>43134.25</v>
      </c>
      <c r="M897" s="4">
        <f t="shared" si="81"/>
        <v>43143.25</v>
      </c>
      <c r="N897">
        <v>1517637600</v>
      </c>
      <c r="O897">
        <v>1518415200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hidden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9"/>
        <v>774</v>
      </c>
      <c r="G898" t="s">
        <v>20</v>
      </c>
      <c r="H898">
        <v>1460</v>
      </c>
      <c r="I898" t="s">
        <v>26</v>
      </c>
      <c r="J898">
        <f t="shared" si="80"/>
        <v>105.03</v>
      </c>
      <c r="K898" t="s">
        <v>27</v>
      </c>
      <c r="L898" s="4">
        <f t="shared" si="84"/>
        <v>40738.208333333336</v>
      </c>
      <c r="M898" s="4">
        <f t="shared" si="81"/>
        <v>40741.208333333336</v>
      </c>
      <c r="N898">
        <v>1310619600</v>
      </c>
      <c r="O898">
        <v>1310878800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5">ROUND((E899/D899)*100,0)</f>
        <v>28</v>
      </c>
      <c r="G899" t="s">
        <v>14</v>
      </c>
      <c r="H899">
        <v>27</v>
      </c>
      <c r="I899" t="s">
        <v>21</v>
      </c>
      <c r="J899">
        <f t="shared" ref="J899:J962" si="86">IF(H899=0,0,ROUND(E899/H899,2))</f>
        <v>90.26</v>
      </c>
      <c r="K899" t="s">
        <v>22</v>
      </c>
      <c r="L899" s="4">
        <f t="shared" si="84"/>
        <v>43583.208333333328</v>
      </c>
      <c r="M899" s="4">
        <f t="shared" ref="M899:M962" si="87">(((O899/60)/60)/24)+DATE(1970,1,1)</f>
        <v>43585.208333333328</v>
      </c>
      <c r="N899">
        <v>1556427600</v>
      </c>
      <c r="O899">
        <v>1556600400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5"/>
        <v>52</v>
      </c>
      <c r="G900" t="s">
        <v>14</v>
      </c>
      <c r="H900">
        <v>1221</v>
      </c>
      <c r="I900" t="s">
        <v>21</v>
      </c>
      <c r="J900">
        <f t="shared" si="86"/>
        <v>76.98</v>
      </c>
      <c r="K900" t="s">
        <v>22</v>
      </c>
      <c r="L900" s="4">
        <f t="shared" si="84"/>
        <v>43815.25</v>
      </c>
      <c r="M900" s="4">
        <f t="shared" si="87"/>
        <v>43821.25</v>
      </c>
      <c r="N900">
        <v>1576476000</v>
      </c>
      <c r="O900">
        <v>1576994400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idden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5"/>
        <v>407</v>
      </c>
      <c r="G901" t="s">
        <v>20</v>
      </c>
      <c r="H901">
        <v>123</v>
      </c>
      <c r="I901" t="s">
        <v>98</v>
      </c>
      <c r="J901">
        <f t="shared" si="86"/>
        <v>102.6</v>
      </c>
      <c r="K901" t="s">
        <v>99</v>
      </c>
      <c r="L901" s="4">
        <f t="shared" si="84"/>
        <v>41554.208333333336</v>
      </c>
      <c r="M901" s="4">
        <f t="shared" si="87"/>
        <v>41572.208333333336</v>
      </c>
      <c r="N901">
        <v>1381122000</v>
      </c>
      <c r="O901">
        <v>1382677200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5"/>
        <v>2</v>
      </c>
      <c r="G902" t="s">
        <v>14</v>
      </c>
      <c r="H902">
        <v>1</v>
      </c>
      <c r="I902" t="s">
        <v>21</v>
      </c>
      <c r="J902">
        <f t="shared" si="86"/>
        <v>2</v>
      </c>
      <c r="K902" t="s">
        <v>22</v>
      </c>
      <c r="L902" s="4">
        <f t="shared" si="84"/>
        <v>41901.208333333336</v>
      </c>
      <c r="M902" s="4">
        <f t="shared" si="87"/>
        <v>41902.208333333336</v>
      </c>
      <c r="N902">
        <v>1411102800</v>
      </c>
      <c r="O902">
        <v>1411189200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idden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5"/>
        <v>156</v>
      </c>
      <c r="G903" t="s">
        <v>20</v>
      </c>
      <c r="H903">
        <v>159</v>
      </c>
      <c r="I903" t="s">
        <v>21</v>
      </c>
      <c r="J903">
        <f t="shared" si="86"/>
        <v>55.01</v>
      </c>
      <c r="K903" t="s">
        <v>22</v>
      </c>
      <c r="L903" s="4">
        <f t="shared" si="84"/>
        <v>43298.208333333328</v>
      </c>
      <c r="M903" s="4">
        <f t="shared" si="87"/>
        <v>43331.208333333328</v>
      </c>
      <c r="N903">
        <v>1531803600</v>
      </c>
      <c r="O903">
        <v>1534654800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idden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5"/>
        <v>252</v>
      </c>
      <c r="G904" t="s">
        <v>20</v>
      </c>
      <c r="H904">
        <v>110</v>
      </c>
      <c r="I904" t="s">
        <v>21</v>
      </c>
      <c r="J904">
        <f t="shared" si="86"/>
        <v>32.130000000000003</v>
      </c>
      <c r="K904" t="s">
        <v>22</v>
      </c>
      <c r="L904" s="4">
        <f t="shared" si="84"/>
        <v>42399.25</v>
      </c>
      <c r="M904" s="4">
        <f t="shared" si="87"/>
        <v>42441.25</v>
      </c>
      <c r="N904">
        <v>1454133600</v>
      </c>
      <c r="O904">
        <v>1457762400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5"/>
        <v>2</v>
      </c>
      <c r="G905" t="s">
        <v>47</v>
      </c>
      <c r="H905">
        <v>14</v>
      </c>
      <c r="I905" t="s">
        <v>21</v>
      </c>
      <c r="J905">
        <f t="shared" si="86"/>
        <v>50.64</v>
      </c>
      <c r="K905" t="s">
        <v>22</v>
      </c>
      <c r="L905" s="4">
        <f t="shared" si="84"/>
        <v>41034.208333333336</v>
      </c>
      <c r="M905" s="4">
        <f t="shared" si="87"/>
        <v>41049.208333333336</v>
      </c>
      <c r="N905">
        <v>1336194000</v>
      </c>
      <c r="O905">
        <v>1337490000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5"/>
        <v>12</v>
      </c>
      <c r="G906" t="s">
        <v>14</v>
      </c>
      <c r="H906">
        <v>16</v>
      </c>
      <c r="I906" t="s">
        <v>21</v>
      </c>
      <c r="J906">
        <f t="shared" si="86"/>
        <v>49.69</v>
      </c>
      <c r="K906" t="s">
        <v>22</v>
      </c>
      <c r="L906" s="4">
        <f t="shared" si="84"/>
        <v>41186.208333333336</v>
      </c>
      <c r="M906" s="4">
        <f t="shared" si="87"/>
        <v>41190.208333333336</v>
      </c>
      <c r="N906">
        <v>1349326800</v>
      </c>
      <c r="O906">
        <v>1349672400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idden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5"/>
        <v>164</v>
      </c>
      <c r="G907" t="s">
        <v>20</v>
      </c>
      <c r="H907">
        <v>236</v>
      </c>
      <c r="I907" t="s">
        <v>21</v>
      </c>
      <c r="J907">
        <f t="shared" si="86"/>
        <v>54.89</v>
      </c>
      <c r="K907" t="s">
        <v>22</v>
      </c>
      <c r="L907" s="4">
        <f t="shared" si="84"/>
        <v>41536.208333333336</v>
      </c>
      <c r="M907" s="4">
        <f t="shared" si="87"/>
        <v>41539.208333333336</v>
      </c>
      <c r="N907">
        <v>1379566800</v>
      </c>
      <c r="O907">
        <v>1379826000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hidden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5"/>
        <v>163</v>
      </c>
      <c r="G908" t="s">
        <v>20</v>
      </c>
      <c r="H908">
        <v>191</v>
      </c>
      <c r="I908" t="s">
        <v>21</v>
      </c>
      <c r="J908">
        <f t="shared" si="86"/>
        <v>46.93</v>
      </c>
      <c r="K908" t="s">
        <v>22</v>
      </c>
      <c r="L908" s="4">
        <f t="shared" si="84"/>
        <v>42868.208333333328</v>
      </c>
      <c r="M908" s="4">
        <f t="shared" si="87"/>
        <v>42904.208333333328</v>
      </c>
      <c r="N908">
        <v>1494651600</v>
      </c>
      <c r="O908">
        <v>1497762000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5"/>
        <v>20</v>
      </c>
      <c r="G909" t="s">
        <v>14</v>
      </c>
      <c r="H909">
        <v>41</v>
      </c>
      <c r="I909" t="s">
        <v>21</v>
      </c>
      <c r="J909">
        <f t="shared" si="86"/>
        <v>44.95</v>
      </c>
      <c r="K909" t="s">
        <v>22</v>
      </c>
      <c r="L909" s="4">
        <f t="shared" si="84"/>
        <v>40660.208333333336</v>
      </c>
      <c r="M909" s="4">
        <f t="shared" si="87"/>
        <v>40667.208333333336</v>
      </c>
      <c r="N909">
        <v>1303880400</v>
      </c>
      <c r="O909">
        <v>1304485200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idden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5"/>
        <v>319</v>
      </c>
      <c r="G910" t="s">
        <v>20</v>
      </c>
      <c r="H910">
        <v>3934</v>
      </c>
      <c r="I910" t="s">
        <v>21</v>
      </c>
      <c r="J910">
        <f t="shared" si="86"/>
        <v>31</v>
      </c>
      <c r="K910" t="s">
        <v>22</v>
      </c>
      <c r="L910" s="4">
        <f t="shared" si="84"/>
        <v>41031.208333333336</v>
      </c>
      <c r="M910" s="4">
        <f t="shared" si="87"/>
        <v>41042.208333333336</v>
      </c>
      <c r="N910">
        <v>1335934800</v>
      </c>
      <c r="O910">
        <v>1336885200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idden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5"/>
        <v>479</v>
      </c>
      <c r="G911" t="s">
        <v>20</v>
      </c>
      <c r="H911">
        <v>80</v>
      </c>
      <c r="I911" t="s">
        <v>15</v>
      </c>
      <c r="J911">
        <f t="shared" si="86"/>
        <v>107.76</v>
      </c>
      <c r="K911" t="s">
        <v>16</v>
      </c>
      <c r="L911" s="4">
        <f t="shared" si="84"/>
        <v>43255.208333333328</v>
      </c>
      <c r="M911" s="4">
        <f t="shared" si="87"/>
        <v>43282.208333333328</v>
      </c>
      <c r="N911">
        <v>1528088400</v>
      </c>
      <c r="O911">
        <v>1530421200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5"/>
        <v>20</v>
      </c>
      <c r="G912" t="s">
        <v>74</v>
      </c>
      <c r="H912">
        <v>296</v>
      </c>
      <c r="I912" t="s">
        <v>21</v>
      </c>
      <c r="J912">
        <f t="shared" si="86"/>
        <v>102.08</v>
      </c>
      <c r="K912" t="s">
        <v>22</v>
      </c>
      <c r="L912" s="4">
        <f t="shared" si="84"/>
        <v>42026.25</v>
      </c>
      <c r="M912" s="4">
        <f t="shared" si="87"/>
        <v>42027.25</v>
      </c>
      <c r="N912">
        <v>1421906400</v>
      </c>
      <c r="O912">
        <v>1421992800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idden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5"/>
        <v>199</v>
      </c>
      <c r="G913" t="s">
        <v>20</v>
      </c>
      <c r="H913">
        <v>462</v>
      </c>
      <c r="I913" t="s">
        <v>21</v>
      </c>
      <c r="J913">
        <f t="shared" si="86"/>
        <v>24.98</v>
      </c>
      <c r="K913" t="s">
        <v>22</v>
      </c>
      <c r="L913" s="4">
        <f t="shared" si="84"/>
        <v>43717.208333333328</v>
      </c>
      <c r="M913" s="4">
        <f t="shared" si="87"/>
        <v>43719.208333333328</v>
      </c>
      <c r="N913">
        <v>1568005200</v>
      </c>
      <c r="O913">
        <v>1568178000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idden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5"/>
        <v>795</v>
      </c>
      <c r="G914" t="s">
        <v>20</v>
      </c>
      <c r="H914">
        <v>179</v>
      </c>
      <c r="I914" t="s">
        <v>21</v>
      </c>
      <c r="J914">
        <f t="shared" si="86"/>
        <v>79.94</v>
      </c>
      <c r="K914" t="s">
        <v>22</v>
      </c>
      <c r="L914" s="4">
        <f t="shared" si="84"/>
        <v>41157.208333333336</v>
      </c>
      <c r="M914" s="4">
        <f t="shared" si="87"/>
        <v>41170.208333333336</v>
      </c>
      <c r="N914">
        <v>1346821200</v>
      </c>
      <c r="O914">
        <v>1347944400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5"/>
        <v>51</v>
      </c>
      <c r="G915" t="s">
        <v>14</v>
      </c>
      <c r="H915">
        <v>523</v>
      </c>
      <c r="I915" t="s">
        <v>26</v>
      </c>
      <c r="J915">
        <f t="shared" si="86"/>
        <v>67.95</v>
      </c>
      <c r="K915" t="s">
        <v>27</v>
      </c>
      <c r="L915" s="4">
        <f t="shared" si="84"/>
        <v>43597.208333333328</v>
      </c>
      <c r="M915" s="4">
        <f t="shared" si="87"/>
        <v>43610.208333333328</v>
      </c>
      <c r="N915">
        <v>1557637200</v>
      </c>
      <c r="O915">
        <v>1558760400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5"/>
        <v>57</v>
      </c>
      <c r="G916" t="s">
        <v>14</v>
      </c>
      <c r="H916">
        <v>141</v>
      </c>
      <c r="I916" t="s">
        <v>40</v>
      </c>
      <c r="J916">
        <f t="shared" si="86"/>
        <v>26.07</v>
      </c>
      <c r="K916" t="s">
        <v>41</v>
      </c>
      <c r="L916" s="4">
        <f t="shared" si="84"/>
        <v>41490.208333333336</v>
      </c>
      <c r="M916" s="4">
        <f t="shared" si="87"/>
        <v>41502.208333333336</v>
      </c>
      <c r="N916">
        <v>1375592400</v>
      </c>
      <c r="O916">
        <v>1376629200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hidden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5"/>
        <v>156</v>
      </c>
      <c r="G917" t="s">
        <v>20</v>
      </c>
      <c r="H917">
        <v>1866</v>
      </c>
      <c r="I917" t="s">
        <v>40</v>
      </c>
      <c r="J917">
        <f t="shared" si="86"/>
        <v>105</v>
      </c>
      <c r="K917" t="s">
        <v>41</v>
      </c>
      <c r="L917" s="4">
        <f t="shared" si="84"/>
        <v>42976.208333333328</v>
      </c>
      <c r="M917" s="4">
        <f t="shared" si="87"/>
        <v>42985.208333333328</v>
      </c>
      <c r="N917">
        <v>1503982800</v>
      </c>
      <c r="O917">
        <v>1504760400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5"/>
        <v>36</v>
      </c>
      <c r="G918" t="s">
        <v>14</v>
      </c>
      <c r="H918">
        <v>52</v>
      </c>
      <c r="I918" t="s">
        <v>21</v>
      </c>
      <c r="J918">
        <f t="shared" si="86"/>
        <v>25.83</v>
      </c>
      <c r="K918" t="s">
        <v>22</v>
      </c>
      <c r="L918" s="4">
        <f t="shared" si="84"/>
        <v>41991.25</v>
      </c>
      <c r="M918" s="4">
        <f t="shared" si="87"/>
        <v>42000.25</v>
      </c>
      <c r="N918">
        <v>1418882400</v>
      </c>
      <c r="O918">
        <v>1419660000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5"/>
        <v>58</v>
      </c>
      <c r="G919" t="s">
        <v>47</v>
      </c>
      <c r="H919">
        <v>27</v>
      </c>
      <c r="I919" t="s">
        <v>40</v>
      </c>
      <c r="J919">
        <f t="shared" si="86"/>
        <v>77.67</v>
      </c>
      <c r="K919" t="s">
        <v>41</v>
      </c>
      <c r="L919" s="4">
        <f t="shared" si="84"/>
        <v>40722.208333333336</v>
      </c>
      <c r="M919" s="4">
        <f t="shared" si="87"/>
        <v>40746.208333333336</v>
      </c>
      <c r="N919">
        <v>1309237200</v>
      </c>
      <c r="O919">
        <v>1311310800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idden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5"/>
        <v>237</v>
      </c>
      <c r="G920" t="s">
        <v>20</v>
      </c>
      <c r="H920">
        <v>156</v>
      </c>
      <c r="I920" t="s">
        <v>98</v>
      </c>
      <c r="J920">
        <f t="shared" si="86"/>
        <v>57.83</v>
      </c>
      <c r="K920" t="s">
        <v>99</v>
      </c>
      <c r="L920" s="4">
        <f t="shared" si="84"/>
        <v>41117.208333333336</v>
      </c>
      <c r="M920" s="4">
        <f t="shared" si="87"/>
        <v>41128.208333333336</v>
      </c>
      <c r="N920">
        <v>1343365200</v>
      </c>
      <c r="O920">
        <v>1344315600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5"/>
        <v>59</v>
      </c>
      <c r="G921" t="s">
        <v>14</v>
      </c>
      <c r="H921">
        <v>225</v>
      </c>
      <c r="I921" t="s">
        <v>26</v>
      </c>
      <c r="J921">
        <f t="shared" si="86"/>
        <v>92.96</v>
      </c>
      <c r="K921" t="s">
        <v>27</v>
      </c>
      <c r="L921" s="4">
        <f t="shared" si="84"/>
        <v>43022.208333333328</v>
      </c>
      <c r="M921" s="4">
        <f t="shared" si="87"/>
        <v>43054.25</v>
      </c>
      <c r="N921">
        <v>1507957200</v>
      </c>
      <c r="O921">
        <v>1510725600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idden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5"/>
        <v>183</v>
      </c>
      <c r="G922" t="s">
        <v>20</v>
      </c>
      <c r="H922">
        <v>255</v>
      </c>
      <c r="I922" t="s">
        <v>21</v>
      </c>
      <c r="J922">
        <f t="shared" si="86"/>
        <v>37.950000000000003</v>
      </c>
      <c r="K922" t="s">
        <v>22</v>
      </c>
      <c r="L922" s="4">
        <f t="shared" si="84"/>
        <v>43503.25</v>
      </c>
      <c r="M922" s="4">
        <f t="shared" si="87"/>
        <v>43523.25</v>
      </c>
      <c r="N922">
        <v>1549519200</v>
      </c>
      <c r="O922">
        <v>1551247200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5"/>
        <v>1</v>
      </c>
      <c r="G923" t="s">
        <v>14</v>
      </c>
      <c r="H923">
        <v>38</v>
      </c>
      <c r="I923" t="s">
        <v>21</v>
      </c>
      <c r="J923">
        <f t="shared" si="86"/>
        <v>31.84</v>
      </c>
      <c r="K923" t="s">
        <v>22</v>
      </c>
      <c r="L923" s="4">
        <f t="shared" si="84"/>
        <v>40951.25</v>
      </c>
      <c r="M923" s="4">
        <f t="shared" si="87"/>
        <v>40965.25</v>
      </c>
      <c r="N923">
        <v>1329026400</v>
      </c>
      <c r="O923">
        <v>1330236000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idden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5"/>
        <v>176</v>
      </c>
      <c r="G924" t="s">
        <v>20</v>
      </c>
      <c r="H924">
        <v>2261</v>
      </c>
      <c r="I924" t="s">
        <v>21</v>
      </c>
      <c r="J924">
        <f t="shared" si="86"/>
        <v>40</v>
      </c>
      <c r="K924" t="s">
        <v>22</v>
      </c>
      <c r="L924" s="4">
        <f t="shared" si="84"/>
        <v>43443.25</v>
      </c>
      <c r="M924" s="4">
        <f t="shared" si="87"/>
        <v>43452.25</v>
      </c>
      <c r="N924">
        <v>1544335200</v>
      </c>
      <c r="O924">
        <v>1545112800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idden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5"/>
        <v>238</v>
      </c>
      <c r="G925" t="s">
        <v>20</v>
      </c>
      <c r="H925">
        <v>40</v>
      </c>
      <c r="I925" t="s">
        <v>21</v>
      </c>
      <c r="J925">
        <f t="shared" si="86"/>
        <v>101.1</v>
      </c>
      <c r="K925" t="s">
        <v>22</v>
      </c>
      <c r="L925" s="4">
        <f t="shared" si="84"/>
        <v>40373.208333333336</v>
      </c>
      <c r="M925" s="4">
        <f t="shared" si="87"/>
        <v>40374.208333333336</v>
      </c>
      <c r="N925">
        <v>1279083600</v>
      </c>
      <c r="O925">
        <v>1279170000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idden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5"/>
        <v>488</v>
      </c>
      <c r="G926" t="s">
        <v>20</v>
      </c>
      <c r="H926">
        <v>2289</v>
      </c>
      <c r="I926" t="s">
        <v>107</v>
      </c>
      <c r="J926">
        <f t="shared" si="86"/>
        <v>84.01</v>
      </c>
      <c r="K926" t="s">
        <v>108</v>
      </c>
      <c r="L926" s="4">
        <f t="shared" si="84"/>
        <v>43769.208333333328</v>
      </c>
      <c r="M926" s="4">
        <f t="shared" si="87"/>
        <v>43780.25</v>
      </c>
      <c r="N926">
        <v>1572498000</v>
      </c>
      <c r="O926">
        <v>1573452000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hidden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5"/>
        <v>224</v>
      </c>
      <c r="G927" t="s">
        <v>20</v>
      </c>
      <c r="H927">
        <v>65</v>
      </c>
      <c r="I927" t="s">
        <v>21</v>
      </c>
      <c r="J927">
        <f t="shared" si="86"/>
        <v>103.42</v>
      </c>
      <c r="K927" t="s">
        <v>22</v>
      </c>
      <c r="L927" s="4">
        <f t="shared" si="84"/>
        <v>43000.208333333328</v>
      </c>
      <c r="M927" s="4">
        <f t="shared" si="87"/>
        <v>43012.208333333328</v>
      </c>
      <c r="N927">
        <v>1506056400</v>
      </c>
      <c r="O927">
        <v>1507093200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5"/>
        <v>18</v>
      </c>
      <c r="G928" t="s">
        <v>14</v>
      </c>
      <c r="H928">
        <v>15</v>
      </c>
      <c r="I928" t="s">
        <v>21</v>
      </c>
      <c r="J928">
        <f t="shared" si="86"/>
        <v>105.13</v>
      </c>
      <c r="K928" t="s">
        <v>22</v>
      </c>
      <c r="L928" s="4">
        <f t="shared" si="84"/>
        <v>42502.208333333328</v>
      </c>
      <c r="M928" s="4">
        <f t="shared" si="87"/>
        <v>42506.208333333328</v>
      </c>
      <c r="N928">
        <v>1463029200</v>
      </c>
      <c r="O928">
        <v>1463374800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5"/>
        <v>46</v>
      </c>
      <c r="G929" t="s">
        <v>14</v>
      </c>
      <c r="H929">
        <v>37</v>
      </c>
      <c r="I929" t="s">
        <v>21</v>
      </c>
      <c r="J929">
        <f t="shared" si="86"/>
        <v>89.22</v>
      </c>
      <c r="K929" t="s">
        <v>22</v>
      </c>
      <c r="L929" s="4">
        <f t="shared" si="84"/>
        <v>41102.208333333336</v>
      </c>
      <c r="M929" s="4">
        <f t="shared" si="87"/>
        <v>41131.208333333336</v>
      </c>
      <c r="N929">
        <v>1342069200</v>
      </c>
      <c r="O929">
        <v>1344574800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idden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5"/>
        <v>117</v>
      </c>
      <c r="G930" t="s">
        <v>20</v>
      </c>
      <c r="H930">
        <v>3777</v>
      </c>
      <c r="I930" t="s">
        <v>107</v>
      </c>
      <c r="J930">
        <f t="shared" si="86"/>
        <v>52</v>
      </c>
      <c r="K930" t="s">
        <v>108</v>
      </c>
      <c r="L930" s="4">
        <f t="shared" si="84"/>
        <v>41637.25</v>
      </c>
      <c r="M930" s="4">
        <f t="shared" si="87"/>
        <v>41646.25</v>
      </c>
      <c r="N930">
        <v>1388296800</v>
      </c>
      <c r="O930">
        <v>1389074400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idden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5"/>
        <v>217</v>
      </c>
      <c r="G931" t="s">
        <v>20</v>
      </c>
      <c r="H931">
        <v>184</v>
      </c>
      <c r="I931" t="s">
        <v>40</v>
      </c>
      <c r="J931">
        <f t="shared" si="86"/>
        <v>64.959999999999994</v>
      </c>
      <c r="K931" t="s">
        <v>41</v>
      </c>
      <c r="L931" s="4">
        <f t="shared" si="84"/>
        <v>42858.208333333328</v>
      </c>
      <c r="M931" s="4">
        <f t="shared" si="87"/>
        <v>42872.208333333328</v>
      </c>
      <c r="N931">
        <v>1493787600</v>
      </c>
      <c r="O931">
        <v>1494997200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idden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5"/>
        <v>112</v>
      </c>
      <c r="G932" t="s">
        <v>20</v>
      </c>
      <c r="H932">
        <v>85</v>
      </c>
      <c r="I932" t="s">
        <v>21</v>
      </c>
      <c r="J932">
        <f t="shared" si="86"/>
        <v>46.24</v>
      </c>
      <c r="K932" t="s">
        <v>22</v>
      </c>
      <c r="L932" s="4">
        <f t="shared" si="84"/>
        <v>42060.25</v>
      </c>
      <c r="M932" s="4">
        <f t="shared" si="87"/>
        <v>42067.25</v>
      </c>
      <c r="N932">
        <v>1424844000</v>
      </c>
      <c r="O932">
        <v>1425448800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5"/>
        <v>73</v>
      </c>
      <c r="G933" t="s">
        <v>14</v>
      </c>
      <c r="H933">
        <v>112</v>
      </c>
      <c r="I933" t="s">
        <v>21</v>
      </c>
      <c r="J933">
        <f t="shared" si="86"/>
        <v>51.15</v>
      </c>
      <c r="K933" t="s">
        <v>22</v>
      </c>
      <c r="L933" s="4">
        <f t="shared" si="84"/>
        <v>41818.208333333336</v>
      </c>
      <c r="M933" s="4">
        <f t="shared" si="87"/>
        <v>41820.208333333336</v>
      </c>
      <c r="N933">
        <v>1403931600</v>
      </c>
      <c r="O933">
        <v>1404104400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idden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5"/>
        <v>212</v>
      </c>
      <c r="G934" t="s">
        <v>20</v>
      </c>
      <c r="H934">
        <v>144</v>
      </c>
      <c r="I934" t="s">
        <v>21</v>
      </c>
      <c r="J934">
        <f t="shared" si="86"/>
        <v>33.909999999999997</v>
      </c>
      <c r="K934" t="s">
        <v>22</v>
      </c>
      <c r="L934" s="4">
        <f t="shared" si="84"/>
        <v>41709.208333333336</v>
      </c>
      <c r="M934" s="4">
        <f t="shared" si="87"/>
        <v>41712.208333333336</v>
      </c>
      <c r="N934">
        <v>1394514000</v>
      </c>
      <c r="O934">
        <v>1394773200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idden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5"/>
        <v>240</v>
      </c>
      <c r="G935" t="s">
        <v>20</v>
      </c>
      <c r="H935">
        <v>1902</v>
      </c>
      <c r="I935" t="s">
        <v>21</v>
      </c>
      <c r="J935">
        <f t="shared" si="86"/>
        <v>92.02</v>
      </c>
      <c r="K935" t="s">
        <v>22</v>
      </c>
      <c r="L935" s="4">
        <f t="shared" si="84"/>
        <v>41372.208333333336</v>
      </c>
      <c r="M935" s="4">
        <f t="shared" si="87"/>
        <v>41385.208333333336</v>
      </c>
      <c r="N935">
        <v>1365397200</v>
      </c>
      <c r="O935">
        <v>1366520400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idden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5"/>
        <v>182</v>
      </c>
      <c r="G936" t="s">
        <v>20</v>
      </c>
      <c r="H936">
        <v>105</v>
      </c>
      <c r="I936" t="s">
        <v>21</v>
      </c>
      <c r="J936">
        <f t="shared" si="86"/>
        <v>107.43</v>
      </c>
      <c r="K936" t="s">
        <v>22</v>
      </c>
      <c r="L936" s="4">
        <f t="shared" ref="L936:L999" si="90">(((N936/60)/60)/24)+DATE(1970,1,1)</f>
        <v>42422.25</v>
      </c>
      <c r="M936" s="4">
        <f t="shared" si="87"/>
        <v>42428.25</v>
      </c>
      <c r="N936">
        <v>1456120800</v>
      </c>
      <c r="O936">
        <v>1456639200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hidden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5"/>
        <v>164</v>
      </c>
      <c r="G937" t="s">
        <v>20</v>
      </c>
      <c r="H937">
        <v>132</v>
      </c>
      <c r="I937" t="s">
        <v>21</v>
      </c>
      <c r="J937">
        <f t="shared" si="86"/>
        <v>75.849999999999994</v>
      </c>
      <c r="K937" t="s">
        <v>22</v>
      </c>
      <c r="L937" s="4">
        <f t="shared" si="90"/>
        <v>42209.208333333328</v>
      </c>
      <c r="M937" s="4">
        <f t="shared" si="87"/>
        <v>42216.208333333328</v>
      </c>
      <c r="N937">
        <v>1437714000</v>
      </c>
      <c r="O937">
        <v>1438318800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5"/>
        <v>2</v>
      </c>
      <c r="G938" t="s">
        <v>14</v>
      </c>
      <c r="H938">
        <v>21</v>
      </c>
      <c r="I938" t="s">
        <v>21</v>
      </c>
      <c r="J938">
        <f t="shared" si="86"/>
        <v>80.48</v>
      </c>
      <c r="K938" t="s">
        <v>22</v>
      </c>
      <c r="L938" s="4">
        <f t="shared" si="90"/>
        <v>43668.208333333328</v>
      </c>
      <c r="M938" s="4">
        <f t="shared" si="87"/>
        <v>43671.208333333328</v>
      </c>
      <c r="N938">
        <v>1563771600</v>
      </c>
      <c r="O938">
        <v>1564030800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5"/>
        <v>50</v>
      </c>
      <c r="G939" t="s">
        <v>74</v>
      </c>
      <c r="H939">
        <v>976</v>
      </c>
      <c r="I939" t="s">
        <v>21</v>
      </c>
      <c r="J939">
        <f t="shared" si="86"/>
        <v>86.98</v>
      </c>
      <c r="K939" t="s">
        <v>22</v>
      </c>
      <c r="L939" s="4">
        <f t="shared" si="90"/>
        <v>42334.25</v>
      </c>
      <c r="M939" s="4">
        <f t="shared" si="87"/>
        <v>42343.25</v>
      </c>
      <c r="N939">
        <v>1448517600</v>
      </c>
      <c r="O939">
        <v>1449295200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idden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5"/>
        <v>110</v>
      </c>
      <c r="G940" t="s">
        <v>20</v>
      </c>
      <c r="H940">
        <v>96</v>
      </c>
      <c r="I940" t="s">
        <v>21</v>
      </c>
      <c r="J940">
        <f t="shared" si="86"/>
        <v>105.14</v>
      </c>
      <c r="K940" t="s">
        <v>22</v>
      </c>
      <c r="L940" s="4">
        <f t="shared" si="90"/>
        <v>43263.208333333328</v>
      </c>
      <c r="M940" s="4">
        <f t="shared" si="87"/>
        <v>43299.208333333328</v>
      </c>
      <c r="N940">
        <v>1528779600</v>
      </c>
      <c r="O940">
        <v>1531890000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5"/>
        <v>49</v>
      </c>
      <c r="G941" t="s">
        <v>14</v>
      </c>
      <c r="H941">
        <v>67</v>
      </c>
      <c r="I941" t="s">
        <v>21</v>
      </c>
      <c r="J941">
        <f t="shared" si="86"/>
        <v>57.3</v>
      </c>
      <c r="K941" t="s">
        <v>22</v>
      </c>
      <c r="L941" s="4">
        <f t="shared" si="90"/>
        <v>40670.208333333336</v>
      </c>
      <c r="M941" s="4">
        <f t="shared" si="87"/>
        <v>40687.208333333336</v>
      </c>
      <c r="N941">
        <v>1304744400</v>
      </c>
      <c r="O941">
        <v>1306213200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5"/>
        <v>62</v>
      </c>
      <c r="G942" t="s">
        <v>47</v>
      </c>
      <c r="H942">
        <v>66</v>
      </c>
      <c r="I942" t="s">
        <v>15</v>
      </c>
      <c r="J942">
        <f t="shared" si="86"/>
        <v>93.35</v>
      </c>
      <c r="K942" t="s">
        <v>16</v>
      </c>
      <c r="L942" s="4">
        <f t="shared" si="90"/>
        <v>41244.25</v>
      </c>
      <c r="M942" s="4">
        <f t="shared" si="87"/>
        <v>41266.25</v>
      </c>
      <c r="N942">
        <v>1354341600</v>
      </c>
      <c r="O942">
        <v>1356242400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5"/>
        <v>13</v>
      </c>
      <c r="G943" t="s">
        <v>14</v>
      </c>
      <c r="H943">
        <v>78</v>
      </c>
      <c r="I943" t="s">
        <v>21</v>
      </c>
      <c r="J943">
        <f t="shared" si="86"/>
        <v>71.989999999999995</v>
      </c>
      <c r="K943" t="s">
        <v>22</v>
      </c>
      <c r="L943" s="4">
        <f t="shared" si="90"/>
        <v>40552.25</v>
      </c>
      <c r="M943" s="4">
        <f t="shared" si="87"/>
        <v>40587.25</v>
      </c>
      <c r="N943">
        <v>1294552800</v>
      </c>
      <c r="O943">
        <v>1297576800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5"/>
        <v>65</v>
      </c>
      <c r="G944" t="s">
        <v>14</v>
      </c>
      <c r="H944">
        <v>67</v>
      </c>
      <c r="I944" t="s">
        <v>26</v>
      </c>
      <c r="J944">
        <f t="shared" si="86"/>
        <v>92.61</v>
      </c>
      <c r="K944" t="s">
        <v>27</v>
      </c>
      <c r="L944" s="4">
        <f t="shared" si="90"/>
        <v>40568.25</v>
      </c>
      <c r="M944" s="4">
        <f t="shared" si="87"/>
        <v>40571.25</v>
      </c>
      <c r="N944">
        <v>1295935200</v>
      </c>
      <c r="O944">
        <v>1296194400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idden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5"/>
        <v>160</v>
      </c>
      <c r="G945" t="s">
        <v>20</v>
      </c>
      <c r="H945">
        <v>114</v>
      </c>
      <c r="I945" t="s">
        <v>21</v>
      </c>
      <c r="J945">
        <f t="shared" si="86"/>
        <v>104.99</v>
      </c>
      <c r="K945" t="s">
        <v>22</v>
      </c>
      <c r="L945" s="4">
        <f t="shared" si="90"/>
        <v>41906.208333333336</v>
      </c>
      <c r="M945" s="4">
        <f t="shared" si="87"/>
        <v>41941.208333333336</v>
      </c>
      <c r="N945">
        <v>1411534800</v>
      </c>
      <c r="O945">
        <v>1414558800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5"/>
        <v>81</v>
      </c>
      <c r="G946" t="s">
        <v>14</v>
      </c>
      <c r="H946">
        <v>263</v>
      </c>
      <c r="I946" t="s">
        <v>26</v>
      </c>
      <c r="J946">
        <f t="shared" si="86"/>
        <v>30.96</v>
      </c>
      <c r="K946" t="s">
        <v>27</v>
      </c>
      <c r="L946" s="4">
        <f t="shared" si="90"/>
        <v>42776.25</v>
      </c>
      <c r="M946" s="4">
        <f t="shared" si="87"/>
        <v>42795.25</v>
      </c>
      <c r="N946">
        <v>1486706400</v>
      </c>
      <c r="O946">
        <v>1488348000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5"/>
        <v>32</v>
      </c>
      <c r="G947" t="s">
        <v>14</v>
      </c>
      <c r="H947">
        <v>1691</v>
      </c>
      <c r="I947" t="s">
        <v>21</v>
      </c>
      <c r="J947">
        <f t="shared" si="86"/>
        <v>33</v>
      </c>
      <c r="K947" t="s">
        <v>22</v>
      </c>
      <c r="L947" s="4">
        <f t="shared" si="90"/>
        <v>41004.208333333336</v>
      </c>
      <c r="M947" s="4">
        <f t="shared" si="87"/>
        <v>41019.208333333336</v>
      </c>
      <c r="N947">
        <v>1333602000</v>
      </c>
      <c r="O947">
        <v>1334898000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5"/>
        <v>10</v>
      </c>
      <c r="G948" t="s">
        <v>14</v>
      </c>
      <c r="H948">
        <v>181</v>
      </c>
      <c r="I948" t="s">
        <v>21</v>
      </c>
      <c r="J948">
        <f t="shared" si="86"/>
        <v>84.19</v>
      </c>
      <c r="K948" t="s">
        <v>22</v>
      </c>
      <c r="L948" s="4">
        <f t="shared" si="90"/>
        <v>40710.208333333336</v>
      </c>
      <c r="M948" s="4">
        <f t="shared" si="87"/>
        <v>40712.208333333336</v>
      </c>
      <c r="N948">
        <v>1308200400</v>
      </c>
      <c r="O948">
        <v>1308373200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5"/>
        <v>27</v>
      </c>
      <c r="G949" t="s">
        <v>14</v>
      </c>
      <c r="H949">
        <v>13</v>
      </c>
      <c r="I949" t="s">
        <v>21</v>
      </c>
      <c r="J949">
        <f t="shared" si="86"/>
        <v>73.92</v>
      </c>
      <c r="K949" t="s">
        <v>22</v>
      </c>
      <c r="L949" s="4">
        <f t="shared" si="90"/>
        <v>41908.208333333336</v>
      </c>
      <c r="M949" s="4">
        <f t="shared" si="87"/>
        <v>41915.208333333336</v>
      </c>
      <c r="N949">
        <v>1411707600</v>
      </c>
      <c r="O949">
        <v>1412312400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5"/>
        <v>63</v>
      </c>
      <c r="G950" t="s">
        <v>74</v>
      </c>
      <c r="H950">
        <v>160</v>
      </c>
      <c r="I950" t="s">
        <v>21</v>
      </c>
      <c r="J950">
        <f t="shared" si="86"/>
        <v>36.99</v>
      </c>
      <c r="K950" t="s">
        <v>22</v>
      </c>
      <c r="L950" s="4">
        <f t="shared" si="90"/>
        <v>41985.25</v>
      </c>
      <c r="M950" s="4">
        <f t="shared" si="87"/>
        <v>41995.25</v>
      </c>
      <c r="N950">
        <v>1418364000</v>
      </c>
      <c r="O950">
        <v>1419228000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hidden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5"/>
        <v>161</v>
      </c>
      <c r="G951" t="s">
        <v>20</v>
      </c>
      <c r="H951">
        <v>203</v>
      </c>
      <c r="I951" t="s">
        <v>21</v>
      </c>
      <c r="J951">
        <f t="shared" si="86"/>
        <v>46.9</v>
      </c>
      <c r="K951" t="s">
        <v>22</v>
      </c>
      <c r="L951" s="4">
        <f t="shared" si="90"/>
        <v>42112.208333333328</v>
      </c>
      <c r="M951" s="4">
        <f t="shared" si="87"/>
        <v>42131.208333333328</v>
      </c>
      <c r="N951">
        <v>1429333200</v>
      </c>
      <c r="O951">
        <v>1430974800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5"/>
        <v>5</v>
      </c>
      <c r="G952" t="s">
        <v>14</v>
      </c>
      <c r="H952">
        <v>1</v>
      </c>
      <c r="I952" t="s">
        <v>21</v>
      </c>
      <c r="J952">
        <f t="shared" si="86"/>
        <v>5</v>
      </c>
      <c r="K952" t="s">
        <v>22</v>
      </c>
      <c r="L952" s="4">
        <f t="shared" si="90"/>
        <v>43571.208333333328</v>
      </c>
      <c r="M952" s="4">
        <f t="shared" si="87"/>
        <v>43576.208333333328</v>
      </c>
      <c r="N952">
        <v>1555390800</v>
      </c>
      <c r="O952">
        <v>1555822800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idden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5"/>
        <v>1097</v>
      </c>
      <c r="G953" t="s">
        <v>20</v>
      </c>
      <c r="H953">
        <v>1559</v>
      </c>
      <c r="I953" t="s">
        <v>21</v>
      </c>
      <c r="J953">
        <f t="shared" si="86"/>
        <v>102.02</v>
      </c>
      <c r="K953" t="s">
        <v>22</v>
      </c>
      <c r="L953" s="4">
        <f t="shared" si="90"/>
        <v>42730.25</v>
      </c>
      <c r="M953" s="4">
        <f t="shared" si="87"/>
        <v>42731.25</v>
      </c>
      <c r="N953">
        <v>1482732000</v>
      </c>
      <c r="O953">
        <v>1482818400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5"/>
        <v>70</v>
      </c>
      <c r="G954" t="s">
        <v>74</v>
      </c>
      <c r="H954">
        <v>2266</v>
      </c>
      <c r="I954" t="s">
        <v>21</v>
      </c>
      <c r="J954">
        <f t="shared" si="86"/>
        <v>45.01</v>
      </c>
      <c r="K954" t="s">
        <v>22</v>
      </c>
      <c r="L954" s="4">
        <f t="shared" si="90"/>
        <v>42591.208333333328</v>
      </c>
      <c r="M954" s="4">
        <f t="shared" si="87"/>
        <v>42605.208333333328</v>
      </c>
      <c r="N954">
        <v>1470718800</v>
      </c>
      <c r="O954">
        <v>1471928400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5"/>
        <v>60</v>
      </c>
      <c r="G955" t="s">
        <v>14</v>
      </c>
      <c r="H955">
        <v>21</v>
      </c>
      <c r="I955" t="s">
        <v>21</v>
      </c>
      <c r="J955">
        <f t="shared" si="86"/>
        <v>94.29</v>
      </c>
      <c r="K955" t="s">
        <v>22</v>
      </c>
      <c r="L955" s="4">
        <f t="shared" si="90"/>
        <v>42358.25</v>
      </c>
      <c r="M955" s="4">
        <f t="shared" si="87"/>
        <v>42394.25</v>
      </c>
      <c r="N955">
        <v>1450591200</v>
      </c>
      <c r="O955">
        <v>1453701600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idden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5"/>
        <v>367</v>
      </c>
      <c r="G956" t="s">
        <v>20</v>
      </c>
      <c r="H956">
        <v>1548</v>
      </c>
      <c r="I956" t="s">
        <v>26</v>
      </c>
      <c r="J956">
        <f t="shared" si="86"/>
        <v>101.02</v>
      </c>
      <c r="K956" t="s">
        <v>27</v>
      </c>
      <c r="L956" s="4">
        <f t="shared" si="90"/>
        <v>41174.208333333336</v>
      </c>
      <c r="M956" s="4">
        <f t="shared" si="87"/>
        <v>41198.208333333336</v>
      </c>
      <c r="N956">
        <v>1348290000</v>
      </c>
      <c r="O956">
        <v>1350363600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hidden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5"/>
        <v>1109</v>
      </c>
      <c r="G957" t="s">
        <v>20</v>
      </c>
      <c r="H957">
        <v>80</v>
      </c>
      <c r="I957" t="s">
        <v>21</v>
      </c>
      <c r="J957">
        <f t="shared" si="86"/>
        <v>97.04</v>
      </c>
      <c r="K957" t="s">
        <v>22</v>
      </c>
      <c r="L957" s="4">
        <f t="shared" si="90"/>
        <v>41238.25</v>
      </c>
      <c r="M957" s="4">
        <f t="shared" si="87"/>
        <v>41240.25</v>
      </c>
      <c r="N957">
        <v>1353823200</v>
      </c>
      <c r="O957">
        <v>1353996000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5"/>
        <v>19</v>
      </c>
      <c r="G958" t="s">
        <v>14</v>
      </c>
      <c r="H958">
        <v>830</v>
      </c>
      <c r="I958" t="s">
        <v>21</v>
      </c>
      <c r="J958">
        <f t="shared" si="86"/>
        <v>43.01</v>
      </c>
      <c r="K958" t="s">
        <v>22</v>
      </c>
      <c r="L958" s="4">
        <f t="shared" si="90"/>
        <v>42360.25</v>
      </c>
      <c r="M958" s="4">
        <f t="shared" si="87"/>
        <v>42364.25</v>
      </c>
      <c r="N958">
        <v>1450764000</v>
      </c>
      <c r="O958">
        <v>1451109600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idden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5"/>
        <v>127</v>
      </c>
      <c r="G959" t="s">
        <v>20</v>
      </c>
      <c r="H959">
        <v>131</v>
      </c>
      <c r="I959" t="s">
        <v>21</v>
      </c>
      <c r="J959">
        <f t="shared" si="86"/>
        <v>94.92</v>
      </c>
      <c r="K959" t="s">
        <v>22</v>
      </c>
      <c r="L959" s="4">
        <f t="shared" si="90"/>
        <v>40955.25</v>
      </c>
      <c r="M959" s="4">
        <f t="shared" si="87"/>
        <v>40958.25</v>
      </c>
      <c r="N959">
        <v>1329372000</v>
      </c>
      <c r="O959">
        <v>1329631200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5"/>
        <v>735</v>
      </c>
      <c r="G960" t="s">
        <v>20</v>
      </c>
      <c r="H960">
        <v>112</v>
      </c>
      <c r="I960" t="s">
        <v>21</v>
      </c>
      <c r="J960">
        <f t="shared" si="86"/>
        <v>72.150000000000006</v>
      </c>
      <c r="K960" t="s">
        <v>22</v>
      </c>
      <c r="L960" s="4">
        <f t="shared" si="90"/>
        <v>40350.208333333336</v>
      </c>
      <c r="M960" s="4">
        <f t="shared" si="87"/>
        <v>40372.208333333336</v>
      </c>
      <c r="N960">
        <v>1277096400</v>
      </c>
      <c r="O960">
        <v>1278997200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5"/>
        <v>5</v>
      </c>
      <c r="G961" t="s">
        <v>14</v>
      </c>
      <c r="H961">
        <v>130</v>
      </c>
      <c r="I961" t="s">
        <v>21</v>
      </c>
      <c r="J961">
        <f t="shared" si="86"/>
        <v>51.01</v>
      </c>
      <c r="K961" t="s">
        <v>22</v>
      </c>
      <c r="L961" s="4">
        <f t="shared" si="90"/>
        <v>40357.208333333336</v>
      </c>
      <c r="M961" s="4">
        <f t="shared" si="87"/>
        <v>40385.208333333336</v>
      </c>
      <c r="N961">
        <v>1277701200</v>
      </c>
      <c r="O961">
        <v>1280120400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5"/>
        <v>85</v>
      </c>
      <c r="G962" t="s">
        <v>14</v>
      </c>
      <c r="H962">
        <v>55</v>
      </c>
      <c r="I962" t="s">
        <v>21</v>
      </c>
      <c r="J962">
        <f t="shared" si="86"/>
        <v>85.05</v>
      </c>
      <c r="K962" t="s">
        <v>22</v>
      </c>
      <c r="L962" s="4">
        <f t="shared" si="90"/>
        <v>42408.25</v>
      </c>
      <c r="M962" s="4">
        <f t="shared" si="87"/>
        <v>42445.208333333328</v>
      </c>
      <c r="N962">
        <v>1454911200</v>
      </c>
      <c r="O962">
        <v>1458104400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hidden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1">ROUND((E963/D963)*100,0)</f>
        <v>119</v>
      </c>
      <c r="G963" t="s">
        <v>20</v>
      </c>
      <c r="H963">
        <v>155</v>
      </c>
      <c r="I963" t="s">
        <v>21</v>
      </c>
      <c r="J963">
        <f t="shared" ref="J963:J1001" si="92">IF(H963=0,0,ROUND(E963/H963,2))</f>
        <v>43.87</v>
      </c>
      <c r="K963" t="s">
        <v>22</v>
      </c>
      <c r="L963" s="4">
        <f t="shared" si="90"/>
        <v>40591.25</v>
      </c>
      <c r="M963" s="4">
        <f t="shared" ref="M963:M1001" si="93">(((O963/60)/60)/24)+DATE(1970,1,1)</f>
        <v>40595.25</v>
      </c>
      <c r="N963">
        <v>1297922400</v>
      </c>
      <c r="O963">
        <v>1298268000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hidden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1"/>
        <v>296</v>
      </c>
      <c r="G964" t="s">
        <v>20</v>
      </c>
      <c r="H964">
        <v>266</v>
      </c>
      <c r="I964" t="s">
        <v>21</v>
      </c>
      <c r="J964">
        <f t="shared" si="92"/>
        <v>40.06</v>
      </c>
      <c r="K964" t="s">
        <v>22</v>
      </c>
      <c r="L964" s="4">
        <f t="shared" si="90"/>
        <v>41592.25</v>
      </c>
      <c r="M964" s="4">
        <f t="shared" si="93"/>
        <v>41613.25</v>
      </c>
      <c r="N964">
        <v>1384408800</v>
      </c>
      <c r="O964">
        <v>1386223200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1"/>
        <v>85</v>
      </c>
      <c r="G965" t="s">
        <v>14</v>
      </c>
      <c r="H965">
        <v>114</v>
      </c>
      <c r="I965" t="s">
        <v>107</v>
      </c>
      <c r="J965">
        <f t="shared" si="92"/>
        <v>43.83</v>
      </c>
      <c r="K965" t="s">
        <v>108</v>
      </c>
      <c r="L965" s="4">
        <f t="shared" si="90"/>
        <v>40607.25</v>
      </c>
      <c r="M965" s="4">
        <f t="shared" si="93"/>
        <v>40613.25</v>
      </c>
      <c r="N965">
        <v>1299304800</v>
      </c>
      <c r="O965">
        <v>1299823200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idden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1"/>
        <v>356</v>
      </c>
      <c r="G966" t="s">
        <v>20</v>
      </c>
      <c r="H966">
        <v>155</v>
      </c>
      <c r="I966" t="s">
        <v>21</v>
      </c>
      <c r="J966">
        <f t="shared" si="92"/>
        <v>84.93</v>
      </c>
      <c r="K966" t="s">
        <v>22</v>
      </c>
      <c r="L966" s="4">
        <f t="shared" si="90"/>
        <v>42135.208333333328</v>
      </c>
      <c r="M966" s="4">
        <f t="shared" si="93"/>
        <v>42140.208333333328</v>
      </c>
      <c r="N966">
        <v>1431320400</v>
      </c>
      <c r="O966">
        <v>1431752400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idden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1"/>
        <v>386</v>
      </c>
      <c r="G967" t="s">
        <v>20</v>
      </c>
      <c r="H967">
        <v>207</v>
      </c>
      <c r="I967" t="s">
        <v>40</v>
      </c>
      <c r="J967">
        <f t="shared" si="92"/>
        <v>41.07</v>
      </c>
      <c r="K967" t="s">
        <v>41</v>
      </c>
      <c r="L967" s="4">
        <f t="shared" si="90"/>
        <v>40203.25</v>
      </c>
      <c r="M967" s="4">
        <f t="shared" si="93"/>
        <v>40243.25</v>
      </c>
      <c r="N967">
        <v>1264399200</v>
      </c>
      <c r="O967">
        <v>1267855200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idden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1"/>
        <v>792</v>
      </c>
      <c r="G968" t="s">
        <v>20</v>
      </c>
      <c r="H968">
        <v>245</v>
      </c>
      <c r="I968" t="s">
        <v>21</v>
      </c>
      <c r="J968">
        <f t="shared" si="92"/>
        <v>54.97</v>
      </c>
      <c r="K968" t="s">
        <v>22</v>
      </c>
      <c r="L968" s="4">
        <f t="shared" si="90"/>
        <v>42901.208333333328</v>
      </c>
      <c r="M968" s="4">
        <f t="shared" si="93"/>
        <v>42903.208333333328</v>
      </c>
      <c r="N968">
        <v>1497502800</v>
      </c>
      <c r="O968">
        <v>1497675600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idden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1"/>
        <v>137</v>
      </c>
      <c r="G969" t="s">
        <v>20</v>
      </c>
      <c r="H969">
        <v>1573</v>
      </c>
      <c r="I969" t="s">
        <v>21</v>
      </c>
      <c r="J969">
        <f t="shared" si="92"/>
        <v>77.010000000000005</v>
      </c>
      <c r="K969" t="s">
        <v>22</v>
      </c>
      <c r="L969" s="4">
        <f t="shared" si="90"/>
        <v>41005.208333333336</v>
      </c>
      <c r="M969" s="4">
        <f t="shared" si="93"/>
        <v>41042.208333333336</v>
      </c>
      <c r="N969">
        <v>1333688400</v>
      </c>
      <c r="O969">
        <v>1336885200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hidden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1"/>
        <v>338</v>
      </c>
      <c r="G970" t="s">
        <v>20</v>
      </c>
      <c r="H970">
        <v>114</v>
      </c>
      <c r="I970" t="s">
        <v>21</v>
      </c>
      <c r="J970">
        <f t="shared" si="92"/>
        <v>71.2</v>
      </c>
      <c r="K970" t="s">
        <v>22</v>
      </c>
      <c r="L970" s="4">
        <f t="shared" si="90"/>
        <v>40544.25</v>
      </c>
      <c r="M970" s="4">
        <f t="shared" si="93"/>
        <v>40559.25</v>
      </c>
      <c r="N970">
        <v>1293861600</v>
      </c>
      <c r="O970">
        <v>1295157600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idden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1"/>
        <v>108</v>
      </c>
      <c r="G971" t="s">
        <v>20</v>
      </c>
      <c r="H971">
        <v>93</v>
      </c>
      <c r="I971" t="s">
        <v>21</v>
      </c>
      <c r="J971">
        <f t="shared" si="92"/>
        <v>91.94</v>
      </c>
      <c r="K971" t="s">
        <v>22</v>
      </c>
      <c r="L971" s="4">
        <f t="shared" si="90"/>
        <v>43821.25</v>
      </c>
      <c r="M971" s="4">
        <f t="shared" si="93"/>
        <v>43828.25</v>
      </c>
      <c r="N971">
        <v>1576994400</v>
      </c>
      <c r="O971">
        <v>1577599200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1"/>
        <v>61</v>
      </c>
      <c r="G972" t="s">
        <v>14</v>
      </c>
      <c r="H972">
        <v>594</v>
      </c>
      <c r="I972" t="s">
        <v>21</v>
      </c>
      <c r="J972">
        <f t="shared" si="92"/>
        <v>97.07</v>
      </c>
      <c r="K972" t="s">
        <v>22</v>
      </c>
      <c r="L972" s="4">
        <f t="shared" si="90"/>
        <v>40672.208333333336</v>
      </c>
      <c r="M972" s="4">
        <f t="shared" si="93"/>
        <v>40673.208333333336</v>
      </c>
      <c r="N972">
        <v>1304917200</v>
      </c>
      <c r="O972">
        <v>1305003600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1"/>
        <v>28</v>
      </c>
      <c r="G973" t="s">
        <v>14</v>
      </c>
      <c r="H973">
        <v>24</v>
      </c>
      <c r="I973" t="s">
        <v>21</v>
      </c>
      <c r="J973">
        <f t="shared" si="92"/>
        <v>58.92</v>
      </c>
      <c r="K973" t="s">
        <v>22</v>
      </c>
      <c r="L973" s="4">
        <f t="shared" si="90"/>
        <v>41555.208333333336</v>
      </c>
      <c r="M973" s="4">
        <f t="shared" si="93"/>
        <v>41561.208333333336</v>
      </c>
      <c r="N973">
        <v>1381208400</v>
      </c>
      <c r="O973">
        <v>1381726800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hidden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1"/>
        <v>228</v>
      </c>
      <c r="G974" t="s">
        <v>20</v>
      </c>
      <c r="H974">
        <v>1681</v>
      </c>
      <c r="I974" t="s">
        <v>21</v>
      </c>
      <c r="J974">
        <f t="shared" si="92"/>
        <v>58.02</v>
      </c>
      <c r="K974" t="s">
        <v>22</v>
      </c>
      <c r="L974" s="4">
        <f t="shared" si="90"/>
        <v>41792.208333333336</v>
      </c>
      <c r="M974" s="4">
        <f t="shared" si="93"/>
        <v>41801.208333333336</v>
      </c>
      <c r="N974">
        <v>1401685200</v>
      </c>
      <c r="O974">
        <v>1402462800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1"/>
        <v>22</v>
      </c>
      <c r="G975" t="s">
        <v>14</v>
      </c>
      <c r="H975">
        <v>252</v>
      </c>
      <c r="I975" t="s">
        <v>21</v>
      </c>
      <c r="J975">
        <f t="shared" si="92"/>
        <v>103.87</v>
      </c>
      <c r="K975" t="s">
        <v>22</v>
      </c>
      <c r="L975" s="4">
        <f t="shared" si="90"/>
        <v>40522.25</v>
      </c>
      <c r="M975" s="4">
        <f t="shared" si="93"/>
        <v>40524.25</v>
      </c>
      <c r="N975">
        <v>1291960800</v>
      </c>
      <c r="O975">
        <v>1292133600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idden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1"/>
        <v>374</v>
      </c>
      <c r="G976" t="s">
        <v>20</v>
      </c>
      <c r="H976">
        <v>32</v>
      </c>
      <c r="I976" t="s">
        <v>21</v>
      </c>
      <c r="J976">
        <f t="shared" si="92"/>
        <v>93.47</v>
      </c>
      <c r="K976" t="s">
        <v>22</v>
      </c>
      <c r="L976" s="4">
        <f t="shared" si="90"/>
        <v>41412.208333333336</v>
      </c>
      <c r="M976" s="4">
        <f t="shared" si="93"/>
        <v>41413.208333333336</v>
      </c>
      <c r="N976">
        <v>1368853200</v>
      </c>
      <c r="O976">
        <v>1368939600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idden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1"/>
        <v>155</v>
      </c>
      <c r="G977" t="s">
        <v>20</v>
      </c>
      <c r="H977">
        <v>135</v>
      </c>
      <c r="I977" t="s">
        <v>21</v>
      </c>
      <c r="J977">
        <f t="shared" si="92"/>
        <v>61.97</v>
      </c>
      <c r="K977" t="s">
        <v>22</v>
      </c>
      <c r="L977" s="4">
        <f t="shared" si="90"/>
        <v>42337.25</v>
      </c>
      <c r="M977" s="4">
        <f t="shared" si="93"/>
        <v>42376.25</v>
      </c>
      <c r="N977">
        <v>1448776800</v>
      </c>
      <c r="O977">
        <v>1452146400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hidden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1"/>
        <v>322</v>
      </c>
      <c r="G978" t="s">
        <v>20</v>
      </c>
      <c r="H978">
        <v>140</v>
      </c>
      <c r="I978" t="s">
        <v>21</v>
      </c>
      <c r="J978">
        <f t="shared" si="92"/>
        <v>92.04</v>
      </c>
      <c r="K978" t="s">
        <v>22</v>
      </c>
      <c r="L978" s="4">
        <f t="shared" si="90"/>
        <v>40571.25</v>
      </c>
      <c r="M978" s="4">
        <f t="shared" si="93"/>
        <v>40577.25</v>
      </c>
      <c r="N978">
        <v>1296194400</v>
      </c>
      <c r="O978">
        <v>1296712800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1"/>
        <v>74</v>
      </c>
      <c r="G979" t="s">
        <v>14</v>
      </c>
      <c r="H979">
        <v>67</v>
      </c>
      <c r="I979" t="s">
        <v>21</v>
      </c>
      <c r="J979">
        <f t="shared" si="92"/>
        <v>77.27</v>
      </c>
      <c r="K979" t="s">
        <v>22</v>
      </c>
      <c r="L979" s="4">
        <f t="shared" si="90"/>
        <v>43138.25</v>
      </c>
      <c r="M979" s="4">
        <f t="shared" si="93"/>
        <v>43170.25</v>
      </c>
      <c r="N979">
        <v>1517983200</v>
      </c>
      <c r="O979">
        <v>1520748000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idden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1"/>
        <v>864</v>
      </c>
      <c r="G980" t="s">
        <v>20</v>
      </c>
      <c r="H980">
        <v>92</v>
      </c>
      <c r="I980" t="s">
        <v>21</v>
      </c>
      <c r="J980">
        <f t="shared" si="92"/>
        <v>93.92</v>
      </c>
      <c r="K980" t="s">
        <v>22</v>
      </c>
      <c r="L980" s="4">
        <f t="shared" si="90"/>
        <v>42686.25</v>
      </c>
      <c r="M980" s="4">
        <f t="shared" si="93"/>
        <v>42708.25</v>
      </c>
      <c r="N980">
        <v>1478930400</v>
      </c>
      <c r="O980">
        <v>1480831200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idden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1"/>
        <v>143</v>
      </c>
      <c r="G981" t="s">
        <v>20</v>
      </c>
      <c r="H981">
        <v>1015</v>
      </c>
      <c r="I981" t="s">
        <v>40</v>
      </c>
      <c r="J981">
        <f t="shared" si="92"/>
        <v>84.97</v>
      </c>
      <c r="K981" t="s">
        <v>41</v>
      </c>
      <c r="L981" s="4">
        <f t="shared" si="90"/>
        <v>42078.208333333328</v>
      </c>
      <c r="M981" s="4">
        <f t="shared" si="93"/>
        <v>42084.208333333328</v>
      </c>
      <c r="N981">
        <v>1426395600</v>
      </c>
      <c r="O981">
        <v>1426914000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1"/>
        <v>40</v>
      </c>
      <c r="G982" t="s">
        <v>14</v>
      </c>
      <c r="H982">
        <v>742</v>
      </c>
      <c r="I982" t="s">
        <v>21</v>
      </c>
      <c r="J982">
        <f t="shared" si="92"/>
        <v>105.97</v>
      </c>
      <c r="K982" t="s">
        <v>22</v>
      </c>
      <c r="L982" s="4">
        <f t="shared" si="90"/>
        <v>42307.208333333328</v>
      </c>
      <c r="M982" s="4">
        <f t="shared" si="93"/>
        <v>42312.25</v>
      </c>
      <c r="N982">
        <v>1446181200</v>
      </c>
      <c r="O982">
        <v>1446616800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idden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1"/>
        <v>178</v>
      </c>
      <c r="G983" t="s">
        <v>20</v>
      </c>
      <c r="H983">
        <v>323</v>
      </c>
      <c r="I983" t="s">
        <v>21</v>
      </c>
      <c r="J983">
        <f t="shared" si="92"/>
        <v>36.97</v>
      </c>
      <c r="K983" t="s">
        <v>22</v>
      </c>
      <c r="L983" s="4">
        <f t="shared" si="90"/>
        <v>43094.25</v>
      </c>
      <c r="M983" s="4">
        <f t="shared" si="93"/>
        <v>43127.25</v>
      </c>
      <c r="N983">
        <v>1514181600</v>
      </c>
      <c r="O983">
        <v>1517032800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1"/>
        <v>85</v>
      </c>
      <c r="G984" t="s">
        <v>14</v>
      </c>
      <c r="H984">
        <v>75</v>
      </c>
      <c r="I984" t="s">
        <v>21</v>
      </c>
      <c r="J984">
        <f t="shared" si="92"/>
        <v>81.53</v>
      </c>
      <c r="K984" t="s">
        <v>22</v>
      </c>
      <c r="L984" s="4">
        <f t="shared" si="90"/>
        <v>40743.208333333336</v>
      </c>
      <c r="M984" s="4">
        <f t="shared" si="93"/>
        <v>40745.208333333336</v>
      </c>
      <c r="N984">
        <v>1311051600</v>
      </c>
      <c r="O984">
        <v>1311224400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idden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1"/>
        <v>146</v>
      </c>
      <c r="G985" t="s">
        <v>20</v>
      </c>
      <c r="H985">
        <v>2326</v>
      </c>
      <c r="I985" t="s">
        <v>21</v>
      </c>
      <c r="J985">
        <f t="shared" si="92"/>
        <v>81</v>
      </c>
      <c r="K985" t="s">
        <v>22</v>
      </c>
      <c r="L985" s="4">
        <f t="shared" si="90"/>
        <v>43681.208333333328</v>
      </c>
      <c r="M985" s="4">
        <f t="shared" si="93"/>
        <v>43696.208333333328</v>
      </c>
      <c r="N985">
        <v>1564894800</v>
      </c>
      <c r="O985">
        <v>1566190800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hidden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1"/>
        <v>152</v>
      </c>
      <c r="G986" t="s">
        <v>20</v>
      </c>
      <c r="H986">
        <v>381</v>
      </c>
      <c r="I986" t="s">
        <v>21</v>
      </c>
      <c r="J986">
        <f t="shared" si="92"/>
        <v>26.01</v>
      </c>
      <c r="K986" t="s">
        <v>22</v>
      </c>
      <c r="L986" s="4">
        <f t="shared" si="90"/>
        <v>43716.208333333328</v>
      </c>
      <c r="M986" s="4">
        <f t="shared" si="93"/>
        <v>43742.208333333328</v>
      </c>
      <c r="N986">
        <v>1567918800</v>
      </c>
      <c r="O986">
        <v>1570165200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1"/>
        <v>67</v>
      </c>
      <c r="G987" t="s">
        <v>14</v>
      </c>
      <c r="H987">
        <v>4405</v>
      </c>
      <c r="I987" t="s">
        <v>21</v>
      </c>
      <c r="J987">
        <f t="shared" si="92"/>
        <v>26</v>
      </c>
      <c r="K987" t="s">
        <v>22</v>
      </c>
      <c r="L987" s="4">
        <f t="shared" si="90"/>
        <v>41614.25</v>
      </c>
      <c r="M987" s="4">
        <f t="shared" si="93"/>
        <v>41640.25</v>
      </c>
      <c r="N987">
        <v>1386309600</v>
      </c>
      <c r="O987">
        <v>1388556000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1"/>
        <v>40</v>
      </c>
      <c r="G988" t="s">
        <v>14</v>
      </c>
      <c r="H988">
        <v>92</v>
      </c>
      <c r="I988" t="s">
        <v>21</v>
      </c>
      <c r="J988">
        <f t="shared" si="92"/>
        <v>34.17</v>
      </c>
      <c r="K988" t="s">
        <v>22</v>
      </c>
      <c r="L988" s="4">
        <f t="shared" si="90"/>
        <v>40638.208333333336</v>
      </c>
      <c r="M988" s="4">
        <f t="shared" si="93"/>
        <v>40652.208333333336</v>
      </c>
      <c r="N988">
        <v>1301979600</v>
      </c>
      <c r="O988">
        <v>1303189200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idden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1"/>
        <v>217</v>
      </c>
      <c r="G989" t="s">
        <v>20</v>
      </c>
      <c r="H989">
        <v>480</v>
      </c>
      <c r="I989" t="s">
        <v>21</v>
      </c>
      <c r="J989">
        <f t="shared" si="92"/>
        <v>28</v>
      </c>
      <c r="K989" t="s">
        <v>22</v>
      </c>
      <c r="L989" s="4">
        <f t="shared" si="90"/>
        <v>42852.208333333328</v>
      </c>
      <c r="M989" s="4">
        <f t="shared" si="93"/>
        <v>42866.208333333328</v>
      </c>
      <c r="N989">
        <v>1493269200</v>
      </c>
      <c r="O989">
        <v>1494478800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1"/>
        <v>52</v>
      </c>
      <c r="G990" t="s">
        <v>14</v>
      </c>
      <c r="H990">
        <v>64</v>
      </c>
      <c r="I990" t="s">
        <v>21</v>
      </c>
      <c r="J990">
        <f t="shared" si="92"/>
        <v>76.55</v>
      </c>
      <c r="K990" t="s">
        <v>22</v>
      </c>
      <c r="L990" s="4">
        <f t="shared" si="90"/>
        <v>42686.25</v>
      </c>
      <c r="M990" s="4">
        <f t="shared" si="93"/>
        <v>42707.25</v>
      </c>
      <c r="N990">
        <v>1478930400</v>
      </c>
      <c r="O990">
        <v>1480744800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idden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1"/>
        <v>500</v>
      </c>
      <c r="G991" t="s">
        <v>20</v>
      </c>
      <c r="H991">
        <v>226</v>
      </c>
      <c r="I991" t="s">
        <v>21</v>
      </c>
      <c r="J991">
        <f t="shared" si="92"/>
        <v>53.05</v>
      </c>
      <c r="K991" t="s">
        <v>22</v>
      </c>
      <c r="L991" s="4">
        <f t="shared" si="90"/>
        <v>43571.208333333328</v>
      </c>
      <c r="M991" s="4">
        <f t="shared" si="93"/>
        <v>43576.208333333328</v>
      </c>
      <c r="N991">
        <v>1555390800</v>
      </c>
      <c r="O991">
        <v>1555822800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1"/>
        <v>88</v>
      </c>
      <c r="G992" t="s">
        <v>14</v>
      </c>
      <c r="H992">
        <v>64</v>
      </c>
      <c r="I992" t="s">
        <v>21</v>
      </c>
      <c r="J992">
        <f t="shared" si="92"/>
        <v>106.86</v>
      </c>
      <c r="K992" t="s">
        <v>22</v>
      </c>
      <c r="L992" s="4">
        <f t="shared" si="90"/>
        <v>42432.25</v>
      </c>
      <c r="M992" s="4">
        <f t="shared" si="93"/>
        <v>42454.208333333328</v>
      </c>
      <c r="N992">
        <v>1456984800</v>
      </c>
      <c r="O992">
        <v>1458882000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idden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1"/>
        <v>113</v>
      </c>
      <c r="G993" t="s">
        <v>20</v>
      </c>
      <c r="H993">
        <v>241</v>
      </c>
      <c r="I993" t="s">
        <v>21</v>
      </c>
      <c r="J993">
        <f t="shared" si="92"/>
        <v>46.02</v>
      </c>
      <c r="K993" t="s">
        <v>22</v>
      </c>
      <c r="L993" s="4">
        <f t="shared" si="90"/>
        <v>41907.208333333336</v>
      </c>
      <c r="M993" s="4">
        <f t="shared" si="93"/>
        <v>41911.208333333336</v>
      </c>
      <c r="N993">
        <v>1411621200</v>
      </c>
      <c r="O993">
        <v>1411966800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idden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1"/>
        <v>427</v>
      </c>
      <c r="G994" t="s">
        <v>20</v>
      </c>
      <c r="H994">
        <v>132</v>
      </c>
      <c r="I994" t="s">
        <v>21</v>
      </c>
      <c r="J994">
        <f t="shared" si="92"/>
        <v>100.17</v>
      </c>
      <c r="K994" t="s">
        <v>22</v>
      </c>
      <c r="L994" s="4">
        <f t="shared" si="90"/>
        <v>43227.208333333328</v>
      </c>
      <c r="M994" s="4">
        <f t="shared" si="93"/>
        <v>43241.208333333328</v>
      </c>
      <c r="N994">
        <v>1525669200</v>
      </c>
      <c r="O994">
        <v>1526878800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1"/>
        <v>78</v>
      </c>
      <c r="G995" t="s">
        <v>74</v>
      </c>
      <c r="H995">
        <v>75</v>
      </c>
      <c r="I995" t="s">
        <v>107</v>
      </c>
      <c r="J995">
        <f t="shared" si="92"/>
        <v>101.44</v>
      </c>
      <c r="K995" t="s">
        <v>108</v>
      </c>
      <c r="L995" s="4">
        <f t="shared" si="90"/>
        <v>42362.25</v>
      </c>
      <c r="M995" s="4">
        <f t="shared" si="93"/>
        <v>42379.25</v>
      </c>
      <c r="N995">
        <v>1450936800</v>
      </c>
      <c r="O995">
        <v>1452405600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1"/>
        <v>52</v>
      </c>
      <c r="G996" t="s">
        <v>14</v>
      </c>
      <c r="H996">
        <v>842</v>
      </c>
      <c r="I996" t="s">
        <v>21</v>
      </c>
      <c r="J996">
        <f t="shared" si="92"/>
        <v>87.97</v>
      </c>
      <c r="K996" t="s">
        <v>22</v>
      </c>
      <c r="L996" s="4">
        <f t="shared" si="90"/>
        <v>41929.208333333336</v>
      </c>
      <c r="M996" s="4">
        <f t="shared" si="93"/>
        <v>41935.208333333336</v>
      </c>
      <c r="N996">
        <v>1413522000</v>
      </c>
      <c r="O996">
        <v>1414040400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idden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1"/>
        <v>157</v>
      </c>
      <c r="G997" t="s">
        <v>20</v>
      </c>
      <c r="H997">
        <v>2043</v>
      </c>
      <c r="I997" t="s">
        <v>21</v>
      </c>
      <c r="J997">
        <f t="shared" si="92"/>
        <v>75</v>
      </c>
      <c r="K997" t="s">
        <v>22</v>
      </c>
      <c r="L997" s="4">
        <f t="shared" si="90"/>
        <v>43408.208333333328</v>
      </c>
      <c r="M997" s="4">
        <f t="shared" si="93"/>
        <v>43437.25</v>
      </c>
      <c r="N997">
        <v>1541307600</v>
      </c>
      <c r="O997">
        <v>1543816800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1"/>
        <v>73</v>
      </c>
      <c r="G998" t="s">
        <v>14</v>
      </c>
      <c r="H998">
        <v>112</v>
      </c>
      <c r="I998" t="s">
        <v>21</v>
      </c>
      <c r="J998">
        <f t="shared" si="92"/>
        <v>42.98</v>
      </c>
      <c r="K998" t="s">
        <v>22</v>
      </c>
      <c r="L998" s="4">
        <f t="shared" si="90"/>
        <v>41276.25</v>
      </c>
      <c r="M998" s="4">
        <f t="shared" si="93"/>
        <v>41306.25</v>
      </c>
      <c r="N998">
        <v>1357106400</v>
      </c>
      <c r="O998">
        <v>1359698400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1"/>
        <v>61</v>
      </c>
      <c r="G999" t="s">
        <v>74</v>
      </c>
      <c r="H999">
        <v>139</v>
      </c>
      <c r="I999" t="s">
        <v>107</v>
      </c>
      <c r="J999">
        <f t="shared" si="92"/>
        <v>33.119999999999997</v>
      </c>
      <c r="K999" t="s">
        <v>108</v>
      </c>
      <c r="L999" s="4">
        <f t="shared" si="90"/>
        <v>41659.25</v>
      </c>
      <c r="M999" s="4">
        <f t="shared" si="93"/>
        <v>41664.25</v>
      </c>
      <c r="N999">
        <v>1390197600</v>
      </c>
      <c r="O999">
        <v>1390629600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1"/>
        <v>57</v>
      </c>
      <c r="G1000" t="s">
        <v>14</v>
      </c>
      <c r="H1000">
        <v>374</v>
      </c>
      <c r="I1000" t="s">
        <v>21</v>
      </c>
      <c r="J1000">
        <f t="shared" si="92"/>
        <v>101.13</v>
      </c>
      <c r="K1000" t="s">
        <v>22</v>
      </c>
      <c r="L1000" s="4">
        <f t="shared" ref="L1000:L1001" si="96">(((N1000/60)/60)/24)+DATE(1970,1,1)</f>
        <v>40220.25</v>
      </c>
      <c r="M1000" s="4">
        <f t="shared" si="93"/>
        <v>40234.25</v>
      </c>
      <c r="N1000">
        <v>1265868000</v>
      </c>
      <c r="O1000">
        <v>1267077600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1"/>
        <v>57</v>
      </c>
      <c r="G1001" t="s">
        <v>74</v>
      </c>
      <c r="H1001">
        <v>1122</v>
      </c>
      <c r="I1001" t="s">
        <v>21</v>
      </c>
      <c r="J1001">
        <f t="shared" si="92"/>
        <v>55.99</v>
      </c>
      <c r="K1001" t="s">
        <v>22</v>
      </c>
      <c r="L1001" s="4">
        <f t="shared" si="96"/>
        <v>42550.208333333328</v>
      </c>
      <c r="M1001" s="4">
        <f t="shared" si="93"/>
        <v>42557.208333333328</v>
      </c>
      <c r="N1001">
        <v>1467176400</v>
      </c>
      <c r="O1001">
        <v>1467781200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5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ellIs" dxfId="19" priority="1" operator="equal">
      <formula>"successful"</formula>
    </cfRule>
    <cfRule type="cellIs" dxfId="18" priority="2" operator="equal">
      <formula>"canceled"</formula>
    </cfRule>
    <cfRule type="cellIs" dxfId="17" priority="3" operator="equal">
      <formula>"failed"</formula>
    </cfRule>
    <cfRule type="cellIs" dxfId="16" priority="4" operator="equal">
      <formula>"live"</formula>
    </cfRule>
    <cfRule type="colorScale" priority="6">
      <colorScale>
        <cfvo type="num" val="0"/>
        <cfvo type="num" val="100"/>
        <cfvo type="num" val="200"/>
        <color theme="5" tint="0.39997558519241921"/>
        <color theme="7" tint="0.59999389629810485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6BD8-E3E3-4D8B-A520-9D5293EE3CBB}">
  <dimension ref="A1:F14"/>
  <sheetViews>
    <sheetView workbookViewId="0">
      <selection activeCell="I18" sqref="I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2069</v>
      </c>
    </row>
    <row r="3" spans="1:6" x14ac:dyDescent="0.3">
      <c r="A3" s="5" t="s">
        <v>2070</v>
      </c>
      <c r="B3" s="5" t="s">
        <v>2068</v>
      </c>
    </row>
    <row r="4" spans="1:6" x14ac:dyDescent="0.3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6" t="s">
        <v>2035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6" t="s">
        <v>2036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6" t="s">
        <v>2037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6" t="s">
        <v>2038</v>
      </c>
      <c r="B8" s="8"/>
      <c r="C8" s="8"/>
      <c r="D8" s="8"/>
      <c r="E8" s="8">
        <v>4</v>
      </c>
      <c r="F8" s="8">
        <v>4</v>
      </c>
    </row>
    <row r="9" spans="1:6" x14ac:dyDescent="0.3">
      <c r="A9" s="6" t="s">
        <v>2039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6" t="s">
        <v>2040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6" t="s">
        <v>2041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6" t="s">
        <v>2042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6" t="s">
        <v>2043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6" t="s">
        <v>2034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4416-CBEB-4762-85B6-CEE72DD65B93}">
  <dimension ref="A1:F30"/>
  <sheetViews>
    <sheetView workbookViewId="0">
      <selection activeCell="H25" sqref="H2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2069</v>
      </c>
    </row>
    <row r="2" spans="1:6" x14ac:dyDescent="0.3">
      <c r="A2" s="5" t="s">
        <v>2030</v>
      </c>
      <c r="B2" t="s">
        <v>2069</v>
      </c>
    </row>
    <row r="4" spans="1:6" x14ac:dyDescent="0.3">
      <c r="A4" s="5" t="s">
        <v>2070</v>
      </c>
      <c r="B4" s="5" t="s">
        <v>2068</v>
      </c>
    </row>
    <row r="5" spans="1:6" x14ac:dyDescent="0.3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6" t="s">
        <v>2044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6" t="s">
        <v>2053</v>
      </c>
      <c r="B7" s="8"/>
      <c r="C7" s="8"/>
      <c r="D7" s="8"/>
      <c r="E7" s="8">
        <v>4</v>
      </c>
      <c r="F7" s="8">
        <v>4</v>
      </c>
    </row>
    <row r="8" spans="1:6" x14ac:dyDescent="0.3">
      <c r="A8" s="6" t="s">
        <v>2045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6" t="s">
        <v>2046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6" t="s">
        <v>2054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6" t="s">
        <v>2061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6" t="s">
        <v>2050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6" t="s">
        <v>2055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6" t="s">
        <v>2056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6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6" t="s">
        <v>2051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6" t="s">
        <v>2062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6" t="s">
        <v>2060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6" t="s">
        <v>2067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6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6" t="s">
        <v>2058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6" t="s">
        <v>2047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6" t="s">
        <v>2048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6" t="s">
        <v>2049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6" t="s">
        <v>2064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6" t="s">
        <v>2052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6" t="s">
        <v>2065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6" t="s">
        <v>2066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6" t="s">
        <v>2059</v>
      </c>
      <c r="B29" s="8"/>
      <c r="C29" s="8"/>
      <c r="D29" s="8"/>
      <c r="E29" s="8">
        <v>3</v>
      </c>
      <c r="F29" s="8">
        <v>3</v>
      </c>
    </row>
    <row r="30" spans="1:6" x14ac:dyDescent="0.3">
      <c r="A30" s="6" t="s">
        <v>2034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AF65-14B9-461A-ACB0-D7B3B219D639}">
  <dimension ref="A1:H13"/>
  <sheetViews>
    <sheetView workbookViewId="0">
      <selection activeCell="G19" sqref="G19"/>
    </sheetView>
  </sheetViews>
  <sheetFormatPr defaultRowHeight="15.6" x14ac:dyDescent="0.3"/>
  <cols>
    <col min="1" max="1" width="28.59765625" bestFit="1" customWidth="1"/>
    <col min="2" max="2" width="19.296875" bestFit="1" customWidth="1"/>
    <col min="3" max="3" width="14.59765625" bestFit="1" customWidth="1"/>
    <col min="4" max="4" width="17.796875" bestFit="1" customWidth="1"/>
    <col min="5" max="5" width="14.796875" bestFit="1" customWidth="1"/>
    <col min="6" max="6" width="22.8984375" style="13" bestFit="1" customWidth="1"/>
    <col min="7" max="7" width="18.19921875" bestFit="1" customWidth="1"/>
    <col min="8" max="8" width="21.3984375" bestFit="1" customWidth="1"/>
  </cols>
  <sheetData>
    <row r="1" spans="1:8" x14ac:dyDescent="0.3">
      <c r="A1" s="9" t="s">
        <v>2074</v>
      </c>
      <c r="B1" s="9" t="s">
        <v>2075</v>
      </c>
      <c r="C1" s="9" t="s">
        <v>2076</v>
      </c>
      <c r="D1" s="9" t="s">
        <v>2077</v>
      </c>
      <c r="E1" s="9" t="s">
        <v>2078</v>
      </c>
      <c r="F1" s="12" t="s">
        <v>2079</v>
      </c>
      <c r="G1" s="9" t="s">
        <v>2080</v>
      </c>
      <c r="H1" s="9" t="s">
        <v>2081</v>
      </c>
    </row>
    <row r="2" spans="1:8" x14ac:dyDescent="0.3">
      <c r="A2" s="10" t="s">
        <v>2082</v>
      </c>
      <c r="B2">
        <f>COUNTIFS(Crowdfunding!$G:$G,"successful", Crowdfunding!$D:$D, "&lt;1000")</f>
        <v>30</v>
      </c>
      <c r="C2">
        <f>COUNTIFS(Crowdfunding!$G:$G,"failed", Crowdfunding!$D:$D, "&lt;1000")</f>
        <v>20</v>
      </c>
      <c r="D2">
        <f>COUNTIFS(Crowdfunding!$G:$G,"canceled", Crowdfunding!$D:$D, "&lt;1000")</f>
        <v>1</v>
      </c>
      <c r="E2">
        <f>B2+C2+D2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">
      <c r="A3" s="10" t="s">
        <v>2083</v>
      </c>
      <c r="B3">
        <f>COUNTIFS(Crowdfunding!$G:$G,"successful", Crowdfunding!$D:$D, "&gt;=1000",Crowdfunding!$D:$D,"&lt;5000")</f>
        <v>191</v>
      </c>
      <c r="C3">
        <f>COUNTIFS(Crowdfunding!$G:$G,"failed", Crowdfunding!$D:$D, "&gt;=1000",Crowdfunding!$D:$D,"&lt;5000")</f>
        <v>38</v>
      </c>
      <c r="D3">
        <f>COUNTIFS(Crowdfunding!$G:$G,"canceled", Crowdfunding!$D:$D, "&gt;=1000",Crowdfunding!$D:$D,"&lt;5000")</f>
        <v>2</v>
      </c>
      <c r="E3">
        <f t="shared" ref="E3:E13" si="0">B3+C3+D3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">
      <c r="A4" s="10" t="s">
        <v>2084</v>
      </c>
      <c r="B4">
        <f>COUNTIFS(Crowdfunding!$G:$G,"successful", Crowdfunding!$D:$D, "&gt;=5000",Crowdfunding!$D:$D,"&lt;9999")</f>
        <v>164</v>
      </c>
      <c r="C4">
        <f>COUNTIFS(Crowdfunding!$G:$G,"failed", Crowdfunding!$D:$D, "&gt;=5000",Crowdfunding!$D:$D,"&lt;9999")</f>
        <v>126</v>
      </c>
      <c r="D4">
        <f>COUNTIFS(Crowdfunding!$G:$G,"canceled", Crowdfunding!$D:$D, "&gt;=5000",Crowdfunding!$D:$D,"&lt;9999")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">
      <c r="A5" s="10" t="s">
        <v>2085</v>
      </c>
      <c r="B5">
        <f>COUNTIFS(Crowdfunding!$G:$G,"successful", Crowdfunding!$D:$D, "&gt;=10000",Crowdfunding!$D:$D,"&lt;15000")</f>
        <v>4</v>
      </c>
      <c r="C5">
        <f>COUNTIFS(Crowdfunding!$G:$G,"failed", Crowdfunding!$D:$D, "&gt;=10000",Crowdfunding!$D:$D,"&lt;15000")</f>
        <v>5</v>
      </c>
      <c r="D5">
        <f>COUNTIFS(Crowdfunding!$G:$G,"canceled", Crowdfunding!$D:$D, "&gt;=10000",Crowdfunding!$D:$D,"&lt;15000")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">
      <c r="A6" s="10" t="s">
        <v>2086</v>
      </c>
      <c r="B6">
        <f>COUNTIFS(Crowdfunding!$G:$G,"successful", Crowdfunding!$D:$D, "&gt;=15000",Crowdfunding!$D:$D,"&lt;20000")</f>
        <v>10</v>
      </c>
      <c r="C6">
        <f>COUNTIFS(Crowdfunding!$G:$G,"failed", Crowdfunding!$D:$D, "&gt;=15000",Crowdfunding!$D:$D,"&lt;20000")</f>
        <v>0</v>
      </c>
      <c r="D6">
        <f>COUNTIFS(Crowdfunding!$G:$G,"canceled", Crowdfunding!$D:$D, "&gt;=15000",Crowdfunding!$D:$D,"&lt;20000")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">
      <c r="A7" s="10" t="s">
        <v>2087</v>
      </c>
      <c r="B7">
        <f>COUNTIFS(Crowdfunding!$G:$G,"successful", Crowdfunding!$D:$D, "&gt;=20000",Crowdfunding!$D:$D,"&lt;25000")</f>
        <v>7</v>
      </c>
      <c r="C7">
        <f>COUNTIFS(Crowdfunding!$G:$G,"failed", Crowdfunding!$D:$D, "&gt;=20000",Crowdfunding!$D:$D,"&lt;25000")</f>
        <v>0</v>
      </c>
      <c r="D7">
        <f>COUNTIFS(Crowdfunding!$G:$G,"canceled", Crowdfunding!$D:$D, "&gt;=20000",Crowdfunding!$D:$D,"&lt;25000")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">
      <c r="A8" s="10" t="s">
        <v>2088</v>
      </c>
      <c r="B8">
        <f>COUNTIFS(Crowdfunding!$G:$G,"successful", Crowdfunding!$D:$D, "&gt;=25000",Crowdfunding!$D:$D,"&lt;30000")</f>
        <v>11</v>
      </c>
      <c r="C8">
        <f>COUNTIFS(Crowdfunding!$G:$G,"failed", Crowdfunding!$D:$D, "&gt;=25000",Crowdfunding!$D:$D,"&lt;30000")</f>
        <v>3</v>
      </c>
      <c r="D8">
        <f>COUNTIFS(Crowdfunding!$G:$G,"canceled", Crowdfunding!$D:$D, "&gt;=25000",Crowdfunding!$D:$D,"&lt;30000")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">
      <c r="A9" s="10" t="s">
        <v>2089</v>
      </c>
      <c r="B9">
        <f>COUNTIFS(Crowdfunding!$G:$G,"successful", Crowdfunding!$D:$D, "&gt;=30000",Crowdfunding!$D:$D,"&lt;35000")</f>
        <v>7</v>
      </c>
      <c r="C9">
        <f>COUNTIFS(Crowdfunding!$G:$G,"failed", Crowdfunding!$D:$D, "&gt;=30000",Crowdfunding!$D:$D,"&lt;35000")</f>
        <v>0</v>
      </c>
      <c r="D9">
        <f>COUNTIFS(Crowdfunding!$G:$G,"canceled", Crowdfunding!$D:$D, "&gt;=30000",Crowdfunding!$D:$D,"&lt;35000")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">
      <c r="A10" s="10" t="s">
        <v>2090</v>
      </c>
      <c r="B10">
        <f>COUNTIFS(Crowdfunding!$G:$G,"successful", Crowdfunding!$D:$D, "&gt;=35000",Crowdfunding!$D:$D,"&lt;40000")</f>
        <v>8</v>
      </c>
      <c r="C10">
        <f>COUNTIFS(Crowdfunding!$G:$G,"failed", Crowdfunding!$D:$D, "&gt;=35000",Crowdfunding!$D:$D,"&lt;40000")</f>
        <v>3</v>
      </c>
      <c r="D10">
        <f>COUNTIFS(Crowdfunding!$G:$G,"canceled", Crowdfunding!$D:$D, "&gt;=35000",Crowdfunding!$D:$D,"&lt;40000")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">
      <c r="A11" s="10" t="s">
        <v>2091</v>
      </c>
      <c r="B11">
        <f>COUNTIFS(Crowdfunding!$G:$G,"successful", Crowdfunding!$D:$D, "&gt;=40000",Crowdfunding!$D:$D,"&lt;45000")</f>
        <v>11</v>
      </c>
      <c r="C11">
        <f>COUNTIFS(Crowdfunding!$G:$G,"failed", Crowdfunding!$D:$D, "&gt;=40000",Crowdfunding!$D:$D,"&lt;45000")</f>
        <v>3</v>
      </c>
      <c r="D11">
        <f>COUNTIFS(Crowdfunding!$G:$G,"canceled", Crowdfunding!$D:$D, "&gt;=40000",Crowdfunding!$D:$D,"&lt;45000")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">
      <c r="A12" s="10" t="s">
        <v>2092</v>
      </c>
      <c r="B12">
        <f>COUNTIFS(Crowdfunding!$G:$G,"successful", Crowdfunding!$D:$D, "&gt;=45000",Crowdfunding!$D:$D,"&lt;50000")</f>
        <v>8</v>
      </c>
      <c r="C12">
        <f>COUNTIFS(Crowdfunding!$G:$G,"failed", Crowdfunding!$D:$D, "&gt;=45000",Crowdfunding!$D:$D,"&lt;50000")</f>
        <v>3</v>
      </c>
      <c r="D12">
        <f>COUNTIFS(Crowdfunding!$G:$G,"canceled", Crowdfunding!$D:$D, "&gt;=45000",Crowdfunding!$D:$D,"&lt;50000")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3">
      <c r="A13" s="11" t="s">
        <v>2093</v>
      </c>
      <c r="B13">
        <f>COUNTIFS(Crowdfunding!$G:$G,"successful", Crowdfunding!$D:$D, "&gt;=50000")</f>
        <v>114</v>
      </c>
      <c r="C13">
        <f>COUNTIFS(Crowdfunding!$G:$G,"failed", Crowdfunding!$D:$D, "&gt;=50000")</f>
        <v>163</v>
      </c>
      <c r="D13">
        <f>COUNTIFS(Crowdfunding!$G:$G,"canceled", Crowdfunding!$D:$D, 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7E19-F4AC-4B95-BA5A-4BB7F9A1704E}">
  <dimension ref="A1:L566"/>
  <sheetViews>
    <sheetView workbookViewId="0">
      <selection activeCell="I10" sqref="I10"/>
    </sheetView>
  </sheetViews>
  <sheetFormatPr defaultRowHeight="15.6" x14ac:dyDescent="0.3"/>
  <cols>
    <col min="2" max="2" width="13.19921875" bestFit="1" customWidth="1"/>
    <col min="5" max="5" width="13.19921875" bestFit="1" customWidth="1"/>
    <col min="7" max="7" width="9.8984375" customWidth="1"/>
    <col min="8" max="8" width="13.296875" customWidth="1"/>
    <col min="9" max="9" width="17.59765625" customWidth="1"/>
    <col min="10" max="10" width="14.5" customWidth="1"/>
  </cols>
  <sheetData>
    <row r="1" spans="1:12" x14ac:dyDescent="0.3">
      <c r="A1" s="1" t="s">
        <v>4</v>
      </c>
      <c r="B1" s="1" t="s">
        <v>5</v>
      </c>
      <c r="D1" s="1" t="s">
        <v>4</v>
      </c>
      <c r="E1" s="1" t="s">
        <v>5</v>
      </c>
      <c r="F1" t="s">
        <v>2100</v>
      </c>
      <c r="G1" t="s">
        <v>2094</v>
      </c>
      <c r="H1" t="s">
        <v>2095</v>
      </c>
      <c r="I1" t="s">
        <v>2096</v>
      </c>
      <c r="J1" t="s">
        <v>2097</v>
      </c>
      <c r="K1" t="s">
        <v>2098</v>
      </c>
      <c r="L1" t="s">
        <v>2099</v>
      </c>
    </row>
    <row r="2" spans="1:12" x14ac:dyDescent="0.3">
      <c r="A2" t="s">
        <v>20</v>
      </c>
      <c r="B2">
        <v>158</v>
      </c>
      <c r="D2" t="s">
        <v>14</v>
      </c>
      <c r="E2">
        <v>0</v>
      </c>
      <c r="F2" t="s">
        <v>20</v>
      </c>
      <c r="G2">
        <f>AVERAGE(B:B)</f>
        <v>851.14690265486729</v>
      </c>
      <c r="H2">
        <f>MEDIAN(B:B)</f>
        <v>201</v>
      </c>
      <c r="I2">
        <f>MIN(B:B)</f>
        <v>16</v>
      </c>
      <c r="J2">
        <f>MAX(B:B)</f>
        <v>7295</v>
      </c>
      <c r="K2">
        <f>_xlfn.VAR.P(B:B)</f>
        <v>1603373.7324019109</v>
      </c>
      <c r="L2">
        <f>_xlfn.STDEV.P(B:B)</f>
        <v>1266.2439466397898</v>
      </c>
    </row>
    <row r="3" spans="1:12" x14ac:dyDescent="0.3">
      <c r="A3" t="s">
        <v>20</v>
      </c>
      <c r="B3">
        <v>1425</v>
      </c>
      <c r="D3" t="s">
        <v>14</v>
      </c>
      <c r="E3">
        <v>24</v>
      </c>
      <c r="F3" t="s">
        <v>14</v>
      </c>
      <c r="G3">
        <f>AVERAGE(E:E)</f>
        <v>585.61538461538464</v>
      </c>
      <c r="H3">
        <f>MEDIAN(E:E)</f>
        <v>114.5</v>
      </c>
      <c r="I3">
        <f>MIN(E:E)</f>
        <v>0</v>
      </c>
      <c r="J3">
        <f>MAX(E:E)</f>
        <v>6080</v>
      </c>
      <c r="K3">
        <f>_xlfn.VAR.P(E:E)</f>
        <v>921574.68174133555</v>
      </c>
      <c r="L3">
        <f>_xlfn.STDEV.P(E:E)</f>
        <v>959.98681331637863</v>
      </c>
    </row>
    <row r="4" spans="1:12" x14ac:dyDescent="0.3">
      <c r="A4" t="s">
        <v>20</v>
      </c>
      <c r="B4">
        <v>174</v>
      </c>
      <c r="D4" t="s">
        <v>14</v>
      </c>
      <c r="E4">
        <v>53</v>
      </c>
    </row>
    <row r="5" spans="1:12" x14ac:dyDescent="0.3">
      <c r="A5" t="s">
        <v>20</v>
      </c>
      <c r="B5">
        <v>227</v>
      </c>
      <c r="D5" t="s">
        <v>14</v>
      </c>
      <c r="E5">
        <v>18</v>
      </c>
    </row>
    <row r="6" spans="1:12" x14ac:dyDescent="0.3">
      <c r="A6" t="s">
        <v>20</v>
      </c>
      <c r="B6">
        <v>220</v>
      </c>
      <c r="D6" t="s">
        <v>14</v>
      </c>
      <c r="E6">
        <v>44</v>
      </c>
    </row>
    <row r="7" spans="1:12" x14ac:dyDescent="0.3">
      <c r="A7" t="s">
        <v>20</v>
      </c>
      <c r="B7">
        <v>98</v>
      </c>
      <c r="D7" t="s">
        <v>14</v>
      </c>
      <c r="E7">
        <v>27</v>
      </c>
    </row>
    <row r="8" spans="1:12" x14ac:dyDescent="0.3">
      <c r="A8" t="s">
        <v>20</v>
      </c>
      <c r="B8">
        <v>100</v>
      </c>
      <c r="D8" t="s">
        <v>14</v>
      </c>
      <c r="E8">
        <v>55</v>
      </c>
    </row>
    <row r="9" spans="1:12" x14ac:dyDescent="0.3">
      <c r="A9" t="s">
        <v>20</v>
      </c>
      <c r="B9">
        <v>1249</v>
      </c>
      <c r="D9" t="s">
        <v>14</v>
      </c>
      <c r="E9">
        <v>200</v>
      </c>
    </row>
    <row r="10" spans="1:12" x14ac:dyDescent="0.3">
      <c r="A10" t="s">
        <v>20</v>
      </c>
      <c r="B10">
        <v>1396</v>
      </c>
      <c r="D10" t="s">
        <v>14</v>
      </c>
      <c r="E10">
        <v>452</v>
      </c>
    </row>
    <row r="11" spans="1:12" x14ac:dyDescent="0.3">
      <c r="A11" t="s">
        <v>20</v>
      </c>
      <c r="B11">
        <v>890</v>
      </c>
      <c r="D11" t="s">
        <v>14</v>
      </c>
      <c r="E11">
        <v>674</v>
      </c>
    </row>
    <row r="12" spans="1:12" x14ac:dyDescent="0.3">
      <c r="A12" t="s">
        <v>20</v>
      </c>
      <c r="B12">
        <v>142</v>
      </c>
      <c r="D12" t="s">
        <v>14</v>
      </c>
      <c r="E12">
        <v>558</v>
      </c>
    </row>
    <row r="13" spans="1:12" x14ac:dyDescent="0.3">
      <c r="A13" t="s">
        <v>20</v>
      </c>
      <c r="B13">
        <v>2673</v>
      </c>
      <c r="D13" t="s">
        <v>14</v>
      </c>
      <c r="E13">
        <v>15</v>
      </c>
    </row>
    <row r="14" spans="1:12" x14ac:dyDescent="0.3">
      <c r="A14" t="s">
        <v>20</v>
      </c>
      <c r="B14">
        <v>163</v>
      </c>
      <c r="D14" t="s">
        <v>14</v>
      </c>
      <c r="E14">
        <v>2307</v>
      </c>
    </row>
    <row r="15" spans="1:12" x14ac:dyDescent="0.3">
      <c r="A15" t="s">
        <v>20</v>
      </c>
      <c r="B15">
        <v>2220</v>
      </c>
      <c r="D15" t="s">
        <v>14</v>
      </c>
      <c r="E15">
        <v>88</v>
      </c>
    </row>
    <row r="16" spans="1:12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ellIs" dxfId="15" priority="16" operator="equal">
      <formula>"successful"</formula>
    </cfRule>
    <cfRule type="cellIs" dxfId="14" priority="17" operator="equal">
      <formula>"canceled"</formula>
    </cfRule>
    <cfRule type="cellIs" dxfId="13" priority="18" operator="equal">
      <formula>"failed"</formula>
    </cfRule>
    <cfRule type="cellIs" dxfId="12" priority="19" operator="equal">
      <formula>"live"</formula>
    </cfRule>
    <cfRule type="colorScale" priority="20">
      <colorScale>
        <cfvo type="num" val="0"/>
        <cfvo type="num" val="100"/>
        <cfvo type="num" val="200"/>
        <color theme="5" tint="0.39997558519241921"/>
        <color theme="7" tint="0.59999389629810485"/>
        <color rgb="FF63BE7B"/>
      </colorScale>
    </cfRule>
  </conditionalFormatting>
  <conditionalFormatting sqref="D1:D1047940">
    <cfRule type="cellIs" dxfId="11" priority="11" operator="equal">
      <formula>"successful"</formula>
    </cfRule>
    <cfRule type="cellIs" dxfId="10" priority="12" operator="equal">
      <formula>"canceled"</formula>
    </cfRule>
    <cfRule type="cellIs" dxfId="9" priority="13" operator="equal">
      <formula>"failed"</formula>
    </cfRule>
    <cfRule type="cellIs" dxfId="8" priority="14" operator="equal">
      <formula>"live"</formula>
    </cfRule>
    <cfRule type="colorScale" priority="15">
      <colorScale>
        <cfvo type="num" val="0"/>
        <cfvo type="num" val="100"/>
        <cfvo type="num" val="200"/>
        <color theme="5" tint="0.39997558519241921"/>
        <color theme="7" tint="0.59999389629810485"/>
        <color rgb="FF63BE7B"/>
      </colorScale>
    </cfRule>
  </conditionalFormatting>
  <conditionalFormatting sqref="F2">
    <cfRule type="cellIs" dxfId="7" priority="6" operator="equal">
      <formula>"successful"</formula>
    </cfRule>
    <cfRule type="cellIs" dxfId="6" priority="7" operator="equal">
      <formula>"canceled"</formula>
    </cfRule>
    <cfRule type="cellIs" dxfId="5" priority="8" operator="equal">
      <formula>"failed"</formula>
    </cfRule>
    <cfRule type="cellIs" dxfId="4" priority="9" operator="equal">
      <formula>"live"</formula>
    </cfRule>
    <cfRule type="colorScale" priority="10">
      <colorScale>
        <cfvo type="num" val="0"/>
        <cfvo type="num" val="100"/>
        <cfvo type="num" val="200"/>
        <color theme="5" tint="0.39997558519241921"/>
        <color theme="7" tint="0.59999389629810485"/>
        <color rgb="FF63BE7B"/>
      </colorScale>
    </cfRule>
  </conditionalFormatting>
  <conditionalFormatting sqref="F3">
    <cfRule type="cellIs" dxfId="3" priority="1" operator="equal">
      <formula>"successful"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"live"</formula>
    </cfRule>
    <cfRule type="colorScale" priority="5">
      <colorScale>
        <cfvo type="num" val="0"/>
        <cfvo type="num" val="100"/>
        <cfvo type="num" val="200"/>
        <color theme="5" tint="0.39997558519241921"/>
        <color theme="7" tint="0.59999389629810485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Launch Date Outcome</vt:lpstr>
      <vt:lpstr>Crowdfunding</vt:lpstr>
      <vt:lpstr>Category</vt:lpstr>
      <vt:lpstr>Sub-Category</vt:lpstr>
      <vt:lpstr>Goal Analysis</vt:lpstr>
      <vt:lpstr>Backers for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michael yee</cp:lastModifiedBy>
  <dcterms:created xsi:type="dcterms:W3CDTF">2021-09-29T18:52:28Z</dcterms:created>
  <dcterms:modified xsi:type="dcterms:W3CDTF">2024-06-19T09:01:31Z</dcterms:modified>
</cp:coreProperties>
</file>