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3"/>
  </bookViews>
  <sheets>
    <sheet name="Sheet1" sheetId="1" r:id="rId1"/>
    <sheet name="Sheet2" sheetId="2" r:id="rId2"/>
    <sheet name="Sheet3" sheetId="3" r:id="rId3"/>
    <sheet name="Evaluation Warning" sheetId="4" r:id="rId4"/>
  </sheets>
  <definedNames/>
  <calcPr fullCalcOnLoad="1"/>
</workbook>
</file>

<file path=xl/sharedStrings.xml><?xml version="1.0" encoding="utf-8"?>
<sst xmlns="http://schemas.openxmlformats.org/spreadsheetml/2006/main" count="60" uniqueCount="49">
  <si>
    <t>代號</t>
  </si>
  <si>
    <t>名稱</t>
  </si>
  <si>
    <t>價位</t>
  </si>
  <si>
    <t xml:space="preserve">  </t>
  </si>
  <si>
    <t>停利</t>
  </si>
  <si>
    <t>停損</t>
  </si>
  <si>
    <t>張數</t>
  </si>
  <si>
    <t>總價</t>
  </si>
  <si>
    <t>周轉</t>
  </si>
  <si>
    <t>成交金額</t>
  </si>
  <si>
    <t>漲停</t>
  </si>
  <si>
    <t>1560</t>
  </si>
  <si>
    <t>中砂</t>
  </si>
  <si>
    <t>7,435,900,330</t>
  </si>
  <si>
    <t>3035</t>
  </si>
  <si>
    <t>智原</t>
  </si>
  <si>
    <t>4,490,889,845</t>
  </si>
  <si>
    <t>3661</t>
  </si>
  <si>
    <t>世芯-KY</t>
  </si>
  <si>
    <t>2,918,000,168</t>
  </si>
  <si>
    <t>3708</t>
  </si>
  <si>
    <t>上緯投控</t>
  </si>
  <si>
    <t>2,321,049,149</t>
  </si>
  <si>
    <t>4116</t>
  </si>
  <si>
    <t>明基醫</t>
  </si>
  <si>
    <t>2,162,342,000</t>
  </si>
  <si>
    <t>8440</t>
  </si>
  <si>
    <t>綠電</t>
  </si>
  <si>
    <t>1,829,045,800</t>
  </si>
  <si>
    <t>6104</t>
  </si>
  <si>
    <t>創惟</t>
  </si>
  <si>
    <t>1,824,915,000</t>
  </si>
  <si>
    <t>3558</t>
  </si>
  <si>
    <t>神準</t>
  </si>
  <si>
    <t>1,673,129,500</t>
  </si>
  <si>
    <t>8183</t>
  </si>
  <si>
    <t>精星</t>
  </si>
  <si>
    <t>1,521,143,100</t>
  </si>
  <si>
    <t>6235</t>
  </si>
  <si>
    <t>華孚</t>
  </si>
  <si>
    <t>1,462,228,783</t>
  </si>
  <si>
    <t>https://www.e-iceblue.com/Buy/Spire.XLS.html</t>
  </si>
  <si>
    <t>Buy Now!</t>
  </si>
  <si>
    <t>mailto:support@e-iceblue.com</t>
  </si>
  <si>
    <t>Contact US</t>
  </si>
  <si>
    <t>https://www.e-iceblue.com</t>
  </si>
  <si>
    <t>Home page</t>
  </si>
  <si>
    <t>e-iceblue Inc. 2002-2022 All rights reserverd</t>
  </si>
  <si>
    <t>Spire.XLS for .NET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</si>
</sst>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u val="single"/>
      <sz val="10"/>
      <color rgb="FF0000FF"/>
      <name val="Arial"/>
      <family val="2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https://www.e-iceblue.com" TargetMode="External" /><Relationship Id="rId2" Type="http://schemas.openxmlformats.org/officeDocument/2006/relationships/hyperlink" Target="mailto:support@e-iceblue.com" TargetMode="External" /><Relationship Id="rId3" Type="http://schemas.openxmlformats.org/officeDocument/2006/relationships/hyperlink" Target="https://www.e-iceblue.com/Buy/Spire.XLS.html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workbookViewId="0" topLeftCell="A1"/>
  </sheetViews>
  <sheetFormatPr defaultColWidth="9.28515625" defaultRowHeight="12.75"/>
  <cols>
    <col min="4" max="4" width="9.28515625" hidden="1" customWidth="1"/>
    <col min="11" max="11" width="15.7109375" customWidth="1"/>
  </cols>
  <sheetData>
    <row r="1" spans="1:12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8</v>
      </c>
      <c r="K1" t="s">
        <v>9</v>
      </c>
      <c r="L1" t="s">
        <v>10</v>
      </c>
    </row>
    <row r="2" spans="1:11" ht="12.75">
      <c r="A2" t="s">
        <v>11</v>
      </c>
      <c r="B2" t="s">
        <v>12</v>
      </c>
      <c r="C2">
        <v>168.5</v>
      </c>
      <c r="D2">
        <f>FLOOR(C2*1.1,LOOKUP(C2*1.1,{0,10,50,100,500},{0.01,0.05,0.1,0.5,1}))</f>
      </c>
      <c r="E2">
        <f>CEILING(C2*0.9,LOOKUP(C2*0.9,{0,10,50,100,500},{0.01,0.05,0.1,0.5,1}))</f>
      </c>
      <c r="F2">
        <f>IF(D2&lt;10,D2-0.05,IF(D2&lt;50,D2-0.25,IF(D2&lt;100,D2-0.5,IF(D2&lt;500,D2-2.5,IF(D2&lt;1000,D2-5,0)))))</f>
      </c>
      <c r="G2">
        <v>0</v>
      </c>
      <c r="H2">
        <f>C2*G2</f>
      </c>
      <c r="I2" t="s">
        <v>3</v>
      </c>
      <c r="J2">
        <v>31.37</v>
      </c>
      <c r="K2" t="s">
        <v>13</v>
      </c>
    </row>
    <row r="3" spans="1:11" ht="12.75">
      <c r="A3" t="s">
        <v>14</v>
      </c>
      <c r="B3" t="s">
        <v>15</v>
      </c>
      <c r="C3">
        <v>225.5</v>
      </c>
      <c r="D3">
        <f>FLOOR(C3*1.1,LOOKUP(C3*1.1,{0,10,50,100,500},{0.01,0.05,0.1,0.5,1}))</f>
      </c>
      <c r="E3">
        <f>CEILING(C3*0.9,LOOKUP(C3*0.9,{0,10,50,100,500},{0.01,0.05,0.1,0.5,1}))</f>
      </c>
      <c r="F3">
        <f>IF(D3&lt;10,D3-0.05,IF(D3&lt;50,D3-0.25,IF(D3&lt;100,D3-0.5,IF(D3&lt;500,D3-2.5,IF(D3&lt;1000,D3-5,0)))))</f>
      </c>
      <c r="G3">
        <v>0</v>
      </c>
      <c r="H3">
        <f>C3*G3</f>
      </c>
      <c r="I3" t="s">
        <v>3</v>
      </c>
      <c r="J3">
        <v>8.17</v>
      </c>
      <c r="K3" t="s">
        <v>16</v>
      </c>
    </row>
    <row r="4" spans="1:11" ht="12.75">
      <c r="A4" t="s">
        <v>17</v>
      </c>
      <c r="B4" t="s">
        <v>18</v>
      </c>
      <c r="C4">
        <v>847</v>
      </c>
      <c r="D4">
        <f>FLOOR(C4*1.1,LOOKUP(C4*1.1,{0,10,50,100,500},{0.01,0.05,0.1,0.5,1}))</f>
      </c>
      <c r="E4">
        <f>CEILING(C4*0.9,LOOKUP(C4*0.9,{0,10,50,100,500},{0.01,0.05,0.1,0.5,1}))</f>
      </c>
      <c r="F4">
        <f>IF(D4&lt;10,D4-0.05,IF(D4&lt;50,D4-0.25,IF(D4&lt;100,D4-0.5,IF(D4&lt;500,D4-2.5,IF(D4&lt;1000,D4-5,0)))))</f>
      </c>
      <c r="G4">
        <v>0</v>
      </c>
      <c r="H4">
        <f>C4*G4</f>
      </c>
      <c r="I4" t="s">
        <v>3</v>
      </c>
      <c r="J4">
        <v>5</v>
      </c>
      <c r="K4" t="s">
        <v>19</v>
      </c>
    </row>
    <row r="5" spans="1:11" ht="12.75">
      <c r="A5" t="s">
        <v>20</v>
      </c>
      <c r="B5" t="s">
        <v>21</v>
      </c>
      <c r="C5">
        <v>134</v>
      </c>
      <c r="D5">
        <f>FLOOR(C5*1.1,LOOKUP(C5*1.1,{0,10,50,100,500},{0.01,0.05,0.1,0.5,1}))</f>
      </c>
      <c r="E5">
        <f>CEILING(C5*0.9,LOOKUP(C5*0.9,{0,10,50,100,500},{0.01,0.05,0.1,0.5,1}))</f>
      </c>
      <c r="F5">
        <f>IF(D5&lt;10,D5-0.05,IF(D5&lt;50,D5-0.25,IF(D5&lt;100,D5-0.5,IF(D5&lt;500,D5-2.5,IF(D5&lt;1000,D5-5,0)))))</f>
      </c>
      <c r="G5">
        <v>0</v>
      </c>
      <c r="H5">
        <f>C5*G5</f>
      </c>
      <c r="I5" t="s">
        <v>3</v>
      </c>
      <c r="J5">
        <v>18.63</v>
      </c>
      <c r="K5" t="s">
        <v>22</v>
      </c>
    </row>
    <row r="6" spans="1:11" ht="12.75">
      <c r="A6" t="s">
        <v>23</v>
      </c>
      <c r="B6" t="s">
        <v>24</v>
      </c>
      <c r="C6">
        <v>77.7</v>
      </c>
      <c r="D6">
        <f>FLOOR(C6*1.1,LOOKUP(C6*1.1,{0,10,50,100,500},{0.01,0.05,0.1,0.5,1}))</f>
      </c>
      <c r="E6">
        <f>CEILING(C6*0.9,LOOKUP(C6*0.9,{0,10,50,100,500},{0.01,0.05,0.1,0.5,1}))</f>
      </c>
      <c r="F6">
        <f>IF(D6&lt;10,D6-0.05,IF(D6&lt;50,D6-0.25,IF(D6&lt;100,D6-0.5,IF(D6&lt;500,D6-2.5,IF(D6&lt;1000,D6-5,0)))))</f>
      </c>
      <c r="G6">
        <v>0</v>
      </c>
      <c r="H6">
        <f>C6*G6</f>
      </c>
      <c r="I6" t="s">
        <v>3</v>
      </c>
      <c r="J6">
        <v>63.2</v>
      </c>
      <c r="K6" t="s">
        <v>25</v>
      </c>
    </row>
    <row r="7" spans="1:11" ht="12.75">
      <c r="A7" t="s">
        <v>26</v>
      </c>
      <c r="B7" t="s">
        <v>27</v>
      </c>
      <c r="C7">
        <v>72.7</v>
      </c>
      <c r="D7">
        <f>FLOOR(C7*1.1,LOOKUP(C7*1.1,{0,10,50,100,500},{0.01,0.05,0.1,0.5,1}))</f>
      </c>
      <c r="E7">
        <f>CEILING(C7*0.9,LOOKUP(C7*0.9,{0,10,50,100,500},{0.01,0.05,0.1,0.5,1}))</f>
      </c>
      <c r="F7">
        <f>IF(D7&lt;10,D7-0.05,IF(D7&lt;50,D7-0.25,IF(D7&lt;100,D7-0.5,IF(D7&lt;500,D7-2.5,IF(D7&lt;1000,D7-5,0)))))</f>
      </c>
      <c r="G7">
        <v>0</v>
      </c>
      <c r="H7">
        <f>C7*G7</f>
      </c>
      <c r="I7" t="s">
        <v>3</v>
      </c>
      <c r="J7">
        <v>65.22</v>
      </c>
      <c r="K7" t="s">
        <v>28</v>
      </c>
    </row>
    <row r="8" spans="1:11" ht="12.75">
      <c r="A8" t="s">
        <v>29</v>
      </c>
      <c r="B8" t="s">
        <v>30</v>
      </c>
      <c r="C8">
        <v>201</v>
      </c>
      <c r="D8">
        <f>FLOOR(C8*1.1,LOOKUP(C8*1.1,{0,10,50,100,500},{0.01,0.05,0.1,0.5,1}))</f>
      </c>
      <c r="E8">
        <f>CEILING(C8*0.9,LOOKUP(C8*0.9,{0,10,50,100,500},{0.01,0.05,0.1,0.5,1}))</f>
      </c>
      <c r="F8">
        <f>IF(D8&lt;10,D8-0.05,IF(D8&lt;50,D8-0.25,IF(D8&lt;100,D8-0.5,IF(D8&lt;500,D8-2.5,IF(D8&lt;1000,D8-5,0)))))</f>
      </c>
      <c r="G8">
        <v>0</v>
      </c>
      <c r="H8">
        <f>C8*G8</f>
      </c>
      <c r="I8" t="s">
        <v>3</v>
      </c>
      <c r="J8">
        <v>10.16</v>
      </c>
      <c r="K8" t="s">
        <v>31</v>
      </c>
    </row>
    <row r="9" spans="1:11" ht="12.75">
      <c r="A9" t="s">
        <v>32</v>
      </c>
      <c r="B9" t="s">
        <v>33</v>
      </c>
      <c r="C9">
        <v>206</v>
      </c>
      <c r="D9">
        <f>FLOOR(C9*1.1,LOOKUP(C9*1.1,{0,10,50,100,500},{0.01,0.05,0.1,0.5,1}))</f>
      </c>
      <c r="E9">
        <f>CEILING(C9*0.9,LOOKUP(C9*0.9,{0,10,50,100,500},{0.01,0.05,0.1,0.5,1}))</f>
      </c>
      <c r="F9">
        <f>IF(D9&lt;10,D9-0.05,IF(D9&lt;50,D9-0.25,IF(D9&lt;100,D9-0.5,IF(D9&lt;500,D9-2.5,IF(D9&lt;1000,D9-5,0)))))</f>
      </c>
      <c r="G9">
        <v>0</v>
      </c>
      <c r="H9">
        <f>C9*G9</f>
      </c>
      <c r="I9" t="s">
        <v>3</v>
      </c>
      <c r="J9">
        <v>16.84</v>
      </c>
      <c r="K9" t="s">
        <v>34</v>
      </c>
    </row>
    <row r="10" spans="1:11" ht="12.75">
      <c r="A10" t="s">
        <v>35</v>
      </c>
      <c r="B10" t="s">
        <v>36</v>
      </c>
      <c r="C10">
        <v>68.6</v>
      </c>
      <c r="D10">
        <f>FLOOR(C10*1.1,LOOKUP(C10*1.1,{0,10,50,100,500},{0.01,0.05,0.1,0.5,1}))</f>
      </c>
      <c r="E10">
        <f>CEILING(C10*0.9,LOOKUP(C10*0.9,{0,10,50,100,500},{0.01,0.05,0.1,0.5,1}))</f>
      </c>
      <c r="F10">
        <f>IF(D10&lt;10,D10-0.05,IF(D10&lt;50,D10-0.25,IF(D10&lt;100,D10-0.5,IF(D10&lt;500,D10-2.5,IF(D10&lt;1000,D10-5,0)))))</f>
      </c>
      <c r="G10">
        <v>0</v>
      </c>
      <c r="H10">
        <f>C10*G10</f>
      </c>
      <c r="I10" t="s">
        <v>3</v>
      </c>
      <c r="J10">
        <v>18.18</v>
      </c>
      <c r="K10" t="s">
        <v>37</v>
      </c>
    </row>
    <row r="11" spans="1:11" ht="12.75">
      <c r="A11" t="s">
        <v>38</v>
      </c>
      <c r="B11" t="s">
        <v>39</v>
      </c>
      <c r="C11">
        <v>44.3</v>
      </c>
      <c r="D11">
        <f>FLOOR(C11*1.1,LOOKUP(C11*1.1,{0,10,50,100,500},{0.01,0.05,0.1,0.5,1}))</f>
      </c>
      <c r="E11">
        <f>CEILING(C11*0.9,LOOKUP(C11*0.9,{0,10,50,100,500},{0.01,0.05,0.1,0.5,1}))</f>
      </c>
      <c r="F11">
        <f>IF(D11&lt;10,D11-0.05,IF(D11&lt;50,D11-0.25,IF(D11&lt;100,D11-0.5,IF(D11&lt;500,D11-2.5,IF(D11&lt;1000,D11-5,0)))))</f>
      </c>
      <c r="G11">
        <v>0</v>
      </c>
      <c r="H11">
        <f>C11*G11</f>
      </c>
      <c r="I11" t="s">
        <v>3</v>
      </c>
      <c r="J11">
        <v>19.5</v>
      </c>
      <c r="K11" t="s">
        <v>40</v>
      </c>
    </row>
    <row r="12" spans="8:13" ht="12.75">
      <c r="H12" s="1">
        <f>SUM(H2:H11)</f>
      </c>
      <c r="M12" s="1">
        <f>SUM(M2:M11)</f>
      </c>
    </row>
  </sheetData>
  <printOptions/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28515625" defaultRowHeight="12.75"/>
  <sheetData/>
  <printOptions/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28515625" defaultRowHeight="12.75"/>
  <sheetData/>
  <printOptions/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>
  <dimension ref="B1:B11"/>
  <sheetViews>
    <sheetView tabSelected="1" workbookViewId="0" topLeftCell="A1"/>
  </sheetViews>
  <sheetFormatPr defaultColWidth="9.28515625" defaultRowHeight="12.75"/>
  <sheetData>
    <row r="1" ht="12.75">
      <c r="B1" s="3" t="s">
        <v>48</v>
      </c>
    </row>
    <row r="2" ht="12.75">
      <c r="B2" s="3" t="s">
        <v>47</v>
      </c>
    </row>
    <row r="4" ht="12.75">
      <c r="B4" t="s">
        <v>46</v>
      </c>
    </row>
    <row r="5" ht="12.75">
      <c r="B5" s="4" t="s">
        <v>45</v>
      </c>
    </row>
    <row r="7" ht="12.75">
      <c r="B7" t="s">
        <v>44</v>
      </c>
    </row>
    <row r="8" ht="12.75">
      <c r="B8" s="4" t="s">
        <v>43</v>
      </c>
    </row>
    <row r="10" ht="12.75">
      <c r="B10" t="s">
        <v>42</v>
      </c>
    </row>
    <row r="11" ht="12.75">
      <c r="B11" s="4" t="s">
        <v>41</v>
      </c>
    </row>
  </sheetData>
  <hyperlinks>
    <hyperlink ref="B5" r:id="rId1" display="https://www.e-iceblue.com"/>
    <hyperlink ref="B8" r:id="rId2" display="mailto:support@e-iceblue.com"/>
    <hyperlink ref="B11" r:id="rId3" display="https://www.e-iceblue.com/Buy/Spire.XLS.html"/>
  </hyperlinks>
  <printOptions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version/>
  <cp:contentType/>
  <cp:contentStatus/>
</cp:coreProperties>
</file>