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3" i="1" s="1"/>
  <c r="E6" i="1" l="1"/>
  <c r="E2" i="1"/>
  <c r="G2" i="1" s="1"/>
  <c r="J2" i="1" s="1"/>
  <c r="E7" i="1"/>
  <c r="E5" i="1"/>
  <c r="E4" i="1"/>
  <c r="L2" i="1" l="1"/>
  <c r="F2" i="1"/>
  <c r="F3" i="1" l="1"/>
  <c r="G3" i="1"/>
  <c r="J3" i="1" l="1"/>
  <c r="L3" i="1"/>
  <c r="F4" i="1"/>
  <c r="G4" i="1"/>
  <c r="J4" i="1" l="1"/>
  <c r="L4" i="1"/>
  <c r="F5" i="1"/>
  <c r="G5" i="1"/>
  <c r="L5" i="1" l="1"/>
  <c r="J5" i="1"/>
  <c r="F6" i="1"/>
  <c r="G6" i="1"/>
  <c r="L6" i="1" l="1"/>
  <c r="J6" i="1"/>
  <c r="G7" i="1"/>
  <c r="F7" i="1"/>
  <c r="J7" i="1" l="1"/>
  <c r="L7" i="1"/>
</calcChain>
</file>

<file path=xl/sharedStrings.xml><?xml version="1.0" encoding="utf-8"?>
<sst xmlns="http://schemas.openxmlformats.org/spreadsheetml/2006/main" count="11" uniqueCount="11">
  <si>
    <t>define</t>
    <phoneticPr fontId="2" type="noConversion"/>
  </si>
  <si>
    <t>v2</t>
    <phoneticPr fontId="2" type="noConversion"/>
  </si>
  <si>
    <t>v1</t>
    <phoneticPr fontId="2" type="noConversion"/>
  </si>
  <si>
    <t>v2/v1</t>
    <phoneticPr fontId="2" type="noConversion"/>
  </si>
  <si>
    <t>left</t>
    <phoneticPr fontId="2" type="noConversion"/>
  </si>
  <si>
    <t>order</t>
    <phoneticPr fontId="2" type="noConversion"/>
  </si>
  <si>
    <t>資金配比</t>
    <phoneticPr fontId="2" type="noConversion"/>
  </si>
  <si>
    <t>投入資金</t>
    <phoneticPr fontId="2" type="noConversion"/>
  </si>
  <si>
    <t>分配金額</t>
    <phoneticPr fontId="2" type="noConversion"/>
  </si>
  <si>
    <t>假設未分配前獲利</t>
    <phoneticPr fontId="2" type="noConversion"/>
  </si>
  <si>
    <t>分配後獲利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</si>
</sst>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_);[Red]\(0.000\)"/>
    <numFmt numFmtId="177" formatCode="0.000%"/>
  </numFmts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F6" sqref="F6"/>
    </sheetView>
  </sheetViews>
  <sheetFormatPr defaultRowHeight="15.75" x14ac:dyDescent="0.25"/>
  <cols>
    <col min="1" max="4" width="9.140625" style="1"/>
    <col min="5" max="5" width="9.140625" style="2"/>
    <col min="6" max="6" width="9.5703125" style="2" bestFit="1" customWidth="1"/>
    <col min="7" max="7" width="10.28515625" style="2" bestFit="1" customWidth="1"/>
    <col min="8" max="8" width="9.140625" style="1"/>
    <col min="9" max="9" width="10.28515625" style="1" bestFit="1" customWidth="1"/>
    <col min="10" max="10" width="13" style="1" bestFit="1" customWidth="1"/>
    <col min="11" max="11" width="23.42578125" style="3" bestFit="1" customWidth="1"/>
    <col min="12" max="12" width="12.7109375" style="4" bestFit="1" customWidth="1"/>
    <col min="13" max="16384" width="9.140625" style="1"/>
  </cols>
  <sheetData>
    <row r="1" spans="1:12" x14ac:dyDescent="0.25">
      <c r="A1" s="1" t="s">
        <v>1</v>
      </c>
      <c r="B1" s="1" t="s">
        <v>5</v>
      </c>
      <c r="C1" s="1" t="s">
        <v>2</v>
      </c>
      <c r="D1" s="1" t="s">
        <v>0</v>
      </c>
      <c r="E1" s="2" t="s">
        <v>3</v>
      </c>
      <c r="F1" s="2" t="s">
        <v>4</v>
      </c>
      <c r="G1" s="2" t="s">
        <v>6</v>
      </c>
      <c r="I1" s="1" t="s">
        <v>7</v>
      </c>
      <c r="J1" s="1" t="s">
        <v>8</v>
      </c>
      <c r="K1" s="3" t="s">
        <v>9</v>
      </c>
      <c r="L1" s="4" t="s">
        <v>10</v>
      </c>
    </row>
    <row r="2" spans="1:12" x14ac:dyDescent="0.25">
      <c r="A2" s="1">
        <v>300000</v>
      </c>
      <c r="B2" s="1">
        <v>1</v>
      </c>
      <c r="C2" s="1">
        <f xml:space="preserve"> AVERAGE(A2:A7)</f>
        <v>50758.333333333336</v>
      </c>
      <c r="D2" s="1">
        <v>2</v>
      </c>
      <c r="E2" s="2">
        <f>A2/$C$2</f>
        <v>5.9103595468724341</v>
      </c>
      <c r="F2" s="2">
        <f>IF($D$2 &gt; E2,0,E2-$D$2)</f>
        <v>3.9103595468724341</v>
      </c>
      <c r="G2" s="2">
        <f>IF($D$2&gt;E2,E2,$D$2)</f>
        <v>2</v>
      </c>
      <c r="I2" s="1">
        <v>2000000</v>
      </c>
      <c r="J2" s="1">
        <f xml:space="preserve"> ($I$2/6)*G2</f>
        <v>666666.66666666663</v>
      </c>
      <c r="K2" s="3">
        <v>-0.02</v>
      </c>
      <c r="L2" s="4">
        <f>K2*G2</f>
        <v>-0.04</v>
      </c>
    </row>
    <row r="3" spans="1:12" x14ac:dyDescent="0.25">
      <c r="A3" s="1">
        <v>1500</v>
      </c>
      <c r="B3" s="1">
        <v>2</v>
      </c>
      <c r="E3" s="2">
        <f t="shared" ref="E3:E7" si="0">A3/$C$2</f>
        <v>2.9551797734362173E-2</v>
      </c>
      <c r="F3" s="2">
        <f>IF(F2+E3&gt;$D$2,F2+E3-$D$2,0)</f>
        <v>1.9399113446067964</v>
      </c>
      <c r="G3" s="2">
        <f>IF(F2=0,IF($D$2&gt;E3,E3,$D$2),IF(E3+F2&gt;$D$2,$D$2,E3+F2))</f>
        <v>2</v>
      </c>
      <c r="J3" s="1">
        <f t="shared" ref="J3:J7" si="1" xml:space="preserve"> ($I$2/6)*G3</f>
        <v>666666.66666666663</v>
      </c>
      <c r="K3" s="3">
        <v>0.03</v>
      </c>
      <c r="L3" s="4">
        <f t="shared" ref="L3:L7" si="2">K3*G3</f>
        <v>0.06</v>
      </c>
    </row>
    <row r="4" spans="1:12" x14ac:dyDescent="0.25">
      <c r="A4" s="1">
        <v>1250</v>
      </c>
      <c r="B4" s="1">
        <v>3</v>
      </c>
      <c r="E4" s="2">
        <f t="shared" si="0"/>
        <v>2.4626498111968476E-2</v>
      </c>
      <c r="F4" s="2">
        <f t="shared" ref="F4:F7" si="3">IF(F3+E4&gt;$D$2,F3+E4-$D$2,0)</f>
        <v>0</v>
      </c>
      <c r="G4" s="2">
        <f t="shared" ref="G4:G7" si="4">IF(F3=0,IF($D$2&gt;E4,E4,$D$2),IF(E4+F3&gt;$D$2,$D$2,E4+F3))</f>
        <v>1.9645378427187647</v>
      </c>
      <c r="J4" s="1">
        <f t="shared" si="1"/>
        <v>654845.94757292152</v>
      </c>
      <c r="K4" s="3">
        <v>-1.4999999999999999E-2</v>
      </c>
      <c r="L4" s="4">
        <f t="shared" si="2"/>
        <v>-2.946806764078147E-2</v>
      </c>
    </row>
    <row r="5" spans="1:12" x14ac:dyDescent="0.25">
      <c r="A5" s="1">
        <v>1000</v>
      </c>
      <c r="B5" s="1">
        <v>4</v>
      </c>
      <c r="E5" s="2">
        <f t="shared" si="0"/>
        <v>1.9701198489574783E-2</v>
      </c>
      <c r="F5" s="2">
        <f t="shared" si="3"/>
        <v>0</v>
      </c>
      <c r="G5" s="2">
        <f t="shared" si="4"/>
        <v>1.9701198489574783E-2</v>
      </c>
      <c r="J5" s="1">
        <f t="shared" si="1"/>
        <v>6567.0661631915937</v>
      </c>
      <c r="K5" s="3">
        <v>0.01</v>
      </c>
      <c r="L5" s="4">
        <f t="shared" si="2"/>
        <v>1.9701198489574783E-4</v>
      </c>
    </row>
    <row r="6" spans="1:12" x14ac:dyDescent="0.25">
      <c r="A6" s="1">
        <v>600</v>
      </c>
      <c r="B6" s="1">
        <v>5</v>
      </c>
      <c r="E6" s="2">
        <f t="shared" si="0"/>
        <v>1.1820719093744868E-2</v>
      </c>
      <c r="F6" s="2">
        <f t="shared" si="3"/>
        <v>0</v>
      </c>
      <c r="G6" s="2">
        <f t="shared" si="4"/>
        <v>1.1820719093744868E-2</v>
      </c>
      <c r="J6" s="1">
        <f t="shared" si="1"/>
        <v>3940.2396979149557</v>
      </c>
      <c r="K6" s="3">
        <v>0.02</v>
      </c>
      <c r="L6" s="4">
        <f t="shared" si="2"/>
        <v>2.3641438187489738E-4</v>
      </c>
    </row>
    <row r="7" spans="1:12" x14ac:dyDescent="0.25">
      <c r="A7" s="1">
        <v>200</v>
      </c>
      <c r="B7" s="1">
        <v>6</v>
      </c>
      <c r="E7" s="2">
        <f t="shared" si="0"/>
        <v>3.9402396979149566E-3</v>
      </c>
      <c r="F7" s="2">
        <f t="shared" si="3"/>
        <v>0</v>
      </c>
      <c r="G7" s="2">
        <f t="shared" si="4"/>
        <v>3.9402396979149566E-3</v>
      </c>
      <c r="J7" s="1">
        <f t="shared" si="1"/>
        <v>1313.4132326383187</v>
      </c>
      <c r="K7" s="3">
        <v>0.01</v>
      </c>
      <c r="L7" s="4">
        <f t="shared" si="2"/>
        <v>3.9402396979149565E-5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2022-01-13T08:57:29Z</dcterms:modified>
</cp:coreProperties>
</file>