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oject" sheetId="1" r:id="rId4"/>
    <sheet state="visible" name="FormResponses" sheetId="2" r:id="rId5"/>
    <sheet state="hidden" name="Bug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Cancel
	-Seda Nur Gebes</t>
      </text>
    </comment>
  </commentList>
</comments>
</file>

<file path=xl/sharedStrings.xml><?xml version="1.0" encoding="utf-8"?>
<sst xmlns="http://schemas.openxmlformats.org/spreadsheetml/2006/main" count="589" uniqueCount="205">
  <si>
    <t>Test Category</t>
  </si>
  <si>
    <t xml:space="preserve"> Test Area</t>
  </si>
  <si>
    <t xml:space="preserve"> Test </t>
  </si>
  <si>
    <t>Tickets</t>
  </si>
  <si>
    <t>Result</t>
  </si>
  <si>
    <t>Comment</t>
  </si>
  <si>
    <t xml:space="preserve"> General Functionality Tests</t>
  </si>
  <si>
    <t xml:space="preserve"> Installation and Conversion</t>
  </si>
  <si>
    <t xml:space="preserve"> Does the PDF file upload function work properly?</t>
  </si>
  <si>
    <t>2,3,4,5,6,16,24,25,27,28,29</t>
  </si>
  <si>
    <t>Yes</t>
  </si>
  <si>
    <t>PDF upload and conversion is successful, but conversion is not sufficient,                                                                                                             the definition of form fields could be improved.</t>
  </si>
  <si>
    <t xml:space="preserve"> Is the PDF file successfully converted to Smart PDF form?</t>
  </si>
  <si>
    <t xml:space="preserve"> Are PDF files of different sizes and formats converted successfully?</t>
  </si>
  <si>
    <t>Does it work in every language?</t>
  </si>
  <si>
    <t>23,26,31,32</t>
  </si>
  <si>
    <t>No</t>
  </si>
  <si>
    <t>The product performs well when used in English, but seems inadequate in some languages ​​(Turkish, German).</t>
  </si>
  <si>
    <t xml:space="preserve"> Form Fields</t>
  </si>
  <si>
    <t xml:space="preserve"> Are all form fields in the PDF detected correctly?</t>
  </si>
  <si>
    <t xml:space="preserve">7,8,9,17,18,20,21,22   </t>
  </si>
  <si>
    <t xml:space="preserve"> It seems a bit difficult to link the form fields with the PDF. There are errors in many fields. I think this creates a bad        experience for the user. When the expected performance of the product is not achieved, it creates a workload for the user.</t>
  </si>
  <si>
    <t xml:space="preserve"> Are the types of form fields  recognized correctly?</t>
  </si>
  <si>
    <t>Do the layout and dimensions of form fields match the original layout in the PDF?</t>
  </si>
  <si>
    <t>Somtimes</t>
  </si>
  <si>
    <t xml:space="preserve"> User Experience Tests</t>
  </si>
  <si>
    <t xml:space="preserve"> User interface</t>
  </si>
  <si>
    <t xml:space="preserve"> Is the user interface intuitive and easy to understand?</t>
  </si>
  <si>
    <t>11,13,15</t>
  </si>
  <si>
    <t xml:space="preserve"> Is it easy to switch between form fields?</t>
  </si>
  <si>
    <t xml:space="preserve"> Filling and Submitting</t>
  </si>
  <si>
    <t xml:space="preserve"> Is user feedback (errors, successful transactions, etc.) clear and understandable?</t>
  </si>
  <si>
    <t>12,14</t>
  </si>
  <si>
    <t xml:space="preserve"> Can users easily fill out form fields?</t>
  </si>
  <si>
    <t xml:space="preserve"> Performance Tests</t>
  </si>
  <si>
    <t xml:space="preserve"> Upload Speed</t>
  </si>
  <si>
    <t xml:space="preserve"> How long does it take to upload a PDF file?</t>
  </si>
  <si>
    <t xml:space="preserve"> How long does the conversion process take to complete?</t>
  </si>
  <si>
    <t xml:space="preserve"> Response Time</t>
  </si>
  <si>
    <t xml:space="preserve"> How is the performance with large files?</t>
  </si>
  <si>
    <t>When you don't have a quality internet provider, you have difficulty with large files.</t>
  </si>
  <si>
    <t xml:space="preserve"> What is the response time when filling out form fields?</t>
  </si>
  <si>
    <t xml:space="preserve"> Compatibility Tests</t>
  </si>
  <si>
    <t xml:space="preserve"> Browser Compatibility</t>
  </si>
  <si>
    <t xml:space="preserve"> Does Smart PDF work smoothly in different browsers (Chrome, Firefox)?</t>
  </si>
  <si>
    <t xml:space="preserve"> How are the performance and usability in mobile browsers?</t>
  </si>
  <si>
    <t xml:space="preserve"> Device Compatibility</t>
  </si>
  <si>
    <t xml:space="preserve"> Does Smart PDF display and work correctly on different devices (desktop, tablet, smartphone)?</t>
  </si>
  <si>
    <t xml:space="preserve"> Error Management and Feedback</t>
  </si>
  <si>
    <t xml:space="preserve"> Error Messages</t>
  </si>
  <si>
    <t xml:space="preserve"> Are meaningful and helpful error messages displayed to users?</t>
  </si>
  <si>
    <t>I only got two different errors and they were not understandable from the user's perspective.</t>
  </si>
  <si>
    <t>Accessibility Test</t>
  </si>
  <si>
    <t>All Pages</t>
  </si>
  <si>
    <t>Is the product sufficient in terms of accessibility?</t>
  </si>
  <si>
    <t>33,34,35</t>
  </si>
  <si>
    <t>Submission Date</t>
  </si>
  <si>
    <t>First Name</t>
  </si>
  <si>
    <t>Last Name</t>
  </si>
  <si>
    <t>Ticket Title</t>
  </si>
  <si>
    <t>Description</t>
  </si>
  <si>
    <t>Assignee</t>
  </si>
  <si>
    <t>Type</t>
  </si>
  <si>
    <t>Priority</t>
  </si>
  <si>
    <t>Category</t>
  </si>
  <si>
    <t>Sub Category</t>
  </si>
  <si>
    <t>Smart PDF Sub Categories</t>
  </si>
  <si>
    <t>Check</t>
  </si>
  <si>
    <t>Enes</t>
  </si>
  <si>
    <t>Türkoğlu</t>
  </si>
  <si>
    <t>Form Templates: Category Links in Template Preview Doesn’t Update Template List</t>
  </si>
  <si>
    <r>
      <rPr/>
      <t xml:space="preserve">Hi Team,
Environment:
Browser: Chrome Version: 137.0.7151.120, Safari Version: 18.5 (20621.2.5.11.8)
Server: https://www.jotform.com
Device: MacBook Air (macOS Sequoia 15.5)
Preconditions:
User is logged into their Jotform account and navigates to the Use Template page.
Steps:
1. Go to Create Form &gt; Use Template
2. Click on the Preview button of any template
3. Scroll down and find the Related Categories section
4. Click on any category listed there
5. Observe what happens
Actual result:The category name at the top changes, but the template list remains the same and is not refreshed according to the selected category.
Expected result:When a category is clicked, the template list should update and display templates from the selected category.
Attachments:
</t>
    </r>
    <r>
      <rPr>
        <color rgb="FF1155CC"/>
        <u/>
      </rPr>
      <t>https://drive.google.com/file/d/1tF3yOMmRZ2fSSqDvjc_q2AoRCcCggg35/view?usp=drive_link</t>
    </r>
    <r>
      <rPr/>
      <t xml:space="preserve">
Thanks,</t>
    </r>
  </si>
  <si>
    <t>Template Team</t>
  </si>
  <si>
    <t>Testing Bug</t>
  </si>
  <si>
    <t>Medium</t>
  </si>
  <si>
    <t>Templates</t>
  </si>
  <si>
    <t>Form Templates</t>
  </si>
  <si>
    <t>Form Templates: Use Template button remains in “Please wait” state after navigation back</t>
  </si>
  <si>
    <r>
      <rPr/>
      <t xml:space="preserve">Hi Team,
Environment:
Browser: Chrome Version 137.0.7151.120, Safari Version 18.5 (macOS Sequoia 15.5)
Server: https://www.jotform.com
Device: MacBook Air (macOS Sequoia 15.5)
Steps:
1. Go to https://www.jotform.com/workspace/.
2. Click Use Template on any template card.
3, User is redirected to the form builder page.
4. Use the browser back button or navigate back to the Workspace &gt; Templates page.
Actual result:
The Use Template button stays in “Please wait” state and is no longer clickable. User cannot click it again to create another copy without refreshing the page.
Expected result:
When returning to the Templates page, the button should reset to its default Use Template state. It should be immediately available for reuse without needing a page refresh.
Attachments:
</t>
    </r>
    <r>
      <rPr>
        <color rgb="FF1155CC"/>
        <u/>
      </rPr>
      <t>https://drive.google.com/file/d/1kYod_Hsm5AglBjtozeVyDaBhfJ5i5Lj0/view?usp=sharing</t>
    </r>
    <r>
      <rPr/>
      <t xml:space="preserve">
Thanks,</t>
    </r>
  </si>
  <si>
    <t>High</t>
  </si>
  <si>
    <t>Form Templates: Mixed-language titles when Russian is selected</t>
  </si>
  <si>
    <r>
      <rPr/>
      <t xml:space="preserve">Hi Team,
Environment:
Browser: Chrome Version 138.0.7264.80
Server: https://www.jotform.com
Device: MacBook Air (macOS Sequoia 15.5)
Preconditions:Language set to Russian.
Steps:
1. Go to https://www.jotform.com/workspace/.
2. Change the language to Russian.
3. Observe the template titles listed on the Templates page.
Actual result:
Some template titles remain in English or appear in a mix of Russian and English even though the selected language is Russian.
Expected result:
All template titles should be consistently localized in Russian when the selected language is Russian.
Attachments:
</t>
    </r>
    <r>
      <rPr>
        <color rgb="FF1155CC"/>
        <u/>
      </rPr>
      <t>https://drive.google.com/file/d/1fYkZqbKa3gr7xUp0yEo-mK-Z0EaCWs7N/view?usp=sharing</t>
    </r>
    <r>
      <rPr/>
      <t xml:space="preserve">
Thanks,</t>
    </r>
  </si>
  <si>
    <t>Form Templates: Types, Industries and Professions 'All Categories' filters lead to same results page</t>
  </si>
  <si>
    <r>
      <rPr/>
      <t xml:space="preserve">Hi Team,
Environment:
Browser: Chrome Version 138.0.7264.80, Safari Version 18.5 (20621.2.5.11.8)
Server: https://www.jotform.com
Device: MacBook Air (macOS Sequoia 15.5)
Steps:
1. Go to </t>
    </r>
    <r>
      <rPr>
        <color rgb="FF1155CC"/>
        <u/>
      </rPr>
      <t>https://www.jotform.com/form-templates/</t>
    </r>
    <r>
      <rPr/>
      <t xml:space="preserve">.
2. Scroll down to the sidebar filters.
3. Under “Types”, click “All Categories” and observe the result page.
4. Under “Industries”, click “All Categories” and observe the result page.
5. Under “Professions”, click “All Categories” and observe the result page.
Actual result:
Clicking “All Categories” under Types, Industries, or Professions opens the exact same results page titled “Form Template Categories – You can find any Form Template Category that fits your needs.”
The content and template listings do not differ between these three filter contexts, although they are intended to represent distinct categories.
Expected result:
“All Categories” under Types should return all form types (order forms, payment forms, surveys, etc.).
“All Categories” under Industries should return all industry-related templates (business forms, healthcare forms, marketing forms, etc.).
“All Categories” under Professions should return all profession-related templates (Esthetician forms, recruiter forms, technician forms, etc.).
The results pages should be distinct and consistent with the selected filter context.
Attachments:
</t>
    </r>
    <r>
      <rPr>
        <color rgb="FF1155CC"/>
        <u/>
      </rPr>
      <t xml:space="preserve">https://drive.google.com/file/d/1YXwPzf7y3fR0tQjDkq4jBIKTB5fAfYS-/view?usp=sharing </t>
    </r>
    <r>
      <rPr/>
      <t xml:space="preserve">
Thanks,</t>
    </r>
  </si>
  <si>
    <t>Low</t>
  </si>
  <si>
    <t>Form Templates &gt; Navigation: No “Back to Top” button after scrolling down</t>
  </si>
  <si>
    <r>
      <rPr/>
      <t xml:space="preserve">Hi Team,
Environment:
Browser: Chrome Version 138.0.7264.80
Server: https://www.jotform.com
Device: MacBook Air (macOS Sequoia 15.5)
Steps:
1. Go to </t>
    </r>
    <r>
      <rPr>
        <color rgb="FF1155CC"/>
        <u/>
      </rPr>
      <t>https://www.jotform.com/form-templates/.</t>
    </r>
    <r>
      <rPr/>
      <t xml:space="preserve">
2. Scroll down the page to load more templates or view the expanded list.
3. Notice that after scrolling down, the page length increases and you are far from the top.
Actual result:
There is no “Back to Top” button, so users must manually scroll up to return to the top.
Expected result:
Adding a visible “Back to Top” button that appears after scrolling down, enabling users to quickly jump back to the top of the page.
Attachments:
N/A
Thanks,</t>
    </r>
  </si>
  <si>
    <t>Feature</t>
  </si>
  <si>
    <t>Form Templates (TR): 'Seçim Anketi Formu' Hover Animation Missing</t>
  </si>
  <si>
    <r>
      <rPr/>
      <t xml:space="preserve">Hi Team,
Environment:
Browser: Chrome Version 138.0.7264.80
Server: jotform.com
Device: MacBook Air (macOS Sequoia 15.5)
Steps:
1. Go to </t>
    </r>
    <r>
      <rPr>
        <color rgb="FF1155CC"/>
        <u/>
      </rPr>
      <t>https://www.jotform.com/form-templates/.</t>
    </r>
    <r>
      <rPr/>
      <t xml:space="preserve">
2. In the sidebar, set the Templates Language filter to Turkish.
3. Browse the listed templates.
4. Locate the template named “Seçim Anketi Formu.”
5. Hover over the template card.
Actual result:
Unlike other template cards, hovering over the “Seçim Anketi Formu” card does not trigger the animation where the card slides up to reveal the preview button. The button is visible but the expected hover animation effect is missing. Also there isn't any photo.
Expected result:
All template cards, including “Seçim Anketi Formu,” should have a consistent hover animation where the card slides up to reveal the preview button.
Attachments:
</t>
    </r>
    <r>
      <rPr>
        <color rgb="FF1155CC"/>
        <u/>
      </rPr>
      <t xml:space="preserve">https://drive.google.com/file/d/1Df6seD6C_-UwfEseYyh1X2z38twq3zRs/view?usp=sharing
</t>
    </r>
    <r>
      <rPr/>
      <t xml:space="preserve">
Thanks,</t>
    </r>
  </si>
  <si>
    <t>Form Templates (TR): “Satın Alma İstek Formu” and “Fiyat Teklif Formu” preview shows only title</t>
  </si>
  <si>
    <r>
      <rPr/>
      <t xml:space="preserve">Hi Team,
Environment:
Browser: Chrome Version 138.0.7264.80
Server: </t>
    </r>
    <r>
      <rPr>
        <color rgb="FF1155CC"/>
        <u/>
      </rPr>
      <t>jotform.com</t>
    </r>
    <r>
      <rPr/>
      <t xml:space="preserve">
Device: MacBook Air (macOS Sequoia 15.5)
Steps:
1. Go to </t>
    </r>
    <r>
      <rPr>
        <color rgb="FF1155CC"/>
        <u/>
      </rPr>
      <t>https://www.jotform.com/form-templates/.</t>
    </r>
    <r>
      <rPr/>
      <t xml:space="preserve">
2. In the sidebar, set the Templates Language filter to Turkish.
3. Browse the listed templates.
4. Locate the templates named “Satın Alma İstek Formu” and “Fiyat Teklif Formu.”
5. Hover over these template cards and open the preview.
Actual result:
The preview loads with the hover animation working correctly, but only the form title is displayed. The rest of the form content does not render in the preview for these two templates.
Expected result:
The entire form content should display in the preview, consistent with other templates in the Turkish category.
Attachments:
</t>
    </r>
    <r>
      <rPr>
        <color rgb="FF1155CC"/>
        <u/>
      </rPr>
      <t>https://drive.google.com/file/d/1LEOqHJnj5jnd0arVyEejCgd2sk3M6DAN/view?usp=sharing</t>
    </r>
    <r>
      <rPr/>
      <t xml:space="preserve"> </t>
    </r>
    <r>
      <rPr>
        <color rgb="FF1155CC"/>
        <u/>
      </rPr>
      <t>https://drive.google.com/file/d/1D4fypFcODRSLDuLY04SQjrs--CP63kHY/view?usp=sharing</t>
    </r>
    <r>
      <rPr/>
      <t xml:space="preserve">
Thanks,</t>
    </r>
  </si>
  <si>
    <t>Form Templates (DE): “Formular zum Ausleihen von Geräten” Missing Hover Animation and Preview Image</t>
  </si>
  <si>
    <r>
      <rPr/>
      <t xml:space="preserve">Hi Team,
Environment:
Browser: Chrome Version 138.0.7264.80
Server: jotform.com
Device: MacBook Air (macOS Sequoia 15.5)
Steps:
1. Go to </t>
    </r>
    <r>
      <rPr>
        <color rgb="FF1155CC"/>
        <u/>
      </rPr>
      <t>jotform.com</t>
    </r>
    <r>
      <rPr/>
      <t xml:space="preserve">, create form and use template.
2. In the sidebar, set the Templates Language filter to German.
3. Browse the listed templates.
4. Locate the template named “Formular zum Ausleihen von Geräten.”
5. Hover over the template card.
Actual result:
The “Formular zum Ausleihen von Geräten” card does not trigger the hover animation or show any image content. Unlike other templates, there is no visible form preview or image when hovering.
Expected result:
All template cards, including “Formular zum Ausleihen von Geräten,” should have consistent hover animation and display a preview image or content when hovered.
Attachments:
</t>
    </r>
    <r>
      <rPr>
        <color rgb="FF1155CC"/>
        <u/>
      </rPr>
      <t>https://drive.google.com/file/d/1WQeRtcuqF63yajj0eHuG379gDQPZA2y2/view?usp=sharing</t>
    </r>
    <r>
      <rPr/>
      <t xml:space="preserve">
Thanks,</t>
    </r>
  </si>
  <si>
    <t>Form Templates &gt; Sidebar: Inconsistent Form Counts Between Parent Category and Subcategories</t>
  </si>
  <si>
    <r>
      <rPr/>
      <t xml:space="preserve">Hi Team,
Environment:
Browser: Chrome Version 138.0.7264.80
Server: https://www.jotform.com
Device: MacBook Air (macOS Sequoia 15.5)
Steps:
1. Go to https://www.jotform.com.
2. Scroll down to the sidebar filters.
3. Expand multiple categories (e.g., Types, Industries, Professions).
4. Compare the form count displayed for a parent category with the sum of its visible subcategories.
Actual result:
In several cases, the total number of forms in subcategories exceeds the count shown in the parent category. This creates a logical inconsistency, as subcategories are expected to be subsets of the parent.
Examples:E-commerce Forms: 305 -&gt; Subcategories total: 524Pharmacist Forms: 17 -&gt; Subcategory "Pharmacy Forms": 47. Education Forms: 1898 -&gt; Subcategories total: 2529Human Resources Forms: 1391 -&gt; Subcategories total: 1681These totals are larger than their parent category, which should not be possible.
Expected result:
The sum of subcategory form counts should never exceed the total shown in the parent category. The parent count should accurately represent either the full count or be greater than or equal to the sum of its subcategories.
Attachments:
</t>
    </r>
    <r>
      <rPr>
        <color rgb="FF1155CC"/>
        <u/>
      </rPr>
      <t xml:space="preserve">https://drive.google.com/file/d/15tf-7-AWz7Clc9fcLnWd-upIzFRl2WWw/view?usp=sharing </t>
    </r>
    <r>
      <rPr/>
      <t xml:space="preserve">
Thanks,</t>
    </r>
  </si>
  <si>
    <t>Form Templates &gt; Breadcrumb Path Mismatch: Incorrect Breadcrumb for Categories with Shared Subcategories</t>
  </si>
  <si>
    <r>
      <rPr/>
      <t xml:space="preserve">Hi Team, 
Environment:
Browser: Chrome Version 138.0.7264.80
Server: https://www.jotform.com
Device: MacBook Air (macOS Sequoia 15.5)
Steps:
1. Go to https://www.jotform.com, create form and use template.
2. From the sidebar, select a subcategory that exists under multiple top-level categories.
  Example A (Industries vs. Types):
3. Under Industries, click Technology Surveys.
4. Observe breadcrumb:
 Form Templates &gt; Survey Templates &gt; Technology Surveys.
 Expected:
 Form Templates &gt;  IT Forms &gt; Technology Surveys (matching the Industries context).
  Example B (Professions vs. Industries):
5. Under Professions, expand Pharmacist Forms and click Pharmacy Forms.
6. Observe breadcrumb:
 Form Templates &gt; Healthcare Forms &gt; Pharmacy Forms.
 Expected:
 Form Templates  &gt; Pharmacist Forms &gt; Pharmacy Forms.
Actual Result:Breadcrumb path does not reflect the sidebar navigation context.When a subcategory belongs to multiple parent categories, breadcrumb always resolves to a single (often unrelated) category tree.
Expected result:Breadcrumb should dynamically reflect the user’s navigation path in the sidebar.Selecting the same subcategory under Industries vs. Types vs. Professions should produce distinct, correct breadcrumb paths that match the filter context.
Attachments:
</t>
    </r>
    <r>
      <rPr>
        <color rgb="FF1155CC"/>
        <u/>
      </rPr>
      <t>https://drive.google.com/file/d/1IPkMnvgXkQuvpfV9obaAyk2AcVpmjObJ/view?usp=sharing</t>
    </r>
    <r>
      <rPr/>
      <t xml:space="preserve">
Thanks,</t>
    </r>
  </si>
  <si>
    <t>Form Templates &gt; Card Layout: Entry card remains untranslated in some languages</t>
  </si>
  <si>
    <r>
      <rPr/>
      <t xml:space="preserve">Hi Team,
Environment:
Browser: Chrome Version 138.0.7264.80
Server: https://www.jotform.com
Device: MacBook Air (macOS Sequoia 15.5)
Steps:
1. Go to https://www.jotform.com create form and use template.
2. Select the Templates language category (for example, Turkish, Italian, or French).
3. Switch the Form Layout filter to “Card”.
4. Observe the entry card (first visible page) of various templates.
Actual result:
The template titles and metadata in the list view are correctly localized in the selected language. However, on the Card layout, the entry card (first page) for some templates still displays text in English. This issue is observed in multiple languages (e.g., Turkish, Italian, French, Russian), but does not appear in some languages such as German and Spanish. The inconsistency leads to a partially untranslated user experience in affected languages.
Expected result:
The entry card for all templates in Card layout should be fully localized in the selected language category, ensuring consistent translation across all supported languages.
Attachments:
</t>
    </r>
    <r>
      <rPr>
        <color rgb="FF1155CC"/>
        <u/>
      </rPr>
      <t xml:space="preserve">https://drive.google.com/file/d/1Wo0VoU6227Of1cKZCTrZ5g68b16gOfpj/view?usp=sharing </t>
    </r>
    <r>
      <rPr/>
      <t xml:space="preserve">
Thanks,</t>
    </r>
  </si>
  <si>
    <t>Form Templates &gt; Bank Enrollment and Flight School Student Registration Templates: Missing preview image and interactive form view</t>
  </si>
  <si>
    <r>
      <rPr/>
      <t xml:space="preserve">Hi Team,
Environment:
Browser: Chrome Version 138.0.7264.80
Server: https://www.jotform.com
Device: MacBook Air (macOS Sequoia 15.5)
Steps:
1. Go to https://www.jotform.com/templates/.
2. Search for the “Bank Enrollment” or “Flight School Student Registration” template.
3. Observe the template card in the listing page (both Card and Classic layouts).
4. Click the Preview button to open its detailed view in both layouts.
Actual result:In both Card and Classic layouts, the listing page shows no preview image and no hover animation for these templates, unlike other templates. On the detailed Preview page, in Card layout specifically, the interactive form does not render at all (blank/no content). In Classic layout, the detailed Preview page correctly displays the form content.
Expected result:Both templates should have a preview image and consistent hover effect on the listing page in both layouts. The detailed Preview page in Card layout should correctly render the interactive form content, just as it does in Classic layout.
Attachments:
Bank Enrollment: </t>
    </r>
    <r>
      <rPr>
        <color rgb="FF1155CC"/>
        <u/>
      </rPr>
      <t>https://drive.google.com/file/d/1Pik6O6dAxqx6kDQx-lNrmx8CskBHICos/view?usp=sharing</t>
    </r>
    <r>
      <rPr/>
      <t xml:space="preserve">
Flight School Student Registration: </t>
    </r>
    <r>
      <rPr>
        <color rgb="FF1155CC"/>
        <u/>
      </rPr>
      <t>https://drive.google.com/file/d/1R0-tBkzXtAROOThbZWOXLgVADsJlKSUO/view?usp=sharing</t>
    </r>
    <r>
      <rPr/>
      <t xml:space="preserve">
Thanks,</t>
    </r>
  </si>
  <si>
    <t>Form Templates &gt; Card Layout: Search results are displayed in Classic format instead of Card</t>
  </si>
  <si>
    <r>
      <rPr/>
      <t xml:space="preserve">Hi Team,
Environment:
Browser: Chrome Version 138.0.7264.80, Safari Version 18.5 (20621.2.5.11.8)
Server: https://www.jotform.com
Device: MacBook Air (macOS Sequoia 15.5)
Preconditions:
Form Layout filter is set to “Card”.
Steps:
1. Go to https://www.jotform.com, create form and use template.
2. In the sidebar, set the “Form Layout” filter to “Card”.
3. Use the “Search in all templates” field to search for any keyword (e.g., “survey”, “tech”).
4. Observe the layout of the displayed results.
Actual result:
Although the Form Layout filter is set to Card, the search results are shown in Classic format. The cards display classic preview styles instead of the expected card format. This may confuse users or give the impression that the layout preference was not saved.
Expected result:
Search results should respect the selected “Form Layout” filter and display results accordingly in Card format when Card is selected.
Attachments:
</t>
    </r>
    <r>
      <rPr>
        <color rgb="FF1155CC"/>
        <u/>
      </rPr>
      <t>https://drive.google.com/file/d/1CottKixPBh7WLxOsYwWRKsBFnC5-qV2x/view?usp=sharing</t>
    </r>
    <r>
      <rPr/>
      <t xml:space="preserve">
Thanks,</t>
    </r>
  </si>
  <si>
    <t>Form Templates: Missing form label on search input after performing search</t>
  </si>
  <si>
    <r>
      <rPr/>
      <t xml:space="preserve">Hi team,
Could you please check the accessibility issue? Thank you.
Issue: Missing form label on search input after performing search
Page URL: </t>
    </r>
    <r>
      <rPr>
        <color rgb="FF1155CC"/>
        <u/>
      </rPr>
      <t xml:space="preserve">https://www.jotform.com/workspace/
&lt;input type="search" placeholder="Search in all templates" value=""&gt;
</t>
    </r>
    <r>
      <rPr/>
      <t xml:space="preserve">
How to fix:
If a text label for a form control is visible, use the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
Standards and Guidelines:
1.1.1 Non-text Content (Level A)
1.3.1 Info and Relationships (Level A)
2.4.6 Headings and Labels (Level AA)
3.3.2 Labels or Instructions (Level A)
Attachments:</t>
    </r>
    <r>
      <rPr>
        <color rgb="FF1155CC"/>
        <u/>
      </rPr>
      <t>https://drive.google.com/file/d/1K2SW96PmdidA8E8utYRcCPnoYCvBe93i/view?usp=sharing</t>
    </r>
    <r>
      <rPr/>
      <t xml:space="preserve">
Thanks,</t>
    </r>
  </si>
  <si>
    <t>Accessibility</t>
  </si>
  <si>
    <t>Form Templates: The button element is missing visible or accessible text content</t>
  </si>
  <si>
    <r>
      <rPr/>
      <t xml:space="preserve">Hi team,
Could you please check the following accessibility issue? Thank you.
Issue: The button element is missing visible or accessible text content.
Page URL: https://www.jotform.com/workspace/
&lt;button class="jfSidebar--close" type="button"&gt;
&lt;svg xmlns="http://www.w3.org/2000/svg" fill="currentColor" viewBox="0 0 24 24" width="32" height="32"&gt;
&lt;path fill-rule="evenodd" d="M17.707 7.707a1 1 0 0 0-1.414-1.414L12 10.586 7.707 6.293a1 1 0 0 0-1.414 1.414L10.586 12l-4.293 4.293a1 1 0 1 0 1.414 1.414L12 13.414l4.293 4.293a1 1 0 0 0 1.414-1.414L13.414 12l4.293-4.293Z" clip-rule="evenodd"&gt;&lt;/path&gt;
&lt;/svg&gt;
&lt;/button&gt;
How to Fix It
Place text content within the  element or give the  element a value attribute.
The Algorithm... in English
A  element is present that contains no text content (or alternative text), or an , , or  has an empty or missing value attribute.
Standards and Guidelines
1.1.1 Non-text Content (Level A)
2.4.4 Link Purpose (In Context) (Level A)
Attachment:
</t>
    </r>
    <r>
      <rPr>
        <color rgb="FF1155CC"/>
        <u/>
      </rPr>
      <t xml:space="preserve">https://drive.google.com/file/d/1CT_VlZLgAi1s4OEaUWSPOTm3DDVghQdW/view?usp=sharing
</t>
    </r>
    <r>
      <rPr/>
      <t>Thanks,</t>
    </r>
  </si>
  <si>
    <t>Empty button – the button element is missing visible or accessible text content.</t>
  </si>
  <si>
    <t>Hi team,
Could you please check the accessibility issue? Thank you.
Issue: A button is empty or has no value text
Page URL: https://www.jotform.com/workspace/
&lt;button class="homeIcon color-blue-500 bg-transparent border-0 p-0 m-0 flex sm:hidden" type="button"&gt;
&lt;svg xmlns="http://www.w3.org/2000/svg" fill="currentColor" viewBox="0 0 24 24" class="min-w-4 w-4 h-4"&gt;
&lt;path fill-rule="evenodd" d="M11.336 2.253a1 1 0 0 1 1.328 0l9 8A1 1 0 0 1 21 12h-1v7a3 3 0 0 1-3 3h-2a1 1 0 0 1-1-1v-3a2 2 0 1 0-4 0v3a1 1 0 0 1-1 1H7a3 3 0 0 1-3-3v-7H3a1 1 0 0 1-.664-1.747l9-8Z" clip-rule="evenodd"&gt;&lt;/path&gt;
&lt;/svg&gt;
&lt;/button&gt;
How to Fix It
Place text content within the  element or give the  element a value attribute.
The Algorithm... in English
A  element is present that contains no text content (or alternative text), or an , , or  has an empty or missing value attribute.
Standards and Guidelines
1.1.1 Non-text Content (Level A)
2.4.4 Link Purpose (In Context) (Level A)
Attachment: 
 https://drive.google.com/file/d/1Hz1a7B2Tz7esah2Ipx-z1p26XhNeU87I/view?usp=sharing
Thanks,</t>
  </si>
  <si>
    <t>Seda</t>
  </si>
  <si>
    <t>Gebeş</t>
  </si>
  <si>
    <t>Smart PDF&gt;During conversion title not printing properly</t>
  </si>
  <si>
    <t xml:space="preserve">Hi Team,
Title not printing properly during conversion in Smart PDF. 
Environment; 
Browser:
Chrome Version 126.0.6478.127, Firefox Version 128.0  
Device: Monster ABRA A5 V17.3  
Windows 11 Pro     
Server: https://www.jotform.com
Steps:
1. Select the Smart PDF Forms option from the Products dropdown.
2. Click the ''Try Now' button.
3. Click 'Upload document'' button and select a  pdf file.(You can find the sample pdf in attachment.)    
Actual Result:
It prints the title as 'YOKNIR'.
Expected Result: 
The title should be printed as 'YTÜ BİYOMEDİKAL MÜHENDİSLİĞİ BÖLÜMÜ STAJ SİCİL FORMU..'
Attachment:
https://drive.google.com/drive/folders/1Y3wpI_-8WwVRtgCFL2_TL9pMkrhgoOB4?usp=drive_link
Thanks,
 </t>
  </si>
  <si>
    <t>Muse Team</t>
  </si>
  <si>
    <t>Smart PDF Forms</t>
  </si>
  <si>
    <t>Heading mismatch</t>
  </si>
  <si>
    <t>Smart PDF&gt;During conversion pirints letter''ı'' as letter''r''</t>
  </si>
  <si>
    <t xml:space="preserve">Hi Team,
Smart PDF prints the letter "i" in as "r" during conversion.. 
Environment; 
Browser:
Chrome Version 126.0.6478.127, Firefox Version 128.0  
Device: Monster ABRA A5 V17.3  
Windows 11 Pro     
Server: https://www.jotform.com
Preconditions:
Form language must be the same site language(Turkish).
Steps:
1. Select the Smart PDF Forms option from the Products dropdown.
2. Click the ''Try Now' button.
3. 'Click 'Upload document'' button and select a  pdf file.(You can find the sample pdf in attachment.) 
4. Convert PDF to Smart PDF.   
Expected Result: 
The text in the converted pdf should print exactly as it is.  
Actual Result:
Smart PDF prints the word  "Adı" in as "Adr" during conversion.:
Attachments:
https://drive.google.com/drive/folders/1FRgTeSGRvrtLJ9TZV220pYdBOL0iJGS1?usp=drive_link   
                                                                                                                                                                                                                                                                                                                                                                                                                                         Thanks,
</t>
  </si>
  <si>
    <t xml:space="preserve"> Smart PDF Forms</t>
  </si>
  <si>
    <t>Mismatched labels</t>
  </si>
  <si>
    <t>Smart PDF&gt;During conversion logo not printing properly</t>
  </si>
  <si>
    <t xml:space="preserve">Hi Team,                                                                                                                                                                                                                                                                                                                                                                                                                                                                                                                                                                    In Smart PDF, in the "Try Demo Form" section, the logo in the sample pdf does not appear on the form. Logo is added at the bottom of the form page.
Environment:
Browser: Chrome
Version
126.0.6478.127, Firefox Version 128.0               
 Device: Monster ABRA A5 V17.3  Windows 11 Pro
Server: https://www.jotform.com
 Steps:
1. Select the Smart PDF Forms option from the Products dropdown.
2. Click the ''Try Now' button.
3. Click the ''Try Demo Form''.
Actual result:
Converting image icon and header instead of logo. Logo is added at the bottom of the form page.
Expected result:
Logo should be added at the top of the form page.
Attachments:
https://drive.google.com/drive/folders/1nc3xWYiW1COKYSWKAlfYf2c1O0dYK7Vs?usp=drive_link
Thanks,
</t>
  </si>
  <si>
    <t>Logo/image Parse</t>
  </si>
  <si>
    <t>Smart PDF&gt;Converting empthy field instead of  sign field.</t>
  </si>
  <si>
    <t>Hi Team,                                                                                                                                                                                                                                                                                                                                                                                                                                                                                                                In Smart PDF, in the "Try Demo Form" section, the sign field in the sample pdf does not right on the form page. 
 Environment:
Browser: Chrome Version 126.0.6478.127,   Firefox Version 128.0                                                                                                                                                                                                                                                                                                           Device: Monster ABRA A5 V17.3  Windows 11 Pro
Server: https://www.jotform.com
 Steps:
1. Select the Smart PDF Forms option from the Products dropdown.
2. Click the ''Try Now' button.
3. Click the ''Try Demo Form''
4. Go to sign field element.           
Actual result:
Converting empthy field instead of  sign field.
Expected result:
Sign field should be added the form page.
Attachments:
https://drive.google.com/drive/folders/1OvrXUoSxknVzXadXXO-8kv8_l4J2t6mD?usp=drive_link
Thanks,</t>
  </si>
  <si>
    <t>Form Fields</t>
  </si>
  <si>
    <t>Smart PDF&gt;In the demo pdf conversion, the position of the sumbit button is wrong</t>
  </si>
  <si>
    <t xml:space="preserve">Hi Team,
In Smart PDF, in the "Try Demo Form" section,  there is a disproportional gap between the submit button and the Preview PDF button.
Environment:
Browser: 
Chrome Version 126.0.6478.127 , Firefox Version 128.0 
Device: Monster ABRA A5 V17.3  Windows 11 Pro
Server: https://www.jotform.com
Steps:
1. Select the Smart PDF Forms option from the Products dropdown.
2. Click the ''Try Now' button.
3. Click the ''Try Demo Form''.             
4. Go to the bottom of the form page.
Actual result:
In the demo pdf conversion, the position of the submit button is wrong.
Expected result:
There should not be a disproportional gap between the submit button and the Preview PDF button.
Attachments:
https://drive.google.com/drive/folders/1wmRO7sT-ex7Acju-BV3yydi7i8vJZUTF?usp=drive_link
Thanks,
</t>
  </si>
  <si>
    <t>Preview-Submit Button</t>
  </si>
  <si>
    <t>Smart PDF&gt;I can't navigate the page in the Prewiev section</t>
  </si>
  <si>
    <t xml:space="preserve">Hi Team,
In Smart PDF,in the form preview state I cannot navigate the page with mouse or arrows. I can only access subfields with tab.
Environment:
Browser: Chrome Version 126.0.6478.127 , Firefox Version 128.0      
Device: Monster ABRA A5 V17.3  Windows 11 Pro
Server: https://www.jotform.com
Steps:
1. Select the Smart PDF Forms option from the Products dropdown.
2. Click the ''Try Now' button.
3. Select a sample pdf and convert the form.            
4. Go to the preview form page.                                 
                                                                                                                                                                                                                                                                                                                                                                                                                   Actual result:
I can't navigate the page in the Preview section.
Expected result:In the form preview state I should be able to access subfields with mouse or arrows on the page.
Attachments:
https://drive.google.com/drive/folders/1dHavT_CdlKLx368QBRdIj-pH_IgISHqu?usp=drive_link
Thanks,
</t>
  </si>
  <si>
    <t>PDF preview</t>
  </si>
  <si>
    <t>Smart PDF&gt;Star rating and scale rating elements does not work</t>
  </si>
  <si>
    <t xml:space="preserve">Hi Team,
In Smart PDF, I cannot use star rating and scale rating elements in pdf. I can add them to the form but I cannot mapping them in pdf.
Environment:
Browser: 
Chrome Version 126.0.6478.127, Firefox Version 128.0      
Device: Monster ABRA A5 V17.3  Windows 11 Pro
Server: https://www.jotform.com
Steps:
1. Select the Smart PDF Forms option from the Products dropdown.
2. Click the ''Try Now' button.
3. Select a sample pdf and convert the form.           
4. Add star rating and scale rating elements to the form page.
Actual result: 
 I can add them to the form but I cannot mapping them in pdf. When I add the star rating and scale rating to the form, there is no blue area in the pdf.
Expected result:
I can add them to the form and pdf part.
Attachments:
https://drive.google.com/drive/folders/1KqFwbZG2GgkZMiumUoEcvbWzxyfz57YN?usp=drive_link
Thanks,
</t>
  </si>
  <si>
    <t>Mapping</t>
  </si>
  <si>
    <t>Smart PDF&gt;File upload not available</t>
  </si>
  <si>
    <t xml:space="preserve">Hi Team,
In Smart PDF, image or file upload seems to me to be the most useful option when I convert a pdf to a form that requires adding a photo.The image element can also be confusing at first glance. I think the file upload option would be useful for the user.
Environment:
Browser: 
Chrome Version 126.0.6478.127                    
Firefox Version 128.0     
Device: Monster ABRA A5 V17.3  Windows 11 Pro
Server: https://www.jotform.com
Steps:
1. Select the Smart PDF Forms option from the Products dropdown.
2. Click the ''Try Now' button.
3. Select a sample pdf (you can find the sample form in the attachments) and convert the form.           
Actual result:
User uses the take photo widget to upload images.
Expected result:
It would be better for Smart PDF and the user to have a tool that supports only visual types from the file upload section.
Attachments:
https://drive.google.com/drive/folders/1wFAKGZfdttR4i8Gak5tTUWnfxa4PLBaF?usp=drive_link
 Thanks,
</t>
  </si>
  <si>
    <t>Usability</t>
  </si>
  <si>
    <t>Smart PDF&gt; ''Try demo form'' does not appear when navigated from the import form</t>
  </si>
  <si>
    <r>
      <rPr/>
      <t xml:space="preserve">Hi Team,
When entering a smart pdf, try demo form does not appear on the upload page if you enter from import form .
Environment:
Browser: 
Chrome Version 126.0.6478.127 , Firefox Version 128.0     
Device: Monster ABRA A5 V17.3  Windows 11 Pro
Server: https://www.jotform.com
 Steps:           
1. Go to jotform.com and open the ''My forms'' page.
2. Click to create form buuton and click the ''import form'' option.            
3. Select '' import PDF form'' option.  
Actual result: 
'' Try demo form'' is not available on the upload page.
Expected result:
'' Try demo form'' should be visible and accessible on the upload page.
Attachments:
</t>
    </r>
    <r>
      <rPr>
        <color rgb="FF1155CC"/>
        <u/>
      </rPr>
      <t>https://drive.google.com/drive/folders/1_rLKdHQYGFi9bJCIc68O6sD32Qguw-lA?usp=drive_link</t>
    </r>
    <r>
      <rPr/>
      <t xml:space="preserve">
Thanks,
</t>
    </r>
  </si>
  <si>
    <t>Missing element</t>
  </si>
  <si>
    <t>Seda Nur</t>
  </si>
  <si>
    <t>Smart PDF&gt;There are two signatures in the pdf</t>
  </si>
  <si>
    <t xml:space="preserve">Hi Team,
When I fill out the sample form and submit it, there are two signatures in the pdf.
Environment:
Browser: Chrome Version 126.0.6478.127 , Firefox Version 128.0      
Device: Monster ABRA A5 V17.3  Windows 11 Pro
Server: https://www.jotform.com
Steps:
1.Select the Smart PDF Forms option from the Products dropdown.
2. Click the ''Try Now' button.
3. Select a sample pdf and convert the form.            
4. Go to the preview form and click the ‘’ fill form ’’ button.
5. In the new tab that opens, fill out the form and submit it.
6. Check the submission that came in your mail.
Actual result:
There are two signatures on the PDF.
Expected result:
There needs to be a signature in the PDF.
Attachments:
https://drive.google.com/drive/folders/1rGARdAJDe8ubEUc6jva70i5VDoaQ6XV4?usp=drive_link
Thanks,
</t>
  </si>
  <si>
    <t>Email Attachements</t>
  </si>
  <si>
    <t>Smart PDF&gt;The tablet view in the preview section isn't working properly.</t>
  </si>
  <si>
    <t xml:space="preserve">Hi Team,
There is a problem with the tablet view in the preview section.
Environment:
Browser: Chrome Version 126.0.6478.127 , Firefox Version 128.0      
Device: Monster ABRA A5 V17.3  Windows 11 Pro
Server: https://www.jotform.com
Steps:
1.Select the Smart PDF Forms option from the Products dropdown.
2. Click the ''Try Now' button.
3. Select a sample pdf and convert the form.            
4. Open the preview mode.
6. Select the tablet mode.
Actual result:
The form preview looks half and disproportionate.
Expected result:
The form preview should look complete and proportional.
Attachments:
https://drive.google.com/drive/folders/1gTmYSzliFnLiV7A8t_FOFbpWrg9fKxcd?usp=drive_link
Thanks,
</t>
  </si>
  <si>
    <t>Smart PDF&gt;The sample pdf looks different in the submission mail</t>
  </si>
  <si>
    <t xml:space="preserve">Hi Team,
The sample pdf looks different in the submission mail. When I convert the sample pdf to form and submit it, the attachment in the incoming mail is different from the original pdf.
Environment:
Browser: Chrome Version 126.0.6478.127                   
Firefox Version 128.0      
Device: Monster ABRA A5 V17.3  Windows 11 Pro
Server: https://www.jotform.com
Precondition:
Notification mail. must be set.
Steps:
1.Select the Smart PDF Forms option from the Products dropdown.
2. Click the ''Try Now' button.
3. Select a sample pdf and convert the form.            
4. Open the preview mode and click the’’ fill form’’ button.
5. Fill  the form in the window that opens and submit the form
6. Go to the notification in your mail and look for the attachment.
Actual result:
The filled pdf is different from the original pdf.
Expected result:
The filled pdf  should be the same as the original pdf.
Attachments:
https://drive.google.com/drive/folders/1c8RS_bs67WA3n-ItB6rG_rNysJ2Wqt58?usp=drive_link
Thanks,
</t>
  </si>
  <si>
    <t>Smart PDF&gt; Character limitation does not work for elements</t>
  </si>
  <si>
    <r>
      <rPr/>
      <t xml:space="preserve">Hi Team,
When I set a character limit for an element, this field is not available on the form.
Environment:
Browser: Chrome Version 126.0.6478.127 , Firefox Version 128.0      
Device: Monster ABRA A5 V17.3  Windows 11 Pro
Server: https://www.jotform.com
Precondition:
Select any element and set a character limit for the field.Also it should be required.
Steps:
1.Select the Smart PDF Forms option from the Products dropdown.
2. Click the ''Try Now' button.
3. Select a sample PDF (you can find in attachment ) and convert the form.            
4. Open the preview mode and click the’’ fill form’’ button.
5. Fill  the form.
Actual result:
Nothing is typed in the form field.
Expected result:
When filling out the form, characters should be entered within the limits I set.
Attachments:
</t>
    </r>
    <r>
      <rPr>
        <color rgb="FF1155CC"/>
        <u/>
      </rPr>
      <t>https://drive.google.com/drive/folders/1uzpCWRNniGMYT7CibWE8aNCJCZ_eqqX6?usp=drive_link</t>
    </r>
    <r>
      <rPr/>
      <t xml:space="preserve">
Thanks,
</t>
    </r>
  </si>
  <si>
    <t>Smart PDF&gt; ''Try demo form'' does not appear when navigated from PDF Editor</t>
  </si>
  <si>
    <t xml:space="preserve">Hi Team,
When entering a smart pdf, try demo form does not appear on the upload page if you enter by PDF editor.
Environment:
Browser: 
Chrome Version 126.0.6478.127 , Firefox Version 128.0     
Device: Monster ABRA A5 V17.3  Windows 11 Pro
Server: https://www.jotform.com
 Steps:           
1.Select the PDF Editor Forms option from the Products dropdown.
2. Click the ''Try PDF EDITOR' button.          
3. Select  any template and click the ’’ Use Template’’ button.
4. Click the ‘’Create a New Form’’ button.
5. Click on the ‘’New document’’ button on the top bar and select the ‘’New pdf form’’ from the dropdown.
6. Click import pdf form in the tab that opens.
Actual result: 
'' Try demo form'' is not available on the upload page.
Expected result:
'' Try demo form'' should be visible and accessible on the upload page.
Attachments:
https://drive.google.com/drive/folders/1X_ojscMC63BoqR2ukSvAWjYXACUde7C0?usp=drive_link
Thanks,
</t>
  </si>
  <si>
    <t>Smart PDF&gt; Smart pdf does not detect Multiple Choice element</t>
  </si>
  <si>
    <r>
      <rPr/>
      <t xml:space="preserve">Hi Team,
Smart PDF does not detect multiple choice field tables. It does not detect the table in the sample pdf I converted. I have tried it on different pdfs but it does not work properly.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file.(You can find the sample pdf in the attachment.) 
4. Convert PDF to Smart PDF. 
Actual result: 
It does not detect the table for the multiple selection element required.
Expected result:
Recognize the multiple choice table and add the text from the pdf as an element
Attachments:
</t>
    </r>
    <r>
      <rPr>
        <color rgb="FF1155CC"/>
        <u/>
      </rPr>
      <t>https://drive.google.com/drive/folders/12aF6o8X1TQ_orbH0o-NZ1zwPw3aGc3hK?usp=drive_link</t>
    </r>
    <r>
      <rPr/>
      <t xml:space="preserve">
Thanks,
</t>
    </r>
  </si>
  <si>
    <t>Smart PDF&gt;Time element sometimes fails to be converted to the pdf</t>
  </si>
  <si>
    <t xml:space="preserve">Hi Team,
When converting the “Time” part in PDF, it adds the short text element to the form instead of the time element  sometimes.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that has time field .(You can find the sample pdf in the attachment.) 
4. Convert PDF to Smart PDF. 
Actual result:
 It adds the short text element to the form instead of the time element.
Expected result:
Smart PDF should recognize the “Time” field and add this element to the generated form.
Attachments:
https://drive.google.com/drive/folders/1y6cEWNCSjorFr61X4MgxOTuiQ2zI7oi6?usp=sharing
Thanks,
</t>
  </si>
  <si>
    <t>Incorrect field type</t>
  </si>
  <si>
    <t>Smart PDF&gt; Different errors in uploading document with low connection</t>
  </si>
  <si>
    <r>
      <rPr/>
      <t xml:space="preserve">Hi Team,
When I uploaded a 701 KB PDF (21 pages) in an out-of-office environment, at first I got a network error and then I got a ‘’Request URL is not available’’ error every time I tried.When I tried it in the office environment, the PDF was converted to form.
Environment:
Browser: 
Chrome Version 126.0.6478.127 , Firefox Version 128.0     
Device: Monster ABRA A5 V17.3  Windows 11 Pro
Server: https://www.jotform.com
Precondition:
The test should be done on a low  network provider and with a large pdf file.   
Steps:
1. Select the Smart PDF Forms option from the Products dropdown.
2. Click the ''Try Now' button.
3. Click the  'Upload document' button and select a  pdf file.(You can find the sample pdf in the attachment.) 
4. Convert PDF to Smart PDF. 
Actual result: 
There are two different errors in the same case.
Expected result:
If there is a network error, I should have received the  ‘’Network error ‘’  notice.
Attachments:
</t>
    </r>
    <r>
      <rPr>
        <color rgb="FF1155CC"/>
        <u/>
      </rPr>
      <t>https://drive.google.com/drive/folders/14eSCezibSNmPD-ogXbO1m8_vxmY39cGe?usp=drive_link</t>
    </r>
    <r>
      <rPr/>
      <t xml:space="preserve">
Thanks,
</t>
    </r>
  </si>
  <si>
    <t>Upload</t>
  </si>
  <si>
    <t>Smart PDF&gt; Smart pdf does not detect Configurable List widget</t>
  </si>
  <si>
    <r>
      <rPr/>
      <t xml:space="preserve">Hi Team,
Smart PDF does not support configurable list widget. I think it can be a useful form element for the user.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4. Convert PDF to Smart PDF.
5. Click the ‘’ Add form element’’ button.
6. Select widgets from the panel that opens and add the Configurable list. 
Actual result: 
The widget added to the form is not mapped in the pdf.
Expected result:
It would be better to map the widget added to the form in the pdf and define the configurable list in the pdf and convert it to the form. 
Attachments:
</t>
    </r>
    <r>
      <rPr>
        <color rgb="FF1155CC"/>
        <u/>
      </rPr>
      <t>https://drive.google.com/drive/folders/1F0RtJvWq8tf9e-TGF-rLrWlx9FWgMA5T?usp=drive_link</t>
    </r>
    <r>
      <rPr/>
      <t xml:space="preserve">
Thanks,
</t>
    </r>
  </si>
  <si>
    <t>Wİdgets</t>
  </si>
  <si>
    <t>Smart PDF&gt; Smart pdf does not detect Multiple Text Fields widget</t>
  </si>
  <si>
    <r>
      <rPr/>
      <t xml:space="preserve">Hi Team,
Smart PDF does not support Multiple text field widget. I think it can be a useful form element for the user.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4. Convert PDF to Smart PDF.
5. Click the ‘’ Add form element’’ button.
6. Select widgets from the panel that opens and add the Multiple text field. 
Actual result: 
The widget added to the form is not mapped in the pdf.
Expected result:
It would be better to map the widget added to the form in the pdf and define the Multiple text field in the pdf and convert it to the form. 
Attachments:
</t>
    </r>
    <r>
      <rPr>
        <color rgb="FF000000"/>
        <u/>
      </rPr>
      <t>https://drive.google.com/drive/folders/1MfXKK01vt7D9MhocGyBF4BGS5o5OVL2R?usp=drive_link</t>
    </r>
    <r>
      <rPr/>
      <t xml:space="preserve">
Thanks,
</t>
    </r>
  </si>
  <si>
    <r>
      <rPr/>
      <t xml:space="preserve">
Hi Team,
Smart PDF does not support Checklist  widget. I think it can be a useful form element for the user.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4. Convert PDF to Smart PDF.
5. Click the ‘’ Add form element’’ button.
6. Select widgets from the panel that opens and add the Checklist field. 
Actual result: 
The widget added to the form is not mapped in the pdf.
Expected result:
It would be better to map the widget added to the form in the pdf and define the Checklist field in the pdf and convert it to the form. 
Attachments:
</t>
    </r>
    <r>
      <rPr>
        <color rgb="FF1155CC"/>
        <u/>
      </rPr>
      <t>https://drive.google.com/drive/folders/1twjJuyWbd-5kGPDoVmx-tKFLoJyN8X4b?usp=drive_link</t>
    </r>
    <r>
      <rPr/>
      <t xml:space="preserve">
Thanks,
</t>
    </r>
  </si>
  <si>
    <t>Smart PDF&gt;Language error in widget information popup</t>
  </si>
  <si>
    <t xml:space="preserve">
Hi Team,
In the information pop-ups in the widgets, some of the written texts appear in Turkish and some in English.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4. Convert PDF to Smart PDF.
5. Click the ‘’ Add form element’’ button.
6. Click widgets from the panel that opens.
7. Select any widget and click on the information button.
Precondition:
Language should be set to Turkish.
Actual result: 
Some of the text written in the info box appears in Turkish and some in English
Expected result:
All text written in the info box must be the same in all languages.
Attachments:
https://drive.google.com/drive/folders/13ZZNb7y_vAiExGOiAPfmlbS9pb4smbaB?usp=drive_link
Thanks,
</t>
  </si>
  <si>
    <t>Localization</t>
  </si>
  <si>
    <t>Smart PDF&gt;Cannot convert ''&amp;'' character</t>
  </si>
  <si>
    <t xml:space="preserve">Hi Team,
Smart pdf cannot convert the “&amp;” character, even though the terms and conditions widget has the “&amp;” character.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(You can find the sample pdf in the attachment.) 
4. Convert PDF to Smart PDF.
5. Scroll down to the terms &amp; conditions area.
Actual result: 
The &amp; character in the PDF is not printed on the form.
Expected result:
The &amp; character in the PDF should be printed on the form.
Attachments:
https://drive.google.com/drive/folders/1bK0IgQzgEYt9xN9ruBMx1G8-x9GkIk0s?usp=drive_link
Thanks,
</t>
  </si>
  <si>
    <t>Text parse</t>
  </si>
  <si>
    <t>Smart PDF&gt;During conversion title and subtitle not printing properly</t>
  </si>
  <si>
    <t xml:space="preserve">Hi Team,
Title not printing properly during conversion in Smart PDF. Instead of a title and subtitle, it is rephrased. Adds the main title in the PDF as text.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(You can find the sample pdf in the attachment.) 
4. Convert PDF to Smart PDF.
Actual result: 
Title not printing properly.
Expected result:
The title should be printed in full and in its proper place.
Attachments:
https://drive.google.com/drive/folders/1umWO__eSOcTkniMnOViwxkp7DtFOgNCg?usp=drive_link
Thanks,
</t>
  </si>
  <si>
    <t>Smart PDF&gt;Language error in widget’s title</t>
  </si>
  <si>
    <t xml:space="preserve">Hi Team,
When I add the widget “Foto Aufnehmen” to the form page,  the widget's title is in English.
Environment:
Browser: 
Chrome Version 126.0.6478.127 , Firefox Version 128.0     
Device: Monster ABRA A5 V17.3  Windows 11 Pro
Server: https://www.jotform.com  
Precondition:
Language should be set to “Deutsch”.     
Steps:
1. Select the Smart PDF Forms option from the Products dropdown.
2. Click the ''Try Now' button.
3. Click the  'Upload document' button and select a  pdf file. 
4. Convert PDF to Smart PDF.
5. Click the ‘’ Add form element’’ button.
6. Click widgets from the panel that opens.
7. Select “Foto Aufnehmen”  widget and add it to the form page.
Actual result: 
The title language of the widget is English, but the widget's name is German.
Expected result:
The title language of the widget should be German.
Attachments:
https://drive.google.com/drive/folders/1nONfhizvfpEfeFRFlDO9NURXzWcsAkdw?usp=drive_link
Thanks,
</t>
  </si>
  <si>
    <t>Smart PDF&gt;Smart pdf does not detect Terms &amp; Condition Widget</t>
  </si>
  <si>
    <t xml:space="preserve">Hi Team,
Smart PDF does not detect the Terms and Conditions widget in the sample pdf I converted.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with Terms and Conditions widget.(You can find the sample pdf in the attachment.)
4. Convert PDF to Smart PDF.
Actual result: 
Smart pdf does not detect Terms &amp; Condition widget.
Expected result:
Smart PDF should recognize the terms and conditions widget and add it to the form as a widget
.
Attachments:
https://drive.google.com/drive/folders/1006NMGMyOGZu4KJnHKbhmGyJY13RoAtB?usp=drive_link
Thanks,
</t>
  </si>
  <si>
    <t>Widgets</t>
  </si>
  <si>
    <t>Smart PDF&gt;Smart pdf does not detect Unique ID Widget</t>
  </si>
  <si>
    <t xml:space="preserve">Hi Team,
Smart PDF does not detect the Unique ID  widget in the sample pdf I converted.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with Unique ID  widget.(You can find the sample pdf in the attachment.) 
4. Convert PDF to Smart PDF. 
Actual result: 
Smart pdf does not detect Unique ID  widget.
Expected result:
Smart PDF should recognize the Unique ID  widget and add it to the form as a widget.
Attachments:
https://drive.google.com/drive/folders/1x04rm5pzUQoPdpM-aA2_FAEM992Uvc7J?usp=drive_link
Thanks,
</t>
  </si>
  <si>
    <t>Smart PDF&gt;Smart pdf does not detect Take Photo Widget</t>
  </si>
  <si>
    <r>
      <rPr/>
      <t xml:space="preserve">Hi Team,
Smart PDF does not detect the Take Photo widget in the sample pdf I converted.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with Take Photo  widget.(You can find the sample pdf in the attachment.) 
4. Convert PDF to Smart PDF. 
Actual result: 
Smart pdf does not detect Take Photo  widget.
Expected result:
Smart PDF should recognize the Take Photo  widget and add it to the form as a widget.
Attachments:
</t>
    </r>
    <r>
      <rPr>
        <color rgb="FF1155CC"/>
        <u/>
      </rPr>
      <t>https://drive.google.com/drive/folders/1cvO7-gYDfpgmNjfOdj8HZo6uITaVLHju?usp=drive_link</t>
    </r>
    <r>
      <rPr/>
      <t xml:space="preserve">
Thanks,
</t>
    </r>
  </si>
  <si>
    <t>Smart PDF&gt;Confusion on PDF update page</t>
  </si>
  <si>
    <t xml:space="preserve">Hi Team,
On the upload page the “Start Over’’ and “Reupload PDF” options seem a bit confusing. For example, when I upload the wrong pdf, the first option that comes to my mind is to reupload and add the correct PDF. But smart PDF offers the option to start over to convert another pdf.
Environment:
Browser: 
Chrome Version 126.0.6478.127 , Firefox Version 128.0     
Device: Monster ABRA A5 V17.3  Windows 11 Pro
Server: https://www.jotform.com  
Steps:
1. Select the Smart PDF Forms option from the Products dropdown.
2. Click the ''Try Now' button.
3. Click the  'Upload document' button and select a  pdf file. 
4. Convert PDF to Smart PDF.
5. Go back to the upload page and click the “Update pdf” button.
6. In the pop-up that opens, select the “Re-upload pdf” option.
Actual result: 
When I restore, it allows me to upload a different PDF, but it won't convert the new PDF to a form.
Expected result:
It should not allow me to upload different PDFs when I restore, or a clearer option should be added instead of “Re-upload”.
Attachments:
https://drive.google.com/drive/folders/15Lh0Q6IldM63uWjw5cupZtUxcf0X8jX3?usp=drive_link
Thanks,
</t>
  </si>
  <si>
    <t>UX Issue</t>
  </si>
  <si>
    <t>Smart PDF&gt;The product does not work properly when the language is Turkish</t>
  </si>
  <si>
    <r>
      <rPr/>
      <t xml:space="preserve">Hi Team,
Smart PDF does not work when the language is Turkish. When I set the application language to Turkish, it adds the elements in the pdf to the form as short text. It does not recognize the elements as in English.
Environment:
Browser: Chrome Version 126.0.6478.127 , Firefox Version 128.0     
Device: Monster ABRA A5 V17.3  Windows 11 Pro
Server: https://www.jotform.com  
Precondition:
Language should be set to “Turkish”.  
Steps:
1. Select the Smart PDF Forms option from the Products dropdown.
2. Click the ''Try Now' button.
3. Click the  'Upload document' button and select a  pdf file.(You can find the sample pdf in the attachment.) 
4. Convert PDF to Smart PDF.
Actual result: 
Smart PDF does not work properly in Turkish as it does in English.
Expected result:
Smart PDF should add all fields as elements as it works in English.
Attachments:
</t>
    </r>
    <r>
      <rPr>
        <color rgb="FF1155CC"/>
        <u/>
      </rPr>
      <t>https://drive.google.com/drive/folders/14adzpbDCfNeHrQXfDqBp5zpBlDFN0dmk?usp=drive_link</t>
    </r>
    <r>
      <rPr/>
      <t xml:space="preserve">
Thanks,
</t>
    </r>
  </si>
  <si>
    <t>Smart PDF&gt;The product does not work properly when the language is German</t>
  </si>
  <si>
    <t xml:space="preserve">Hi Team,
Smart PDF does not work when the language is German. When I set the application language to German, it adds the elements in the pdf to the form as short text. It does not recognize the elements as in English.
Environment:
Browser: 
Chrome Version 126.0.6478.127 , Firefox Version 128.0     
Device: Monster ABRA A5 V17.3  Windows 11 Pro
Server: https://www.jotform.com  
Precondition:
Language should be set to “Deutsch”. 
Steps:
1. Select the Smart PDF Forms option from the Products dropdown.
2. Click the ''Try Now' button.
3. Click the  'Upload document' button and select a  pdf file.(You can find the sample pdf in the attachment.) 
4. Convert PDF to Smart PDF.
Actual result: 
Smart PDF does not work properly in German as it does in English.
Expected result:
Smart PDF should add all fields as elements as it works in English.
Attachments:
https://drive.google.com/drive/folders/1BbDDLQON-uWKDsXT5_bnJ4k7Nk3AmqTr?usp=drive_link
Thanks,
</t>
  </si>
  <si>
    <t>Smart PDF&gt; Language confusion in PDF update pop-up</t>
  </si>
  <si>
    <r>
      <rPr/>
      <t xml:space="preserve">Hi Team,
In Smart PDF, in the Pdf update pop up, while the site settings are in Turkish, some options are displayed in English.
Environment:
Browser: 
Chrome Version 126.0.6478.127 , Firefox Version 128.0     
Device: Monster ABRA A5 V17.3  Windows 11 Pro
Server: https://www.jotform.com  
Precondition:
Language should be set to “Turkish”. 
Steps:
1. Select the Smart PDF Forms option from the Products dropdown.
2. Click the ''Try Now' button.
3. Click the  'Upload document' button and select a  pdf file.
4. Convert PDF to Smart PDF.
5. Go back to the upload page and click the “Update pdf” button.
Actual result: 
In the pop-up that opens, only the words “Update PDF” and “Restart” appear in Turkish and the rest in English.
Expected result:
All texts should be in the same language and in Turkish.
Attachments:
</t>
    </r>
    <r>
      <rPr>
        <color rgb="FF1155CC"/>
        <u/>
      </rPr>
      <t>https://drive.google.com/drive/folders/1mRL4rbm4ckZJ7ejr57rGH_yQKvvLow1h?usp=drive_link</t>
    </r>
    <r>
      <rPr/>
      <t xml:space="preserve">
Thanks,
</t>
    </r>
  </si>
  <si>
    <t>Smart PDF&gt; Contrast error in product page</t>
  </si>
  <si>
    <t xml:space="preserve">Hi Team,
The Smart PDF product page has 21 low contrast errors.
Environment:
Browser: Chrome Version 126.0.6478.127 , Firefox Version 128.0     
Device: Monster ABRA A5 V17.3  Windows 11 Pro
Server: https://www.jotform.com 
Precondition:
Use the Wave tool for accessibility testing.(https://chromewebstore.google.com/detail/wave-evaluation-tool/jbbplnpkjmmeebjpijfedlgcdilocofh?pli=1)
Steps:
1. Select the Smart PDF Forms option from the Products dropdown.
2. Use the  Wave tool.
3. Check the color contrast errors on page.
Actual result: 
Very low contrast between text and background colors.
Expected result:
Increase the contrast between the foreground (text) color and the background color. Large text (larger than 18 point or 14 point bold) does not require as much contrast as smaller text.Text is present that has a contrast ratio less than 4.5:1, or large text (larger than 18 point or 14 point bold) has a contrast ratio less than 3:1. WCAG requires that page elements have both foreground AND background colors defined (or inherited) that provide sufficient contrast. When text is presented over a background image, the text must have a background color defined (typically in CSS) that provides adequate text contrast when the background image is disabled or unavailable. WAVE does not identify contrast issues in text with CSS transparency, gradients, or filters. WCAG Level AAA requires a contrast ratio of at least 7:1 for normal text and 4.5:1 for large text.
Attachments:
https://drive.google.com/drive/folders/1ppHMQKGEgEq57-CH9RmWj3hscnh_xFbM?usp=drive_link                                                                                                  Guideline:                                                                                                                                                                                       https://webaim.org/standards/wcag/checklist#sc1.4.3                                                                                                                                                                                                                                                                                                                                                                                    
Thanks,
</t>
  </si>
  <si>
    <t>Smart PDF&gt; Missing form label in the upload page</t>
  </si>
  <si>
    <t xml:space="preserve">Hi Team,
A form control does not have a corresponding label in the upload page.
Environment:
Browser: 
Chrome Version 126.0.6478.127 , Firefox Version 128.0     
Device: Monster ABRA A5 V17.3  Windows 11 Pro
Server: https://www.jotform.com  
Precondition:
Use the Wave tool for accessibility testing.
(https://chromewebstore.google.com/detail/wave-evaluation-tool/jbbplnpkjmmeebjpijfedlgcdilocofh?pli=1)
Steps:
1. Select the Smart PDF Forms option from the Products dropdown.
2. Click the ''Try Now' button.
2. Use the  Wave tool.
3. Check the errors on the page.
Actual result: 
A form control does not have a corresponding label. 
Expected result:
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
An &lt;input&gt; (except types of image, submit, reset, button, or hidden), &lt;select&gt;, or &lt;textarea&gt; does not have a properly associated label. A properly associated label is:
-  a non-hidden &lt;label&gt; element with a for attribute value that is equal to the id of a unique form control
- a &lt;label&gt; element that surrounds the form control, does not surround any other form controls, and - - - does not reference another element with its for attribute
- a non-empty title attribute, or
- a non-empty aria-labelledby attribute
Attachments:
https://drive.google.com/drive/folders/1g9IVI-iDNHcJgcOLBJLWggj6thFaZpNv?usp=sharing
Guidelines:
https://webaim.org/standards/wcag/checklist#sc1.1.1
https://webaim.org/standards/wcag/checklist#sc1.3.1
https://webaim.org/standards/wcag/checklist#sc2.4.6
https://webaim.org/standards/wcag/checklist#sc3.3.2
Thanks,
</t>
  </si>
  <si>
    <t>Smart PDF&gt; Contrast errors in the upload page</t>
  </si>
  <si>
    <t xml:space="preserve">Hi Team,
The Smart PDF upload page has 3 low contrast errors.
Environment:
Browser: 
Chrome Version 126.0.6478.127 , Firefox Version 128.0     
Device: Monster ABRA A5 V17.3  Windows 11 Pro
Server: https://www.jotform.com  
Precondition:
Use the Wave tool for accessibility testing.
(https://chromewebstore.google.com/detail/wave-evaluation-tool/jbbplnpkjmmeebjpijfedlgcdilocofh?pli=1)
Steps:
1. Select the Smart PDF Forms option from the Products dropdown.
2. Click the ''Try Now' button.
3. Use the  Wave tool.
4. Check the color contrast errors on the page.
Actual result: 
Very low contrast between text and background colors.
Expected result:
Increase the contrast between the foreground (text) color and the background color. Large text (larger than 18 point or 14 point bold) does not require as much contrast as smaller text.
Text is present that has a contrast ratio less than 4.5:1, or large text (larger than 18 point or 14 point bold) has a contrast ratio less than 3:1. WCAG requires that page elements have both foreground AND background colors defined (or inherited) that provide sufficient contrast. When text is presented over a background image, the text must have a background color defined (typically in CSS) that provides adequate text contrast when the background image is disabled or unavailable. WAVE does not identify contrast issues in text with CSS transparency, gradients, or filters. WCAG Level AAA requires a contrast ratio of at least 7:1 for normal text and 4.5:1 for large text.
Attachments:
https://drive.google.com/drive/folders/1S1pqCbiV10oS2NAuDdYSXva2FFjT27Gi?usp=drive_link
Guidelines:
https://webaim.org/standards/wcag/checklist#sc1.4.3
Thanks,
</t>
  </si>
  <si>
    <t>Smart PDF&gt; Contrast errors in the settings  page</t>
  </si>
  <si>
    <t xml:space="preserve">Hi Team,
The Smart PDF settings  page has 6 low contrast errors.
Environment:
Browser: 
Chrome Version 126.0.6478.127 , Firefox Version 128.0     
Device: Monster ABRA A5 V17.3  Windows 11 Pro
Server: https://www.jotform.com  
Precondition:
Use the Wave tool for accessibility testing.
(https://chromewebstore.google.com/detail/wave-evaluation-tool/jbbplnpkjmmeebjpijfedlgcdilocofh?pli=1)
Steps:.
1. Select the Smart PDF Forms option from the Products dropdown.
2. Click the ''Try Now' button.
3. Click the  'Upload document' button and select a  pdf file.
4. Convert any PDF to Smart PDF.
5. Go to the settings page.(https://jotform.com/build/242111617212037/settings)
6. Use the  Wave tool.
7. Check the color contrast errors on the page.
Actual result: 
Very low contrast between text and background colors.
Expected result:
Increase the contrast between the foreground (text) color and the background color. Large text (larger than 18 point or 14 point bold) does not require as much contrast as smaller text.
Text is present that has a contrast ratio less than 4.5:1, or large text (larger than 18 point or 14 point bold) has a contrast ratio less than 3:1. WCAG requires that page elements have both foreground AND background colors defined (or inherited) that provide sufficient contrast. When text is presented over a background image, the text must have a background color defined (typically in CSS) that provides adequate text contrast when the background image is disabled or unavailable. WAVE does not identify contrast issues in text with CSS transparency, gradients, or filters. WCAG Level AAA requires a contrast ratio of at least 7:1 for normal text and 4.5:1 for large text.
Attachments:
https://drive.google.com/drive/folders/15tBR_0q5dwdnfT01dnTIgVNrjXVqj4NU?usp=drive_link
Guidelines:
https://webaim.org/standards/wcag/checklist#sc1.4.3
Thanks,
</t>
  </si>
  <si>
    <t>Smart PDF&gt; Missing form label in settings page</t>
  </si>
  <si>
    <t xml:space="preserve">Hi Team,
A form control does not have a corresponding label in the settings  page.
Environment:
Browser: 
Chrome Version 126.0.6478.127 , Firefox Version 128.0     
Device: Monster ABRA A5 V17.3  Windows 11 Pro
Server: https://www.jotform.com  
Precondition:
Use the Wave tool for accessibility testing.
(https://chromewebstore.google.com/detail/wave-evaluation-tool/jbbplnpkjmmeebjpijfedlgcdilocofh?pli=1)
Steps:.
1. Select the Smart PDF Forms option from the Products dropdown.
2. Click the ''Try Now' button.
3. Click the  'Upload document' button and select a  pdf file.
4. Convert any PDF to Smart PDF.
5. Go to the settings page.(https://jotform.com/build/242111617212037/settings)
6. Use the  Wave tool.
7. Check the errors on the page.
Actual result: 
A form control does not have a corresponding label. 
Expected result:
If a text label for a form control is visible, use the &lt;label&gt; element to associate it with its respective form control. If there is no visible label, either provide an associated label, add a descriptive title attribute to the form control, or reference the label(s) using aria-labelledby. Labels are not required for image, submit, reset, button, or hidden form controls.
An &lt;input&gt; (except types of image, submit, reset, button, or hidden), &lt;select&gt;, or &lt;textarea&gt; does not have a properly associated label. A properly associated label is:
-  a non-hidden &lt;label&gt; element with a for attribute value that is equal to the id of a unique form control
- a &lt;label&gt; element that surrounds the form control, does not surround any other form controls, and - - - does not reference another element with its for attribute
- a non-empty title attribute, or
- a non-empty aria-labelledby attribute
Attachments:
https://drive.google.com/drive/folders/1GF1MP3k5bMaJgEzQUtB04M9NEhzUf_3Z?usp=drive_link
Guidelines:
https://webaim.org/standards/wcag/checklist#sc1.1.1
https://webaim.org/standards/wcag/checklist#sc1.3.1
https://webaim.org/standards/wcag/checklist#sc2.4.6
https://webaim.org/standards/wcag/checklist#sc3.3.2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</si>
</sst>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yyyy-mm-dd h:mm:ss"/>
  </numFmts>
  <fonts count="10">
    <font>
      <sz val="10.0"/>
      <color rgb="FF000000"/>
      <name val="Arial"/>
      <scheme val="minor"/>
    </font>
    <font>
      <b/>
      <sz val="11.0"/>
      <color theme="1"/>
      <name val="Calibri"/>
    </font>
    <font>
      <b/>
      <sz val="11.0"/>
      <color rgb="FF434343"/>
      <name val="Calibri"/>
    </font>
    <font>
      <sz val="11.0"/>
      <color theme="1"/>
      <name val="Calibri"/>
    </font>
    <font>
      <b/>
      <sz val="11.0"/>
      <color theme="1"/>
      <name val="Arial"/>
      <scheme val="minor"/>
    </font>
    <font>
      <color theme="1"/>
      <name val="Arial"/>
      <scheme val="minor"/>
    </font>
    <font>
      <u/>
      <color rgb="FF0000FF"/>
    </font>
    <font>
      <u/>
      <color rgb="FF0000FF"/>
    </font>
    <font>
      <sz val="11.0"/>
      <color theme="1"/>
      <name val="Arial"/>
      <scheme val="minor"/>
    </font>
    <font>
      <u/>
      <color rgb="FF0000FF"/>
    </font>
  </fonts>
  <fills count="15">
    <fill>
      <patternFill patternType="none"/>
    </fill>
    <fill>
      <patternFill patternType="lightGray"/>
    </fill>
    <fill>
      <patternFill patternType="solid">
        <fgColor rgb="FFE6B8AF"/>
        <bgColor rgb="FFE6B8AF"/>
      </patternFill>
    </fill>
    <fill>
      <patternFill patternType="solid">
        <fgColor rgb="FFFCE5CD"/>
        <bgColor rgb="FFFCE5CD"/>
      </patternFill>
    </fill>
    <fill>
      <patternFill patternType="solid">
        <fgColor rgb="FFF6B26B"/>
        <bgColor rgb="FFF6B26B"/>
      </patternFill>
    </fill>
    <fill>
      <patternFill patternType="solid">
        <fgColor rgb="FFA64D79"/>
        <bgColor rgb="FFA64D79"/>
      </patternFill>
    </fill>
    <fill>
      <patternFill patternType="solid">
        <fgColor rgb="FF93C47D"/>
        <bgColor rgb="FF93C47D"/>
      </patternFill>
    </fill>
    <fill>
      <patternFill patternType="solid">
        <fgColor rgb="FF6D9EEB"/>
        <bgColor rgb="FF6D9EEB"/>
      </patternFill>
    </fill>
    <fill>
      <patternFill patternType="solid">
        <fgColor rgb="FFB6D7A8"/>
        <bgColor rgb="FFB6D7A8"/>
      </patternFill>
    </fill>
    <fill>
      <patternFill patternType="solid">
        <fgColor rgb="FFA2C4C9"/>
        <bgColor rgb="FFA2C4C9"/>
      </patternFill>
    </fill>
    <fill>
      <patternFill patternType="solid">
        <fgColor rgb="FFEFEFEF"/>
        <bgColor rgb="FFEFEFEF"/>
      </patternFill>
    </fill>
    <fill>
      <patternFill patternType="solid">
        <fgColor rgb="FFDD7E6B"/>
        <bgColor rgb="FFDD7E6B"/>
      </patternFill>
    </fill>
    <fill>
      <patternFill patternType="solid">
        <fgColor rgb="FF9FC5E8"/>
        <bgColor rgb="FF9FC5E8"/>
      </patternFill>
    </fill>
    <fill>
      <patternFill patternType="solid">
        <fgColor rgb="FFD5A6BD"/>
        <bgColor rgb="FFD5A6BD"/>
      </patternFill>
    </fill>
    <fill>
      <patternFill patternType="solid">
        <fgColor rgb="FFCCFFCC"/>
        <bgColor rgb="FFCCFFCC"/>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2" fillId="3" fontId="1" numFmtId="0" xfId="0" applyAlignment="1" applyBorder="1" applyFill="1" applyFont="1">
      <alignment horizontal="center" vertical="top"/>
    </xf>
    <xf borderId="2" fillId="4" fontId="2" numFmtId="0" xfId="0" applyAlignment="1" applyBorder="1" applyFill="1" applyFont="1">
      <alignment horizontal="center" vertical="top"/>
    </xf>
    <xf borderId="0" fillId="5" fontId="3" numFmtId="0" xfId="0" applyAlignment="1" applyFill="1" applyFont="1">
      <alignment horizontal="center" vertical="bottom"/>
    </xf>
    <xf borderId="0" fillId="6" fontId="3" numFmtId="0" xfId="0" applyAlignment="1" applyFill="1" applyFont="1">
      <alignment horizontal="center" vertical="center"/>
    </xf>
    <xf borderId="0" fillId="7" fontId="3" numFmtId="0" xfId="0" applyAlignment="1" applyFill="1" applyFont="1">
      <alignment horizontal="center" readingOrder="0" vertical="bottom"/>
    </xf>
    <xf borderId="0" fillId="8" fontId="3" numFmtId="0" xfId="0" applyAlignment="1" applyFill="1" applyFont="1">
      <alignment vertical="bottom"/>
    </xf>
    <xf borderId="0" fillId="0" fontId="3" numFmtId="0" xfId="0" applyAlignment="1" applyFont="1">
      <alignment vertical="bottom"/>
    </xf>
    <xf borderId="0" fillId="9" fontId="3" numFmtId="0" xfId="0" applyAlignment="1" applyFill="1" applyFont="1">
      <alignment vertical="bottom"/>
    </xf>
    <xf borderId="0" fillId="0" fontId="3" numFmtId="0" xfId="0" applyAlignment="1" applyFont="1">
      <alignment readingOrder="0" vertical="center"/>
    </xf>
    <xf borderId="0" fillId="0" fontId="3" numFmtId="0" xfId="0" applyAlignment="1" applyFont="1">
      <alignment readingOrder="0" vertical="bottom"/>
    </xf>
    <xf borderId="0" fillId="0" fontId="3" numFmtId="0" xfId="0" applyAlignment="1" applyFont="1">
      <alignment horizontal="left" readingOrder="0" shrinkToFit="0" vertical="top" wrapText="1"/>
    </xf>
    <xf borderId="0" fillId="8" fontId="3" numFmtId="0" xfId="0" applyAlignment="1" applyFont="1">
      <alignment vertical="center"/>
    </xf>
    <xf borderId="0" fillId="0" fontId="3" numFmtId="0" xfId="0" applyAlignment="1" applyFont="1">
      <alignment vertical="center"/>
    </xf>
    <xf borderId="0" fillId="9" fontId="3" numFmtId="0" xfId="0" applyAlignment="1" applyFont="1">
      <alignment readingOrder="0" vertical="center"/>
    </xf>
    <xf borderId="0" fillId="0" fontId="3" numFmtId="0" xfId="0" applyAlignment="1" applyFont="1">
      <alignment readingOrder="0" shrinkToFit="0" vertical="center" wrapText="1"/>
    </xf>
    <xf borderId="0" fillId="10" fontId="3" numFmtId="0" xfId="0" applyAlignment="1" applyFill="1" applyFont="1">
      <alignment vertical="bottom"/>
    </xf>
    <xf borderId="0" fillId="0" fontId="3" numFmtId="0" xfId="0" applyAlignment="1" applyFont="1">
      <alignment readingOrder="0" shrinkToFit="0" vertical="center" wrapText="0"/>
    </xf>
    <xf borderId="0" fillId="0" fontId="3" numFmtId="0" xfId="0" applyAlignment="1" applyFont="1">
      <alignment readingOrder="0" shrinkToFit="0" vertical="top" wrapText="1"/>
    </xf>
    <xf borderId="0" fillId="9" fontId="3" numFmtId="0" xfId="0" applyAlignment="1" applyFont="1">
      <alignment readingOrder="0" vertical="bottom"/>
    </xf>
    <xf borderId="0" fillId="11" fontId="3" numFmtId="0" xfId="0" applyAlignment="1" applyFill="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readingOrder="0" vertical="bottom"/>
    </xf>
    <xf borderId="0" fillId="10" fontId="3" numFmtId="0" xfId="0" applyAlignment="1" applyFont="1">
      <alignment readingOrder="0" vertical="bottom"/>
    </xf>
    <xf borderId="3" fillId="14" fontId="4" numFmtId="0" xfId="0" applyAlignment="1" applyBorder="1" applyFill="1" applyFont="1">
      <alignment horizontal="center" readingOrder="0" vertical="center"/>
    </xf>
    <xf borderId="3" fillId="14" fontId="4" numFmtId="0" xfId="0" applyAlignment="1" applyBorder="1" applyFont="1">
      <alignment horizontal="center" readingOrder="0"/>
    </xf>
    <xf borderId="0" fillId="0" fontId="5" numFmtId="164" xfId="0" applyAlignment="1" applyFont="1" applyNumberFormat="1">
      <alignment readingOrder="0" vertical="center"/>
    </xf>
    <xf borderId="0" fillId="0" fontId="5" numFmtId="0" xfId="0" applyAlignment="1" applyFont="1">
      <alignment readingOrder="0" vertical="center"/>
    </xf>
    <xf borderId="0" fillId="0" fontId="5" numFmtId="0" xfId="0" applyAlignment="1" applyFont="1">
      <alignment horizontal="center" readingOrder="0" vertical="center"/>
    </xf>
    <xf borderId="0" fillId="0" fontId="6" numFmtId="0" xfId="0" applyAlignment="1" applyFont="1">
      <alignment readingOrder="0"/>
    </xf>
    <xf borderId="0" fillId="0" fontId="5" numFmtId="0" xfId="0" applyFont="1"/>
    <xf borderId="0" fillId="0" fontId="5" numFmtId="0" xfId="0" applyAlignment="1" applyFont="1">
      <alignment readingOrder="0"/>
    </xf>
    <xf borderId="0" fillId="0" fontId="5" numFmtId="165" xfId="0" applyAlignment="1" applyFont="1" applyNumberFormat="1">
      <alignment readingOrder="0" vertical="center"/>
    </xf>
    <xf borderId="0" fillId="0" fontId="7" numFmtId="0" xfId="0" applyAlignment="1" applyFont="1">
      <alignment horizontal="left" readingOrder="0" vertical="center"/>
    </xf>
    <xf borderId="0" fillId="0" fontId="8" numFmtId="0" xfId="0" applyAlignment="1" applyFont="1">
      <alignment horizontal="center" readingOrder="0" vertical="center"/>
    </xf>
    <xf borderId="0" fillId="0" fontId="5" numFmtId="0" xfId="0" applyAlignment="1" applyFont="1">
      <alignment vertical="center"/>
    </xf>
    <xf borderId="0" fillId="0" fontId="5" numFmtId="0" xfId="0" applyAlignment="1" applyFont="1">
      <alignment horizontal="center" vertical="center"/>
    </xf>
    <xf borderId="0" fillId="0" fontId="5" numFmtId="0" xfId="0" applyAlignment="1" applyFont="1">
      <alignment horizontal="left" readingOrder="0" vertical="center"/>
    </xf>
    <xf borderId="3" fillId="0" fontId="4" numFmtId="0" xfId="0" applyAlignment="1" applyBorder="1" applyFont="1">
      <alignment horizontal="center" readingOrder="0"/>
    </xf>
    <xf borderId="0" fillId="0" fontId="5" numFmtId="0" xfId="0" applyAlignment="1" applyFont="1">
      <alignment readingOrder="0" shrinkToFit="0" vertical="center" wrapText="1"/>
    </xf>
    <xf borderId="0" fillId="0" fontId="9" numFmtId="0" xfId="0" applyAlignment="1" applyFont="1">
      <alignment readingOrder="0" vertical="center"/>
    </xf>
    <xf borderId="0" fillId="0" fontId="5" numFmtId="165" xfId="0" applyAlignment="1" applyFont="1" applyNumberFormat="1">
      <alignment horizontal="center" readingOrder="0" vertical="center"/>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file/d/1IPkMnvgXkQuvpfV9obaAyk2AcVpmjObJ/view?usp=sharing" TargetMode="External"/><Relationship Id="rId10" Type="http://schemas.openxmlformats.org/officeDocument/2006/relationships/hyperlink" Target="https://drive.google.com/file/d/15tf-7-AWz7Clc9fcLnWd-upIzFRl2WWw/view?usp=sharing" TargetMode="External"/><Relationship Id="rId13" Type="http://schemas.openxmlformats.org/officeDocument/2006/relationships/hyperlink" Target="https://drive.google.com/file/d/1Pik6O6dAxqx6kDQx-lNrmx8CskBHICos/view?usp=sharing" TargetMode="External"/><Relationship Id="rId12" Type="http://schemas.openxmlformats.org/officeDocument/2006/relationships/hyperlink" Target="https://drive.google.com/file/d/1Wo0VoU6227Of1cKZCTrZ5g68b16gOfpj/view?usp=sharing" TargetMode="External"/><Relationship Id="rId1" Type="http://schemas.openxmlformats.org/officeDocument/2006/relationships/comments" Target="../comments1.xml"/><Relationship Id="rId2" Type="http://schemas.openxmlformats.org/officeDocument/2006/relationships/hyperlink" Target="https://drive.google.com/file/d/1tF3yOMmRZ2fSSqDvjc_q2AoRCcCggg35/view?usp=drive_link" TargetMode="External"/><Relationship Id="rId3" Type="http://schemas.openxmlformats.org/officeDocument/2006/relationships/hyperlink" Target="https://drive.google.com/file/d/1kYod_Hsm5AglBjtozeVyDaBhfJ5i5Lj0/view?usp=sharing" TargetMode="External"/><Relationship Id="rId4" Type="http://schemas.openxmlformats.org/officeDocument/2006/relationships/hyperlink" Target="https://drive.google.com/file/d/1fYkZqbKa3gr7xUp0yEo-mK-Z0EaCWs7N/view?usp=sharing" TargetMode="External"/><Relationship Id="rId9" Type="http://schemas.openxmlformats.org/officeDocument/2006/relationships/hyperlink" Target="http://jotform.com/" TargetMode="External"/><Relationship Id="rId15" Type="http://schemas.openxmlformats.org/officeDocument/2006/relationships/hyperlink" Target="https://www.jotform.com/workspace/" TargetMode="External"/><Relationship Id="rId14" Type="http://schemas.openxmlformats.org/officeDocument/2006/relationships/hyperlink" Target="https://drive.google.com/file/d/1CottKixPBh7WLxOsYwWRKsBFnC5-qV2x/view?usp=sharing" TargetMode="External"/><Relationship Id="rId17" Type="http://schemas.openxmlformats.org/officeDocument/2006/relationships/drawing" Target="../drawings/drawing2.xml"/><Relationship Id="rId16" Type="http://schemas.openxmlformats.org/officeDocument/2006/relationships/hyperlink" Target="https://drive.google.com/file/d/1CT_VlZLgAi1s4OEaUWSPOTm3DDVghQdW/view?usp=sharing" TargetMode="External"/><Relationship Id="rId5" Type="http://schemas.openxmlformats.org/officeDocument/2006/relationships/hyperlink" Target="https://www.jotform.com/form-templates/" TargetMode="External"/><Relationship Id="rId6" Type="http://schemas.openxmlformats.org/officeDocument/2006/relationships/hyperlink" Target="https://www.jotform.com/form-templates/" TargetMode="External"/><Relationship Id="rId18" Type="http://schemas.openxmlformats.org/officeDocument/2006/relationships/vmlDrawing" Target="../drawings/vmlDrawing1.vml"/><Relationship Id="rId7" Type="http://schemas.openxmlformats.org/officeDocument/2006/relationships/hyperlink" Target="https://www.jotform.com/form-templates/" TargetMode="External"/><Relationship Id="rId8" Type="http://schemas.openxmlformats.org/officeDocument/2006/relationships/hyperlink" Target="http://jotform.com/" TargetMode="Externa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drive.google.com/drive/folders/1mRL4rbm4ckZJ7ejr57rGH_yQKvvLow1h?usp=drive_link" TargetMode="External"/><Relationship Id="rId1" Type="http://schemas.openxmlformats.org/officeDocument/2006/relationships/hyperlink" Target="https://drive.google.com/drive/folders/1_rLKdHQYGFi9bJCIc68O6sD32Qguw-lA?usp=drive_link" TargetMode="External"/><Relationship Id="rId2" Type="http://schemas.openxmlformats.org/officeDocument/2006/relationships/hyperlink" Target="https://drive.google.com/drive/folders/1uzpCWRNniGMYT7CibWE8aNCJCZ_eqqX6?usp=drive_link" TargetMode="External"/><Relationship Id="rId3" Type="http://schemas.openxmlformats.org/officeDocument/2006/relationships/hyperlink" Target="https://drive.google.com/drive/folders/12aF6o8X1TQ_orbH0o-NZ1zwPw3aGc3hK?usp=drive_link" TargetMode="External"/><Relationship Id="rId4" Type="http://schemas.openxmlformats.org/officeDocument/2006/relationships/hyperlink" Target="https://drive.google.com/drive/folders/14eSCezibSNmPD-ogXbO1m8_vxmY39cGe?usp=drive_link" TargetMode="External"/><Relationship Id="rId9" Type="http://schemas.openxmlformats.org/officeDocument/2006/relationships/hyperlink" Target="https://drive.google.com/drive/folders/14adzpbDCfNeHrQXfDqBp5zpBlDFN0dmk?usp=drive_link" TargetMode="External"/><Relationship Id="rId5" Type="http://schemas.openxmlformats.org/officeDocument/2006/relationships/hyperlink" Target="https://drive.google.com/drive/folders/1F0RtJvWq8tf9e-TGF-rLrWlx9FWgMA5T?usp=drive_link" TargetMode="External"/><Relationship Id="rId6" Type="http://schemas.openxmlformats.org/officeDocument/2006/relationships/hyperlink" Target="https://drive.google.com/drive/folders/1MfXKK01vt7D9MhocGyBF4BGS5o5OVL2R?usp=drive_link" TargetMode="External"/><Relationship Id="rId7" Type="http://schemas.openxmlformats.org/officeDocument/2006/relationships/hyperlink" Target="https://drive.google.com/drive/folders/1twjJuyWbd-5kGPDoVmx-tKFLoJyN8X4b?usp=drive_link" TargetMode="External"/><Relationship Id="rId8" Type="http://schemas.openxmlformats.org/officeDocument/2006/relationships/hyperlink" Target="https://drive.google.com/drive/folders/1cvO7-gYDfpgmNjfOdj8HZo6uITaVLHju?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9.88"/>
    <col customWidth="1" min="2" max="2" width="24.88"/>
    <col customWidth="1" min="3" max="3" width="82.88"/>
    <col customWidth="1" min="4" max="4" width="15.38"/>
    <col customWidth="1" min="5" max="5" width="19.38"/>
    <col customWidth="1" min="6" max="6" width="72.63"/>
  </cols>
  <sheetData>
    <row r="1">
      <c r="A1" s="1" t="s">
        <v>0</v>
      </c>
      <c r="B1" s="2" t="s">
        <v>1</v>
      </c>
      <c r="C1" s="3" t="s">
        <v>2</v>
      </c>
      <c r="D1" s="4" t="s">
        <v>3</v>
      </c>
      <c r="E1" s="5" t="s">
        <v>4</v>
      </c>
      <c r="F1" s="6" t="s">
        <v>5</v>
      </c>
    </row>
    <row r="2">
      <c r="A2" s="7" t="s">
        <v>6</v>
      </c>
      <c r="B2" s="8" t="s">
        <v>7</v>
      </c>
      <c r="C2" s="9" t="s">
        <v>8</v>
      </c>
      <c r="D2" s="10" t="s">
        <v>9</v>
      </c>
      <c r="E2" s="11" t="s">
        <v>10</v>
      </c>
      <c r="F2" s="12" t="s">
        <v>11</v>
      </c>
    </row>
    <row r="3">
      <c r="A3" s="7" t="s">
        <v>6</v>
      </c>
      <c r="B3" s="8" t="s">
        <v>7</v>
      </c>
      <c r="C3" s="9" t="s">
        <v>12</v>
      </c>
      <c r="E3" s="11" t="s">
        <v>10</v>
      </c>
    </row>
    <row r="4">
      <c r="A4" s="7" t="s">
        <v>6</v>
      </c>
      <c r="B4" s="8" t="s">
        <v>7</v>
      </c>
      <c r="C4" s="9" t="s">
        <v>13</v>
      </c>
      <c r="E4" s="11" t="s">
        <v>10</v>
      </c>
    </row>
    <row r="5">
      <c r="A5" s="13" t="s">
        <v>6</v>
      </c>
      <c r="B5" s="14" t="s">
        <v>7</v>
      </c>
      <c r="C5" s="15" t="s">
        <v>14</v>
      </c>
      <c r="D5" s="10" t="s">
        <v>15</v>
      </c>
      <c r="E5" s="10" t="s">
        <v>16</v>
      </c>
      <c r="F5" s="16" t="s">
        <v>17</v>
      </c>
    </row>
    <row r="6">
      <c r="A6" s="7" t="s">
        <v>6</v>
      </c>
      <c r="B6" s="17" t="s">
        <v>18</v>
      </c>
      <c r="C6" s="9" t="s">
        <v>19</v>
      </c>
      <c r="D6" s="18" t="s">
        <v>20</v>
      </c>
      <c r="E6" s="11" t="s">
        <v>16</v>
      </c>
      <c r="F6" s="19" t="s">
        <v>21</v>
      </c>
    </row>
    <row r="7">
      <c r="A7" s="7" t="s">
        <v>6</v>
      </c>
      <c r="B7" s="17" t="s">
        <v>18</v>
      </c>
      <c r="C7" s="20" t="s">
        <v>22</v>
      </c>
      <c r="E7" s="11" t="s">
        <v>16</v>
      </c>
    </row>
    <row r="8">
      <c r="A8" s="7" t="s">
        <v>6</v>
      </c>
      <c r="B8" s="17" t="s">
        <v>18</v>
      </c>
      <c r="C8" s="9" t="s">
        <v>23</v>
      </c>
      <c r="E8" s="11" t="s">
        <v>24</v>
      </c>
    </row>
    <row r="9">
      <c r="A9" s="21" t="s">
        <v>25</v>
      </c>
      <c r="B9" s="17" t="s">
        <v>26</v>
      </c>
      <c r="C9" s="9" t="s">
        <v>27</v>
      </c>
      <c r="D9" s="10" t="s">
        <v>28</v>
      </c>
      <c r="E9" s="11" t="s">
        <v>10</v>
      </c>
      <c r="F9" s="8"/>
    </row>
    <row r="10">
      <c r="A10" s="21" t="s">
        <v>25</v>
      </c>
      <c r="B10" s="17" t="s">
        <v>26</v>
      </c>
      <c r="C10" s="9" t="s">
        <v>29</v>
      </c>
      <c r="E10" s="11" t="s">
        <v>10</v>
      </c>
    </row>
    <row r="11">
      <c r="A11" s="21" t="s">
        <v>25</v>
      </c>
      <c r="B11" s="17" t="s">
        <v>30</v>
      </c>
      <c r="C11" s="9" t="s">
        <v>31</v>
      </c>
      <c r="D11" s="10" t="s">
        <v>32</v>
      </c>
      <c r="E11" s="11" t="s">
        <v>10</v>
      </c>
      <c r="F11" s="8"/>
    </row>
    <row r="12">
      <c r="A12" s="21" t="s">
        <v>25</v>
      </c>
      <c r="B12" s="17" t="s">
        <v>30</v>
      </c>
      <c r="C12" s="9" t="s">
        <v>33</v>
      </c>
      <c r="E12" s="11" t="s">
        <v>10</v>
      </c>
    </row>
    <row r="13">
      <c r="A13" s="9" t="s">
        <v>34</v>
      </c>
      <c r="B13" s="17" t="s">
        <v>35</v>
      </c>
      <c r="C13" s="9" t="s">
        <v>36</v>
      </c>
      <c r="D13" s="8"/>
      <c r="E13" s="11" t="s">
        <v>10</v>
      </c>
      <c r="F13" s="8"/>
    </row>
    <row r="14">
      <c r="A14" s="9" t="s">
        <v>34</v>
      </c>
      <c r="B14" s="17" t="s">
        <v>35</v>
      </c>
      <c r="C14" s="9" t="s">
        <v>37</v>
      </c>
      <c r="D14" s="8"/>
      <c r="E14" s="11" t="s">
        <v>10</v>
      </c>
      <c r="F14" s="8"/>
    </row>
    <row r="15">
      <c r="A15" s="9" t="s">
        <v>34</v>
      </c>
      <c r="B15" s="17" t="s">
        <v>38</v>
      </c>
      <c r="C15" s="9" t="s">
        <v>39</v>
      </c>
      <c r="D15" s="11">
        <v>19.0</v>
      </c>
      <c r="E15" s="11" t="s">
        <v>16</v>
      </c>
      <c r="F15" s="11" t="s">
        <v>40</v>
      </c>
    </row>
    <row r="16">
      <c r="A16" s="9" t="s">
        <v>34</v>
      </c>
      <c r="B16" s="17" t="s">
        <v>38</v>
      </c>
      <c r="C16" s="9" t="s">
        <v>41</v>
      </c>
      <c r="D16" s="8"/>
      <c r="E16" s="11" t="s">
        <v>10</v>
      </c>
      <c r="F16" s="8"/>
    </row>
    <row r="17">
      <c r="A17" s="22" t="s">
        <v>42</v>
      </c>
      <c r="B17" s="17" t="s">
        <v>43</v>
      </c>
      <c r="C17" s="20" t="s">
        <v>44</v>
      </c>
      <c r="D17" s="8"/>
      <c r="E17" s="11" t="s">
        <v>10</v>
      </c>
      <c r="F17" s="8"/>
    </row>
    <row r="18">
      <c r="A18" s="22" t="s">
        <v>42</v>
      </c>
      <c r="B18" s="17" t="s">
        <v>43</v>
      </c>
      <c r="C18" s="9" t="s">
        <v>45</v>
      </c>
      <c r="D18" s="8"/>
      <c r="E18" s="11" t="s">
        <v>10</v>
      </c>
      <c r="F18" s="8"/>
    </row>
    <row r="19">
      <c r="A19" s="22" t="s">
        <v>42</v>
      </c>
      <c r="B19" s="17" t="s">
        <v>46</v>
      </c>
      <c r="C19" s="9" t="s">
        <v>47</v>
      </c>
      <c r="D19" s="11">
        <v>13.0</v>
      </c>
      <c r="E19" s="11" t="s">
        <v>10</v>
      </c>
      <c r="F19" s="8"/>
    </row>
    <row r="20">
      <c r="A20" s="23" t="s">
        <v>48</v>
      </c>
      <c r="B20" s="17" t="s">
        <v>49</v>
      </c>
      <c r="C20" s="9" t="s">
        <v>50</v>
      </c>
      <c r="D20" s="11">
        <v>19.0</v>
      </c>
      <c r="E20" s="11" t="s">
        <v>24</v>
      </c>
      <c r="F20" s="11" t="s">
        <v>51</v>
      </c>
    </row>
    <row r="21">
      <c r="A21" s="24" t="s">
        <v>52</v>
      </c>
      <c r="B21" s="25" t="s">
        <v>53</v>
      </c>
      <c r="C21" s="20" t="s">
        <v>54</v>
      </c>
      <c r="D21" s="11" t="s">
        <v>55</v>
      </c>
      <c r="E21" s="11" t="s">
        <v>10</v>
      </c>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sheetData>
  <mergeCells count="8">
    <mergeCell ref="D2:D4"/>
    <mergeCell ref="F2:F4"/>
    <mergeCell ref="D6:D8"/>
    <mergeCell ref="F6:F8"/>
    <mergeCell ref="D9:D10"/>
    <mergeCell ref="F9:F10"/>
    <mergeCell ref="D11:D12"/>
    <mergeCell ref="F11:F12"/>
  </mergeCells>
  <dataValidations>
    <dataValidation type="list" allowBlank="1" showErrorMessage="1" sqref="E2:E21">
      <formula1>"Yes,Somtimes,No"</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10.5"/>
    <col customWidth="1" min="3" max="3" width="10.25"/>
    <col customWidth="1" min="4" max="4" width="72.5"/>
    <col customWidth="1" min="5" max="5" width="91.0"/>
    <col customWidth="1" min="6" max="6" width="13.0"/>
    <col customWidth="1" min="7" max="7" width="11.25"/>
    <col customWidth="1" min="8" max="8" width="10.0"/>
    <col customWidth="1" min="9" max="9" width="19.63"/>
    <col customWidth="1" min="10" max="10" width="24.5"/>
    <col customWidth="1" hidden="1" min="11" max="11" width="12.5"/>
    <col customWidth="1" min="12" max="12" width="8.0"/>
  </cols>
  <sheetData>
    <row r="1">
      <c r="A1" s="26" t="s">
        <v>56</v>
      </c>
      <c r="B1" s="26" t="s">
        <v>57</v>
      </c>
      <c r="C1" s="26" t="s">
        <v>58</v>
      </c>
      <c r="D1" s="27" t="s">
        <v>59</v>
      </c>
      <c r="E1" s="27" t="s">
        <v>60</v>
      </c>
      <c r="F1" s="26" t="s">
        <v>61</v>
      </c>
      <c r="G1" s="26" t="s">
        <v>62</v>
      </c>
      <c r="H1" s="26" t="s">
        <v>63</v>
      </c>
      <c r="I1" s="26" t="s">
        <v>64</v>
      </c>
      <c r="J1" s="26" t="s">
        <v>65</v>
      </c>
      <c r="K1" s="27" t="s">
        <v>66</v>
      </c>
      <c r="L1" s="27" t="s">
        <v>67</v>
      </c>
    </row>
    <row r="2">
      <c r="A2" s="28">
        <v>45834.0</v>
      </c>
      <c r="B2" s="29" t="s">
        <v>68</v>
      </c>
      <c r="C2" s="29" t="s">
        <v>69</v>
      </c>
      <c r="D2" s="30" t="s">
        <v>70</v>
      </c>
      <c r="E2" s="31" t="s">
        <v>71</v>
      </c>
      <c r="F2" s="30" t="s">
        <v>72</v>
      </c>
      <c r="G2" s="30" t="s">
        <v>73</v>
      </c>
      <c r="H2" s="30" t="s">
        <v>74</v>
      </c>
      <c r="I2" s="30" t="s">
        <v>75</v>
      </c>
      <c r="J2" s="30" t="s">
        <v>76</v>
      </c>
      <c r="K2" s="32" t="str">
        <f>TEXT("6267440974915267529","0")</f>
        <v>6267440974915267529</v>
      </c>
      <c r="L2" s="33" t="b">
        <v>1</v>
      </c>
    </row>
    <row r="3">
      <c r="A3" s="28">
        <v>45835.0</v>
      </c>
      <c r="B3" s="29" t="s">
        <v>68</v>
      </c>
      <c r="C3" s="29" t="s">
        <v>69</v>
      </c>
      <c r="D3" s="30" t="s">
        <v>77</v>
      </c>
      <c r="E3" s="31" t="s">
        <v>78</v>
      </c>
      <c r="F3" s="30" t="s">
        <v>72</v>
      </c>
      <c r="G3" s="30" t="s">
        <v>73</v>
      </c>
      <c r="H3" s="30" t="s">
        <v>79</v>
      </c>
      <c r="I3" s="30" t="s">
        <v>75</v>
      </c>
      <c r="J3" s="30" t="s">
        <v>76</v>
      </c>
      <c r="K3" s="32" t="str">
        <f>TEXT("6268326178505752250","0")</f>
        <v>6268326178505752250</v>
      </c>
      <c r="L3" s="33" t="b">
        <v>1</v>
      </c>
    </row>
    <row r="4">
      <c r="A4" s="34">
        <v>45839.418761574074</v>
      </c>
      <c r="B4" s="29" t="s">
        <v>68</v>
      </c>
      <c r="C4" s="29" t="s">
        <v>69</v>
      </c>
      <c r="D4" s="30" t="s">
        <v>80</v>
      </c>
      <c r="E4" s="31" t="s">
        <v>81</v>
      </c>
      <c r="F4" s="30" t="s">
        <v>72</v>
      </c>
      <c r="G4" s="30" t="s">
        <v>73</v>
      </c>
      <c r="H4" s="30" t="s">
        <v>74</v>
      </c>
      <c r="I4" s="30" t="s">
        <v>75</v>
      </c>
      <c r="J4" s="30" t="s">
        <v>76</v>
      </c>
      <c r="K4" s="32" t="str">
        <f>TEXT("6271625818503293807","0")</f>
        <v>6271625818503293807</v>
      </c>
      <c r="L4" s="33" t="b">
        <v>1</v>
      </c>
    </row>
    <row r="5">
      <c r="A5" s="34">
        <v>45839.42668981481</v>
      </c>
      <c r="B5" s="29" t="s">
        <v>68</v>
      </c>
      <c r="C5" s="29" t="s">
        <v>69</v>
      </c>
      <c r="D5" s="30" t="s">
        <v>82</v>
      </c>
      <c r="E5" s="31" t="s">
        <v>83</v>
      </c>
      <c r="F5" s="30" t="s">
        <v>72</v>
      </c>
      <c r="G5" s="30" t="s">
        <v>73</v>
      </c>
      <c r="H5" s="30" t="s">
        <v>84</v>
      </c>
      <c r="I5" s="30" t="s">
        <v>75</v>
      </c>
      <c r="J5" s="30" t="s">
        <v>76</v>
      </c>
      <c r="K5" s="32" t="str">
        <f>TEXT("6271632668501024020","0")</f>
        <v>6271632668501024020</v>
      </c>
      <c r="L5" s="33" t="b">
        <v>1</v>
      </c>
    </row>
    <row r="6">
      <c r="A6" s="34">
        <v>45839.5534837963</v>
      </c>
      <c r="B6" s="29" t="s">
        <v>68</v>
      </c>
      <c r="C6" s="29" t="s">
        <v>69</v>
      </c>
      <c r="D6" s="30" t="s">
        <v>85</v>
      </c>
      <c r="E6" s="31" t="s">
        <v>86</v>
      </c>
      <c r="F6" s="30" t="s">
        <v>72</v>
      </c>
      <c r="G6" s="30" t="s">
        <v>87</v>
      </c>
      <c r="H6" s="30" t="s">
        <v>84</v>
      </c>
      <c r="I6" s="30" t="s">
        <v>75</v>
      </c>
      <c r="J6" s="30" t="s">
        <v>76</v>
      </c>
      <c r="K6" s="32" t="str">
        <f>TEXT("6271742218503591838","0")</f>
        <v>6271742218503591838</v>
      </c>
      <c r="L6" s="33" t="b">
        <v>1</v>
      </c>
    </row>
    <row r="7">
      <c r="A7" s="34">
        <v>45839.39025462963</v>
      </c>
      <c r="B7" s="29" t="s">
        <v>68</v>
      </c>
      <c r="C7" s="29" t="s">
        <v>69</v>
      </c>
      <c r="D7" s="30" t="s">
        <v>88</v>
      </c>
      <c r="E7" s="31" t="s">
        <v>89</v>
      </c>
      <c r="F7" s="30" t="s">
        <v>72</v>
      </c>
      <c r="G7" s="30" t="s">
        <v>73</v>
      </c>
      <c r="H7" s="30" t="s">
        <v>74</v>
      </c>
      <c r="I7" s="30" t="s">
        <v>75</v>
      </c>
      <c r="J7" s="30" t="s">
        <v>76</v>
      </c>
      <c r="K7" s="32" t="str">
        <f>TEXT("6272465184914561740","0")</f>
        <v>6272465184914561740</v>
      </c>
      <c r="L7" s="33" t="b">
        <v>1</v>
      </c>
    </row>
    <row r="8">
      <c r="A8" s="34">
        <v>45839.410844907405</v>
      </c>
      <c r="B8" s="29" t="s">
        <v>68</v>
      </c>
      <c r="C8" s="29" t="s">
        <v>69</v>
      </c>
      <c r="D8" s="30" t="s">
        <v>90</v>
      </c>
      <c r="E8" s="31" t="s">
        <v>91</v>
      </c>
      <c r="F8" s="30" t="s">
        <v>72</v>
      </c>
      <c r="G8" s="30" t="s">
        <v>73</v>
      </c>
      <c r="H8" s="30" t="s">
        <v>74</v>
      </c>
      <c r="I8" s="30" t="s">
        <v>75</v>
      </c>
      <c r="J8" s="30" t="s">
        <v>76</v>
      </c>
      <c r="K8" s="32" t="str">
        <f>TEXT("6272482974917502588","0")</f>
        <v>6272482974917502588</v>
      </c>
      <c r="L8" s="33" t="b">
        <v>1</v>
      </c>
    </row>
    <row r="9">
      <c r="A9" s="34">
        <v>45840.41873842593</v>
      </c>
      <c r="B9" s="29" t="s">
        <v>68</v>
      </c>
      <c r="C9" s="29" t="s">
        <v>69</v>
      </c>
      <c r="D9" s="30" t="s">
        <v>92</v>
      </c>
      <c r="E9" s="31" t="s">
        <v>93</v>
      </c>
      <c r="F9" s="30" t="s">
        <v>72</v>
      </c>
      <c r="G9" s="30" t="s">
        <v>73</v>
      </c>
      <c r="H9" s="30" t="s">
        <v>74</v>
      </c>
      <c r="I9" s="30" t="s">
        <v>75</v>
      </c>
      <c r="J9" s="30" t="s">
        <v>76</v>
      </c>
      <c r="K9" s="32" t="str">
        <f>TEXT("6272489794913591412","0")</f>
        <v>6272489794913591412</v>
      </c>
      <c r="L9" s="33" t="b">
        <v>1</v>
      </c>
    </row>
    <row r="10">
      <c r="A10" s="34">
        <v>45841.010671296295</v>
      </c>
      <c r="B10" s="29" t="s">
        <v>68</v>
      </c>
      <c r="C10" s="29" t="s">
        <v>69</v>
      </c>
      <c r="D10" s="30" t="s">
        <v>94</v>
      </c>
      <c r="E10" s="31" t="s">
        <v>95</v>
      </c>
      <c r="F10" s="30" t="s">
        <v>72</v>
      </c>
      <c r="G10" s="30" t="s">
        <v>73</v>
      </c>
      <c r="H10" s="30" t="s">
        <v>84</v>
      </c>
      <c r="I10" s="30" t="s">
        <v>75</v>
      </c>
      <c r="J10" s="30" t="s">
        <v>76</v>
      </c>
      <c r="K10" s="32" t="str">
        <f>TEXT("6273361224919297861","0")</f>
        <v>6273361224919297861</v>
      </c>
      <c r="L10" s="33" t="b">
        <v>1</v>
      </c>
    </row>
    <row r="11">
      <c r="A11" s="34">
        <v>45845.46996527778</v>
      </c>
      <c r="B11" s="29" t="s">
        <v>68</v>
      </c>
      <c r="C11" s="29" t="s">
        <v>69</v>
      </c>
      <c r="D11" s="30" t="s">
        <v>96</v>
      </c>
      <c r="E11" s="31" t="s">
        <v>97</v>
      </c>
      <c r="F11" s="30" t="s">
        <v>72</v>
      </c>
      <c r="G11" s="30" t="s">
        <v>73</v>
      </c>
      <c r="H11" s="30" t="s">
        <v>74</v>
      </c>
      <c r="I11" s="30" t="s">
        <v>75</v>
      </c>
      <c r="J11" s="30" t="s">
        <v>76</v>
      </c>
      <c r="K11" s="32" t="str">
        <f>TEXT("6276854054911964307","0")</f>
        <v>6276854054911964307</v>
      </c>
      <c r="L11" s="33" t="b">
        <v>1</v>
      </c>
    </row>
    <row r="12">
      <c r="A12" s="34">
        <v>45846.43875</v>
      </c>
      <c r="B12" s="29" t="s">
        <v>68</v>
      </c>
      <c r="C12" s="29" t="s">
        <v>69</v>
      </c>
      <c r="D12" s="30" t="s">
        <v>98</v>
      </c>
      <c r="E12" s="31" t="s">
        <v>99</v>
      </c>
      <c r="F12" s="30" t="s">
        <v>72</v>
      </c>
      <c r="G12" s="30" t="s">
        <v>73</v>
      </c>
      <c r="H12" s="30" t="s">
        <v>74</v>
      </c>
      <c r="I12" s="30" t="s">
        <v>75</v>
      </c>
      <c r="J12" s="30" t="s">
        <v>76</v>
      </c>
      <c r="K12" s="32" t="str">
        <f>TEXT("6278519084918353088","0")</f>
        <v>6278519084918353088</v>
      </c>
      <c r="L12" s="33" t="b">
        <v>1</v>
      </c>
    </row>
    <row r="13">
      <c r="A13" s="34">
        <v>45848.984930555554</v>
      </c>
      <c r="B13" s="29" t="s">
        <v>68</v>
      </c>
      <c r="C13" s="29" t="s">
        <v>69</v>
      </c>
      <c r="D13" s="30" t="s">
        <v>100</v>
      </c>
      <c r="E13" s="35" t="s">
        <v>101</v>
      </c>
      <c r="F13" s="30" t="s">
        <v>72</v>
      </c>
      <c r="G13" s="30" t="s">
        <v>73</v>
      </c>
      <c r="H13" s="30" t="s">
        <v>79</v>
      </c>
      <c r="I13" s="30" t="s">
        <v>75</v>
      </c>
      <c r="J13" s="30" t="s">
        <v>76</v>
      </c>
      <c r="K13" s="32" t="str">
        <f>TEXT("6280250984916935215","0")</f>
        <v>6280250984916935215</v>
      </c>
      <c r="L13" s="33" t="b">
        <v>1</v>
      </c>
    </row>
    <row r="14">
      <c r="A14" s="34">
        <v>45852.05559027778</v>
      </c>
      <c r="B14" s="29" t="s">
        <v>68</v>
      </c>
      <c r="C14" s="29" t="s">
        <v>69</v>
      </c>
      <c r="D14" s="30" t="s">
        <v>102</v>
      </c>
      <c r="E14" s="31" t="s">
        <v>103</v>
      </c>
      <c r="F14" s="30" t="s">
        <v>72</v>
      </c>
      <c r="G14" s="30" t="s">
        <v>73</v>
      </c>
      <c r="H14" s="30" t="s">
        <v>74</v>
      </c>
      <c r="I14" s="30" t="s">
        <v>75</v>
      </c>
      <c r="J14" s="30" t="s">
        <v>76</v>
      </c>
      <c r="K14" s="32" t="str">
        <f>TEXT("6282904038507665948","0")</f>
        <v>6282904038507665948</v>
      </c>
      <c r="L14" s="33" t="b">
        <v>1</v>
      </c>
    </row>
    <row r="15">
      <c r="A15" s="34">
        <v>45854.219143518516</v>
      </c>
      <c r="B15" s="29" t="s">
        <v>68</v>
      </c>
      <c r="C15" s="29" t="s">
        <v>69</v>
      </c>
      <c r="D15" s="30" t="s">
        <v>104</v>
      </c>
      <c r="E15" s="31" t="s">
        <v>105</v>
      </c>
      <c r="F15" s="30" t="s">
        <v>72</v>
      </c>
      <c r="G15" s="30" t="s">
        <v>106</v>
      </c>
      <c r="H15" s="30" t="s">
        <v>74</v>
      </c>
      <c r="I15" s="30" t="s">
        <v>75</v>
      </c>
      <c r="J15" s="30" t="s">
        <v>76</v>
      </c>
      <c r="K15" s="32" t="str">
        <f>TEXT("6284773348509645393","0")</f>
        <v>6284773348509645393</v>
      </c>
    </row>
    <row r="16">
      <c r="A16" s="34">
        <v>45855.18454861111</v>
      </c>
      <c r="B16" s="29" t="s">
        <v>68</v>
      </c>
      <c r="C16" s="29" t="s">
        <v>69</v>
      </c>
      <c r="D16" s="30" t="s">
        <v>107</v>
      </c>
      <c r="E16" s="31" t="s">
        <v>108</v>
      </c>
      <c r="F16" s="30" t="s">
        <v>72</v>
      </c>
      <c r="G16" s="30" t="s">
        <v>106</v>
      </c>
      <c r="H16" s="30" t="s">
        <v>74</v>
      </c>
      <c r="I16" s="36" t="s">
        <v>75</v>
      </c>
      <c r="J16" s="30" t="s">
        <v>76</v>
      </c>
      <c r="K16" s="32" t="str">
        <f>TEXT("6285607458505396097","0")</f>
        <v>6285607458505396097</v>
      </c>
    </row>
    <row r="17">
      <c r="A17" s="34">
        <v>45859.05712962963</v>
      </c>
      <c r="B17" s="29" t="s">
        <v>68</v>
      </c>
      <c r="C17" s="29" t="s">
        <v>69</v>
      </c>
      <c r="D17" s="30" t="s">
        <v>109</v>
      </c>
      <c r="E17" s="33" t="s">
        <v>110</v>
      </c>
      <c r="F17" s="30" t="s">
        <v>72</v>
      </c>
      <c r="G17" s="30" t="s">
        <v>106</v>
      </c>
      <c r="H17" s="30" t="s">
        <v>74</v>
      </c>
      <c r="I17" s="30" t="s">
        <v>75</v>
      </c>
      <c r="J17" s="30" t="s">
        <v>76</v>
      </c>
      <c r="K17" s="32" t="str">
        <f>TEXT("6288953368501604791","0")</f>
        <v>6288953368501604791</v>
      </c>
    </row>
    <row r="18">
      <c r="A18" s="37"/>
      <c r="B18" s="37"/>
      <c r="C18" s="37"/>
      <c r="F18" s="38"/>
      <c r="G18" s="38"/>
      <c r="H18" s="38"/>
      <c r="I18" s="38"/>
      <c r="J18" s="38"/>
    </row>
    <row r="19">
      <c r="A19" s="37"/>
      <c r="B19" s="37"/>
      <c r="C19" s="37"/>
      <c r="F19" s="38"/>
      <c r="G19" s="38"/>
      <c r="H19" s="38"/>
      <c r="I19" s="38"/>
      <c r="J19" s="38"/>
    </row>
    <row r="20">
      <c r="A20" s="37"/>
      <c r="B20" s="37"/>
      <c r="C20" s="37"/>
      <c r="F20" s="38"/>
      <c r="G20" s="38"/>
      <c r="H20" s="38"/>
      <c r="I20" s="38"/>
      <c r="J20" s="38"/>
    </row>
    <row r="21">
      <c r="A21" s="37"/>
      <c r="B21" s="37"/>
      <c r="C21" s="37"/>
      <c r="F21" s="38"/>
      <c r="G21" s="38"/>
      <c r="H21" s="38"/>
      <c r="I21" s="38"/>
      <c r="J21" s="38"/>
    </row>
    <row r="22">
      <c r="A22" s="37"/>
      <c r="B22" s="37"/>
      <c r="C22" s="37"/>
      <c r="F22" s="38"/>
      <c r="G22" s="38"/>
      <c r="H22" s="38"/>
      <c r="I22" s="38"/>
      <c r="J22" s="38"/>
    </row>
    <row r="23">
      <c r="A23" s="37"/>
      <c r="B23" s="37"/>
      <c r="C23" s="37"/>
      <c r="F23" s="38"/>
      <c r="G23" s="38"/>
      <c r="H23" s="38"/>
      <c r="I23" s="38"/>
      <c r="J23" s="38"/>
    </row>
    <row r="24">
      <c r="A24" s="37"/>
      <c r="B24" s="37"/>
      <c r="C24" s="37"/>
      <c r="F24" s="38"/>
      <c r="G24" s="38"/>
      <c r="H24" s="38"/>
      <c r="I24" s="38"/>
      <c r="J24" s="38"/>
    </row>
    <row r="25">
      <c r="A25" s="37"/>
      <c r="B25" s="37"/>
      <c r="C25" s="37"/>
      <c r="F25" s="38"/>
      <c r="G25" s="38"/>
      <c r="H25" s="38"/>
      <c r="I25" s="38"/>
      <c r="J25" s="38"/>
    </row>
    <row r="26">
      <c r="A26" s="37"/>
      <c r="B26" s="37"/>
      <c r="C26" s="37"/>
      <c r="F26" s="38"/>
      <c r="G26" s="38"/>
      <c r="H26" s="38"/>
      <c r="I26" s="38"/>
      <c r="J26" s="38"/>
    </row>
    <row r="27">
      <c r="A27" s="37"/>
      <c r="B27" s="37"/>
      <c r="C27" s="37"/>
      <c r="F27" s="38"/>
      <c r="G27" s="38"/>
      <c r="H27" s="38"/>
      <c r="I27" s="38"/>
      <c r="J27" s="38"/>
    </row>
    <row r="28">
      <c r="A28" s="37"/>
      <c r="B28" s="37"/>
      <c r="C28" s="37"/>
      <c r="F28" s="38"/>
      <c r="G28" s="38"/>
      <c r="H28" s="38"/>
      <c r="I28" s="38"/>
      <c r="J28" s="38"/>
    </row>
    <row r="29">
      <c r="A29" s="37"/>
      <c r="B29" s="37"/>
      <c r="C29" s="37"/>
      <c r="F29" s="38"/>
      <c r="G29" s="38"/>
      <c r="H29" s="38"/>
      <c r="I29" s="38"/>
      <c r="J29" s="38"/>
    </row>
    <row r="30">
      <c r="A30" s="37"/>
      <c r="B30" s="37"/>
      <c r="C30" s="37"/>
      <c r="F30" s="38"/>
      <c r="G30" s="38"/>
      <c r="H30" s="38"/>
      <c r="I30" s="38"/>
      <c r="J30" s="38"/>
    </row>
    <row r="31">
      <c r="A31" s="37"/>
      <c r="B31" s="37"/>
      <c r="C31" s="37"/>
      <c r="F31" s="38"/>
      <c r="G31" s="38"/>
      <c r="H31" s="38"/>
      <c r="I31" s="38"/>
      <c r="J31" s="38"/>
    </row>
    <row r="32">
      <c r="A32" s="37"/>
      <c r="B32" s="37"/>
      <c r="C32" s="37"/>
      <c r="F32" s="38"/>
      <c r="G32" s="38"/>
      <c r="H32" s="38"/>
      <c r="I32" s="38"/>
      <c r="J32" s="38"/>
    </row>
    <row r="33">
      <c r="A33" s="37"/>
      <c r="B33" s="37"/>
      <c r="C33" s="37"/>
      <c r="F33" s="38"/>
      <c r="G33" s="38"/>
      <c r="H33" s="38"/>
      <c r="I33" s="38"/>
      <c r="J33" s="38"/>
    </row>
    <row r="34">
      <c r="A34" s="37"/>
      <c r="B34" s="37"/>
      <c r="C34" s="37"/>
      <c r="F34" s="38"/>
      <c r="G34" s="38"/>
      <c r="H34" s="38"/>
      <c r="I34" s="38"/>
      <c r="J34" s="38"/>
    </row>
    <row r="35">
      <c r="A35" s="37"/>
      <c r="B35" s="37"/>
      <c r="C35" s="37"/>
      <c r="F35" s="38"/>
      <c r="G35" s="38"/>
      <c r="H35" s="38"/>
      <c r="I35" s="38"/>
      <c r="J35" s="38"/>
    </row>
    <row r="36">
      <c r="A36" s="37"/>
      <c r="B36" s="37"/>
      <c r="C36" s="37"/>
      <c r="F36" s="38"/>
      <c r="G36" s="38"/>
      <c r="H36" s="38"/>
      <c r="I36" s="38"/>
      <c r="J36" s="38"/>
    </row>
    <row r="37">
      <c r="A37" s="37"/>
      <c r="B37" s="37"/>
      <c r="C37" s="37"/>
      <c r="F37" s="38"/>
      <c r="G37" s="38"/>
      <c r="H37" s="38"/>
      <c r="I37" s="38"/>
      <c r="J37" s="38"/>
    </row>
    <row r="38">
      <c r="A38" s="37"/>
      <c r="B38" s="37"/>
      <c r="C38" s="37"/>
      <c r="F38" s="38"/>
      <c r="G38" s="38"/>
      <c r="H38" s="38"/>
      <c r="I38" s="38"/>
      <c r="J38" s="38"/>
    </row>
    <row r="39">
      <c r="A39" s="37"/>
      <c r="B39" s="37"/>
      <c r="C39" s="37"/>
      <c r="F39" s="38"/>
      <c r="G39" s="38"/>
      <c r="H39" s="38"/>
      <c r="I39" s="38"/>
      <c r="J39" s="38"/>
    </row>
    <row r="40">
      <c r="A40" s="37"/>
      <c r="B40" s="37"/>
      <c r="C40" s="37"/>
      <c r="F40" s="38"/>
      <c r="G40" s="38"/>
      <c r="H40" s="38"/>
      <c r="I40" s="38"/>
      <c r="J40" s="38"/>
    </row>
    <row r="41">
      <c r="A41" s="37"/>
      <c r="B41" s="37"/>
      <c r="C41" s="37"/>
      <c r="F41" s="38"/>
      <c r="G41" s="38"/>
      <c r="H41" s="38"/>
      <c r="I41" s="38"/>
      <c r="J41" s="38"/>
    </row>
    <row r="42">
      <c r="A42" s="37"/>
      <c r="B42" s="37"/>
      <c r="C42" s="37"/>
      <c r="F42" s="38"/>
      <c r="G42" s="38"/>
      <c r="H42" s="38"/>
      <c r="I42" s="38"/>
      <c r="J42" s="38"/>
    </row>
    <row r="43">
      <c r="A43" s="37"/>
      <c r="B43" s="37"/>
      <c r="C43" s="37"/>
      <c r="F43" s="38"/>
      <c r="G43" s="38"/>
      <c r="H43" s="38"/>
      <c r="I43" s="38"/>
      <c r="J43" s="38"/>
    </row>
    <row r="44">
      <c r="A44" s="37"/>
      <c r="B44" s="37"/>
      <c r="C44" s="37"/>
      <c r="F44" s="38"/>
      <c r="G44" s="38"/>
      <c r="H44" s="38"/>
      <c r="I44" s="38"/>
      <c r="J44" s="38"/>
    </row>
    <row r="45">
      <c r="A45" s="37"/>
      <c r="B45" s="37"/>
      <c r="C45" s="37"/>
      <c r="F45" s="38"/>
      <c r="G45" s="38"/>
      <c r="H45" s="38"/>
      <c r="I45" s="38"/>
      <c r="J45" s="38"/>
    </row>
    <row r="46">
      <c r="A46" s="37"/>
      <c r="B46" s="37"/>
      <c r="C46" s="37"/>
      <c r="F46" s="38"/>
      <c r="G46" s="38"/>
      <c r="H46" s="38"/>
      <c r="I46" s="38"/>
      <c r="J46" s="38"/>
    </row>
    <row r="47">
      <c r="A47" s="37"/>
      <c r="B47" s="37"/>
      <c r="C47" s="37"/>
      <c r="F47" s="38"/>
      <c r="G47" s="38"/>
      <c r="H47" s="38"/>
      <c r="I47" s="38"/>
      <c r="J47" s="38"/>
    </row>
    <row r="48">
      <c r="A48" s="37"/>
      <c r="B48" s="37"/>
      <c r="C48" s="37"/>
      <c r="F48" s="38"/>
      <c r="G48" s="38"/>
      <c r="H48" s="38"/>
      <c r="I48" s="38"/>
      <c r="J48" s="38"/>
    </row>
    <row r="49">
      <c r="A49" s="37"/>
      <c r="B49" s="37"/>
      <c r="C49" s="37"/>
      <c r="F49" s="38"/>
      <c r="G49" s="38"/>
      <c r="H49" s="38"/>
      <c r="I49" s="38"/>
      <c r="J49" s="38"/>
    </row>
    <row r="50">
      <c r="A50" s="37"/>
      <c r="B50" s="37"/>
      <c r="C50" s="37"/>
      <c r="F50" s="38"/>
      <c r="G50" s="38"/>
      <c r="H50" s="38"/>
      <c r="I50" s="38"/>
      <c r="J50" s="38"/>
    </row>
    <row r="51">
      <c r="A51" s="37"/>
      <c r="B51" s="37"/>
      <c r="C51" s="37"/>
      <c r="F51" s="38"/>
      <c r="G51" s="38"/>
      <c r="H51" s="38"/>
      <c r="I51" s="38"/>
      <c r="J51" s="38"/>
    </row>
    <row r="52">
      <c r="A52" s="37"/>
      <c r="B52" s="37"/>
      <c r="C52" s="37"/>
      <c r="F52" s="38"/>
      <c r="G52" s="38"/>
      <c r="H52" s="38"/>
      <c r="I52" s="38"/>
      <c r="J52" s="38"/>
    </row>
    <row r="53">
      <c r="A53" s="37"/>
      <c r="B53" s="37"/>
      <c r="C53" s="37"/>
      <c r="F53" s="38"/>
      <c r="G53" s="38"/>
      <c r="H53" s="38"/>
      <c r="I53" s="38"/>
      <c r="J53" s="38"/>
    </row>
    <row r="54">
      <c r="A54" s="37"/>
      <c r="B54" s="37"/>
      <c r="C54" s="37"/>
      <c r="F54" s="38"/>
      <c r="G54" s="38"/>
      <c r="H54" s="38"/>
      <c r="I54" s="38"/>
      <c r="J54" s="38"/>
    </row>
    <row r="55">
      <c r="A55" s="37"/>
      <c r="B55" s="37"/>
      <c r="C55" s="37"/>
      <c r="F55" s="38"/>
      <c r="G55" s="38"/>
      <c r="H55" s="38"/>
      <c r="I55" s="38"/>
      <c r="J55" s="38"/>
    </row>
    <row r="56">
      <c r="A56" s="37"/>
      <c r="B56" s="37"/>
      <c r="C56" s="37"/>
      <c r="F56" s="38"/>
      <c r="G56" s="38"/>
      <c r="H56" s="38"/>
      <c r="I56" s="38"/>
      <c r="J56" s="38"/>
    </row>
    <row r="57">
      <c r="A57" s="37"/>
      <c r="B57" s="37"/>
      <c r="C57" s="37"/>
      <c r="F57" s="38"/>
      <c r="G57" s="38"/>
      <c r="H57" s="38"/>
      <c r="I57" s="38"/>
      <c r="J57" s="38"/>
    </row>
    <row r="58">
      <c r="A58" s="37"/>
      <c r="B58" s="37"/>
      <c r="C58" s="37"/>
      <c r="F58" s="38"/>
      <c r="G58" s="38"/>
      <c r="H58" s="38"/>
      <c r="I58" s="38"/>
      <c r="J58" s="38"/>
    </row>
    <row r="59">
      <c r="A59" s="37"/>
      <c r="B59" s="37"/>
      <c r="C59" s="37"/>
      <c r="F59" s="38"/>
      <c r="G59" s="38"/>
      <c r="H59" s="38"/>
      <c r="I59" s="38"/>
      <c r="J59" s="38"/>
    </row>
    <row r="60">
      <c r="A60" s="37"/>
      <c r="B60" s="37"/>
      <c r="C60" s="37"/>
      <c r="F60" s="38"/>
      <c r="G60" s="38"/>
      <c r="H60" s="38"/>
      <c r="I60" s="38"/>
      <c r="J60" s="38"/>
    </row>
    <row r="61">
      <c r="A61" s="37"/>
      <c r="B61" s="37"/>
      <c r="C61" s="37"/>
      <c r="F61" s="38"/>
      <c r="G61" s="38"/>
      <c r="H61" s="38"/>
      <c r="I61" s="38"/>
      <c r="J61" s="38"/>
    </row>
    <row r="62">
      <c r="A62" s="37"/>
      <c r="B62" s="37"/>
      <c r="C62" s="37"/>
      <c r="F62" s="38"/>
      <c r="G62" s="38"/>
      <c r="H62" s="38"/>
      <c r="I62" s="38"/>
      <c r="J62" s="38"/>
    </row>
    <row r="63">
      <c r="A63" s="37"/>
      <c r="B63" s="37"/>
      <c r="C63" s="37"/>
      <c r="F63" s="38"/>
      <c r="G63" s="38"/>
      <c r="H63" s="38"/>
      <c r="I63" s="38"/>
      <c r="J63" s="38"/>
    </row>
    <row r="64">
      <c r="A64" s="37"/>
      <c r="B64" s="37"/>
      <c r="C64" s="37"/>
      <c r="F64" s="38"/>
      <c r="G64" s="38"/>
      <c r="H64" s="38"/>
      <c r="I64" s="38"/>
      <c r="J64" s="38"/>
    </row>
    <row r="65">
      <c r="A65" s="37"/>
      <c r="B65" s="37"/>
      <c r="C65" s="37"/>
      <c r="F65" s="38"/>
      <c r="G65" s="38"/>
      <c r="H65" s="38"/>
      <c r="I65" s="38"/>
      <c r="J65" s="38"/>
    </row>
    <row r="66">
      <c r="A66" s="37"/>
      <c r="B66" s="37"/>
      <c r="C66" s="37"/>
      <c r="F66" s="38"/>
      <c r="G66" s="38"/>
      <c r="H66" s="38"/>
      <c r="I66" s="38"/>
      <c r="J66" s="38"/>
    </row>
    <row r="67">
      <c r="A67" s="37"/>
      <c r="B67" s="37"/>
      <c r="C67" s="37"/>
      <c r="F67" s="38"/>
      <c r="G67" s="38"/>
      <c r="H67" s="38"/>
      <c r="I67" s="38"/>
      <c r="J67" s="38"/>
    </row>
    <row r="68">
      <c r="A68" s="37"/>
      <c r="B68" s="37"/>
      <c r="C68" s="37"/>
      <c r="F68" s="38"/>
      <c r="G68" s="38"/>
      <c r="H68" s="38"/>
      <c r="I68" s="38"/>
      <c r="J68" s="38"/>
    </row>
    <row r="69">
      <c r="A69" s="37"/>
      <c r="B69" s="37"/>
      <c r="C69" s="37"/>
      <c r="F69" s="38"/>
      <c r="G69" s="38"/>
      <c r="H69" s="38"/>
      <c r="I69" s="38"/>
      <c r="J69" s="38"/>
    </row>
    <row r="70">
      <c r="A70" s="37"/>
      <c r="B70" s="37"/>
      <c r="C70" s="37"/>
      <c r="F70" s="38"/>
      <c r="G70" s="38"/>
      <c r="H70" s="38"/>
      <c r="I70" s="38"/>
      <c r="J70" s="38"/>
    </row>
    <row r="71">
      <c r="A71" s="37"/>
      <c r="B71" s="37"/>
      <c r="C71" s="37"/>
      <c r="F71" s="38"/>
      <c r="G71" s="38"/>
      <c r="H71" s="38"/>
      <c r="I71" s="38"/>
      <c r="J71" s="38"/>
    </row>
    <row r="72">
      <c r="A72" s="37"/>
      <c r="B72" s="37"/>
      <c r="C72" s="37"/>
      <c r="F72" s="38"/>
      <c r="G72" s="38"/>
      <c r="H72" s="38"/>
      <c r="I72" s="38"/>
      <c r="J72" s="38"/>
    </row>
    <row r="73">
      <c r="A73" s="37"/>
      <c r="B73" s="37"/>
      <c r="C73" s="37"/>
      <c r="F73" s="38"/>
      <c r="G73" s="38"/>
      <c r="H73" s="38"/>
      <c r="I73" s="38"/>
      <c r="J73" s="38"/>
    </row>
    <row r="74">
      <c r="A74" s="37"/>
      <c r="B74" s="37"/>
      <c r="C74" s="37"/>
      <c r="F74" s="38"/>
      <c r="G74" s="38"/>
      <c r="H74" s="38"/>
      <c r="I74" s="38"/>
      <c r="J74" s="38"/>
    </row>
    <row r="75">
      <c r="A75" s="37"/>
      <c r="B75" s="37"/>
      <c r="C75" s="37"/>
      <c r="F75" s="38"/>
      <c r="G75" s="38"/>
      <c r="H75" s="38"/>
      <c r="I75" s="38"/>
      <c r="J75" s="38"/>
    </row>
    <row r="76">
      <c r="A76" s="37"/>
      <c r="B76" s="37"/>
      <c r="C76" s="37"/>
      <c r="F76" s="38"/>
      <c r="G76" s="38"/>
      <c r="H76" s="38"/>
      <c r="I76" s="38"/>
      <c r="J76" s="38"/>
    </row>
    <row r="77">
      <c r="A77" s="37"/>
      <c r="B77" s="37"/>
      <c r="C77" s="37"/>
      <c r="F77" s="38"/>
      <c r="G77" s="38"/>
      <c r="H77" s="38"/>
      <c r="I77" s="38"/>
      <c r="J77" s="38"/>
    </row>
    <row r="78">
      <c r="A78" s="37"/>
      <c r="B78" s="37"/>
      <c r="C78" s="37"/>
      <c r="F78" s="38"/>
      <c r="G78" s="38"/>
      <c r="H78" s="38"/>
      <c r="I78" s="38"/>
      <c r="J78" s="38"/>
    </row>
    <row r="79">
      <c r="A79" s="37"/>
      <c r="B79" s="37"/>
      <c r="C79" s="37"/>
      <c r="F79" s="38"/>
      <c r="G79" s="38"/>
      <c r="H79" s="38"/>
      <c r="I79" s="38"/>
      <c r="J79" s="38"/>
    </row>
    <row r="80">
      <c r="A80" s="37"/>
      <c r="B80" s="37"/>
      <c r="C80" s="37"/>
      <c r="F80" s="38"/>
      <c r="G80" s="38"/>
      <c r="H80" s="38"/>
      <c r="I80" s="38"/>
      <c r="J80" s="38"/>
    </row>
    <row r="81">
      <c r="A81" s="37"/>
      <c r="B81" s="37"/>
      <c r="C81" s="37"/>
      <c r="F81" s="38"/>
      <c r="G81" s="38"/>
      <c r="H81" s="38"/>
      <c r="I81" s="38"/>
      <c r="J81" s="38"/>
    </row>
    <row r="82">
      <c r="A82" s="37"/>
      <c r="B82" s="37"/>
      <c r="C82" s="37"/>
      <c r="F82" s="38"/>
      <c r="G82" s="38"/>
      <c r="H82" s="38"/>
      <c r="I82" s="38"/>
      <c r="J82" s="38"/>
    </row>
    <row r="83">
      <c r="A83" s="37"/>
      <c r="B83" s="37"/>
      <c r="C83" s="37"/>
      <c r="F83" s="38"/>
      <c r="G83" s="38"/>
      <c r="H83" s="38"/>
      <c r="I83" s="38"/>
      <c r="J83" s="38"/>
    </row>
    <row r="84">
      <c r="A84" s="37"/>
      <c r="B84" s="37"/>
      <c r="C84" s="37"/>
      <c r="E84" s="33"/>
      <c r="F84" s="38"/>
      <c r="G84" s="38"/>
      <c r="H84" s="38"/>
      <c r="I84" s="38"/>
      <c r="J84" s="38"/>
    </row>
    <row r="85">
      <c r="A85" s="37"/>
      <c r="B85" s="37"/>
      <c r="C85" s="37"/>
      <c r="F85" s="38"/>
      <c r="G85" s="38"/>
      <c r="H85" s="38"/>
      <c r="I85" s="38"/>
      <c r="J85" s="38"/>
    </row>
    <row r="86">
      <c r="A86" s="37"/>
      <c r="B86" s="37"/>
      <c r="C86" s="37"/>
      <c r="F86" s="38"/>
      <c r="G86" s="38"/>
      <c r="H86" s="38"/>
      <c r="I86" s="38"/>
      <c r="J86" s="38"/>
    </row>
    <row r="87">
      <c r="A87" s="37"/>
      <c r="B87" s="37"/>
      <c r="C87" s="37"/>
      <c r="F87" s="38"/>
      <c r="G87" s="38"/>
      <c r="H87" s="38"/>
      <c r="I87" s="38"/>
      <c r="J87" s="38"/>
    </row>
    <row r="88">
      <c r="A88" s="37"/>
      <c r="B88" s="37"/>
      <c r="C88" s="37"/>
      <c r="F88" s="38"/>
      <c r="G88" s="38"/>
      <c r="H88" s="38"/>
      <c r="I88" s="38"/>
      <c r="J88" s="38"/>
    </row>
    <row r="89">
      <c r="A89" s="37"/>
      <c r="B89" s="37"/>
      <c r="C89" s="37"/>
      <c r="F89" s="38"/>
      <c r="G89" s="38"/>
      <c r="H89" s="38"/>
      <c r="I89" s="38"/>
      <c r="J89" s="38"/>
    </row>
    <row r="90">
      <c r="A90" s="37"/>
      <c r="B90" s="37"/>
      <c r="C90" s="37"/>
      <c r="F90" s="38"/>
      <c r="G90" s="38"/>
      <c r="H90" s="38"/>
      <c r="I90" s="38"/>
      <c r="J90" s="38"/>
    </row>
    <row r="91">
      <c r="A91" s="37"/>
      <c r="B91" s="37"/>
      <c r="C91" s="37"/>
      <c r="F91" s="38"/>
      <c r="G91" s="38"/>
      <c r="H91" s="38"/>
      <c r="I91" s="38"/>
      <c r="J91" s="38"/>
    </row>
    <row r="92">
      <c r="A92" s="37"/>
      <c r="B92" s="37"/>
      <c r="C92" s="37"/>
      <c r="F92" s="38"/>
      <c r="G92" s="38"/>
      <c r="H92" s="38"/>
      <c r="I92" s="38"/>
      <c r="J92" s="38"/>
    </row>
    <row r="93">
      <c r="A93" s="37"/>
      <c r="B93" s="37"/>
      <c r="C93" s="37"/>
      <c r="F93" s="38"/>
      <c r="G93" s="38"/>
      <c r="H93" s="38"/>
      <c r="I93" s="38"/>
      <c r="J93" s="38"/>
    </row>
    <row r="94">
      <c r="A94" s="37"/>
      <c r="B94" s="37"/>
      <c r="C94" s="37"/>
      <c r="F94" s="38"/>
      <c r="G94" s="38"/>
      <c r="H94" s="38"/>
      <c r="I94" s="38"/>
      <c r="J94" s="38"/>
    </row>
    <row r="95">
      <c r="A95" s="37"/>
      <c r="B95" s="37"/>
      <c r="C95" s="37"/>
      <c r="F95" s="38"/>
      <c r="G95" s="38"/>
      <c r="H95" s="38"/>
      <c r="I95" s="38"/>
      <c r="J95" s="38"/>
    </row>
    <row r="96">
      <c r="A96" s="37"/>
      <c r="B96" s="37"/>
      <c r="C96" s="37"/>
      <c r="F96" s="38"/>
      <c r="G96" s="38"/>
      <c r="H96" s="38"/>
      <c r="I96" s="38"/>
      <c r="J96" s="38"/>
    </row>
    <row r="97">
      <c r="A97" s="37"/>
      <c r="B97" s="37"/>
      <c r="C97" s="37"/>
      <c r="F97" s="38"/>
      <c r="G97" s="38"/>
      <c r="H97" s="38"/>
      <c r="I97" s="38"/>
      <c r="J97" s="38"/>
    </row>
    <row r="98">
      <c r="A98" s="37"/>
      <c r="B98" s="37"/>
      <c r="C98" s="37"/>
      <c r="F98" s="38"/>
      <c r="G98" s="38"/>
      <c r="H98" s="38"/>
      <c r="I98" s="38"/>
      <c r="J98" s="38"/>
    </row>
    <row r="99">
      <c r="A99" s="37"/>
      <c r="B99" s="37"/>
      <c r="C99" s="37"/>
      <c r="F99" s="38"/>
      <c r="G99" s="38"/>
      <c r="H99" s="38"/>
      <c r="I99" s="38"/>
      <c r="J99" s="38"/>
    </row>
    <row r="100">
      <c r="A100" s="37"/>
      <c r="B100" s="37"/>
      <c r="C100" s="37"/>
      <c r="F100" s="38"/>
      <c r="G100" s="38"/>
      <c r="H100" s="38"/>
      <c r="I100" s="38"/>
      <c r="J100" s="38"/>
    </row>
    <row r="101">
      <c r="A101" s="37"/>
      <c r="B101" s="37"/>
      <c r="C101" s="37"/>
      <c r="F101" s="38"/>
      <c r="G101" s="38"/>
      <c r="H101" s="38"/>
      <c r="I101" s="38"/>
      <c r="J101" s="38"/>
    </row>
    <row r="102">
      <c r="A102" s="37"/>
      <c r="B102" s="37"/>
      <c r="C102" s="37"/>
      <c r="F102" s="38"/>
      <c r="G102" s="38"/>
      <c r="H102" s="38"/>
      <c r="I102" s="38"/>
      <c r="J102" s="38"/>
    </row>
    <row r="103">
      <c r="A103" s="37"/>
      <c r="B103" s="37"/>
      <c r="C103" s="37"/>
      <c r="F103" s="38"/>
      <c r="G103" s="38"/>
      <c r="H103" s="38"/>
      <c r="I103" s="38"/>
      <c r="J103" s="38"/>
    </row>
    <row r="104">
      <c r="A104" s="37"/>
      <c r="B104" s="37"/>
      <c r="C104" s="37"/>
      <c r="F104" s="38"/>
      <c r="G104" s="38"/>
      <c r="H104" s="38"/>
      <c r="I104" s="38"/>
      <c r="J104" s="38"/>
    </row>
    <row r="105">
      <c r="A105" s="37"/>
      <c r="B105" s="37"/>
      <c r="C105" s="37"/>
      <c r="F105" s="38"/>
      <c r="G105" s="38"/>
      <c r="H105" s="38"/>
      <c r="I105" s="38"/>
      <c r="J105" s="38"/>
    </row>
    <row r="106">
      <c r="A106" s="37"/>
      <c r="B106" s="37"/>
      <c r="C106" s="37"/>
      <c r="F106" s="38"/>
      <c r="G106" s="38"/>
      <c r="H106" s="38"/>
      <c r="I106" s="38"/>
      <c r="J106" s="38"/>
    </row>
    <row r="107">
      <c r="A107" s="37"/>
      <c r="B107" s="37"/>
      <c r="C107" s="37"/>
      <c r="F107" s="38"/>
      <c r="G107" s="38"/>
      <c r="H107" s="38"/>
      <c r="I107" s="38"/>
      <c r="J107" s="38"/>
    </row>
    <row r="108">
      <c r="A108" s="37"/>
      <c r="B108" s="37"/>
      <c r="C108" s="37"/>
      <c r="F108" s="38"/>
      <c r="G108" s="38"/>
      <c r="H108" s="38"/>
      <c r="I108" s="38"/>
      <c r="J108" s="38"/>
    </row>
    <row r="109">
      <c r="A109" s="37"/>
      <c r="B109" s="37"/>
      <c r="C109" s="37"/>
      <c r="F109" s="38"/>
      <c r="G109" s="38"/>
      <c r="H109" s="38"/>
      <c r="I109" s="38"/>
      <c r="J109" s="38"/>
    </row>
    <row r="110">
      <c r="A110" s="37"/>
      <c r="B110" s="37"/>
      <c r="C110" s="37"/>
      <c r="F110" s="38"/>
      <c r="G110" s="38"/>
      <c r="H110" s="38"/>
      <c r="I110" s="38"/>
      <c r="J110" s="38"/>
    </row>
    <row r="111">
      <c r="A111" s="37"/>
      <c r="B111" s="37"/>
      <c r="C111" s="37"/>
      <c r="F111" s="38"/>
      <c r="G111" s="38"/>
      <c r="H111" s="38"/>
      <c r="I111" s="38"/>
      <c r="J111" s="38"/>
    </row>
    <row r="112">
      <c r="A112" s="37"/>
      <c r="B112" s="37"/>
      <c r="C112" s="37"/>
      <c r="F112" s="38"/>
      <c r="G112" s="38"/>
      <c r="H112" s="38"/>
      <c r="I112" s="38"/>
      <c r="J112" s="38"/>
    </row>
    <row r="113">
      <c r="A113" s="37"/>
      <c r="B113" s="37"/>
      <c r="C113" s="37"/>
      <c r="F113" s="38"/>
      <c r="G113" s="38"/>
      <c r="H113" s="38"/>
      <c r="I113" s="38"/>
      <c r="J113" s="38"/>
    </row>
    <row r="114">
      <c r="A114" s="37"/>
      <c r="B114" s="37"/>
      <c r="C114" s="37"/>
      <c r="F114" s="38"/>
      <c r="G114" s="38"/>
      <c r="H114" s="38"/>
      <c r="I114" s="38"/>
      <c r="J114" s="38"/>
    </row>
    <row r="115">
      <c r="A115" s="37"/>
      <c r="B115" s="37"/>
      <c r="C115" s="37"/>
      <c r="F115" s="38"/>
      <c r="G115" s="38"/>
      <c r="H115" s="38"/>
      <c r="I115" s="38"/>
      <c r="J115" s="38"/>
    </row>
    <row r="116">
      <c r="A116" s="37"/>
      <c r="B116" s="37"/>
      <c r="C116" s="37"/>
      <c r="F116" s="38"/>
      <c r="G116" s="38"/>
      <c r="H116" s="38"/>
      <c r="I116" s="38"/>
      <c r="J116" s="38"/>
    </row>
    <row r="117">
      <c r="A117" s="37"/>
      <c r="B117" s="37"/>
      <c r="C117" s="37"/>
      <c r="F117" s="38"/>
      <c r="G117" s="38"/>
      <c r="H117" s="38"/>
      <c r="I117" s="38"/>
      <c r="J117" s="38"/>
    </row>
    <row r="118">
      <c r="A118" s="37"/>
      <c r="B118" s="37"/>
      <c r="C118" s="37"/>
      <c r="F118" s="38"/>
      <c r="G118" s="38"/>
      <c r="H118" s="38"/>
      <c r="I118" s="38"/>
      <c r="J118" s="38"/>
    </row>
    <row r="119">
      <c r="A119" s="37"/>
      <c r="B119" s="37"/>
      <c r="C119" s="37"/>
      <c r="F119" s="38"/>
      <c r="G119" s="38"/>
      <c r="H119" s="38"/>
      <c r="I119" s="38"/>
      <c r="J119" s="38"/>
    </row>
    <row r="120">
      <c r="A120" s="37"/>
      <c r="B120" s="37"/>
      <c r="C120" s="37"/>
      <c r="F120" s="38"/>
      <c r="G120" s="38"/>
      <c r="H120" s="38"/>
      <c r="I120" s="38"/>
      <c r="J120" s="38"/>
    </row>
    <row r="121">
      <c r="A121" s="37"/>
      <c r="B121" s="37"/>
      <c r="C121" s="37"/>
      <c r="F121" s="38"/>
      <c r="G121" s="38"/>
      <c r="H121" s="38"/>
      <c r="I121" s="38"/>
      <c r="J121" s="38"/>
    </row>
    <row r="122">
      <c r="A122" s="37"/>
      <c r="B122" s="37"/>
      <c r="C122" s="37"/>
      <c r="F122" s="38"/>
      <c r="G122" s="38"/>
      <c r="H122" s="38"/>
      <c r="I122" s="38"/>
      <c r="J122" s="38"/>
    </row>
    <row r="123">
      <c r="A123" s="37"/>
      <c r="B123" s="37"/>
      <c r="C123" s="37"/>
      <c r="F123" s="38"/>
      <c r="G123" s="38"/>
      <c r="H123" s="38"/>
      <c r="I123" s="38"/>
      <c r="J123" s="38"/>
    </row>
    <row r="124">
      <c r="A124" s="37"/>
      <c r="B124" s="37"/>
      <c r="C124" s="37"/>
      <c r="F124" s="38"/>
      <c r="G124" s="38"/>
      <c r="H124" s="38"/>
      <c r="I124" s="38"/>
      <c r="J124" s="38"/>
    </row>
    <row r="125">
      <c r="A125" s="37"/>
      <c r="B125" s="37"/>
      <c r="C125" s="37"/>
      <c r="F125" s="38"/>
      <c r="G125" s="38"/>
      <c r="H125" s="38"/>
      <c r="I125" s="38"/>
      <c r="J125" s="38"/>
    </row>
    <row r="126">
      <c r="A126" s="37"/>
      <c r="B126" s="37"/>
      <c r="C126" s="37"/>
      <c r="F126" s="38"/>
      <c r="G126" s="38"/>
      <c r="H126" s="38"/>
      <c r="I126" s="38"/>
      <c r="J126" s="38"/>
    </row>
    <row r="127">
      <c r="A127" s="37"/>
      <c r="B127" s="37"/>
      <c r="C127" s="37"/>
      <c r="F127" s="38"/>
      <c r="G127" s="38"/>
      <c r="H127" s="38"/>
      <c r="I127" s="38"/>
      <c r="J127" s="38"/>
    </row>
    <row r="128">
      <c r="A128" s="37"/>
      <c r="B128" s="37"/>
      <c r="C128" s="37"/>
      <c r="F128" s="38"/>
      <c r="G128" s="38"/>
      <c r="H128" s="38"/>
      <c r="I128" s="38"/>
      <c r="J128" s="38"/>
    </row>
    <row r="129">
      <c r="A129" s="37"/>
      <c r="B129" s="37"/>
      <c r="C129" s="37"/>
      <c r="F129" s="38"/>
      <c r="G129" s="38"/>
      <c r="H129" s="38"/>
      <c r="I129" s="38"/>
      <c r="J129" s="38"/>
    </row>
    <row r="130">
      <c r="A130" s="37"/>
      <c r="B130" s="37"/>
      <c r="C130" s="37"/>
      <c r="F130" s="38"/>
      <c r="G130" s="38"/>
      <c r="H130" s="38"/>
      <c r="I130" s="38"/>
      <c r="J130" s="38"/>
    </row>
    <row r="131">
      <c r="A131" s="37"/>
      <c r="B131" s="37"/>
      <c r="C131" s="37"/>
      <c r="F131" s="38"/>
      <c r="G131" s="38"/>
      <c r="H131" s="38"/>
      <c r="I131" s="38"/>
      <c r="J131" s="38"/>
    </row>
    <row r="132">
      <c r="A132" s="37"/>
      <c r="B132" s="37"/>
      <c r="C132" s="37"/>
      <c r="F132" s="38"/>
      <c r="G132" s="38"/>
      <c r="H132" s="38"/>
      <c r="I132" s="38"/>
      <c r="J132" s="38"/>
    </row>
    <row r="133">
      <c r="A133" s="37"/>
      <c r="B133" s="37"/>
      <c r="C133" s="37"/>
      <c r="F133" s="38"/>
      <c r="G133" s="38"/>
      <c r="H133" s="38"/>
      <c r="I133" s="38"/>
      <c r="J133" s="38"/>
    </row>
    <row r="134">
      <c r="A134" s="37"/>
      <c r="B134" s="37"/>
      <c r="C134" s="37"/>
      <c r="F134" s="38"/>
      <c r="G134" s="38"/>
      <c r="H134" s="38"/>
      <c r="I134" s="38"/>
      <c r="J134" s="38"/>
    </row>
    <row r="135">
      <c r="A135" s="37"/>
      <c r="B135" s="37"/>
      <c r="C135" s="37"/>
      <c r="F135" s="38"/>
      <c r="G135" s="38"/>
      <c r="H135" s="38"/>
      <c r="I135" s="38"/>
      <c r="J135" s="38"/>
    </row>
    <row r="136">
      <c r="A136" s="37"/>
      <c r="B136" s="37"/>
      <c r="C136" s="37"/>
      <c r="F136" s="38"/>
      <c r="G136" s="38"/>
      <c r="H136" s="38"/>
      <c r="I136" s="38"/>
      <c r="J136" s="38"/>
    </row>
    <row r="137">
      <c r="A137" s="37"/>
      <c r="B137" s="37"/>
      <c r="C137" s="37"/>
      <c r="F137" s="38"/>
      <c r="G137" s="38"/>
      <c r="H137" s="38"/>
      <c r="I137" s="38"/>
      <c r="J137" s="38"/>
    </row>
    <row r="138">
      <c r="A138" s="37"/>
      <c r="B138" s="37"/>
      <c r="C138" s="37"/>
      <c r="F138" s="38"/>
      <c r="G138" s="38"/>
      <c r="H138" s="38"/>
      <c r="I138" s="38"/>
      <c r="J138" s="38"/>
    </row>
    <row r="139">
      <c r="A139" s="37"/>
      <c r="B139" s="37"/>
      <c r="C139" s="37"/>
      <c r="F139" s="38"/>
      <c r="G139" s="38"/>
      <c r="H139" s="38"/>
      <c r="I139" s="38"/>
      <c r="J139" s="38"/>
    </row>
    <row r="140">
      <c r="A140" s="37"/>
      <c r="B140" s="37"/>
      <c r="C140" s="37"/>
      <c r="F140" s="38"/>
      <c r="G140" s="38"/>
      <c r="H140" s="38"/>
      <c r="I140" s="38"/>
      <c r="J140" s="38"/>
    </row>
    <row r="141">
      <c r="A141" s="37"/>
      <c r="B141" s="37"/>
      <c r="C141" s="37"/>
      <c r="F141" s="38"/>
      <c r="G141" s="38"/>
      <c r="H141" s="38"/>
      <c r="I141" s="38"/>
      <c r="J141" s="38"/>
    </row>
    <row r="142">
      <c r="A142" s="37"/>
      <c r="B142" s="37"/>
      <c r="C142" s="37"/>
      <c r="F142" s="38"/>
      <c r="G142" s="38"/>
      <c r="H142" s="38"/>
      <c r="I142" s="38"/>
      <c r="J142" s="38"/>
    </row>
    <row r="143">
      <c r="A143" s="37"/>
      <c r="B143" s="37"/>
      <c r="C143" s="37"/>
      <c r="F143" s="38"/>
      <c r="G143" s="38"/>
      <c r="H143" s="38"/>
      <c r="I143" s="38"/>
      <c r="J143" s="38"/>
    </row>
    <row r="144">
      <c r="A144" s="37"/>
      <c r="B144" s="37"/>
      <c r="C144" s="37"/>
      <c r="F144" s="38"/>
      <c r="G144" s="38"/>
      <c r="H144" s="38"/>
      <c r="I144" s="38"/>
      <c r="J144" s="38"/>
    </row>
    <row r="145">
      <c r="A145" s="37"/>
      <c r="B145" s="37"/>
      <c r="C145" s="37"/>
      <c r="F145" s="38"/>
      <c r="G145" s="38"/>
      <c r="H145" s="38"/>
      <c r="I145" s="38"/>
      <c r="J145" s="38"/>
    </row>
    <row r="146">
      <c r="A146" s="37"/>
      <c r="B146" s="37"/>
      <c r="C146" s="37"/>
      <c r="F146" s="38"/>
      <c r="G146" s="38"/>
      <c r="H146" s="38"/>
      <c r="I146" s="38"/>
      <c r="J146" s="38"/>
    </row>
    <row r="147">
      <c r="A147" s="37"/>
      <c r="B147" s="37"/>
      <c r="C147" s="37"/>
      <c r="F147" s="38"/>
      <c r="G147" s="38"/>
      <c r="H147" s="38"/>
      <c r="I147" s="38"/>
      <c r="J147" s="38"/>
    </row>
    <row r="148">
      <c r="A148" s="37"/>
      <c r="B148" s="37"/>
      <c r="C148" s="37"/>
      <c r="F148" s="38"/>
      <c r="G148" s="38"/>
      <c r="H148" s="38"/>
      <c r="I148" s="38"/>
      <c r="J148" s="38"/>
    </row>
    <row r="149">
      <c r="A149" s="37"/>
      <c r="B149" s="37"/>
      <c r="C149" s="37"/>
      <c r="F149" s="38"/>
      <c r="G149" s="38"/>
      <c r="H149" s="38"/>
      <c r="I149" s="38"/>
      <c r="J149" s="38"/>
    </row>
    <row r="150">
      <c r="A150" s="37"/>
      <c r="B150" s="37"/>
      <c r="C150" s="37"/>
      <c r="F150" s="38"/>
      <c r="G150" s="38"/>
      <c r="H150" s="38"/>
      <c r="I150" s="38"/>
      <c r="J150" s="38"/>
    </row>
    <row r="151">
      <c r="A151" s="37"/>
      <c r="B151" s="37"/>
      <c r="C151" s="37"/>
      <c r="F151" s="38"/>
      <c r="G151" s="38"/>
      <c r="H151" s="38"/>
      <c r="I151" s="38"/>
      <c r="J151" s="38"/>
    </row>
    <row r="152">
      <c r="A152" s="37"/>
      <c r="B152" s="37"/>
      <c r="C152" s="37"/>
      <c r="F152" s="38"/>
      <c r="G152" s="38"/>
      <c r="H152" s="38"/>
      <c r="I152" s="38"/>
      <c r="J152" s="38"/>
    </row>
    <row r="153">
      <c r="A153" s="37"/>
      <c r="B153" s="37"/>
      <c r="C153" s="37"/>
      <c r="F153" s="38"/>
      <c r="G153" s="38"/>
      <c r="H153" s="38"/>
      <c r="I153" s="38"/>
      <c r="J153" s="38"/>
    </row>
    <row r="154">
      <c r="A154" s="37"/>
      <c r="B154" s="37"/>
      <c r="C154" s="37"/>
      <c r="F154" s="38"/>
      <c r="G154" s="38"/>
      <c r="H154" s="38"/>
      <c r="I154" s="38"/>
      <c r="J154" s="38"/>
    </row>
    <row r="155">
      <c r="A155" s="37"/>
      <c r="B155" s="37"/>
      <c r="C155" s="37"/>
      <c r="F155" s="38"/>
      <c r="G155" s="38"/>
      <c r="H155" s="38"/>
      <c r="I155" s="38"/>
      <c r="J155" s="38"/>
    </row>
    <row r="156">
      <c r="A156" s="37"/>
      <c r="B156" s="37"/>
      <c r="C156" s="37"/>
      <c r="F156" s="38"/>
      <c r="G156" s="38"/>
      <c r="H156" s="38"/>
      <c r="I156" s="38"/>
      <c r="J156" s="38"/>
    </row>
    <row r="157">
      <c r="A157" s="37"/>
      <c r="B157" s="37"/>
      <c r="C157" s="37"/>
      <c r="F157" s="38"/>
      <c r="G157" s="38"/>
      <c r="H157" s="38"/>
      <c r="I157" s="38"/>
      <c r="J157" s="38"/>
    </row>
    <row r="158">
      <c r="A158" s="37"/>
      <c r="B158" s="37"/>
      <c r="C158" s="37"/>
      <c r="F158" s="38"/>
      <c r="G158" s="38"/>
      <c r="H158" s="38"/>
      <c r="I158" s="38"/>
      <c r="J158" s="38"/>
    </row>
    <row r="159">
      <c r="A159" s="37"/>
      <c r="B159" s="37"/>
      <c r="C159" s="37"/>
      <c r="F159" s="38"/>
      <c r="G159" s="38"/>
      <c r="H159" s="38"/>
      <c r="I159" s="38"/>
      <c r="J159" s="38"/>
    </row>
    <row r="160">
      <c r="A160" s="37"/>
      <c r="B160" s="37"/>
      <c r="C160" s="37"/>
      <c r="F160" s="38"/>
      <c r="G160" s="38"/>
      <c r="H160" s="38"/>
      <c r="I160" s="38"/>
      <c r="J160" s="38"/>
    </row>
    <row r="161">
      <c r="A161" s="37"/>
      <c r="B161" s="37"/>
      <c r="C161" s="37"/>
      <c r="F161" s="38"/>
      <c r="G161" s="38"/>
      <c r="H161" s="38"/>
      <c r="I161" s="38"/>
      <c r="J161" s="38"/>
    </row>
    <row r="162">
      <c r="A162" s="37"/>
      <c r="B162" s="37"/>
      <c r="C162" s="37"/>
      <c r="F162" s="38"/>
      <c r="G162" s="38"/>
      <c r="H162" s="38"/>
      <c r="I162" s="38"/>
      <c r="J162" s="38"/>
    </row>
    <row r="163">
      <c r="A163" s="37"/>
      <c r="B163" s="37"/>
      <c r="C163" s="37"/>
      <c r="F163" s="38"/>
      <c r="G163" s="38"/>
      <c r="H163" s="38"/>
      <c r="I163" s="38"/>
      <c r="J163" s="38"/>
    </row>
    <row r="164">
      <c r="A164" s="37"/>
      <c r="B164" s="37"/>
      <c r="C164" s="37"/>
      <c r="F164" s="38"/>
      <c r="G164" s="38"/>
      <c r="H164" s="38"/>
      <c r="I164" s="38"/>
      <c r="J164" s="38"/>
    </row>
    <row r="165">
      <c r="A165" s="37"/>
      <c r="B165" s="37"/>
      <c r="C165" s="37"/>
      <c r="F165" s="38"/>
      <c r="G165" s="38"/>
      <c r="H165" s="38"/>
      <c r="I165" s="38"/>
      <c r="J165" s="38"/>
    </row>
    <row r="166">
      <c r="A166" s="37"/>
      <c r="B166" s="37"/>
      <c r="C166" s="37"/>
      <c r="F166" s="38"/>
      <c r="G166" s="38"/>
      <c r="H166" s="38"/>
      <c r="I166" s="38"/>
      <c r="J166" s="38"/>
    </row>
    <row r="167">
      <c r="A167" s="37"/>
      <c r="B167" s="37"/>
      <c r="C167" s="37"/>
      <c r="F167" s="38"/>
      <c r="G167" s="38"/>
      <c r="H167" s="38"/>
      <c r="I167" s="38"/>
      <c r="J167" s="38"/>
    </row>
    <row r="168">
      <c r="A168" s="37"/>
      <c r="B168" s="37"/>
      <c r="C168" s="37"/>
      <c r="F168" s="38"/>
      <c r="G168" s="38"/>
      <c r="H168" s="38"/>
      <c r="I168" s="38"/>
      <c r="J168" s="38"/>
    </row>
    <row r="169">
      <c r="A169" s="37"/>
      <c r="B169" s="37"/>
      <c r="C169" s="37"/>
      <c r="F169" s="38"/>
      <c r="G169" s="38"/>
      <c r="H169" s="38"/>
      <c r="I169" s="38"/>
      <c r="J169" s="38"/>
    </row>
    <row r="170">
      <c r="A170" s="37"/>
      <c r="B170" s="37"/>
      <c r="C170" s="37"/>
      <c r="F170" s="38"/>
      <c r="G170" s="38"/>
      <c r="H170" s="38"/>
      <c r="I170" s="38"/>
      <c r="J170" s="38"/>
    </row>
    <row r="171">
      <c r="A171" s="37"/>
      <c r="B171" s="37"/>
      <c r="C171" s="37"/>
      <c r="F171" s="38"/>
      <c r="G171" s="38"/>
      <c r="H171" s="38"/>
      <c r="I171" s="38"/>
      <c r="J171" s="38"/>
    </row>
    <row r="172">
      <c r="A172" s="37"/>
      <c r="B172" s="37"/>
      <c r="C172" s="37"/>
      <c r="F172" s="38"/>
      <c r="G172" s="38"/>
      <c r="H172" s="38"/>
      <c r="I172" s="38"/>
      <c r="J172" s="38"/>
    </row>
    <row r="173">
      <c r="A173" s="37"/>
      <c r="B173" s="37"/>
      <c r="C173" s="37"/>
      <c r="F173" s="38"/>
      <c r="G173" s="38"/>
      <c r="H173" s="38"/>
      <c r="I173" s="38"/>
      <c r="J173" s="38"/>
    </row>
    <row r="174">
      <c r="A174" s="37"/>
      <c r="B174" s="37"/>
      <c r="C174" s="37"/>
      <c r="F174" s="38"/>
      <c r="G174" s="38"/>
      <c r="H174" s="38"/>
      <c r="I174" s="38"/>
      <c r="J174" s="38"/>
    </row>
    <row r="175">
      <c r="A175" s="37"/>
      <c r="B175" s="37"/>
      <c r="C175" s="37"/>
      <c r="F175" s="38"/>
      <c r="G175" s="38"/>
      <c r="H175" s="38"/>
      <c r="I175" s="38"/>
      <c r="J175" s="38"/>
    </row>
    <row r="176">
      <c r="A176" s="37"/>
      <c r="B176" s="37"/>
      <c r="C176" s="37"/>
      <c r="F176" s="38"/>
      <c r="G176" s="38"/>
      <c r="H176" s="38"/>
      <c r="I176" s="38"/>
      <c r="J176" s="38"/>
    </row>
    <row r="177">
      <c r="A177" s="37"/>
      <c r="B177" s="37"/>
      <c r="C177" s="37"/>
      <c r="F177" s="38"/>
      <c r="G177" s="38"/>
      <c r="H177" s="38"/>
      <c r="I177" s="38"/>
      <c r="J177" s="38"/>
    </row>
    <row r="178">
      <c r="A178" s="37"/>
      <c r="B178" s="37"/>
      <c r="C178" s="37"/>
      <c r="F178" s="38"/>
      <c r="G178" s="38"/>
      <c r="H178" s="38"/>
      <c r="I178" s="38"/>
      <c r="J178" s="38"/>
    </row>
    <row r="179">
      <c r="A179" s="37"/>
      <c r="B179" s="37"/>
      <c r="C179" s="37"/>
      <c r="F179" s="38"/>
      <c r="G179" s="38"/>
      <c r="H179" s="38"/>
      <c r="I179" s="38"/>
      <c r="J179" s="38"/>
    </row>
    <row r="180">
      <c r="A180" s="37"/>
      <c r="B180" s="37"/>
      <c r="C180" s="37"/>
      <c r="F180" s="38"/>
      <c r="G180" s="38"/>
      <c r="H180" s="38"/>
      <c r="I180" s="38"/>
      <c r="J180" s="38"/>
    </row>
    <row r="181">
      <c r="A181" s="37"/>
      <c r="B181" s="37"/>
      <c r="C181" s="37"/>
      <c r="F181" s="38"/>
      <c r="G181" s="38"/>
      <c r="H181" s="38"/>
      <c r="I181" s="38"/>
      <c r="J181" s="38"/>
    </row>
    <row r="182">
      <c r="A182" s="37"/>
      <c r="B182" s="37"/>
      <c r="C182" s="37"/>
      <c r="F182" s="38"/>
      <c r="G182" s="38"/>
      <c r="H182" s="38"/>
      <c r="I182" s="38"/>
      <c r="J182" s="38"/>
    </row>
    <row r="183">
      <c r="A183" s="37"/>
      <c r="B183" s="37"/>
      <c r="C183" s="37"/>
      <c r="F183" s="38"/>
      <c r="G183" s="38"/>
      <c r="H183" s="38"/>
      <c r="I183" s="38"/>
      <c r="J183" s="38"/>
    </row>
    <row r="184">
      <c r="A184" s="37"/>
      <c r="B184" s="37"/>
      <c r="C184" s="37"/>
      <c r="F184" s="38"/>
      <c r="G184" s="38"/>
      <c r="H184" s="38"/>
      <c r="I184" s="38"/>
      <c r="J184" s="38"/>
    </row>
    <row r="185">
      <c r="A185" s="37"/>
      <c r="B185" s="37"/>
      <c r="C185" s="37"/>
      <c r="F185" s="38"/>
      <c r="G185" s="38"/>
      <c r="H185" s="38"/>
      <c r="I185" s="38"/>
      <c r="J185" s="38"/>
    </row>
    <row r="186">
      <c r="A186" s="37"/>
      <c r="B186" s="37"/>
      <c r="C186" s="37"/>
      <c r="F186" s="38"/>
      <c r="G186" s="38"/>
      <c r="H186" s="38"/>
      <c r="I186" s="38"/>
      <c r="J186" s="38"/>
    </row>
    <row r="187">
      <c r="A187" s="37"/>
      <c r="B187" s="37"/>
      <c r="C187" s="37"/>
      <c r="F187" s="38"/>
      <c r="G187" s="38"/>
      <c r="H187" s="38"/>
      <c r="I187" s="38"/>
      <c r="J187" s="38"/>
    </row>
    <row r="188">
      <c r="A188" s="37"/>
      <c r="B188" s="37"/>
      <c r="C188" s="37"/>
      <c r="F188" s="38"/>
      <c r="G188" s="38"/>
      <c r="H188" s="38"/>
      <c r="I188" s="38"/>
      <c r="J188" s="38"/>
    </row>
    <row r="189">
      <c r="A189" s="37"/>
      <c r="B189" s="37"/>
      <c r="C189" s="37"/>
      <c r="F189" s="38"/>
      <c r="G189" s="38"/>
      <c r="H189" s="38"/>
      <c r="I189" s="38"/>
      <c r="J189" s="38"/>
    </row>
    <row r="190">
      <c r="A190" s="37"/>
      <c r="B190" s="37"/>
      <c r="C190" s="37"/>
      <c r="F190" s="38"/>
      <c r="G190" s="38"/>
      <c r="H190" s="38"/>
      <c r="I190" s="38"/>
      <c r="J190" s="38"/>
    </row>
    <row r="191">
      <c r="A191" s="37"/>
      <c r="B191" s="37"/>
      <c r="C191" s="37"/>
      <c r="F191" s="38"/>
      <c r="G191" s="38"/>
      <c r="H191" s="38"/>
      <c r="I191" s="38"/>
      <c r="J191" s="38"/>
    </row>
    <row r="192">
      <c r="A192" s="37"/>
      <c r="B192" s="37"/>
      <c r="C192" s="37"/>
      <c r="F192" s="38"/>
      <c r="G192" s="38"/>
      <c r="H192" s="38"/>
      <c r="I192" s="38"/>
      <c r="J192" s="38"/>
    </row>
    <row r="193">
      <c r="A193" s="37"/>
      <c r="B193" s="37"/>
      <c r="C193" s="37"/>
      <c r="F193" s="38"/>
      <c r="G193" s="38"/>
      <c r="H193" s="38"/>
      <c r="I193" s="38"/>
      <c r="J193" s="38"/>
    </row>
    <row r="194">
      <c r="A194" s="37"/>
      <c r="B194" s="37"/>
      <c r="C194" s="37"/>
      <c r="F194" s="38"/>
      <c r="G194" s="38"/>
      <c r="H194" s="38"/>
      <c r="I194" s="38"/>
      <c r="J194" s="38"/>
    </row>
    <row r="195">
      <c r="A195" s="37"/>
      <c r="B195" s="37"/>
      <c r="C195" s="37"/>
      <c r="F195" s="38"/>
      <c r="G195" s="38"/>
      <c r="H195" s="38"/>
      <c r="I195" s="38"/>
      <c r="J195" s="38"/>
    </row>
    <row r="196">
      <c r="A196" s="37"/>
      <c r="B196" s="37"/>
      <c r="C196" s="37"/>
      <c r="F196" s="38"/>
      <c r="G196" s="38"/>
      <c r="H196" s="38"/>
      <c r="I196" s="38"/>
      <c r="J196" s="38"/>
    </row>
    <row r="197">
      <c r="A197" s="37"/>
      <c r="B197" s="37"/>
      <c r="C197" s="37"/>
      <c r="F197" s="38"/>
      <c r="G197" s="38"/>
      <c r="H197" s="38"/>
      <c r="I197" s="38"/>
      <c r="J197" s="38"/>
    </row>
    <row r="198">
      <c r="A198" s="37"/>
      <c r="B198" s="37"/>
      <c r="C198" s="37"/>
      <c r="F198" s="38"/>
      <c r="G198" s="38"/>
      <c r="H198" s="38"/>
      <c r="I198" s="38"/>
      <c r="J198" s="38"/>
    </row>
    <row r="199">
      <c r="A199" s="37"/>
      <c r="B199" s="37"/>
      <c r="C199" s="37"/>
      <c r="F199" s="38"/>
      <c r="G199" s="38"/>
      <c r="H199" s="38"/>
      <c r="I199" s="38"/>
      <c r="J199" s="38"/>
    </row>
    <row r="200">
      <c r="A200" s="37"/>
      <c r="B200" s="37"/>
      <c r="C200" s="37"/>
      <c r="F200" s="38"/>
      <c r="G200" s="38"/>
      <c r="H200" s="38"/>
      <c r="I200" s="38"/>
      <c r="J200" s="38"/>
    </row>
    <row r="201">
      <c r="A201" s="37"/>
      <c r="B201" s="37"/>
      <c r="C201" s="37"/>
      <c r="F201" s="38"/>
      <c r="G201" s="38"/>
      <c r="H201" s="38"/>
      <c r="I201" s="38"/>
      <c r="J201" s="38"/>
    </row>
    <row r="202">
      <c r="A202" s="37"/>
      <c r="B202" s="37"/>
      <c r="C202" s="37"/>
      <c r="F202" s="38"/>
      <c r="G202" s="38"/>
      <c r="H202" s="38"/>
      <c r="I202" s="38"/>
      <c r="J202" s="38"/>
    </row>
    <row r="203">
      <c r="A203" s="37"/>
      <c r="B203" s="37"/>
      <c r="C203" s="37"/>
      <c r="F203" s="38"/>
      <c r="G203" s="38"/>
      <c r="H203" s="38"/>
      <c r="I203" s="38"/>
      <c r="J203" s="38"/>
    </row>
    <row r="204">
      <c r="A204" s="37"/>
      <c r="B204" s="37"/>
      <c r="C204" s="37"/>
      <c r="F204" s="38"/>
      <c r="G204" s="38"/>
      <c r="H204" s="38"/>
      <c r="I204" s="38"/>
      <c r="J204" s="38"/>
    </row>
    <row r="205">
      <c r="A205" s="37"/>
      <c r="B205" s="37"/>
      <c r="C205" s="37"/>
      <c r="F205" s="38"/>
      <c r="G205" s="38"/>
      <c r="H205" s="38"/>
      <c r="I205" s="38"/>
      <c r="J205" s="38"/>
    </row>
    <row r="206">
      <c r="A206" s="37"/>
      <c r="B206" s="37"/>
      <c r="C206" s="37"/>
      <c r="F206" s="38"/>
      <c r="G206" s="38"/>
      <c r="H206" s="38"/>
      <c r="I206" s="38"/>
      <c r="J206" s="38"/>
    </row>
    <row r="207">
      <c r="A207" s="37"/>
      <c r="B207" s="37"/>
      <c r="C207" s="37"/>
      <c r="F207" s="38"/>
      <c r="G207" s="38"/>
      <c r="H207" s="38"/>
      <c r="I207" s="38"/>
      <c r="J207" s="38"/>
    </row>
    <row r="208">
      <c r="A208" s="37"/>
      <c r="B208" s="37"/>
      <c r="C208" s="37"/>
      <c r="F208" s="38"/>
      <c r="G208" s="38"/>
      <c r="H208" s="38"/>
      <c r="I208" s="38"/>
      <c r="J208" s="38"/>
    </row>
    <row r="209">
      <c r="A209" s="37"/>
      <c r="B209" s="37"/>
      <c r="C209" s="37"/>
      <c r="F209" s="38"/>
      <c r="G209" s="38"/>
      <c r="H209" s="38"/>
      <c r="I209" s="38"/>
      <c r="J209" s="38"/>
    </row>
    <row r="210">
      <c r="A210" s="37"/>
      <c r="B210" s="37"/>
      <c r="C210" s="37"/>
      <c r="F210" s="38"/>
      <c r="G210" s="38"/>
      <c r="H210" s="38"/>
      <c r="I210" s="38"/>
      <c r="J210" s="38"/>
    </row>
    <row r="211">
      <c r="A211" s="37"/>
      <c r="B211" s="37"/>
      <c r="C211" s="37"/>
      <c r="F211" s="38"/>
      <c r="G211" s="38"/>
      <c r="H211" s="38"/>
      <c r="I211" s="38"/>
      <c r="J211" s="38"/>
    </row>
    <row r="212">
      <c r="A212" s="37"/>
      <c r="B212" s="37"/>
      <c r="C212" s="37"/>
      <c r="F212" s="38"/>
      <c r="G212" s="38"/>
      <c r="H212" s="38"/>
      <c r="I212" s="38"/>
      <c r="J212" s="38"/>
    </row>
    <row r="213">
      <c r="A213" s="37"/>
      <c r="B213" s="37"/>
      <c r="C213" s="37"/>
      <c r="F213" s="38"/>
      <c r="G213" s="38"/>
      <c r="H213" s="38"/>
      <c r="I213" s="38"/>
      <c r="J213" s="38"/>
    </row>
    <row r="214">
      <c r="A214" s="37"/>
      <c r="B214" s="37"/>
      <c r="C214" s="37"/>
      <c r="F214" s="38"/>
      <c r="G214" s="38"/>
      <c r="H214" s="38"/>
      <c r="I214" s="38"/>
      <c r="J214" s="38"/>
    </row>
    <row r="215">
      <c r="A215" s="37"/>
      <c r="B215" s="37"/>
      <c r="C215" s="37"/>
      <c r="F215" s="38"/>
      <c r="G215" s="38"/>
      <c r="H215" s="38"/>
      <c r="I215" s="38"/>
      <c r="J215" s="38"/>
    </row>
    <row r="216">
      <c r="A216" s="37"/>
      <c r="B216" s="37"/>
      <c r="C216" s="37"/>
      <c r="F216" s="38"/>
      <c r="G216" s="38"/>
      <c r="H216" s="38"/>
      <c r="I216" s="38"/>
      <c r="J216" s="38"/>
    </row>
    <row r="217">
      <c r="A217" s="37"/>
      <c r="B217" s="37"/>
      <c r="C217" s="37"/>
      <c r="F217" s="38"/>
      <c r="G217" s="38"/>
      <c r="H217" s="38"/>
      <c r="I217" s="38"/>
      <c r="J217" s="38"/>
    </row>
    <row r="218">
      <c r="A218" s="37"/>
      <c r="B218" s="37"/>
      <c r="C218" s="37"/>
      <c r="F218" s="38"/>
      <c r="G218" s="38"/>
      <c r="H218" s="38"/>
      <c r="I218" s="38"/>
      <c r="J218" s="38"/>
    </row>
    <row r="219">
      <c r="A219" s="37"/>
      <c r="B219" s="37"/>
      <c r="C219" s="37"/>
      <c r="F219" s="38"/>
      <c r="G219" s="38"/>
      <c r="H219" s="38"/>
      <c r="I219" s="38"/>
      <c r="J219" s="38"/>
    </row>
    <row r="220">
      <c r="A220" s="37"/>
      <c r="B220" s="37"/>
      <c r="C220" s="37"/>
      <c r="F220" s="38"/>
      <c r="G220" s="38"/>
      <c r="H220" s="38"/>
      <c r="I220" s="38"/>
      <c r="J220" s="38"/>
    </row>
    <row r="221">
      <c r="A221" s="37"/>
      <c r="B221" s="37"/>
      <c r="C221" s="37"/>
      <c r="F221" s="38"/>
      <c r="G221" s="38"/>
      <c r="H221" s="38"/>
      <c r="I221" s="38"/>
      <c r="J221" s="38"/>
    </row>
    <row r="222">
      <c r="A222" s="37"/>
      <c r="B222" s="37"/>
      <c r="C222" s="37"/>
      <c r="F222" s="38"/>
      <c r="G222" s="38"/>
      <c r="H222" s="38"/>
      <c r="I222" s="38"/>
      <c r="J222" s="38"/>
    </row>
    <row r="223">
      <c r="A223" s="37"/>
      <c r="B223" s="37"/>
      <c r="C223" s="37"/>
      <c r="F223" s="38"/>
      <c r="G223" s="38"/>
      <c r="H223" s="38"/>
      <c r="I223" s="38"/>
      <c r="J223" s="38"/>
    </row>
    <row r="224">
      <c r="A224" s="37"/>
      <c r="B224" s="37"/>
      <c r="C224" s="37"/>
      <c r="F224" s="38"/>
      <c r="G224" s="38"/>
      <c r="H224" s="38"/>
      <c r="I224" s="38"/>
      <c r="J224" s="38"/>
    </row>
    <row r="225">
      <c r="A225" s="37"/>
      <c r="B225" s="37"/>
      <c r="C225" s="37"/>
      <c r="F225" s="38"/>
      <c r="G225" s="38"/>
      <c r="H225" s="38"/>
      <c r="I225" s="38"/>
      <c r="J225" s="38"/>
    </row>
    <row r="226">
      <c r="A226" s="37"/>
      <c r="B226" s="37"/>
      <c r="C226" s="37"/>
      <c r="F226" s="38"/>
      <c r="G226" s="38"/>
      <c r="H226" s="38"/>
      <c r="I226" s="38"/>
      <c r="J226" s="38"/>
    </row>
    <row r="227">
      <c r="A227" s="37"/>
      <c r="B227" s="37"/>
      <c r="C227" s="37"/>
      <c r="F227" s="38"/>
      <c r="G227" s="38"/>
      <c r="H227" s="38"/>
      <c r="I227" s="38"/>
      <c r="J227" s="38"/>
    </row>
    <row r="228">
      <c r="A228" s="37"/>
      <c r="B228" s="37"/>
      <c r="C228" s="37"/>
      <c r="F228" s="38"/>
      <c r="G228" s="38"/>
      <c r="H228" s="38"/>
      <c r="I228" s="38"/>
      <c r="J228" s="38"/>
    </row>
    <row r="229">
      <c r="A229" s="37"/>
      <c r="B229" s="37"/>
      <c r="C229" s="37"/>
      <c r="F229" s="38"/>
      <c r="G229" s="38"/>
      <c r="H229" s="38"/>
      <c r="I229" s="38"/>
      <c r="J229" s="38"/>
    </row>
    <row r="230">
      <c r="A230" s="37"/>
      <c r="B230" s="37"/>
      <c r="C230" s="37"/>
      <c r="F230" s="38"/>
      <c r="G230" s="38"/>
      <c r="H230" s="38"/>
      <c r="I230" s="38"/>
      <c r="J230" s="38"/>
    </row>
    <row r="231">
      <c r="A231" s="37"/>
      <c r="B231" s="37"/>
      <c r="C231" s="37"/>
      <c r="F231" s="38"/>
      <c r="G231" s="38"/>
      <c r="H231" s="38"/>
      <c r="I231" s="38"/>
      <c r="J231" s="38"/>
    </row>
    <row r="232">
      <c r="A232" s="37"/>
      <c r="B232" s="37"/>
      <c r="C232" s="37"/>
      <c r="F232" s="38"/>
      <c r="G232" s="38"/>
      <c r="H232" s="38"/>
      <c r="I232" s="38"/>
      <c r="J232" s="38"/>
    </row>
    <row r="233">
      <c r="A233" s="37"/>
      <c r="B233" s="37"/>
      <c r="C233" s="37"/>
      <c r="F233" s="38"/>
      <c r="G233" s="38"/>
      <c r="H233" s="38"/>
      <c r="I233" s="38"/>
      <c r="J233" s="38"/>
    </row>
    <row r="234">
      <c r="A234" s="37"/>
      <c r="B234" s="37"/>
      <c r="C234" s="37"/>
      <c r="F234" s="38"/>
      <c r="G234" s="38"/>
      <c r="H234" s="38"/>
      <c r="I234" s="38"/>
      <c r="J234" s="38"/>
    </row>
    <row r="235">
      <c r="A235" s="37"/>
      <c r="B235" s="37"/>
      <c r="C235" s="37"/>
      <c r="F235" s="38"/>
      <c r="G235" s="38"/>
      <c r="H235" s="38"/>
      <c r="I235" s="38"/>
      <c r="J235" s="38"/>
    </row>
    <row r="236">
      <c r="A236" s="37"/>
      <c r="B236" s="37"/>
      <c r="C236" s="37"/>
      <c r="F236" s="38"/>
      <c r="G236" s="38"/>
      <c r="H236" s="38"/>
      <c r="I236" s="38"/>
      <c r="J236" s="38"/>
    </row>
    <row r="237">
      <c r="A237" s="37"/>
      <c r="B237" s="37"/>
      <c r="C237" s="37"/>
      <c r="F237" s="38"/>
      <c r="G237" s="38"/>
      <c r="H237" s="38"/>
      <c r="I237" s="38"/>
      <c r="J237" s="38"/>
    </row>
    <row r="238">
      <c r="A238" s="37"/>
      <c r="B238" s="37"/>
      <c r="C238" s="37"/>
      <c r="F238" s="38"/>
      <c r="G238" s="38"/>
      <c r="H238" s="38"/>
      <c r="I238" s="38"/>
      <c r="J238" s="38"/>
    </row>
    <row r="239">
      <c r="A239" s="37"/>
      <c r="B239" s="37"/>
      <c r="C239" s="37"/>
      <c r="F239" s="38"/>
      <c r="G239" s="38"/>
      <c r="H239" s="38"/>
      <c r="I239" s="38"/>
      <c r="J239" s="38"/>
    </row>
    <row r="240">
      <c r="A240" s="37"/>
      <c r="B240" s="37"/>
      <c r="C240" s="37"/>
      <c r="F240" s="38"/>
      <c r="G240" s="38"/>
      <c r="H240" s="38"/>
      <c r="I240" s="38"/>
      <c r="J240" s="38"/>
    </row>
    <row r="241">
      <c r="A241" s="37"/>
      <c r="B241" s="37"/>
      <c r="C241" s="37"/>
      <c r="F241" s="38"/>
      <c r="G241" s="38"/>
      <c r="H241" s="38"/>
      <c r="I241" s="38"/>
      <c r="J241" s="38"/>
    </row>
    <row r="242">
      <c r="A242" s="37"/>
      <c r="B242" s="37"/>
      <c r="C242" s="37"/>
      <c r="F242" s="38"/>
      <c r="G242" s="38"/>
      <c r="H242" s="38"/>
      <c r="I242" s="38"/>
      <c r="J242" s="38"/>
    </row>
    <row r="243">
      <c r="A243" s="37"/>
      <c r="B243" s="37"/>
      <c r="C243" s="37"/>
      <c r="F243" s="38"/>
      <c r="G243" s="38"/>
      <c r="H243" s="38"/>
      <c r="I243" s="38"/>
      <c r="J243" s="38"/>
    </row>
    <row r="244">
      <c r="A244" s="37"/>
      <c r="B244" s="37"/>
      <c r="C244" s="37"/>
      <c r="F244" s="38"/>
      <c r="G244" s="38"/>
      <c r="H244" s="38"/>
      <c r="I244" s="38"/>
      <c r="J244" s="38"/>
    </row>
    <row r="245">
      <c r="A245" s="37"/>
      <c r="B245" s="37"/>
      <c r="C245" s="37"/>
      <c r="F245" s="38"/>
      <c r="G245" s="38"/>
      <c r="H245" s="38"/>
      <c r="I245" s="38"/>
      <c r="J245" s="38"/>
    </row>
    <row r="246">
      <c r="A246" s="37"/>
      <c r="B246" s="37"/>
      <c r="C246" s="37"/>
      <c r="F246" s="38"/>
      <c r="G246" s="38"/>
      <c r="H246" s="38"/>
      <c r="I246" s="38"/>
      <c r="J246" s="38"/>
    </row>
    <row r="247">
      <c r="A247" s="37"/>
      <c r="B247" s="37"/>
      <c r="C247" s="37"/>
      <c r="F247" s="38"/>
      <c r="G247" s="38"/>
      <c r="H247" s="38"/>
      <c r="I247" s="38"/>
      <c r="J247" s="38"/>
    </row>
    <row r="248">
      <c r="A248" s="37"/>
      <c r="B248" s="37"/>
      <c r="C248" s="37"/>
      <c r="F248" s="38"/>
      <c r="G248" s="38"/>
      <c r="H248" s="38"/>
      <c r="I248" s="38"/>
      <c r="J248" s="38"/>
    </row>
    <row r="249">
      <c r="A249" s="37"/>
      <c r="B249" s="37"/>
      <c r="C249" s="37"/>
      <c r="F249" s="38"/>
      <c r="G249" s="38"/>
      <c r="H249" s="38"/>
      <c r="I249" s="38"/>
      <c r="J249" s="38"/>
    </row>
    <row r="250">
      <c r="A250" s="37"/>
      <c r="B250" s="37"/>
      <c r="C250" s="37"/>
      <c r="F250" s="38"/>
      <c r="G250" s="38"/>
      <c r="H250" s="38"/>
      <c r="I250" s="38"/>
      <c r="J250" s="38"/>
    </row>
    <row r="251">
      <c r="A251" s="37"/>
      <c r="B251" s="37"/>
      <c r="C251" s="37"/>
      <c r="F251" s="38"/>
      <c r="G251" s="38"/>
      <c r="H251" s="38"/>
      <c r="I251" s="38"/>
      <c r="J251" s="38"/>
    </row>
    <row r="252">
      <c r="A252" s="37"/>
      <c r="B252" s="37"/>
      <c r="C252" s="37"/>
      <c r="F252" s="38"/>
      <c r="G252" s="38"/>
      <c r="H252" s="38"/>
      <c r="I252" s="38"/>
      <c r="J252" s="38"/>
    </row>
    <row r="253">
      <c r="A253" s="37"/>
      <c r="B253" s="37"/>
      <c r="C253" s="37"/>
      <c r="F253" s="38"/>
      <c r="G253" s="38"/>
      <c r="H253" s="38"/>
      <c r="I253" s="38"/>
      <c r="J253" s="38"/>
    </row>
    <row r="254">
      <c r="A254" s="37"/>
      <c r="B254" s="37"/>
      <c r="C254" s="37"/>
      <c r="F254" s="38"/>
      <c r="G254" s="38"/>
      <c r="H254" s="38"/>
      <c r="I254" s="38"/>
      <c r="J254" s="38"/>
    </row>
    <row r="255">
      <c r="A255" s="37"/>
      <c r="B255" s="37"/>
      <c r="C255" s="37"/>
      <c r="F255" s="38"/>
      <c r="G255" s="38"/>
      <c r="H255" s="38"/>
      <c r="I255" s="38"/>
      <c r="J255" s="38"/>
    </row>
    <row r="256">
      <c r="A256" s="37"/>
      <c r="B256" s="37"/>
      <c r="C256" s="37"/>
      <c r="F256" s="38"/>
      <c r="G256" s="38"/>
      <c r="H256" s="38"/>
      <c r="I256" s="38"/>
      <c r="J256" s="38"/>
    </row>
    <row r="257">
      <c r="A257" s="37"/>
      <c r="B257" s="37"/>
      <c r="C257" s="37"/>
      <c r="F257" s="38"/>
      <c r="G257" s="38"/>
      <c r="H257" s="38"/>
      <c r="I257" s="38"/>
      <c r="J257" s="38"/>
    </row>
    <row r="258">
      <c r="A258" s="37"/>
      <c r="B258" s="37"/>
      <c r="C258" s="37"/>
      <c r="F258" s="38"/>
      <c r="G258" s="38"/>
      <c r="H258" s="38"/>
      <c r="I258" s="38"/>
      <c r="J258" s="38"/>
    </row>
    <row r="259">
      <c r="A259" s="37"/>
      <c r="B259" s="37"/>
      <c r="C259" s="37"/>
      <c r="F259" s="38"/>
      <c r="G259" s="38"/>
      <c r="H259" s="38"/>
      <c r="I259" s="38"/>
      <c r="J259" s="38"/>
    </row>
    <row r="260">
      <c r="A260" s="37"/>
      <c r="B260" s="37"/>
      <c r="C260" s="37"/>
      <c r="F260" s="38"/>
      <c r="G260" s="38"/>
      <c r="H260" s="38"/>
      <c r="I260" s="38"/>
      <c r="J260" s="38"/>
    </row>
    <row r="261">
      <c r="A261" s="37"/>
      <c r="B261" s="37"/>
      <c r="C261" s="37"/>
      <c r="F261" s="38"/>
      <c r="G261" s="38"/>
      <c r="H261" s="38"/>
      <c r="I261" s="38"/>
      <c r="J261" s="38"/>
    </row>
    <row r="262">
      <c r="A262" s="37"/>
      <c r="B262" s="37"/>
      <c r="C262" s="37"/>
      <c r="F262" s="38"/>
      <c r="G262" s="38"/>
      <c r="H262" s="38"/>
      <c r="I262" s="38"/>
      <c r="J262" s="38"/>
    </row>
    <row r="263">
      <c r="A263" s="37"/>
      <c r="B263" s="37"/>
      <c r="C263" s="37"/>
      <c r="F263" s="38"/>
      <c r="G263" s="38"/>
      <c r="H263" s="38"/>
      <c r="I263" s="38"/>
      <c r="J263" s="38"/>
    </row>
    <row r="264">
      <c r="A264" s="37"/>
      <c r="B264" s="37"/>
      <c r="C264" s="37"/>
      <c r="F264" s="38"/>
      <c r="G264" s="38"/>
      <c r="H264" s="38"/>
      <c r="I264" s="38"/>
      <c r="J264" s="38"/>
    </row>
    <row r="265">
      <c r="A265" s="37"/>
      <c r="B265" s="37"/>
      <c r="C265" s="37"/>
      <c r="F265" s="38"/>
      <c r="G265" s="38"/>
      <c r="H265" s="38"/>
      <c r="I265" s="38"/>
      <c r="J265" s="38"/>
    </row>
    <row r="266">
      <c r="A266" s="37"/>
      <c r="B266" s="37"/>
      <c r="C266" s="37"/>
      <c r="F266" s="38"/>
      <c r="G266" s="38"/>
      <c r="H266" s="38"/>
      <c r="I266" s="38"/>
      <c r="J266" s="38"/>
    </row>
    <row r="267">
      <c r="A267" s="37"/>
      <c r="B267" s="37"/>
      <c r="C267" s="37"/>
      <c r="F267" s="38"/>
      <c r="G267" s="38"/>
      <c r="H267" s="38"/>
      <c r="I267" s="38"/>
      <c r="J267" s="38"/>
    </row>
    <row r="268">
      <c r="A268" s="37"/>
      <c r="B268" s="37"/>
      <c r="C268" s="37"/>
      <c r="F268" s="38"/>
      <c r="G268" s="38"/>
      <c r="H268" s="38"/>
      <c r="I268" s="38"/>
      <c r="J268" s="38"/>
    </row>
    <row r="269">
      <c r="A269" s="37"/>
      <c r="B269" s="37"/>
      <c r="C269" s="37"/>
      <c r="F269" s="38"/>
      <c r="G269" s="38"/>
      <c r="H269" s="38"/>
      <c r="I269" s="38"/>
      <c r="J269" s="38"/>
    </row>
    <row r="270">
      <c r="A270" s="37"/>
      <c r="B270" s="37"/>
      <c r="C270" s="37"/>
      <c r="F270" s="38"/>
      <c r="G270" s="38"/>
      <c r="H270" s="38"/>
      <c r="I270" s="38"/>
      <c r="J270" s="38"/>
    </row>
    <row r="271">
      <c r="A271" s="37"/>
      <c r="B271" s="37"/>
      <c r="C271" s="37"/>
      <c r="F271" s="38"/>
      <c r="G271" s="38"/>
      <c r="H271" s="38"/>
      <c r="I271" s="38"/>
      <c r="J271" s="38"/>
    </row>
    <row r="272">
      <c r="A272" s="37"/>
      <c r="B272" s="37"/>
      <c r="C272" s="37"/>
      <c r="F272" s="38"/>
      <c r="G272" s="38"/>
      <c r="H272" s="38"/>
      <c r="I272" s="38"/>
      <c r="J272" s="38"/>
    </row>
    <row r="273">
      <c r="A273" s="37"/>
      <c r="B273" s="37"/>
      <c r="C273" s="37"/>
      <c r="F273" s="38"/>
      <c r="G273" s="38"/>
      <c r="H273" s="38"/>
      <c r="I273" s="38"/>
      <c r="J273" s="38"/>
    </row>
    <row r="274">
      <c r="A274" s="37"/>
      <c r="B274" s="37"/>
      <c r="C274" s="37"/>
      <c r="F274" s="38"/>
      <c r="G274" s="38"/>
      <c r="H274" s="38"/>
      <c r="I274" s="38"/>
      <c r="J274" s="38"/>
    </row>
    <row r="275">
      <c r="A275" s="37"/>
      <c r="B275" s="37"/>
      <c r="C275" s="37"/>
      <c r="F275" s="38"/>
      <c r="G275" s="38"/>
      <c r="H275" s="38"/>
      <c r="I275" s="38"/>
      <c r="J275" s="38"/>
    </row>
    <row r="276">
      <c r="A276" s="37"/>
      <c r="B276" s="37"/>
      <c r="C276" s="37"/>
      <c r="F276" s="38"/>
      <c r="G276" s="38"/>
      <c r="H276" s="38"/>
      <c r="I276" s="38"/>
      <c r="J276" s="38"/>
    </row>
    <row r="277">
      <c r="A277" s="37"/>
      <c r="B277" s="37"/>
      <c r="C277" s="37"/>
      <c r="F277" s="38"/>
      <c r="G277" s="38"/>
      <c r="H277" s="38"/>
      <c r="I277" s="38"/>
      <c r="J277" s="38"/>
    </row>
    <row r="278">
      <c r="A278" s="37"/>
      <c r="B278" s="37"/>
      <c r="C278" s="37"/>
      <c r="F278" s="38"/>
      <c r="G278" s="38"/>
      <c r="H278" s="38"/>
      <c r="I278" s="38"/>
      <c r="J278" s="38"/>
    </row>
    <row r="279">
      <c r="A279" s="37"/>
      <c r="B279" s="37"/>
      <c r="C279" s="37"/>
      <c r="F279" s="38"/>
      <c r="G279" s="38"/>
      <c r="H279" s="38"/>
      <c r="I279" s="38"/>
      <c r="J279" s="38"/>
    </row>
    <row r="280">
      <c r="A280" s="37"/>
      <c r="B280" s="37"/>
      <c r="C280" s="37"/>
      <c r="F280" s="38"/>
      <c r="G280" s="38"/>
      <c r="H280" s="38"/>
      <c r="I280" s="38"/>
      <c r="J280" s="38"/>
    </row>
    <row r="281">
      <c r="A281" s="37"/>
      <c r="B281" s="37"/>
      <c r="C281" s="37"/>
      <c r="F281" s="38"/>
      <c r="G281" s="38"/>
      <c r="H281" s="38"/>
      <c r="I281" s="38"/>
      <c r="J281" s="38"/>
    </row>
    <row r="282">
      <c r="A282" s="37"/>
      <c r="B282" s="37"/>
      <c r="C282" s="37"/>
      <c r="F282" s="38"/>
      <c r="G282" s="38"/>
      <c r="H282" s="38"/>
      <c r="I282" s="38"/>
      <c r="J282" s="38"/>
    </row>
    <row r="283">
      <c r="A283" s="37"/>
      <c r="B283" s="37"/>
      <c r="C283" s="37"/>
      <c r="F283" s="38"/>
      <c r="G283" s="38"/>
      <c r="H283" s="38"/>
      <c r="I283" s="38"/>
      <c r="J283" s="38"/>
    </row>
    <row r="284">
      <c r="A284" s="37"/>
      <c r="B284" s="37"/>
      <c r="C284" s="37"/>
      <c r="F284" s="38"/>
      <c r="G284" s="38"/>
      <c r="H284" s="38"/>
      <c r="I284" s="38"/>
      <c r="J284" s="38"/>
    </row>
    <row r="285">
      <c r="A285" s="37"/>
      <c r="B285" s="37"/>
      <c r="C285" s="37"/>
      <c r="F285" s="38"/>
      <c r="G285" s="38"/>
      <c r="H285" s="38"/>
      <c r="I285" s="38"/>
      <c r="J285" s="38"/>
    </row>
    <row r="286">
      <c r="A286" s="37"/>
      <c r="B286" s="37"/>
      <c r="C286" s="37"/>
      <c r="F286" s="38"/>
      <c r="G286" s="38"/>
      <c r="H286" s="38"/>
      <c r="I286" s="38"/>
      <c r="J286" s="38"/>
    </row>
    <row r="287">
      <c r="A287" s="37"/>
      <c r="B287" s="37"/>
      <c r="C287" s="37"/>
      <c r="F287" s="38"/>
      <c r="G287" s="38"/>
      <c r="H287" s="38"/>
      <c r="I287" s="38"/>
      <c r="J287" s="38"/>
    </row>
    <row r="288">
      <c r="A288" s="37"/>
      <c r="B288" s="37"/>
      <c r="C288" s="37"/>
      <c r="F288" s="38"/>
      <c r="G288" s="38"/>
      <c r="H288" s="38"/>
      <c r="I288" s="38"/>
      <c r="J288" s="38"/>
    </row>
    <row r="289">
      <c r="A289" s="37"/>
      <c r="B289" s="37"/>
      <c r="C289" s="37"/>
      <c r="F289" s="38"/>
      <c r="G289" s="38"/>
      <c r="H289" s="38"/>
      <c r="I289" s="38"/>
      <c r="J289" s="38"/>
    </row>
    <row r="290">
      <c r="A290" s="37"/>
      <c r="B290" s="37"/>
      <c r="C290" s="37"/>
      <c r="F290" s="38"/>
      <c r="G290" s="38"/>
      <c r="H290" s="38"/>
      <c r="I290" s="38"/>
      <c r="J290" s="38"/>
    </row>
    <row r="291">
      <c r="A291" s="37"/>
      <c r="B291" s="37"/>
      <c r="C291" s="37"/>
      <c r="F291" s="38"/>
      <c r="G291" s="38"/>
      <c r="H291" s="38"/>
      <c r="I291" s="38"/>
      <c r="J291" s="38"/>
    </row>
    <row r="292">
      <c r="A292" s="37"/>
      <c r="B292" s="37"/>
      <c r="C292" s="37"/>
      <c r="F292" s="38"/>
      <c r="G292" s="38"/>
      <c r="H292" s="38"/>
      <c r="I292" s="38"/>
      <c r="J292" s="38"/>
    </row>
    <row r="293">
      <c r="A293" s="37"/>
      <c r="B293" s="37"/>
      <c r="C293" s="37"/>
      <c r="F293" s="38"/>
      <c r="G293" s="38"/>
      <c r="H293" s="38"/>
      <c r="I293" s="38"/>
      <c r="J293" s="38"/>
    </row>
    <row r="294">
      <c r="A294" s="37"/>
      <c r="B294" s="37"/>
      <c r="C294" s="37"/>
      <c r="F294" s="38"/>
      <c r="G294" s="38"/>
      <c r="H294" s="38"/>
      <c r="I294" s="38"/>
      <c r="J294" s="38"/>
    </row>
    <row r="295">
      <c r="A295" s="37"/>
      <c r="B295" s="37"/>
      <c r="C295" s="37"/>
      <c r="F295" s="38"/>
      <c r="G295" s="38"/>
      <c r="H295" s="38"/>
      <c r="I295" s="38"/>
      <c r="J295" s="38"/>
    </row>
    <row r="296">
      <c r="A296" s="37"/>
      <c r="B296" s="37"/>
      <c r="C296" s="37"/>
      <c r="F296" s="38"/>
      <c r="G296" s="38"/>
      <c r="H296" s="38"/>
      <c r="I296" s="38"/>
      <c r="J296" s="38"/>
    </row>
    <row r="297">
      <c r="A297" s="37"/>
      <c r="B297" s="37"/>
      <c r="C297" s="37"/>
      <c r="F297" s="38"/>
      <c r="G297" s="38"/>
      <c r="H297" s="38"/>
      <c r="I297" s="38"/>
      <c r="J297" s="38"/>
    </row>
    <row r="298">
      <c r="A298" s="37"/>
      <c r="B298" s="37"/>
      <c r="C298" s="37"/>
      <c r="F298" s="38"/>
      <c r="G298" s="38"/>
      <c r="H298" s="38"/>
      <c r="I298" s="38"/>
      <c r="J298" s="38"/>
    </row>
    <row r="299">
      <c r="A299" s="37"/>
      <c r="B299" s="37"/>
      <c r="C299" s="37"/>
      <c r="F299" s="38"/>
      <c r="G299" s="38"/>
      <c r="H299" s="38"/>
      <c r="I299" s="38"/>
      <c r="J299" s="38"/>
    </row>
    <row r="300">
      <c r="A300" s="37"/>
      <c r="B300" s="37"/>
      <c r="C300" s="37"/>
      <c r="F300" s="38"/>
      <c r="G300" s="38"/>
      <c r="H300" s="38"/>
      <c r="I300" s="38"/>
      <c r="J300" s="38"/>
    </row>
    <row r="301">
      <c r="A301" s="37"/>
      <c r="B301" s="37"/>
      <c r="C301" s="37"/>
      <c r="F301" s="38"/>
      <c r="G301" s="38"/>
      <c r="H301" s="38"/>
      <c r="I301" s="38"/>
      <c r="J301" s="38"/>
    </row>
    <row r="302">
      <c r="A302" s="37"/>
      <c r="B302" s="37"/>
      <c r="C302" s="37"/>
      <c r="F302" s="38"/>
      <c r="G302" s="38"/>
      <c r="H302" s="38"/>
      <c r="I302" s="38"/>
      <c r="J302" s="38"/>
    </row>
    <row r="303">
      <c r="A303" s="37"/>
      <c r="B303" s="37"/>
      <c r="C303" s="37"/>
      <c r="F303" s="38"/>
      <c r="G303" s="38"/>
      <c r="H303" s="38"/>
      <c r="I303" s="38"/>
      <c r="J303" s="38"/>
    </row>
    <row r="304">
      <c r="A304" s="37"/>
      <c r="B304" s="37"/>
      <c r="C304" s="37"/>
      <c r="F304" s="38"/>
      <c r="G304" s="38"/>
      <c r="H304" s="38"/>
      <c r="I304" s="38"/>
      <c r="J304" s="38"/>
    </row>
    <row r="305">
      <c r="A305" s="37"/>
      <c r="B305" s="37"/>
      <c r="C305" s="37"/>
      <c r="F305" s="38"/>
      <c r="G305" s="38"/>
      <c r="H305" s="38"/>
      <c r="I305" s="38"/>
      <c r="J305" s="38"/>
    </row>
    <row r="306">
      <c r="A306" s="37"/>
      <c r="B306" s="37"/>
      <c r="C306" s="37"/>
      <c r="F306" s="38"/>
      <c r="G306" s="38"/>
      <c r="H306" s="38"/>
      <c r="I306" s="38"/>
      <c r="J306" s="38"/>
    </row>
    <row r="307">
      <c r="A307" s="37"/>
      <c r="B307" s="37"/>
      <c r="C307" s="37"/>
      <c r="F307" s="38"/>
      <c r="G307" s="38"/>
      <c r="H307" s="38"/>
      <c r="I307" s="38"/>
      <c r="J307" s="38"/>
    </row>
    <row r="308">
      <c r="A308" s="37"/>
      <c r="B308" s="37"/>
      <c r="C308" s="37"/>
      <c r="F308" s="38"/>
      <c r="G308" s="38"/>
      <c r="H308" s="38"/>
      <c r="I308" s="38"/>
      <c r="J308" s="38"/>
    </row>
    <row r="309">
      <c r="A309" s="37"/>
      <c r="B309" s="37"/>
      <c r="C309" s="37"/>
      <c r="F309" s="38"/>
      <c r="G309" s="38"/>
      <c r="H309" s="38"/>
      <c r="I309" s="38"/>
      <c r="J309" s="38"/>
    </row>
    <row r="310">
      <c r="A310" s="37"/>
      <c r="B310" s="37"/>
      <c r="C310" s="37"/>
      <c r="F310" s="38"/>
      <c r="G310" s="38"/>
      <c r="H310" s="38"/>
      <c r="I310" s="38"/>
      <c r="J310" s="38"/>
    </row>
    <row r="311">
      <c r="A311" s="37"/>
      <c r="B311" s="37"/>
      <c r="C311" s="37"/>
      <c r="F311" s="38"/>
      <c r="G311" s="38"/>
      <c r="H311" s="38"/>
      <c r="I311" s="38"/>
      <c r="J311" s="38"/>
    </row>
    <row r="312">
      <c r="A312" s="37"/>
      <c r="B312" s="37"/>
      <c r="C312" s="37"/>
      <c r="F312" s="38"/>
      <c r="G312" s="38"/>
      <c r="H312" s="38"/>
      <c r="I312" s="38"/>
      <c r="J312" s="38"/>
    </row>
    <row r="313">
      <c r="A313" s="37"/>
      <c r="B313" s="37"/>
      <c r="C313" s="37"/>
      <c r="F313" s="38"/>
      <c r="G313" s="38"/>
      <c r="H313" s="38"/>
      <c r="I313" s="38"/>
      <c r="J313" s="38"/>
    </row>
    <row r="314">
      <c r="A314" s="37"/>
      <c r="B314" s="37"/>
      <c r="C314" s="37"/>
      <c r="F314" s="38"/>
      <c r="G314" s="38"/>
      <c r="H314" s="38"/>
      <c r="I314" s="38"/>
      <c r="J314" s="38"/>
    </row>
    <row r="315">
      <c r="A315" s="37"/>
      <c r="B315" s="37"/>
      <c r="C315" s="37"/>
      <c r="F315" s="38"/>
      <c r="G315" s="38"/>
      <c r="H315" s="38"/>
      <c r="I315" s="38"/>
      <c r="J315" s="38"/>
    </row>
    <row r="316">
      <c r="A316" s="37"/>
      <c r="B316" s="37"/>
      <c r="C316" s="37"/>
      <c r="F316" s="38"/>
      <c r="G316" s="38"/>
      <c r="H316" s="38"/>
      <c r="I316" s="38"/>
      <c r="J316" s="38"/>
    </row>
    <row r="317">
      <c r="A317" s="37"/>
      <c r="B317" s="37"/>
      <c r="C317" s="37"/>
      <c r="F317" s="38"/>
      <c r="G317" s="38"/>
      <c r="H317" s="38"/>
      <c r="I317" s="38"/>
      <c r="J317" s="38"/>
    </row>
    <row r="318">
      <c r="A318" s="37"/>
      <c r="B318" s="37"/>
      <c r="C318" s="37"/>
      <c r="F318" s="38"/>
      <c r="G318" s="38"/>
      <c r="H318" s="38"/>
      <c r="I318" s="38"/>
      <c r="J318" s="38"/>
    </row>
    <row r="319">
      <c r="A319" s="37"/>
      <c r="B319" s="37"/>
      <c r="C319" s="37"/>
      <c r="F319" s="38"/>
      <c r="G319" s="38"/>
      <c r="H319" s="38"/>
      <c r="I319" s="38"/>
      <c r="J319" s="38"/>
    </row>
    <row r="320">
      <c r="A320" s="37"/>
      <c r="B320" s="37"/>
      <c r="C320" s="37"/>
      <c r="F320" s="38"/>
      <c r="G320" s="38"/>
      <c r="H320" s="38"/>
      <c r="I320" s="38"/>
      <c r="J320" s="38"/>
    </row>
    <row r="321">
      <c r="A321" s="37"/>
      <c r="B321" s="37"/>
      <c r="C321" s="37"/>
      <c r="F321" s="38"/>
      <c r="G321" s="38"/>
      <c r="H321" s="38"/>
      <c r="I321" s="38"/>
      <c r="J321" s="38"/>
    </row>
    <row r="322">
      <c r="A322" s="37"/>
      <c r="B322" s="37"/>
      <c r="C322" s="37"/>
      <c r="F322" s="38"/>
      <c r="G322" s="38"/>
      <c r="H322" s="38"/>
      <c r="I322" s="38"/>
      <c r="J322" s="38"/>
    </row>
    <row r="323">
      <c r="A323" s="37"/>
      <c r="B323" s="37"/>
      <c r="C323" s="37"/>
      <c r="F323" s="38"/>
      <c r="G323" s="38"/>
      <c r="H323" s="38"/>
      <c r="I323" s="38"/>
      <c r="J323" s="38"/>
    </row>
    <row r="324">
      <c r="A324" s="37"/>
      <c r="B324" s="37"/>
      <c r="C324" s="37"/>
      <c r="F324" s="38"/>
      <c r="G324" s="38"/>
      <c r="H324" s="38"/>
      <c r="I324" s="38"/>
      <c r="J324" s="38"/>
    </row>
    <row r="325">
      <c r="A325" s="37"/>
      <c r="B325" s="37"/>
      <c r="C325" s="37"/>
      <c r="F325" s="38"/>
      <c r="G325" s="38"/>
      <c r="H325" s="38"/>
      <c r="I325" s="38"/>
      <c r="J325" s="38"/>
    </row>
    <row r="326">
      <c r="A326" s="37"/>
      <c r="B326" s="37"/>
      <c r="C326" s="37"/>
      <c r="F326" s="38"/>
      <c r="G326" s="38"/>
      <c r="H326" s="38"/>
      <c r="I326" s="38"/>
      <c r="J326" s="38"/>
    </row>
    <row r="327">
      <c r="A327" s="37"/>
      <c r="B327" s="37"/>
      <c r="C327" s="37"/>
      <c r="F327" s="38"/>
      <c r="G327" s="38"/>
      <c r="H327" s="38"/>
      <c r="I327" s="38"/>
      <c r="J327" s="38"/>
    </row>
    <row r="328">
      <c r="A328" s="37"/>
      <c r="B328" s="37"/>
      <c r="C328" s="37"/>
      <c r="F328" s="38"/>
      <c r="G328" s="38"/>
      <c r="H328" s="38"/>
      <c r="I328" s="38"/>
      <c r="J328" s="38"/>
    </row>
    <row r="329">
      <c r="A329" s="37"/>
      <c r="B329" s="37"/>
      <c r="C329" s="37"/>
      <c r="F329" s="38"/>
      <c r="G329" s="38"/>
      <c r="H329" s="38"/>
      <c r="I329" s="38"/>
      <c r="J329" s="38"/>
    </row>
    <row r="330">
      <c r="A330" s="37"/>
      <c r="B330" s="37"/>
      <c r="C330" s="37"/>
      <c r="F330" s="38"/>
      <c r="G330" s="38"/>
      <c r="H330" s="38"/>
      <c r="I330" s="38"/>
      <c r="J330" s="38"/>
    </row>
    <row r="331">
      <c r="A331" s="37"/>
      <c r="B331" s="37"/>
      <c r="C331" s="37"/>
      <c r="F331" s="38"/>
      <c r="G331" s="38"/>
      <c r="H331" s="38"/>
      <c r="I331" s="38"/>
      <c r="J331" s="38"/>
    </row>
    <row r="332">
      <c r="A332" s="37"/>
      <c r="B332" s="37"/>
      <c r="C332" s="37"/>
      <c r="F332" s="38"/>
      <c r="G332" s="38"/>
      <c r="H332" s="38"/>
      <c r="I332" s="38"/>
      <c r="J332" s="38"/>
    </row>
    <row r="333">
      <c r="A333" s="37"/>
      <c r="B333" s="37"/>
      <c r="C333" s="37"/>
      <c r="F333" s="38"/>
      <c r="G333" s="38"/>
      <c r="H333" s="38"/>
      <c r="I333" s="38"/>
      <c r="J333" s="38"/>
    </row>
    <row r="334">
      <c r="A334" s="37"/>
      <c r="B334" s="37"/>
      <c r="C334" s="37"/>
      <c r="F334" s="38"/>
      <c r="G334" s="38"/>
      <c r="H334" s="38"/>
      <c r="I334" s="38"/>
      <c r="J334" s="38"/>
    </row>
    <row r="335">
      <c r="A335" s="37"/>
      <c r="B335" s="37"/>
      <c r="C335" s="37"/>
      <c r="F335" s="38"/>
      <c r="G335" s="38"/>
      <c r="H335" s="38"/>
      <c r="I335" s="38"/>
      <c r="J335" s="38"/>
    </row>
    <row r="336">
      <c r="A336" s="37"/>
      <c r="B336" s="37"/>
      <c r="C336" s="37"/>
      <c r="F336" s="38"/>
      <c r="G336" s="38"/>
      <c r="H336" s="38"/>
      <c r="I336" s="38"/>
      <c r="J336" s="38"/>
    </row>
    <row r="337">
      <c r="A337" s="37"/>
      <c r="B337" s="37"/>
      <c r="C337" s="37"/>
      <c r="F337" s="38"/>
      <c r="G337" s="38"/>
      <c r="H337" s="38"/>
      <c r="I337" s="38"/>
      <c r="J337" s="38"/>
    </row>
    <row r="338">
      <c r="A338" s="37"/>
      <c r="B338" s="37"/>
      <c r="C338" s="37"/>
      <c r="F338" s="38"/>
      <c r="G338" s="38"/>
      <c r="H338" s="38"/>
      <c r="I338" s="38"/>
      <c r="J338" s="38"/>
    </row>
    <row r="339">
      <c r="A339" s="37"/>
      <c r="B339" s="37"/>
      <c r="C339" s="37"/>
      <c r="F339" s="38"/>
      <c r="G339" s="38"/>
      <c r="H339" s="38"/>
      <c r="I339" s="38"/>
      <c r="J339" s="38"/>
    </row>
    <row r="340">
      <c r="A340" s="37"/>
      <c r="B340" s="37"/>
      <c r="C340" s="37"/>
      <c r="F340" s="38"/>
      <c r="G340" s="38"/>
      <c r="H340" s="38"/>
      <c r="I340" s="38"/>
      <c r="J340" s="38"/>
    </row>
    <row r="341">
      <c r="A341" s="37"/>
      <c r="B341" s="37"/>
      <c r="C341" s="37"/>
      <c r="F341" s="38"/>
      <c r="G341" s="38"/>
      <c r="H341" s="38"/>
      <c r="I341" s="38"/>
      <c r="J341" s="38"/>
    </row>
    <row r="342">
      <c r="A342" s="37"/>
      <c r="B342" s="37"/>
      <c r="C342" s="37"/>
      <c r="F342" s="38"/>
      <c r="G342" s="38"/>
      <c r="H342" s="38"/>
      <c r="I342" s="38"/>
      <c r="J342" s="38"/>
    </row>
    <row r="343">
      <c r="A343" s="37"/>
      <c r="B343" s="37"/>
      <c r="C343" s="37"/>
      <c r="F343" s="38"/>
      <c r="G343" s="38"/>
      <c r="H343" s="38"/>
      <c r="I343" s="38"/>
      <c r="J343" s="38"/>
    </row>
    <row r="344">
      <c r="A344" s="37"/>
      <c r="B344" s="37"/>
      <c r="C344" s="37"/>
      <c r="F344" s="38"/>
      <c r="G344" s="38"/>
      <c r="H344" s="38"/>
      <c r="I344" s="38"/>
      <c r="J344" s="38"/>
    </row>
    <row r="345">
      <c r="A345" s="37"/>
      <c r="B345" s="37"/>
      <c r="C345" s="37"/>
      <c r="F345" s="38"/>
      <c r="G345" s="38"/>
      <c r="H345" s="38"/>
      <c r="I345" s="38"/>
      <c r="J345" s="38"/>
    </row>
    <row r="346">
      <c r="A346" s="37"/>
      <c r="B346" s="37"/>
      <c r="C346" s="37"/>
      <c r="F346" s="38"/>
      <c r="G346" s="38"/>
      <c r="H346" s="38"/>
      <c r="I346" s="38"/>
      <c r="J346" s="38"/>
    </row>
    <row r="347">
      <c r="A347" s="37"/>
      <c r="B347" s="37"/>
      <c r="C347" s="37"/>
      <c r="F347" s="38"/>
      <c r="G347" s="38"/>
      <c r="H347" s="38"/>
      <c r="I347" s="38"/>
      <c r="J347" s="38"/>
    </row>
    <row r="348">
      <c r="A348" s="37"/>
      <c r="B348" s="37"/>
      <c r="C348" s="37"/>
      <c r="F348" s="38"/>
      <c r="G348" s="38"/>
      <c r="H348" s="38"/>
      <c r="I348" s="38"/>
      <c r="J348" s="38"/>
    </row>
    <row r="349">
      <c r="A349" s="37"/>
      <c r="B349" s="37"/>
      <c r="C349" s="37"/>
      <c r="F349" s="38"/>
      <c r="G349" s="38"/>
      <c r="H349" s="38"/>
      <c r="I349" s="38"/>
      <c r="J349" s="38"/>
    </row>
    <row r="350">
      <c r="A350" s="37"/>
      <c r="B350" s="37"/>
      <c r="C350" s="37"/>
      <c r="F350" s="38"/>
      <c r="G350" s="38"/>
      <c r="H350" s="38"/>
      <c r="I350" s="38"/>
      <c r="J350" s="38"/>
    </row>
    <row r="351">
      <c r="A351" s="37"/>
      <c r="B351" s="37"/>
      <c r="C351" s="37"/>
      <c r="F351" s="38"/>
      <c r="G351" s="38"/>
      <c r="H351" s="38"/>
      <c r="I351" s="38"/>
      <c r="J351" s="38"/>
    </row>
    <row r="352">
      <c r="A352" s="37"/>
      <c r="B352" s="37"/>
      <c r="C352" s="37"/>
      <c r="F352" s="38"/>
      <c r="G352" s="38"/>
      <c r="H352" s="38"/>
      <c r="I352" s="38"/>
      <c r="J352" s="38"/>
    </row>
    <row r="353">
      <c r="A353" s="37"/>
      <c r="B353" s="37"/>
      <c r="C353" s="37"/>
      <c r="F353" s="38"/>
      <c r="G353" s="38"/>
      <c r="H353" s="38"/>
      <c r="I353" s="38"/>
      <c r="J353" s="38"/>
    </row>
    <row r="354">
      <c r="A354" s="37"/>
      <c r="B354" s="37"/>
      <c r="C354" s="37"/>
      <c r="F354" s="38"/>
      <c r="G354" s="38"/>
      <c r="H354" s="38"/>
      <c r="I354" s="38"/>
      <c r="J354" s="38"/>
    </row>
    <row r="355">
      <c r="A355" s="37"/>
      <c r="B355" s="37"/>
      <c r="C355" s="37"/>
      <c r="F355" s="38"/>
      <c r="G355" s="38"/>
      <c r="H355" s="38"/>
      <c r="I355" s="38"/>
      <c r="J355" s="38"/>
    </row>
    <row r="356">
      <c r="A356" s="37"/>
      <c r="B356" s="37"/>
      <c r="C356" s="37"/>
      <c r="F356" s="38"/>
      <c r="G356" s="38"/>
      <c r="H356" s="38"/>
      <c r="I356" s="38"/>
      <c r="J356" s="38"/>
    </row>
    <row r="357">
      <c r="A357" s="37"/>
      <c r="B357" s="37"/>
      <c r="C357" s="37"/>
      <c r="F357" s="38"/>
      <c r="G357" s="38"/>
      <c r="H357" s="38"/>
      <c r="I357" s="38"/>
      <c r="J357" s="38"/>
    </row>
    <row r="358">
      <c r="A358" s="37"/>
      <c r="B358" s="37"/>
      <c r="C358" s="37"/>
      <c r="F358" s="38"/>
      <c r="G358" s="38"/>
      <c r="H358" s="38"/>
      <c r="I358" s="38"/>
      <c r="J358" s="38"/>
    </row>
    <row r="359">
      <c r="A359" s="37"/>
      <c r="B359" s="37"/>
      <c r="C359" s="37"/>
      <c r="F359" s="38"/>
      <c r="G359" s="38"/>
      <c r="H359" s="38"/>
      <c r="I359" s="38"/>
      <c r="J359" s="38"/>
    </row>
    <row r="360">
      <c r="A360" s="37"/>
      <c r="B360" s="37"/>
      <c r="C360" s="37"/>
      <c r="F360" s="38"/>
      <c r="G360" s="38"/>
      <c r="H360" s="38"/>
      <c r="I360" s="38"/>
      <c r="J360" s="38"/>
    </row>
    <row r="361">
      <c r="A361" s="37"/>
      <c r="B361" s="37"/>
      <c r="C361" s="37"/>
      <c r="F361" s="38"/>
      <c r="G361" s="38"/>
      <c r="H361" s="38"/>
      <c r="I361" s="38"/>
      <c r="J361" s="38"/>
    </row>
    <row r="362">
      <c r="A362" s="37"/>
      <c r="B362" s="37"/>
      <c r="C362" s="37"/>
      <c r="F362" s="38"/>
      <c r="G362" s="38"/>
      <c r="H362" s="38"/>
      <c r="I362" s="38"/>
      <c r="J362" s="38"/>
    </row>
    <row r="363">
      <c r="A363" s="37"/>
      <c r="B363" s="37"/>
      <c r="C363" s="37"/>
      <c r="F363" s="38"/>
      <c r="G363" s="38"/>
      <c r="H363" s="38"/>
      <c r="I363" s="38"/>
      <c r="J363" s="38"/>
    </row>
    <row r="364">
      <c r="A364" s="37"/>
      <c r="B364" s="37"/>
      <c r="C364" s="37"/>
      <c r="F364" s="38"/>
      <c r="G364" s="38"/>
      <c r="H364" s="38"/>
      <c r="I364" s="38"/>
      <c r="J364" s="38"/>
    </row>
    <row r="365">
      <c r="A365" s="37"/>
      <c r="B365" s="37"/>
      <c r="C365" s="37"/>
      <c r="F365" s="38"/>
      <c r="G365" s="38"/>
      <c r="H365" s="38"/>
      <c r="I365" s="38"/>
      <c r="J365" s="38"/>
    </row>
    <row r="366">
      <c r="A366" s="37"/>
      <c r="B366" s="37"/>
      <c r="C366" s="37"/>
      <c r="F366" s="38"/>
      <c r="G366" s="38"/>
      <c r="H366" s="38"/>
      <c r="I366" s="38"/>
      <c r="J366" s="38"/>
    </row>
    <row r="367">
      <c r="A367" s="37"/>
      <c r="B367" s="37"/>
      <c r="C367" s="37"/>
      <c r="F367" s="38"/>
      <c r="G367" s="38"/>
      <c r="H367" s="38"/>
      <c r="I367" s="38"/>
      <c r="J367" s="38"/>
    </row>
    <row r="368">
      <c r="A368" s="37"/>
      <c r="B368" s="37"/>
      <c r="C368" s="37"/>
      <c r="F368" s="38"/>
      <c r="G368" s="38"/>
      <c r="H368" s="38"/>
      <c r="I368" s="38"/>
      <c r="J368" s="38"/>
    </row>
    <row r="369">
      <c r="A369" s="37"/>
      <c r="B369" s="37"/>
      <c r="C369" s="37"/>
      <c r="F369" s="38"/>
      <c r="G369" s="38"/>
      <c r="H369" s="38"/>
      <c r="I369" s="38"/>
      <c r="J369" s="38"/>
    </row>
    <row r="370">
      <c r="A370" s="37"/>
      <c r="B370" s="37"/>
      <c r="C370" s="37"/>
      <c r="F370" s="38"/>
      <c r="G370" s="38"/>
      <c r="H370" s="38"/>
      <c r="I370" s="38"/>
      <c r="J370" s="38"/>
    </row>
    <row r="371">
      <c r="A371" s="37"/>
      <c r="B371" s="37"/>
      <c r="C371" s="37"/>
      <c r="F371" s="38"/>
      <c r="G371" s="38"/>
      <c r="H371" s="38"/>
      <c r="I371" s="38"/>
      <c r="J371" s="38"/>
    </row>
    <row r="372">
      <c r="A372" s="37"/>
      <c r="B372" s="37"/>
      <c r="C372" s="37"/>
      <c r="F372" s="38"/>
      <c r="G372" s="38"/>
      <c r="H372" s="38"/>
      <c r="I372" s="38"/>
      <c r="J372" s="38"/>
    </row>
    <row r="373">
      <c r="A373" s="37"/>
      <c r="B373" s="37"/>
      <c r="C373" s="37"/>
      <c r="F373" s="38"/>
      <c r="G373" s="38"/>
      <c r="H373" s="38"/>
      <c r="I373" s="38"/>
      <c r="J373" s="38"/>
    </row>
    <row r="374">
      <c r="A374" s="37"/>
      <c r="B374" s="37"/>
      <c r="C374" s="37"/>
      <c r="F374" s="38"/>
      <c r="G374" s="38"/>
      <c r="H374" s="38"/>
      <c r="I374" s="38"/>
      <c r="J374" s="38"/>
    </row>
    <row r="375">
      <c r="A375" s="37"/>
      <c r="B375" s="37"/>
      <c r="C375" s="37"/>
      <c r="F375" s="38"/>
      <c r="G375" s="38"/>
      <c r="H375" s="38"/>
      <c r="I375" s="38"/>
      <c r="J375" s="38"/>
    </row>
    <row r="376">
      <c r="A376" s="37"/>
      <c r="B376" s="37"/>
      <c r="C376" s="37"/>
      <c r="F376" s="38"/>
      <c r="G376" s="38"/>
      <c r="H376" s="38"/>
      <c r="I376" s="38"/>
      <c r="J376" s="38"/>
    </row>
    <row r="377">
      <c r="A377" s="37"/>
      <c r="B377" s="37"/>
      <c r="C377" s="37"/>
      <c r="F377" s="38"/>
      <c r="G377" s="38"/>
      <c r="H377" s="38"/>
      <c r="I377" s="38"/>
      <c r="J377" s="38"/>
    </row>
    <row r="378">
      <c r="A378" s="37"/>
      <c r="B378" s="37"/>
      <c r="C378" s="37"/>
      <c r="F378" s="38"/>
      <c r="G378" s="38"/>
      <c r="H378" s="38"/>
      <c r="I378" s="38"/>
      <c r="J378" s="38"/>
    </row>
    <row r="379">
      <c r="A379" s="37"/>
      <c r="B379" s="37"/>
      <c r="C379" s="37"/>
      <c r="F379" s="38"/>
      <c r="G379" s="38"/>
      <c r="H379" s="38"/>
      <c r="I379" s="38"/>
      <c r="J379" s="38"/>
    </row>
    <row r="380">
      <c r="A380" s="37"/>
      <c r="B380" s="37"/>
      <c r="C380" s="37"/>
      <c r="F380" s="38"/>
      <c r="G380" s="38"/>
      <c r="H380" s="38"/>
      <c r="I380" s="38"/>
      <c r="J380" s="38"/>
    </row>
    <row r="381">
      <c r="A381" s="37"/>
      <c r="B381" s="37"/>
      <c r="C381" s="37"/>
      <c r="F381" s="38"/>
      <c r="G381" s="38"/>
      <c r="H381" s="38"/>
      <c r="I381" s="38"/>
      <c r="J381" s="38"/>
    </row>
    <row r="382">
      <c r="A382" s="37"/>
      <c r="B382" s="37"/>
      <c r="C382" s="37"/>
      <c r="F382" s="38"/>
      <c r="G382" s="38"/>
      <c r="H382" s="38"/>
      <c r="I382" s="38"/>
      <c r="J382" s="38"/>
    </row>
    <row r="383">
      <c r="A383" s="37"/>
      <c r="B383" s="37"/>
      <c r="C383" s="37"/>
      <c r="F383" s="38"/>
      <c r="G383" s="38"/>
      <c r="H383" s="38"/>
      <c r="I383" s="38"/>
      <c r="J383" s="38"/>
    </row>
    <row r="384">
      <c r="A384" s="37"/>
      <c r="B384" s="37"/>
      <c r="C384" s="37"/>
      <c r="F384" s="38"/>
      <c r="G384" s="38"/>
      <c r="H384" s="38"/>
      <c r="I384" s="38"/>
      <c r="J384" s="38"/>
    </row>
    <row r="385">
      <c r="A385" s="37"/>
      <c r="B385" s="37"/>
      <c r="C385" s="37"/>
      <c r="F385" s="38"/>
      <c r="G385" s="38"/>
      <c r="H385" s="38"/>
      <c r="I385" s="38"/>
      <c r="J385" s="38"/>
    </row>
    <row r="386">
      <c r="A386" s="37"/>
      <c r="B386" s="37"/>
      <c r="C386" s="37"/>
      <c r="F386" s="38"/>
      <c r="G386" s="38"/>
      <c r="H386" s="38"/>
      <c r="I386" s="38"/>
      <c r="J386" s="38"/>
    </row>
    <row r="387">
      <c r="A387" s="37"/>
      <c r="B387" s="37"/>
      <c r="C387" s="37"/>
      <c r="F387" s="38"/>
      <c r="G387" s="38"/>
      <c r="H387" s="38"/>
      <c r="I387" s="38"/>
      <c r="J387" s="38"/>
    </row>
    <row r="388">
      <c r="A388" s="37"/>
      <c r="B388" s="37"/>
      <c r="C388" s="37"/>
      <c r="F388" s="38"/>
      <c r="G388" s="38"/>
      <c r="H388" s="38"/>
      <c r="I388" s="38"/>
      <c r="J388" s="38"/>
    </row>
    <row r="389">
      <c r="A389" s="37"/>
      <c r="B389" s="37"/>
      <c r="C389" s="37"/>
      <c r="F389" s="38"/>
      <c r="G389" s="38"/>
      <c r="H389" s="38"/>
      <c r="I389" s="38"/>
      <c r="J389" s="38"/>
    </row>
    <row r="390">
      <c r="A390" s="37"/>
      <c r="B390" s="37"/>
      <c r="C390" s="37"/>
      <c r="F390" s="38"/>
      <c r="G390" s="38"/>
      <c r="H390" s="38"/>
      <c r="I390" s="38"/>
      <c r="J390" s="38"/>
    </row>
    <row r="391">
      <c r="A391" s="37"/>
      <c r="B391" s="37"/>
      <c r="C391" s="37"/>
      <c r="F391" s="38"/>
      <c r="G391" s="38"/>
      <c r="H391" s="38"/>
      <c r="I391" s="38"/>
      <c r="J391" s="38"/>
    </row>
    <row r="392">
      <c r="A392" s="37"/>
      <c r="B392" s="37"/>
      <c r="C392" s="37"/>
      <c r="F392" s="38"/>
      <c r="G392" s="38"/>
      <c r="H392" s="38"/>
      <c r="I392" s="38"/>
      <c r="J392" s="38"/>
    </row>
    <row r="393">
      <c r="A393" s="37"/>
      <c r="B393" s="37"/>
      <c r="C393" s="37"/>
      <c r="F393" s="38"/>
      <c r="G393" s="38"/>
      <c r="H393" s="38"/>
      <c r="I393" s="38"/>
      <c r="J393" s="38"/>
    </row>
    <row r="394">
      <c r="A394" s="37"/>
      <c r="B394" s="37"/>
      <c r="C394" s="37"/>
      <c r="F394" s="38"/>
      <c r="G394" s="38"/>
      <c r="H394" s="38"/>
      <c r="I394" s="38"/>
      <c r="J394" s="38"/>
    </row>
    <row r="395">
      <c r="A395" s="37"/>
      <c r="B395" s="37"/>
      <c r="C395" s="37"/>
      <c r="F395" s="38"/>
      <c r="G395" s="38"/>
      <c r="H395" s="38"/>
      <c r="I395" s="38"/>
      <c r="J395" s="38"/>
    </row>
    <row r="396">
      <c r="A396" s="37"/>
      <c r="B396" s="37"/>
      <c r="C396" s="37"/>
      <c r="F396" s="38"/>
      <c r="G396" s="38"/>
      <c r="H396" s="38"/>
      <c r="I396" s="38"/>
      <c r="J396" s="38"/>
    </row>
    <row r="397">
      <c r="A397" s="37"/>
      <c r="B397" s="37"/>
      <c r="C397" s="37"/>
      <c r="F397" s="38"/>
      <c r="G397" s="38"/>
      <c r="H397" s="38"/>
      <c r="I397" s="38"/>
      <c r="J397" s="38"/>
    </row>
    <row r="398">
      <c r="A398" s="37"/>
      <c r="B398" s="37"/>
      <c r="C398" s="37"/>
      <c r="F398" s="38"/>
      <c r="G398" s="38"/>
      <c r="H398" s="38"/>
      <c r="I398" s="38"/>
      <c r="J398" s="38"/>
    </row>
    <row r="399">
      <c r="A399" s="37"/>
      <c r="B399" s="37"/>
      <c r="C399" s="37"/>
      <c r="F399" s="38"/>
      <c r="G399" s="38"/>
      <c r="H399" s="38"/>
      <c r="I399" s="38"/>
      <c r="J399" s="38"/>
    </row>
    <row r="400">
      <c r="A400" s="37"/>
      <c r="B400" s="37"/>
      <c r="C400" s="37"/>
      <c r="F400" s="38"/>
      <c r="G400" s="38"/>
      <c r="H400" s="38"/>
      <c r="I400" s="38"/>
      <c r="J400" s="38"/>
    </row>
    <row r="401">
      <c r="A401" s="37"/>
      <c r="B401" s="37"/>
      <c r="C401" s="37"/>
      <c r="F401" s="38"/>
      <c r="G401" s="38"/>
      <c r="H401" s="38"/>
      <c r="I401" s="38"/>
      <c r="J401" s="38"/>
    </row>
    <row r="402">
      <c r="A402" s="37"/>
      <c r="B402" s="37"/>
      <c r="C402" s="37"/>
      <c r="F402" s="38"/>
      <c r="G402" s="38"/>
      <c r="H402" s="38"/>
      <c r="I402" s="38"/>
      <c r="J402" s="38"/>
    </row>
    <row r="403">
      <c r="A403" s="37"/>
      <c r="B403" s="37"/>
      <c r="C403" s="37"/>
      <c r="F403" s="38"/>
      <c r="G403" s="38"/>
      <c r="H403" s="38"/>
      <c r="I403" s="38"/>
      <c r="J403" s="38"/>
    </row>
    <row r="404">
      <c r="A404" s="37"/>
      <c r="B404" s="37"/>
      <c r="C404" s="37"/>
      <c r="F404" s="38"/>
      <c r="G404" s="38"/>
      <c r="H404" s="38"/>
      <c r="I404" s="38"/>
      <c r="J404" s="38"/>
    </row>
    <row r="405">
      <c r="A405" s="37"/>
      <c r="B405" s="37"/>
      <c r="C405" s="37"/>
      <c r="F405" s="38"/>
      <c r="G405" s="38"/>
      <c r="H405" s="38"/>
      <c r="I405" s="38"/>
      <c r="J405" s="38"/>
    </row>
    <row r="406">
      <c r="A406" s="37"/>
      <c r="B406" s="37"/>
      <c r="C406" s="37"/>
      <c r="F406" s="38"/>
      <c r="G406" s="38"/>
      <c r="H406" s="38"/>
      <c r="I406" s="38"/>
      <c r="J406" s="38"/>
    </row>
    <row r="407">
      <c r="A407" s="37"/>
      <c r="B407" s="37"/>
      <c r="C407" s="37"/>
      <c r="F407" s="38"/>
      <c r="G407" s="38"/>
      <c r="H407" s="38"/>
      <c r="I407" s="38"/>
      <c r="J407" s="38"/>
    </row>
    <row r="408">
      <c r="A408" s="37"/>
      <c r="B408" s="37"/>
      <c r="C408" s="37"/>
      <c r="F408" s="38"/>
      <c r="G408" s="38"/>
      <c r="H408" s="38"/>
      <c r="I408" s="38"/>
      <c r="J408" s="38"/>
    </row>
    <row r="409">
      <c r="A409" s="37"/>
      <c r="B409" s="37"/>
      <c r="C409" s="37"/>
      <c r="F409" s="38"/>
      <c r="G409" s="38"/>
      <c r="H409" s="38"/>
      <c r="I409" s="38"/>
      <c r="J409" s="38"/>
    </row>
    <row r="410">
      <c r="A410" s="37"/>
      <c r="B410" s="37"/>
      <c r="C410" s="37"/>
      <c r="F410" s="38"/>
      <c r="G410" s="38"/>
      <c r="H410" s="38"/>
      <c r="I410" s="38"/>
      <c r="J410" s="38"/>
    </row>
    <row r="411">
      <c r="A411" s="37"/>
      <c r="B411" s="37"/>
      <c r="C411" s="37"/>
      <c r="F411" s="38"/>
      <c r="G411" s="38"/>
      <c r="H411" s="38"/>
      <c r="I411" s="38"/>
      <c r="J411" s="38"/>
    </row>
    <row r="412">
      <c r="A412" s="37"/>
      <c r="B412" s="37"/>
      <c r="C412" s="37"/>
      <c r="F412" s="38"/>
      <c r="G412" s="38"/>
      <c r="H412" s="38"/>
      <c r="I412" s="38"/>
      <c r="J412" s="38"/>
    </row>
    <row r="413">
      <c r="A413" s="37"/>
      <c r="B413" s="37"/>
      <c r="C413" s="37"/>
      <c r="F413" s="38"/>
      <c r="G413" s="38"/>
      <c r="H413" s="38"/>
      <c r="I413" s="38"/>
      <c r="J413" s="38"/>
    </row>
    <row r="414">
      <c r="A414" s="37"/>
      <c r="B414" s="37"/>
      <c r="C414" s="37"/>
      <c r="F414" s="38"/>
      <c r="G414" s="38"/>
      <c r="H414" s="38"/>
      <c r="I414" s="38"/>
      <c r="J414" s="38"/>
    </row>
    <row r="415">
      <c r="A415" s="37"/>
      <c r="B415" s="37"/>
      <c r="C415" s="37"/>
      <c r="F415" s="38"/>
      <c r="G415" s="38"/>
      <c r="H415" s="38"/>
      <c r="I415" s="38"/>
      <c r="J415" s="38"/>
    </row>
    <row r="416">
      <c r="A416" s="37"/>
      <c r="B416" s="37"/>
      <c r="C416" s="37"/>
      <c r="F416" s="38"/>
      <c r="G416" s="38"/>
      <c r="H416" s="38"/>
      <c r="I416" s="38"/>
      <c r="J416" s="38"/>
    </row>
    <row r="417">
      <c r="A417" s="37"/>
      <c r="B417" s="37"/>
      <c r="C417" s="37"/>
      <c r="F417" s="38"/>
      <c r="G417" s="38"/>
      <c r="H417" s="38"/>
      <c r="I417" s="38"/>
      <c r="J417" s="38"/>
    </row>
    <row r="418">
      <c r="A418" s="37"/>
      <c r="B418" s="37"/>
      <c r="C418" s="37"/>
      <c r="F418" s="38"/>
      <c r="G418" s="38"/>
      <c r="H418" s="38"/>
      <c r="I418" s="38"/>
      <c r="J418" s="38"/>
    </row>
    <row r="419">
      <c r="A419" s="37"/>
      <c r="B419" s="37"/>
      <c r="C419" s="37"/>
      <c r="F419" s="38"/>
      <c r="G419" s="38"/>
      <c r="H419" s="38"/>
      <c r="I419" s="38"/>
      <c r="J419" s="38"/>
    </row>
    <row r="420">
      <c r="A420" s="37"/>
      <c r="B420" s="37"/>
      <c r="C420" s="37"/>
      <c r="F420" s="38"/>
      <c r="G420" s="38"/>
      <c r="H420" s="38"/>
      <c r="I420" s="38"/>
      <c r="J420" s="38"/>
    </row>
    <row r="421">
      <c r="A421" s="37"/>
      <c r="B421" s="37"/>
      <c r="C421" s="37"/>
      <c r="F421" s="38"/>
      <c r="G421" s="38"/>
      <c r="H421" s="38"/>
      <c r="I421" s="38"/>
      <c r="J421" s="38"/>
    </row>
    <row r="422">
      <c r="A422" s="37"/>
      <c r="B422" s="37"/>
      <c r="C422" s="37"/>
      <c r="F422" s="38"/>
      <c r="G422" s="38"/>
      <c r="H422" s="38"/>
      <c r="I422" s="38"/>
      <c r="J422" s="38"/>
    </row>
    <row r="423">
      <c r="A423" s="37"/>
      <c r="B423" s="37"/>
      <c r="C423" s="37"/>
      <c r="F423" s="38"/>
      <c r="G423" s="38"/>
      <c r="H423" s="38"/>
      <c r="I423" s="38"/>
      <c r="J423" s="38"/>
    </row>
    <row r="424">
      <c r="A424" s="37"/>
      <c r="B424" s="37"/>
      <c r="C424" s="37"/>
      <c r="F424" s="38"/>
      <c r="G424" s="38"/>
      <c r="H424" s="38"/>
      <c r="I424" s="38"/>
      <c r="J424" s="38"/>
    </row>
    <row r="425">
      <c r="A425" s="37"/>
      <c r="B425" s="37"/>
      <c r="C425" s="37"/>
      <c r="F425" s="38"/>
      <c r="G425" s="38"/>
      <c r="H425" s="38"/>
      <c r="I425" s="38"/>
      <c r="J425" s="38"/>
    </row>
    <row r="426">
      <c r="A426" s="37"/>
      <c r="B426" s="37"/>
      <c r="C426" s="37"/>
      <c r="F426" s="38"/>
      <c r="G426" s="38"/>
      <c r="H426" s="38"/>
      <c r="I426" s="38"/>
      <c r="J426" s="38"/>
    </row>
    <row r="427">
      <c r="A427" s="37"/>
      <c r="B427" s="37"/>
      <c r="C427" s="37"/>
      <c r="F427" s="38"/>
      <c r="G427" s="38"/>
      <c r="H427" s="38"/>
      <c r="I427" s="38"/>
      <c r="J427" s="38"/>
    </row>
    <row r="428">
      <c r="A428" s="37"/>
      <c r="B428" s="37"/>
      <c r="C428" s="37"/>
      <c r="F428" s="38"/>
      <c r="G428" s="38"/>
      <c r="H428" s="38"/>
      <c r="I428" s="38"/>
      <c r="J428" s="38"/>
    </row>
    <row r="429">
      <c r="A429" s="37"/>
      <c r="B429" s="37"/>
      <c r="C429" s="37"/>
      <c r="F429" s="38"/>
      <c r="G429" s="38"/>
      <c r="H429" s="38"/>
      <c r="I429" s="38"/>
      <c r="J429" s="38"/>
    </row>
    <row r="430">
      <c r="A430" s="37"/>
      <c r="B430" s="37"/>
      <c r="C430" s="37"/>
      <c r="F430" s="38"/>
      <c r="G430" s="38"/>
      <c r="H430" s="38"/>
      <c r="I430" s="38"/>
      <c r="J430" s="38"/>
    </row>
    <row r="431">
      <c r="A431" s="37"/>
      <c r="B431" s="37"/>
      <c r="C431" s="37"/>
      <c r="F431" s="38"/>
      <c r="G431" s="38"/>
      <c r="H431" s="38"/>
      <c r="I431" s="38"/>
      <c r="J431" s="38"/>
    </row>
    <row r="432">
      <c r="A432" s="37"/>
      <c r="B432" s="37"/>
      <c r="C432" s="37"/>
      <c r="F432" s="38"/>
      <c r="G432" s="38"/>
      <c r="H432" s="38"/>
      <c r="I432" s="38"/>
      <c r="J432" s="38"/>
    </row>
    <row r="433">
      <c r="A433" s="37"/>
      <c r="B433" s="37"/>
      <c r="C433" s="37"/>
      <c r="F433" s="38"/>
      <c r="G433" s="38"/>
      <c r="H433" s="38"/>
      <c r="I433" s="38"/>
      <c r="J433" s="38"/>
    </row>
    <row r="434">
      <c r="A434" s="37"/>
      <c r="B434" s="37"/>
      <c r="C434" s="37"/>
      <c r="F434" s="38"/>
      <c r="G434" s="38"/>
      <c r="H434" s="38"/>
      <c r="I434" s="38"/>
      <c r="J434" s="38"/>
    </row>
    <row r="435">
      <c r="A435" s="37"/>
      <c r="B435" s="37"/>
      <c r="C435" s="37"/>
      <c r="F435" s="38"/>
      <c r="G435" s="38"/>
      <c r="H435" s="38"/>
      <c r="I435" s="38"/>
      <c r="J435" s="38"/>
    </row>
    <row r="436">
      <c r="A436" s="37"/>
      <c r="B436" s="37"/>
      <c r="C436" s="37"/>
      <c r="F436" s="38"/>
      <c r="G436" s="38"/>
      <c r="H436" s="38"/>
      <c r="I436" s="38"/>
      <c r="J436" s="38"/>
    </row>
    <row r="437">
      <c r="A437" s="37"/>
      <c r="B437" s="37"/>
      <c r="C437" s="37"/>
      <c r="F437" s="38"/>
      <c r="G437" s="38"/>
      <c r="H437" s="38"/>
      <c r="I437" s="38"/>
      <c r="J437" s="38"/>
    </row>
    <row r="438">
      <c r="A438" s="37"/>
      <c r="B438" s="37"/>
      <c r="C438" s="37"/>
      <c r="F438" s="38"/>
      <c r="G438" s="38"/>
      <c r="H438" s="38"/>
      <c r="I438" s="38"/>
      <c r="J438" s="38"/>
    </row>
    <row r="439">
      <c r="A439" s="37"/>
      <c r="B439" s="37"/>
      <c r="C439" s="37"/>
      <c r="F439" s="38"/>
      <c r="G439" s="38"/>
      <c r="H439" s="38"/>
      <c r="I439" s="38"/>
      <c r="J439" s="38"/>
    </row>
    <row r="440">
      <c r="A440" s="37"/>
      <c r="B440" s="37"/>
      <c r="C440" s="37"/>
      <c r="F440" s="38"/>
      <c r="G440" s="38"/>
      <c r="H440" s="38"/>
      <c r="I440" s="38"/>
      <c r="J440" s="38"/>
    </row>
    <row r="441">
      <c r="A441" s="37"/>
      <c r="B441" s="37"/>
      <c r="C441" s="37"/>
      <c r="F441" s="38"/>
      <c r="G441" s="38"/>
      <c r="H441" s="38"/>
      <c r="I441" s="38"/>
      <c r="J441" s="38"/>
    </row>
    <row r="442">
      <c r="A442" s="37"/>
      <c r="B442" s="37"/>
      <c r="C442" s="37"/>
      <c r="F442" s="38"/>
      <c r="G442" s="38"/>
      <c r="H442" s="38"/>
      <c r="I442" s="38"/>
      <c r="J442" s="38"/>
    </row>
    <row r="443">
      <c r="A443" s="37"/>
      <c r="B443" s="37"/>
      <c r="C443" s="37"/>
      <c r="F443" s="38"/>
      <c r="G443" s="38"/>
      <c r="H443" s="38"/>
      <c r="I443" s="38"/>
      <c r="J443" s="38"/>
    </row>
    <row r="444">
      <c r="A444" s="37"/>
      <c r="B444" s="37"/>
      <c r="C444" s="37"/>
      <c r="F444" s="38"/>
      <c r="G444" s="38"/>
      <c r="H444" s="38"/>
      <c r="I444" s="38"/>
      <c r="J444" s="38"/>
    </row>
    <row r="445">
      <c r="A445" s="37"/>
      <c r="B445" s="37"/>
      <c r="C445" s="37"/>
      <c r="F445" s="38"/>
      <c r="G445" s="38"/>
      <c r="H445" s="38"/>
      <c r="I445" s="38"/>
      <c r="J445" s="38"/>
    </row>
    <row r="446">
      <c r="A446" s="37"/>
      <c r="B446" s="37"/>
      <c r="C446" s="37"/>
      <c r="F446" s="38"/>
      <c r="G446" s="38"/>
      <c r="H446" s="38"/>
      <c r="I446" s="38"/>
      <c r="J446" s="38"/>
    </row>
    <row r="447">
      <c r="A447" s="37"/>
      <c r="B447" s="37"/>
      <c r="C447" s="37"/>
      <c r="F447" s="38"/>
      <c r="G447" s="38"/>
      <c r="H447" s="38"/>
      <c r="I447" s="38"/>
      <c r="J447" s="38"/>
    </row>
    <row r="448">
      <c r="A448" s="37"/>
      <c r="B448" s="37"/>
      <c r="C448" s="37"/>
      <c r="F448" s="38"/>
      <c r="G448" s="38"/>
      <c r="H448" s="38"/>
      <c r="I448" s="38"/>
      <c r="J448" s="38"/>
    </row>
    <row r="449">
      <c r="A449" s="37"/>
      <c r="B449" s="37"/>
      <c r="C449" s="37"/>
      <c r="F449" s="38"/>
      <c r="G449" s="38"/>
      <c r="H449" s="38"/>
      <c r="I449" s="38"/>
      <c r="J449" s="38"/>
    </row>
    <row r="450">
      <c r="A450" s="37"/>
      <c r="B450" s="37"/>
      <c r="C450" s="37"/>
      <c r="F450" s="38"/>
      <c r="G450" s="38"/>
      <c r="H450" s="38"/>
      <c r="I450" s="38"/>
      <c r="J450" s="38"/>
    </row>
    <row r="451">
      <c r="A451" s="37"/>
      <c r="B451" s="37"/>
      <c r="C451" s="37"/>
      <c r="F451" s="38"/>
      <c r="G451" s="38"/>
      <c r="H451" s="38"/>
      <c r="I451" s="38"/>
      <c r="J451" s="38"/>
    </row>
    <row r="452">
      <c r="A452" s="37"/>
      <c r="B452" s="37"/>
      <c r="C452" s="37"/>
      <c r="F452" s="38"/>
      <c r="G452" s="38"/>
      <c r="H452" s="38"/>
      <c r="I452" s="38"/>
      <c r="J452" s="38"/>
    </row>
    <row r="453">
      <c r="A453" s="37"/>
      <c r="B453" s="37"/>
      <c r="C453" s="37"/>
      <c r="F453" s="38"/>
      <c r="G453" s="38"/>
      <c r="H453" s="38"/>
      <c r="I453" s="38"/>
      <c r="J453" s="38"/>
    </row>
    <row r="454">
      <c r="A454" s="37"/>
      <c r="B454" s="37"/>
      <c r="C454" s="37"/>
      <c r="F454" s="38"/>
      <c r="G454" s="38"/>
      <c r="H454" s="38"/>
      <c r="I454" s="38"/>
      <c r="J454" s="38"/>
    </row>
    <row r="455">
      <c r="A455" s="37"/>
      <c r="B455" s="37"/>
      <c r="C455" s="37"/>
      <c r="F455" s="38"/>
      <c r="G455" s="38"/>
      <c r="H455" s="38"/>
      <c r="I455" s="38"/>
      <c r="J455" s="38"/>
    </row>
    <row r="456">
      <c r="A456" s="37"/>
      <c r="B456" s="37"/>
      <c r="C456" s="37"/>
      <c r="F456" s="38"/>
      <c r="G456" s="38"/>
      <c r="H456" s="38"/>
      <c r="I456" s="38"/>
      <c r="J456" s="38"/>
    </row>
    <row r="457">
      <c r="A457" s="37"/>
      <c r="B457" s="37"/>
      <c r="C457" s="37"/>
      <c r="F457" s="38"/>
      <c r="G457" s="38"/>
      <c r="H457" s="38"/>
      <c r="I457" s="38"/>
      <c r="J457" s="38"/>
    </row>
    <row r="458">
      <c r="A458" s="37"/>
      <c r="B458" s="37"/>
      <c r="C458" s="37"/>
      <c r="F458" s="38"/>
      <c r="G458" s="38"/>
      <c r="H458" s="38"/>
      <c r="I458" s="38"/>
      <c r="J458" s="38"/>
    </row>
    <row r="459">
      <c r="A459" s="37"/>
      <c r="B459" s="37"/>
      <c r="C459" s="37"/>
      <c r="F459" s="38"/>
      <c r="G459" s="38"/>
      <c r="H459" s="38"/>
      <c r="I459" s="38"/>
      <c r="J459" s="38"/>
    </row>
    <row r="460">
      <c r="A460" s="37"/>
      <c r="B460" s="37"/>
      <c r="C460" s="37"/>
      <c r="F460" s="38"/>
      <c r="G460" s="38"/>
      <c r="H460" s="38"/>
      <c r="I460" s="38"/>
      <c r="J460" s="38"/>
    </row>
    <row r="461">
      <c r="A461" s="37"/>
      <c r="B461" s="37"/>
      <c r="C461" s="37"/>
      <c r="F461" s="38"/>
      <c r="G461" s="38"/>
      <c r="H461" s="38"/>
      <c r="I461" s="38"/>
      <c r="J461" s="38"/>
    </row>
    <row r="462">
      <c r="A462" s="37"/>
      <c r="B462" s="37"/>
      <c r="C462" s="37"/>
      <c r="F462" s="38"/>
      <c r="G462" s="38"/>
      <c r="H462" s="38"/>
      <c r="I462" s="38"/>
      <c r="J462" s="38"/>
    </row>
    <row r="463">
      <c r="A463" s="37"/>
      <c r="B463" s="37"/>
      <c r="C463" s="37"/>
      <c r="F463" s="38"/>
      <c r="G463" s="38"/>
      <c r="H463" s="38"/>
      <c r="I463" s="38"/>
      <c r="J463" s="38"/>
    </row>
    <row r="464">
      <c r="A464" s="37"/>
      <c r="B464" s="37"/>
      <c r="C464" s="37"/>
      <c r="F464" s="38"/>
      <c r="G464" s="38"/>
      <c r="H464" s="38"/>
      <c r="I464" s="38"/>
      <c r="J464" s="38"/>
    </row>
    <row r="465">
      <c r="A465" s="37"/>
      <c r="B465" s="37"/>
      <c r="C465" s="37"/>
      <c r="F465" s="38"/>
      <c r="G465" s="38"/>
      <c r="H465" s="38"/>
      <c r="I465" s="38"/>
      <c r="J465" s="38"/>
    </row>
    <row r="466">
      <c r="A466" s="37"/>
      <c r="B466" s="37"/>
      <c r="C466" s="37"/>
      <c r="F466" s="38"/>
      <c r="G466" s="38"/>
      <c r="H466" s="38"/>
      <c r="I466" s="38"/>
      <c r="J466" s="38"/>
    </row>
    <row r="467">
      <c r="A467" s="37"/>
      <c r="B467" s="37"/>
      <c r="C467" s="37"/>
      <c r="F467" s="38"/>
      <c r="G467" s="38"/>
      <c r="H467" s="38"/>
      <c r="I467" s="38"/>
      <c r="J467" s="38"/>
    </row>
    <row r="468">
      <c r="A468" s="37"/>
      <c r="B468" s="37"/>
      <c r="C468" s="37"/>
      <c r="F468" s="38"/>
      <c r="G468" s="38"/>
      <c r="H468" s="38"/>
      <c r="I468" s="38"/>
      <c r="J468" s="38"/>
    </row>
    <row r="469">
      <c r="A469" s="37"/>
      <c r="B469" s="37"/>
      <c r="C469" s="37"/>
      <c r="F469" s="38"/>
      <c r="G469" s="38"/>
      <c r="H469" s="38"/>
      <c r="I469" s="38"/>
      <c r="J469" s="38"/>
    </row>
    <row r="470">
      <c r="A470" s="37"/>
      <c r="B470" s="37"/>
      <c r="C470" s="37"/>
      <c r="F470" s="38"/>
      <c r="G470" s="38"/>
      <c r="H470" s="38"/>
      <c r="I470" s="38"/>
      <c r="J470" s="38"/>
    </row>
    <row r="471">
      <c r="A471" s="37"/>
      <c r="B471" s="37"/>
      <c r="C471" s="37"/>
      <c r="F471" s="38"/>
      <c r="G471" s="38"/>
      <c r="H471" s="38"/>
      <c r="I471" s="38"/>
      <c r="J471" s="38"/>
    </row>
    <row r="472">
      <c r="A472" s="37"/>
      <c r="B472" s="37"/>
      <c r="C472" s="37"/>
      <c r="F472" s="38"/>
      <c r="G472" s="38"/>
      <c r="H472" s="38"/>
      <c r="I472" s="38"/>
      <c r="J472" s="38"/>
    </row>
    <row r="473">
      <c r="A473" s="37"/>
      <c r="B473" s="37"/>
      <c r="C473" s="37"/>
      <c r="F473" s="38"/>
      <c r="G473" s="38"/>
      <c r="H473" s="38"/>
      <c r="I473" s="38"/>
      <c r="J473" s="38"/>
    </row>
    <row r="474">
      <c r="A474" s="37"/>
      <c r="B474" s="37"/>
      <c r="C474" s="37"/>
      <c r="F474" s="38"/>
      <c r="G474" s="38"/>
      <c r="H474" s="38"/>
      <c r="I474" s="38"/>
      <c r="J474" s="38"/>
    </row>
    <row r="475">
      <c r="A475" s="37"/>
      <c r="B475" s="37"/>
      <c r="C475" s="37"/>
      <c r="F475" s="38"/>
      <c r="G475" s="38"/>
      <c r="H475" s="38"/>
      <c r="I475" s="38"/>
      <c r="J475" s="38"/>
    </row>
    <row r="476">
      <c r="A476" s="37"/>
      <c r="B476" s="37"/>
      <c r="C476" s="37"/>
      <c r="F476" s="38"/>
      <c r="G476" s="38"/>
      <c r="H476" s="38"/>
      <c r="I476" s="38"/>
      <c r="J476" s="38"/>
    </row>
    <row r="477">
      <c r="A477" s="37"/>
      <c r="B477" s="37"/>
      <c r="C477" s="37"/>
      <c r="F477" s="38"/>
      <c r="G477" s="38"/>
      <c r="H477" s="38"/>
      <c r="I477" s="38"/>
      <c r="J477" s="38"/>
    </row>
    <row r="478">
      <c r="A478" s="37"/>
      <c r="B478" s="37"/>
      <c r="C478" s="37"/>
      <c r="F478" s="38"/>
      <c r="G478" s="38"/>
      <c r="H478" s="38"/>
      <c r="I478" s="38"/>
      <c r="J478" s="38"/>
    </row>
    <row r="479">
      <c r="A479" s="37"/>
      <c r="B479" s="37"/>
      <c r="C479" s="37"/>
      <c r="F479" s="38"/>
      <c r="G479" s="38"/>
      <c r="H479" s="38"/>
      <c r="I479" s="38"/>
      <c r="J479" s="38"/>
    </row>
    <row r="480">
      <c r="A480" s="37"/>
      <c r="B480" s="37"/>
      <c r="C480" s="37"/>
      <c r="F480" s="38"/>
      <c r="G480" s="38"/>
      <c r="H480" s="38"/>
      <c r="I480" s="38"/>
      <c r="J480" s="38"/>
    </row>
    <row r="481">
      <c r="A481" s="37"/>
      <c r="B481" s="37"/>
      <c r="C481" s="37"/>
      <c r="F481" s="38"/>
      <c r="G481" s="38"/>
      <c r="H481" s="38"/>
      <c r="I481" s="38"/>
      <c r="J481" s="38"/>
    </row>
    <row r="482">
      <c r="A482" s="37"/>
      <c r="B482" s="37"/>
      <c r="C482" s="37"/>
      <c r="F482" s="38"/>
      <c r="G482" s="38"/>
      <c r="H482" s="38"/>
      <c r="I482" s="38"/>
      <c r="J482" s="38"/>
    </row>
    <row r="483">
      <c r="A483" s="37"/>
      <c r="B483" s="37"/>
      <c r="C483" s="37"/>
      <c r="F483" s="38"/>
      <c r="G483" s="38"/>
      <c r="H483" s="38"/>
      <c r="I483" s="38"/>
      <c r="J483" s="38"/>
    </row>
    <row r="484">
      <c r="A484" s="37"/>
      <c r="B484" s="37"/>
      <c r="C484" s="37"/>
      <c r="F484" s="38"/>
      <c r="G484" s="38"/>
      <c r="H484" s="38"/>
      <c r="I484" s="38"/>
      <c r="J484" s="38"/>
    </row>
    <row r="485">
      <c r="A485" s="37"/>
      <c r="B485" s="37"/>
      <c r="C485" s="37"/>
      <c r="F485" s="38"/>
      <c r="G485" s="38"/>
      <c r="H485" s="38"/>
      <c r="I485" s="38"/>
      <c r="J485" s="38"/>
    </row>
    <row r="486">
      <c r="A486" s="37"/>
      <c r="B486" s="37"/>
      <c r="C486" s="37"/>
      <c r="F486" s="38"/>
      <c r="G486" s="38"/>
      <c r="H486" s="38"/>
      <c r="I486" s="38"/>
      <c r="J486" s="38"/>
    </row>
    <row r="487">
      <c r="A487" s="37"/>
      <c r="B487" s="37"/>
      <c r="C487" s="37"/>
      <c r="F487" s="38"/>
      <c r="G487" s="38"/>
      <c r="H487" s="38"/>
      <c r="I487" s="38"/>
      <c r="J487" s="38"/>
    </row>
    <row r="488">
      <c r="A488" s="37"/>
      <c r="B488" s="37"/>
      <c r="C488" s="37"/>
      <c r="F488" s="38"/>
      <c r="G488" s="38"/>
      <c r="H488" s="38"/>
      <c r="I488" s="38"/>
      <c r="J488" s="38"/>
    </row>
    <row r="489">
      <c r="A489" s="37"/>
      <c r="B489" s="37"/>
      <c r="C489" s="37"/>
      <c r="F489" s="38"/>
      <c r="G489" s="38"/>
      <c r="H489" s="38"/>
      <c r="I489" s="38"/>
      <c r="J489" s="38"/>
    </row>
    <row r="490">
      <c r="A490" s="37"/>
      <c r="B490" s="37"/>
      <c r="C490" s="37"/>
      <c r="F490" s="38"/>
      <c r="G490" s="38"/>
      <c r="H490" s="38"/>
      <c r="I490" s="38"/>
      <c r="J490" s="38"/>
    </row>
    <row r="491">
      <c r="A491" s="37"/>
      <c r="B491" s="37"/>
      <c r="C491" s="37"/>
      <c r="F491" s="38"/>
      <c r="G491" s="38"/>
      <c r="H491" s="38"/>
      <c r="I491" s="38"/>
      <c r="J491" s="38"/>
    </row>
    <row r="492">
      <c r="A492" s="37"/>
      <c r="B492" s="37"/>
      <c r="C492" s="37"/>
      <c r="F492" s="38"/>
      <c r="G492" s="38"/>
      <c r="H492" s="38"/>
      <c r="I492" s="38"/>
      <c r="J492" s="38"/>
    </row>
    <row r="493">
      <c r="A493" s="37"/>
      <c r="B493" s="37"/>
      <c r="C493" s="37"/>
      <c r="F493" s="38"/>
      <c r="G493" s="38"/>
      <c r="H493" s="38"/>
      <c r="I493" s="38"/>
      <c r="J493" s="38"/>
    </row>
    <row r="494">
      <c r="A494" s="37"/>
      <c r="B494" s="37"/>
      <c r="C494" s="37"/>
      <c r="F494" s="38"/>
      <c r="G494" s="38"/>
      <c r="H494" s="38"/>
      <c r="I494" s="38"/>
      <c r="J494" s="38"/>
    </row>
    <row r="495">
      <c r="A495" s="37"/>
      <c r="B495" s="37"/>
      <c r="C495" s="37"/>
      <c r="F495" s="38"/>
      <c r="G495" s="38"/>
      <c r="H495" s="38"/>
      <c r="I495" s="38"/>
      <c r="J495" s="38"/>
    </row>
    <row r="496">
      <c r="A496" s="37"/>
      <c r="B496" s="37"/>
      <c r="C496" s="37"/>
      <c r="F496" s="38"/>
      <c r="G496" s="38"/>
      <c r="H496" s="38"/>
      <c r="I496" s="38"/>
      <c r="J496" s="38"/>
    </row>
    <row r="497">
      <c r="A497" s="37"/>
      <c r="B497" s="37"/>
      <c r="C497" s="37"/>
      <c r="F497" s="38"/>
      <c r="G497" s="38"/>
      <c r="H497" s="38"/>
      <c r="I497" s="38"/>
      <c r="J497" s="38"/>
    </row>
    <row r="498">
      <c r="A498" s="37"/>
      <c r="B498" s="37"/>
      <c r="C498" s="37"/>
      <c r="F498" s="38"/>
      <c r="G498" s="38"/>
      <c r="H498" s="38"/>
      <c r="I498" s="38"/>
      <c r="J498" s="38"/>
    </row>
    <row r="499">
      <c r="A499" s="37"/>
      <c r="B499" s="37"/>
      <c r="C499" s="37"/>
      <c r="F499" s="38"/>
      <c r="G499" s="38"/>
      <c r="H499" s="38"/>
      <c r="I499" s="38"/>
      <c r="J499" s="38"/>
    </row>
    <row r="500">
      <c r="A500" s="37"/>
      <c r="B500" s="37"/>
      <c r="C500" s="37"/>
      <c r="F500" s="38"/>
      <c r="G500" s="38"/>
      <c r="H500" s="38"/>
      <c r="I500" s="38"/>
      <c r="J500" s="38"/>
    </row>
    <row r="501">
      <c r="A501" s="37"/>
      <c r="B501" s="37"/>
      <c r="C501" s="37"/>
      <c r="F501" s="38"/>
      <c r="G501" s="38"/>
      <c r="H501" s="38"/>
      <c r="I501" s="38"/>
      <c r="J501" s="38"/>
    </row>
    <row r="502">
      <c r="A502" s="37"/>
      <c r="B502" s="37"/>
      <c r="C502" s="37"/>
      <c r="F502" s="38"/>
      <c r="G502" s="38"/>
      <c r="H502" s="38"/>
      <c r="I502" s="38"/>
      <c r="J502" s="38"/>
    </row>
    <row r="503">
      <c r="A503" s="37"/>
      <c r="B503" s="37"/>
      <c r="C503" s="37"/>
      <c r="F503" s="38"/>
      <c r="G503" s="38"/>
      <c r="H503" s="38"/>
      <c r="I503" s="38"/>
      <c r="J503" s="38"/>
    </row>
    <row r="504">
      <c r="A504" s="37"/>
      <c r="B504" s="37"/>
      <c r="C504" s="37"/>
      <c r="F504" s="38"/>
      <c r="G504" s="38"/>
      <c r="H504" s="38"/>
      <c r="I504" s="38"/>
      <c r="J504" s="38"/>
    </row>
    <row r="505">
      <c r="A505" s="37"/>
      <c r="B505" s="37"/>
      <c r="C505" s="37"/>
      <c r="F505" s="38"/>
      <c r="G505" s="38"/>
      <c r="H505" s="38"/>
      <c r="I505" s="38"/>
      <c r="J505" s="38"/>
    </row>
    <row r="506">
      <c r="A506" s="37"/>
      <c r="B506" s="37"/>
      <c r="C506" s="37"/>
      <c r="F506" s="38"/>
      <c r="G506" s="38"/>
      <c r="H506" s="38"/>
      <c r="I506" s="38"/>
      <c r="J506" s="38"/>
    </row>
    <row r="507">
      <c r="A507" s="37"/>
      <c r="B507" s="37"/>
      <c r="C507" s="37"/>
      <c r="F507" s="38"/>
      <c r="G507" s="38"/>
      <c r="H507" s="38"/>
      <c r="I507" s="38"/>
      <c r="J507" s="38"/>
    </row>
    <row r="508">
      <c r="A508" s="37"/>
      <c r="B508" s="37"/>
      <c r="C508" s="37"/>
      <c r="F508" s="38"/>
      <c r="G508" s="38"/>
      <c r="H508" s="38"/>
      <c r="I508" s="38"/>
      <c r="J508" s="38"/>
    </row>
    <row r="509">
      <c r="A509" s="37"/>
      <c r="B509" s="37"/>
      <c r="C509" s="37"/>
      <c r="F509" s="38"/>
      <c r="G509" s="38"/>
      <c r="H509" s="38"/>
      <c r="I509" s="38"/>
      <c r="J509" s="38"/>
    </row>
    <row r="510">
      <c r="A510" s="37"/>
      <c r="B510" s="37"/>
      <c r="C510" s="37"/>
      <c r="F510" s="38"/>
      <c r="G510" s="38"/>
      <c r="H510" s="38"/>
      <c r="I510" s="38"/>
      <c r="J510" s="38"/>
    </row>
    <row r="511">
      <c r="A511" s="37"/>
      <c r="B511" s="37"/>
      <c r="C511" s="37"/>
      <c r="F511" s="38"/>
      <c r="G511" s="38"/>
      <c r="H511" s="38"/>
      <c r="I511" s="38"/>
      <c r="J511" s="38"/>
    </row>
    <row r="512">
      <c r="A512" s="37"/>
      <c r="B512" s="37"/>
      <c r="C512" s="37"/>
      <c r="F512" s="38"/>
      <c r="G512" s="38"/>
      <c r="H512" s="38"/>
      <c r="I512" s="38"/>
      <c r="J512" s="38"/>
    </row>
    <row r="513">
      <c r="A513" s="37"/>
      <c r="B513" s="37"/>
      <c r="C513" s="37"/>
      <c r="F513" s="38"/>
      <c r="G513" s="38"/>
      <c r="H513" s="38"/>
      <c r="I513" s="38"/>
      <c r="J513" s="38"/>
    </row>
    <row r="514">
      <c r="A514" s="37"/>
      <c r="B514" s="37"/>
      <c r="C514" s="37"/>
      <c r="F514" s="38"/>
      <c r="G514" s="38"/>
      <c r="H514" s="38"/>
      <c r="I514" s="38"/>
      <c r="J514" s="38"/>
    </row>
    <row r="515">
      <c r="A515" s="37"/>
      <c r="B515" s="37"/>
      <c r="C515" s="37"/>
      <c r="F515" s="38"/>
      <c r="G515" s="38"/>
      <c r="H515" s="38"/>
      <c r="I515" s="38"/>
      <c r="J515" s="38"/>
    </row>
    <row r="516">
      <c r="A516" s="37"/>
      <c r="B516" s="37"/>
      <c r="C516" s="37"/>
      <c r="F516" s="38"/>
      <c r="G516" s="38"/>
      <c r="H516" s="38"/>
      <c r="I516" s="38"/>
      <c r="J516" s="38"/>
    </row>
    <row r="517">
      <c r="A517" s="37"/>
      <c r="B517" s="37"/>
      <c r="C517" s="37"/>
      <c r="F517" s="38"/>
      <c r="G517" s="38"/>
      <c r="H517" s="38"/>
      <c r="I517" s="38"/>
      <c r="J517" s="38"/>
    </row>
    <row r="518">
      <c r="A518" s="37"/>
      <c r="B518" s="37"/>
      <c r="C518" s="37"/>
      <c r="F518" s="38"/>
      <c r="G518" s="38"/>
      <c r="H518" s="38"/>
      <c r="I518" s="38"/>
      <c r="J518" s="38"/>
    </row>
    <row r="519">
      <c r="A519" s="37"/>
      <c r="B519" s="37"/>
      <c r="C519" s="37"/>
      <c r="F519" s="38"/>
      <c r="G519" s="38"/>
      <c r="H519" s="38"/>
      <c r="I519" s="38"/>
      <c r="J519" s="38"/>
    </row>
    <row r="520">
      <c r="A520" s="37"/>
      <c r="B520" s="37"/>
      <c r="C520" s="37"/>
      <c r="F520" s="38"/>
      <c r="G520" s="38"/>
      <c r="H520" s="38"/>
      <c r="I520" s="38"/>
      <c r="J520" s="38"/>
    </row>
    <row r="521">
      <c r="A521" s="37"/>
      <c r="B521" s="37"/>
      <c r="C521" s="37"/>
      <c r="F521" s="38"/>
      <c r="G521" s="38"/>
      <c r="H521" s="38"/>
      <c r="I521" s="38"/>
      <c r="J521" s="38"/>
    </row>
    <row r="522">
      <c r="A522" s="37"/>
      <c r="B522" s="37"/>
      <c r="C522" s="37"/>
      <c r="F522" s="38"/>
      <c r="G522" s="38"/>
      <c r="H522" s="38"/>
      <c r="I522" s="38"/>
      <c r="J522" s="38"/>
    </row>
    <row r="523">
      <c r="A523" s="37"/>
      <c r="B523" s="37"/>
      <c r="C523" s="37"/>
      <c r="F523" s="38"/>
      <c r="G523" s="38"/>
      <c r="H523" s="38"/>
      <c r="I523" s="38"/>
      <c r="J523" s="38"/>
    </row>
    <row r="524">
      <c r="A524" s="37"/>
      <c r="B524" s="37"/>
      <c r="C524" s="37"/>
      <c r="F524" s="38"/>
      <c r="G524" s="38"/>
      <c r="H524" s="38"/>
      <c r="I524" s="38"/>
      <c r="J524" s="38"/>
    </row>
    <row r="525">
      <c r="A525" s="37"/>
      <c r="B525" s="37"/>
      <c r="C525" s="37"/>
      <c r="F525" s="38"/>
      <c r="G525" s="38"/>
      <c r="H525" s="38"/>
      <c r="I525" s="38"/>
      <c r="J525" s="38"/>
    </row>
    <row r="526">
      <c r="A526" s="37"/>
      <c r="B526" s="37"/>
      <c r="C526" s="37"/>
      <c r="F526" s="38"/>
      <c r="G526" s="38"/>
      <c r="H526" s="38"/>
      <c r="I526" s="38"/>
      <c r="J526" s="38"/>
    </row>
    <row r="527">
      <c r="A527" s="37"/>
      <c r="B527" s="37"/>
      <c r="C527" s="37"/>
      <c r="F527" s="38"/>
      <c r="G527" s="38"/>
      <c r="H527" s="38"/>
      <c r="I527" s="38"/>
      <c r="J527" s="38"/>
    </row>
    <row r="528">
      <c r="A528" s="37"/>
      <c r="B528" s="37"/>
      <c r="C528" s="37"/>
      <c r="F528" s="38"/>
      <c r="G528" s="38"/>
      <c r="H528" s="38"/>
      <c r="I528" s="38"/>
      <c r="J528" s="38"/>
    </row>
    <row r="529">
      <c r="A529" s="37"/>
      <c r="B529" s="37"/>
      <c r="C529" s="37"/>
      <c r="F529" s="38"/>
      <c r="G529" s="38"/>
      <c r="H529" s="38"/>
      <c r="I529" s="38"/>
      <c r="J529" s="38"/>
    </row>
    <row r="530">
      <c r="A530" s="37"/>
      <c r="B530" s="37"/>
      <c r="C530" s="37"/>
      <c r="F530" s="38"/>
      <c r="G530" s="38"/>
      <c r="H530" s="38"/>
      <c r="I530" s="38"/>
      <c r="J530" s="38"/>
    </row>
    <row r="531">
      <c r="A531" s="37"/>
      <c r="B531" s="37"/>
      <c r="C531" s="37"/>
      <c r="F531" s="38"/>
      <c r="G531" s="38"/>
      <c r="H531" s="38"/>
      <c r="I531" s="38"/>
      <c r="J531" s="38"/>
    </row>
    <row r="532">
      <c r="A532" s="37"/>
      <c r="B532" s="37"/>
      <c r="C532" s="37"/>
      <c r="F532" s="38"/>
      <c r="G532" s="38"/>
      <c r="H532" s="38"/>
      <c r="I532" s="38"/>
      <c r="J532" s="38"/>
    </row>
    <row r="533">
      <c r="A533" s="37"/>
      <c r="B533" s="37"/>
      <c r="C533" s="37"/>
      <c r="F533" s="38"/>
      <c r="G533" s="38"/>
      <c r="H533" s="38"/>
      <c r="I533" s="38"/>
      <c r="J533" s="38"/>
    </row>
    <row r="534">
      <c r="A534" s="37"/>
      <c r="B534" s="37"/>
      <c r="C534" s="37"/>
      <c r="F534" s="38"/>
      <c r="G534" s="38"/>
      <c r="H534" s="38"/>
      <c r="I534" s="38"/>
      <c r="J534" s="38"/>
    </row>
    <row r="535">
      <c r="A535" s="37"/>
      <c r="B535" s="37"/>
      <c r="C535" s="37"/>
      <c r="F535" s="38"/>
      <c r="G535" s="38"/>
      <c r="H535" s="38"/>
      <c r="I535" s="38"/>
      <c r="J535" s="38"/>
    </row>
    <row r="536">
      <c r="A536" s="37"/>
      <c r="B536" s="37"/>
      <c r="C536" s="37"/>
      <c r="F536" s="38"/>
      <c r="G536" s="38"/>
      <c r="H536" s="38"/>
      <c r="I536" s="38"/>
      <c r="J536" s="38"/>
    </row>
    <row r="537">
      <c r="A537" s="37"/>
      <c r="B537" s="37"/>
      <c r="C537" s="37"/>
      <c r="F537" s="38"/>
      <c r="G537" s="38"/>
      <c r="H537" s="38"/>
      <c r="I537" s="38"/>
      <c r="J537" s="38"/>
    </row>
    <row r="538">
      <c r="A538" s="37"/>
      <c r="B538" s="37"/>
      <c r="C538" s="37"/>
      <c r="F538" s="38"/>
      <c r="G538" s="38"/>
      <c r="H538" s="38"/>
      <c r="I538" s="38"/>
      <c r="J538" s="38"/>
    </row>
    <row r="539">
      <c r="A539" s="37"/>
      <c r="B539" s="37"/>
      <c r="C539" s="37"/>
      <c r="F539" s="38"/>
      <c r="G539" s="38"/>
      <c r="H539" s="38"/>
      <c r="I539" s="38"/>
      <c r="J539" s="38"/>
    </row>
    <row r="540">
      <c r="A540" s="37"/>
      <c r="B540" s="37"/>
      <c r="C540" s="37"/>
      <c r="F540" s="38"/>
      <c r="G540" s="38"/>
      <c r="H540" s="38"/>
      <c r="I540" s="38"/>
      <c r="J540" s="38"/>
    </row>
    <row r="541">
      <c r="A541" s="37"/>
      <c r="B541" s="37"/>
      <c r="C541" s="37"/>
      <c r="F541" s="38"/>
      <c r="G541" s="38"/>
      <c r="H541" s="38"/>
      <c r="I541" s="38"/>
      <c r="J541" s="38"/>
    </row>
    <row r="542">
      <c r="A542" s="37"/>
      <c r="B542" s="37"/>
      <c r="C542" s="37"/>
      <c r="F542" s="38"/>
      <c r="G542" s="38"/>
      <c r="H542" s="38"/>
      <c r="I542" s="38"/>
      <c r="J542" s="38"/>
    </row>
    <row r="543">
      <c r="A543" s="37"/>
      <c r="B543" s="37"/>
      <c r="C543" s="37"/>
      <c r="F543" s="38"/>
      <c r="G543" s="38"/>
      <c r="H543" s="38"/>
      <c r="I543" s="38"/>
      <c r="J543" s="38"/>
    </row>
    <row r="544">
      <c r="A544" s="37"/>
      <c r="B544" s="37"/>
      <c r="C544" s="37"/>
      <c r="F544" s="38"/>
      <c r="G544" s="38"/>
      <c r="H544" s="38"/>
      <c r="I544" s="38"/>
      <c r="J544" s="38"/>
    </row>
    <row r="545">
      <c r="A545" s="37"/>
      <c r="B545" s="37"/>
      <c r="C545" s="37"/>
      <c r="F545" s="38"/>
      <c r="G545" s="38"/>
      <c r="H545" s="38"/>
      <c r="I545" s="38"/>
      <c r="J545" s="38"/>
    </row>
    <row r="546">
      <c r="A546" s="37"/>
      <c r="B546" s="37"/>
      <c r="C546" s="37"/>
      <c r="F546" s="38"/>
      <c r="G546" s="38"/>
      <c r="H546" s="38"/>
      <c r="I546" s="38"/>
      <c r="J546" s="38"/>
    </row>
    <row r="547">
      <c r="A547" s="37"/>
      <c r="B547" s="37"/>
      <c r="C547" s="37"/>
      <c r="F547" s="38"/>
      <c r="G547" s="38"/>
      <c r="H547" s="38"/>
      <c r="I547" s="38"/>
      <c r="J547" s="38"/>
    </row>
    <row r="548">
      <c r="A548" s="37"/>
      <c r="B548" s="37"/>
      <c r="C548" s="37"/>
      <c r="F548" s="38"/>
      <c r="G548" s="38"/>
      <c r="H548" s="38"/>
      <c r="I548" s="38"/>
      <c r="J548" s="38"/>
    </row>
    <row r="549">
      <c r="A549" s="37"/>
      <c r="B549" s="37"/>
      <c r="C549" s="37"/>
      <c r="F549" s="38"/>
      <c r="G549" s="38"/>
      <c r="H549" s="38"/>
      <c r="I549" s="38"/>
      <c r="J549" s="38"/>
    </row>
    <row r="550">
      <c r="A550" s="37"/>
      <c r="B550" s="37"/>
      <c r="C550" s="37"/>
      <c r="F550" s="38"/>
      <c r="G550" s="38"/>
      <c r="H550" s="38"/>
      <c r="I550" s="38"/>
      <c r="J550" s="38"/>
    </row>
    <row r="551">
      <c r="A551" s="37"/>
      <c r="B551" s="37"/>
      <c r="C551" s="37"/>
      <c r="F551" s="38"/>
      <c r="G551" s="38"/>
      <c r="H551" s="38"/>
      <c r="I551" s="38"/>
      <c r="J551" s="38"/>
    </row>
    <row r="552">
      <c r="A552" s="37"/>
      <c r="B552" s="37"/>
      <c r="C552" s="37"/>
      <c r="F552" s="38"/>
      <c r="G552" s="38"/>
      <c r="H552" s="38"/>
      <c r="I552" s="38"/>
      <c r="J552" s="38"/>
    </row>
    <row r="553">
      <c r="A553" s="37"/>
      <c r="B553" s="37"/>
      <c r="C553" s="37"/>
      <c r="F553" s="38"/>
      <c r="G553" s="38"/>
      <c r="H553" s="38"/>
      <c r="I553" s="38"/>
      <c r="J553" s="38"/>
    </row>
    <row r="554">
      <c r="A554" s="37"/>
      <c r="B554" s="37"/>
      <c r="C554" s="37"/>
      <c r="F554" s="38"/>
      <c r="G554" s="38"/>
      <c r="H554" s="38"/>
      <c r="I554" s="38"/>
      <c r="J554" s="38"/>
    </row>
    <row r="555">
      <c r="A555" s="37"/>
      <c r="B555" s="37"/>
      <c r="C555" s="37"/>
      <c r="F555" s="38"/>
      <c r="G555" s="38"/>
      <c r="H555" s="38"/>
      <c r="I555" s="38"/>
      <c r="J555" s="38"/>
    </row>
    <row r="556">
      <c r="A556" s="37"/>
      <c r="B556" s="37"/>
      <c r="C556" s="37"/>
      <c r="F556" s="38"/>
      <c r="G556" s="38"/>
      <c r="H556" s="38"/>
      <c r="I556" s="38"/>
      <c r="J556" s="38"/>
    </row>
    <row r="557">
      <c r="A557" s="37"/>
      <c r="B557" s="37"/>
      <c r="C557" s="37"/>
      <c r="F557" s="38"/>
      <c r="G557" s="38"/>
      <c r="H557" s="38"/>
      <c r="I557" s="38"/>
      <c r="J557" s="38"/>
    </row>
    <row r="558">
      <c r="A558" s="37"/>
      <c r="B558" s="37"/>
      <c r="C558" s="37"/>
      <c r="F558" s="38"/>
      <c r="G558" s="38"/>
      <c r="H558" s="38"/>
      <c r="I558" s="38"/>
      <c r="J558" s="38"/>
    </row>
    <row r="559">
      <c r="A559" s="37"/>
      <c r="B559" s="37"/>
      <c r="C559" s="37"/>
      <c r="F559" s="38"/>
      <c r="G559" s="38"/>
      <c r="H559" s="38"/>
      <c r="I559" s="38"/>
      <c r="J559" s="38"/>
    </row>
    <row r="560">
      <c r="A560" s="37"/>
      <c r="B560" s="37"/>
      <c r="C560" s="37"/>
      <c r="F560" s="38"/>
      <c r="G560" s="38"/>
      <c r="H560" s="38"/>
      <c r="I560" s="38"/>
      <c r="J560" s="38"/>
    </row>
    <row r="561">
      <c r="A561" s="37"/>
      <c r="B561" s="37"/>
      <c r="C561" s="37"/>
      <c r="F561" s="38"/>
      <c r="G561" s="38"/>
      <c r="H561" s="38"/>
      <c r="I561" s="38"/>
      <c r="J561" s="38"/>
    </row>
    <row r="562">
      <c r="A562" s="37"/>
      <c r="B562" s="37"/>
      <c r="C562" s="37"/>
      <c r="F562" s="38"/>
      <c r="G562" s="38"/>
      <c r="H562" s="38"/>
      <c r="I562" s="38"/>
      <c r="J562" s="38"/>
    </row>
    <row r="563">
      <c r="A563" s="37"/>
      <c r="B563" s="37"/>
      <c r="C563" s="37"/>
      <c r="F563" s="38"/>
      <c r="G563" s="38"/>
      <c r="H563" s="38"/>
      <c r="I563" s="38"/>
      <c r="J563" s="38"/>
    </row>
    <row r="564">
      <c r="A564" s="37"/>
      <c r="B564" s="37"/>
      <c r="C564" s="37"/>
      <c r="F564" s="38"/>
      <c r="G564" s="38"/>
      <c r="H564" s="38"/>
      <c r="I564" s="38"/>
      <c r="J564" s="38"/>
    </row>
    <row r="565">
      <c r="A565" s="37"/>
      <c r="B565" s="37"/>
      <c r="C565" s="37"/>
      <c r="F565" s="38"/>
      <c r="G565" s="38"/>
      <c r="H565" s="38"/>
      <c r="I565" s="38"/>
      <c r="J565" s="38"/>
    </row>
    <row r="566">
      <c r="A566" s="37"/>
      <c r="B566" s="37"/>
      <c r="C566" s="37"/>
      <c r="F566" s="38"/>
      <c r="G566" s="38"/>
      <c r="H566" s="38"/>
      <c r="I566" s="38"/>
      <c r="J566" s="38"/>
    </row>
    <row r="567">
      <c r="A567" s="37"/>
      <c r="B567" s="37"/>
      <c r="C567" s="37"/>
      <c r="F567" s="38"/>
      <c r="G567" s="38"/>
      <c r="H567" s="38"/>
      <c r="I567" s="38"/>
      <c r="J567" s="38"/>
    </row>
    <row r="568">
      <c r="A568" s="37"/>
      <c r="B568" s="37"/>
      <c r="C568" s="37"/>
      <c r="F568" s="38"/>
      <c r="G568" s="38"/>
      <c r="H568" s="38"/>
      <c r="I568" s="38"/>
      <c r="J568" s="38"/>
    </row>
    <row r="569">
      <c r="A569" s="37"/>
      <c r="B569" s="37"/>
      <c r="C569" s="37"/>
      <c r="F569" s="38"/>
      <c r="G569" s="38"/>
      <c r="H569" s="38"/>
      <c r="I569" s="38"/>
      <c r="J569" s="38"/>
    </row>
    <row r="570">
      <c r="A570" s="37"/>
      <c r="B570" s="37"/>
      <c r="C570" s="37"/>
      <c r="F570" s="38"/>
      <c r="G570" s="38"/>
      <c r="H570" s="38"/>
      <c r="I570" s="38"/>
      <c r="J570" s="38"/>
    </row>
    <row r="571">
      <c r="A571" s="37"/>
      <c r="B571" s="37"/>
      <c r="C571" s="37"/>
      <c r="F571" s="38"/>
      <c r="G571" s="38"/>
      <c r="H571" s="38"/>
      <c r="I571" s="38"/>
      <c r="J571" s="38"/>
    </row>
    <row r="572">
      <c r="A572" s="37"/>
      <c r="B572" s="37"/>
      <c r="C572" s="37"/>
      <c r="F572" s="38"/>
      <c r="G572" s="38"/>
      <c r="H572" s="38"/>
      <c r="I572" s="38"/>
      <c r="J572" s="38"/>
    </row>
    <row r="573">
      <c r="A573" s="37"/>
      <c r="B573" s="37"/>
      <c r="C573" s="37"/>
      <c r="F573" s="38"/>
      <c r="G573" s="38"/>
      <c r="H573" s="38"/>
      <c r="I573" s="38"/>
      <c r="J573" s="38"/>
    </row>
    <row r="574">
      <c r="A574" s="37"/>
      <c r="B574" s="37"/>
      <c r="C574" s="37"/>
      <c r="F574" s="38"/>
      <c r="G574" s="38"/>
      <c r="H574" s="38"/>
      <c r="I574" s="38"/>
      <c r="J574" s="38"/>
    </row>
    <row r="575">
      <c r="A575" s="37"/>
      <c r="B575" s="37"/>
      <c r="C575" s="37"/>
      <c r="F575" s="38"/>
      <c r="G575" s="38"/>
      <c r="H575" s="38"/>
      <c r="I575" s="38"/>
      <c r="J575" s="38"/>
    </row>
    <row r="576">
      <c r="A576" s="37"/>
      <c r="B576" s="37"/>
      <c r="C576" s="37"/>
      <c r="F576" s="38"/>
      <c r="G576" s="38"/>
      <c r="H576" s="38"/>
      <c r="I576" s="38"/>
      <c r="J576" s="38"/>
    </row>
    <row r="577">
      <c r="A577" s="37"/>
      <c r="B577" s="37"/>
      <c r="C577" s="37"/>
      <c r="F577" s="38"/>
      <c r="G577" s="38"/>
      <c r="H577" s="38"/>
      <c r="I577" s="38"/>
      <c r="J577" s="38"/>
    </row>
    <row r="578">
      <c r="A578" s="37"/>
      <c r="B578" s="37"/>
      <c r="C578" s="37"/>
      <c r="F578" s="38"/>
      <c r="G578" s="38"/>
      <c r="H578" s="38"/>
      <c r="I578" s="38"/>
      <c r="J578" s="38"/>
    </row>
    <row r="579">
      <c r="A579" s="37"/>
      <c r="B579" s="37"/>
      <c r="C579" s="37"/>
      <c r="F579" s="38"/>
      <c r="G579" s="38"/>
      <c r="H579" s="38"/>
      <c r="I579" s="38"/>
      <c r="J579" s="38"/>
    </row>
    <row r="580">
      <c r="A580" s="37"/>
      <c r="B580" s="37"/>
      <c r="C580" s="37"/>
      <c r="F580" s="38"/>
      <c r="G580" s="38"/>
      <c r="H580" s="38"/>
      <c r="I580" s="38"/>
      <c r="J580" s="38"/>
    </row>
    <row r="581">
      <c r="A581" s="37"/>
      <c r="B581" s="37"/>
      <c r="C581" s="37"/>
      <c r="F581" s="38"/>
      <c r="G581" s="38"/>
      <c r="H581" s="38"/>
      <c r="I581" s="38"/>
      <c r="J581" s="38"/>
    </row>
    <row r="582">
      <c r="A582" s="37"/>
      <c r="B582" s="37"/>
      <c r="C582" s="37"/>
      <c r="F582" s="38"/>
      <c r="G582" s="38"/>
      <c r="H582" s="38"/>
      <c r="I582" s="38"/>
      <c r="J582" s="38"/>
    </row>
    <row r="583">
      <c r="A583" s="37"/>
      <c r="B583" s="37"/>
      <c r="C583" s="37"/>
      <c r="F583" s="38"/>
      <c r="G583" s="38"/>
      <c r="H583" s="38"/>
      <c r="I583" s="38"/>
      <c r="J583" s="38"/>
    </row>
    <row r="584">
      <c r="A584" s="37"/>
      <c r="B584" s="37"/>
      <c r="C584" s="37"/>
      <c r="F584" s="38"/>
      <c r="G584" s="38"/>
      <c r="H584" s="38"/>
      <c r="I584" s="38"/>
      <c r="J584" s="38"/>
    </row>
    <row r="585">
      <c r="A585" s="37"/>
      <c r="B585" s="37"/>
      <c r="C585" s="37"/>
      <c r="F585" s="38"/>
      <c r="G585" s="38"/>
      <c r="H585" s="38"/>
      <c r="I585" s="38"/>
      <c r="J585" s="38"/>
    </row>
    <row r="586">
      <c r="A586" s="37"/>
      <c r="B586" s="37"/>
      <c r="C586" s="37"/>
      <c r="F586" s="38"/>
      <c r="G586" s="38"/>
      <c r="H586" s="38"/>
      <c r="I586" s="38"/>
      <c r="J586" s="38"/>
    </row>
    <row r="587">
      <c r="A587" s="37"/>
      <c r="B587" s="37"/>
      <c r="C587" s="37"/>
      <c r="F587" s="38"/>
      <c r="G587" s="38"/>
      <c r="H587" s="38"/>
      <c r="I587" s="38"/>
      <c r="J587" s="38"/>
    </row>
    <row r="588">
      <c r="A588" s="37"/>
      <c r="B588" s="37"/>
      <c r="C588" s="37"/>
      <c r="F588" s="38"/>
      <c r="G588" s="38"/>
      <c r="H588" s="38"/>
      <c r="I588" s="38"/>
      <c r="J588" s="38"/>
    </row>
    <row r="589">
      <c r="A589" s="37"/>
      <c r="B589" s="37"/>
      <c r="C589" s="37"/>
      <c r="F589" s="38"/>
      <c r="G589" s="38"/>
      <c r="H589" s="38"/>
      <c r="I589" s="38"/>
      <c r="J589" s="38"/>
    </row>
    <row r="590">
      <c r="A590" s="37"/>
      <c r="B590" s="37"/>
      <c r="C590" s="37"/>
      <c r="F590" s="38"/>
      <c r="G590" s="38"/>
      <c r="H590" s="38"/>
      <c r="I590" s="38"/>
      <c r="J590" s="38"/>
    </row>
    <row r="591">
      <c r="A591" s="37"/>
      <c r="B591" s="37"/>
      <c r="C591" s="37"/>
      <c r="F591" s="38"/>
      <c r="G591" s="38"/>
      <c r="H591" s="38"/>
      <c r="I591" s="38"/>
      <c r="J591" s="38"/>
    </row>
    <row r="592">
      <c r="A592" s="37"/>
      <c r="B592" s="37"/>
      <c r="C592" s="37"/>
      <c r="F592" s="38"/>
      <c r="G592" s="38"/>
      <c r="H592" s="38"/>
      <c r="I592" s="38"/>
      <c r="J592" s="38"/>
    </row>
    <row r="593">
      <c r="A593" s="37"/>
      <c r="B593" s="37"/>
      <c r="C593" s="37"/>
      <c r="F593" s="38"/>
      <c r="G593" s="38"/>
      <c r="H593" s="38"/>
      <c r="I593" s="38"/>
      <c r="J593" s="38"/>
    </row>
    <row r="594">
      <c r="A594" s="37"/>
      <c r="B594" s="37"/>
      <c r="C594" s="37"/>
      <c r="F594" s="38"/>
      <c r="G594" s="38"/>
      <c r="H594" s="38"/>
      <c r="I594" s="38"/>
      <c r="J594" s="38"/>
    </row>
    <row r="595">
      <c r="A595" s="37"/>
      <c r="B595" s="37"/>
      <c r="C595" s="37"/>
      <c r="F595" s="38"/>
      <c r="G595" s="38"/>
      <c r="H595" s="38"/>
      <c r="I595" s="38"/>
      <c r="J595" s="38"/>
    </row>
    <row r="596">
      <c r="A596" s="37"/>
      <c r="B596" s="37"/>
      <c r="C596" s="37"/>
      <c r="F596" s="38"/>
      <c r="G596" s="38"/>
      <c r="H596" s="38"/>
      <c r="I596" s="38"/>
      <c r="J596" s="38"/>
    </row>
    <row r="597">
      <c r="A597" s="37"/>
      <c r="B597" s="37"/>
      <c r="C597" s="37"/>
      <c r="F597" s="38"/>
      <c r="G597" s="38"/>
      <c r="H597" s="38"/>
      <c r="I597" s="38"/>
      <c r="J597" s="38"/>
    </row>
    <row r="598">
      <c r="A598" s="37"/>
      <c r="B598" s="37"/>
      <c r="C598" s="37"/>
      <c r="F598" s="38"/>
      <c r="G598" s="38"/>
      <c r="H598" s="38"/>
      <c r="I598" s="38"/>
      <c r="J598" s="38"/>
    </row>
    <row r="599">
      <c r="A599" s="37"/>
      <c r="B599" s="37"/>
      <c r="C599" s="37"/>
      <c r="F599" s="38"/>
      <c r="G599" s="38"/>
      <c r="H599" s="38"/>
      <c r="I599" s="38"/>
      <c r="J599" s="38"/>
    </row>
    <row r="600">
      <c r="A600" s="37"/>
      <c r="B600" s="37"/>
      <c r="C600" s="37"/>
      <c r="F600" s="38"/>
      <c r="G600" s="38"/>
      <c r="H600" s="38"/>
      <c r="I600" s="38"/>
      <c r="J600" s="38"/>
    </row>
    <row r="601">
      <c r="A601" s="37"/>
      <c r="B601" s="37"/>
      <c r="C601" s="37"/>
      <c r="F601" s="38"/>
      <c r="G601" s="38"/>
      <c r="H601" s="38"/>
      <c r="I601" s="38"/>
      <c r="J601" s="38"/>
    </row>
    <row r="602">
      <c r="A602" s="37"/>
      <c r="B602" s="37"/>
      <c r="C602" s="37"/>
      <c r="F602" s="38"/>
      <c r="G602" s="38"/>
      <c r="H602" s="38"/>
      <c r="I602" s="38"/>
      <c r="J602" s="38"/>
    </row>
    <row r="603">
      <c r="A603" s="37"/>
      <c r="B603" s="37"/>
      <c r="C603" s="37"/>
      <c r="F603" s="38"/>
      <c r="G603" s="38"/>
      <c r="H603" s="38"/>
      <c r="I603" s="38"/>
      <c r="J603" s="38"/>
    </row>
    <row r="604">
      <c r="A604" s="37"/>
      <c r="B604" s="37"/>
      <c r="C604" s="37"/>
      <c r="F604" s="38"/>
      <c r="G604" s="38"/>
      <c r="H604" s="38"/>
      <c r="I604" s="38"/>
      <c r="J604" s="38"/>
    </row>
    <row r="605">
      <c r="A605" s="37"/>
      <c r="B605" s="37"/>
      <c r="C605" s="37"/>
      <c r="F605" s="38"/>
      <c r="G605" s="38"/>
      <c r="H605" s="38"/>
      <c r="I605" s="38"/>
      <c r="J605" s="38"/>
    </row>
    <row r="606">
      <c r="A606" s="37"/>
      <c r="B606" s="37"/>
      <c r="C606" s="37"/>
      <c r="F606" s="38"/>
      <c r="G606" s="38"/>
      <c r="H606" s="38"/>
      <c r="I606" s="38"/>
      <c r="J606" s="38"/>
    </row>
    <row r="607">
      <c r="A607" s="37"/>
      <c r="B607" s="37"/>
      <c r="C607" s="37"/>
      <c r="F607" s="38"/>
      <c r="G607" s="38"/>
      <c r="H607" s="38"/>
      <c r="I607" s="38"/>
      <c r="J607" s="38"/>
    </row>
    <row r="608">
      <c r="A608" s="37"/>
      <c r="B608" s="37"/>
      <c r="C608" s="37"/>
      <c r="F608" s="38"/>
      <c r="G608" s="38"/>
      <c r="H608" s="38"/>
      <c r="I608" s="38"/>
      <c r="J608" s="38"/>
    </row>
    <row r="609">
      <c r="A609" s="37"/>
      <c r="B609" s="37"/>
      <c r="C609" s="37"/>
      <c r="F609" s="38"/>
      <c r="G609" s="38"/>
      <c r="H609" s="38"/>
      <c r="I609" s="38"/>
      <c r="J609" s="38"/>
    </row>
    <row r="610">
      <c r="A610" s="37"/>
      <c r="B610" s="37"/>
      <c r="C610" s="37"/>
      <c r="F610" s="38"/>
      <c r="G610" s="38"/>
      <c r="H610" s="38"/>
      <c r="I610" s="38"/>
      <c r="J610" s="38"/>
    </row>
    <row r="611">
      <c r="A611" s="37"/>
      <c r="B611" s="37"/>
      <c r="C611" s="37"/>
      <c r="F611" s="38"/>
      <c r="G611" s="38"/>
      <c r="H611" s="38"/>
      <c r="I611" s="38"/>
      <c r="J611" s="38"/>
    </row>
    <row r="612">
      <c r="A612" s="37"/>
      <c r="B612" s="37"/>
      <c r="C612" s="37"/>
      <c r="F612" s="38"/>
      <c r="G612" s="38"/>
      <c r="H612" s="38"/>
      <c r="I612" s="38"/>
      <c r="J612" s="38"/>
    </row>
    <row r="613">
      <c r="A613" s="37"/>
      <c r="B613" s="37"/>
      <c r="C613" s="37"/>
      <c r="F613" s="38"/>
      <c r="G613" s="38"/>
      <c r="H613" s="38"/>
      <c r="I613" s="38"/>
      <c r="J613" s="38"/>
    </row>
    <row r="614">
      <c r="A614" s="37"/>
      <c r="B614" s="37"/>
      <c r="C614" s="37"/>
      <c r="F614" s="38"/>
      <c r="G614" s="38"/>
      <c r="H614" s="38"/>
      <c r="I614" s="38"/>
      <c r="J614" s="38"/>
    </row>
    <row r="615">
      <c r="A615" s="37"/>
      <c r="B615" s="37"/>
      <c r="C615" s="37"/>
      <c r="F615" s="38"/>
      <c r="G615" s="38"/>
      <c r="H615" s="38"/>
      <c r="I615" s="38"/>
      <c r="J615" s="38"/>
    </row>
    <row r="616">
      <c r="A616" s="37"/>
      <c r="B616" s="37"/>
      <c r="C616" s="37"/>
      <c r="F616" s="38"/>
      <c r="G616" s="38"/>
      <c r="H616" s="38"/>
      <c r="I616" s="38"/>
      <c r="J616" s="38"/>
    </row>
    <row r="617">
      <c r="A617" s="37"/>
      <c r="B617" s="37"/>
      <c r="C617" s="37"/>
      <c r="F617" s="38"/>
      <c r="G617" s="38"/>
      <c r="H617" s="38"/>
      <c r="I617" s="38"/>
      <c r="J617" s="38"/>
    </row>
    <row r="618">
      <c r="A618" s="37"/>
      <c r="B618" s="37"/>
      <c r="C618" s="37"/>
      <c r="F618" s="38"/>
      <c r="G618" s="38"/>
      <c r="H618" s="38"/>
      <c r="I618" s="38"/>
      <c r="J618" s="38"/>
    </row>
    <row r="619">
      <c r="A619" s="37"/>
      <c r="B619" s="37"/>
      <c r="C619" s="37"/>
      <c r="F619" s="38"/>
      <c r="G619" s="38"/>
      <c r="H619" s="38"/>
      <c r="I619" s="38"/>
      <c r="J619" s="38"/>
    </row>
    <row r="620">
      <c r="A620" s="37"/>
      <c r="B620" s="37"/>
      <c r="C620" s="37"/>
      <c r="F620" s="38"/>
      <c r="G620" s="38"/>
      <c r="H620" s="38"/>
      <c r="I620" s="38"/>
      <c r="J620" s="38"/>
    </row>
    <row r="621">
      <c r="A621" s="37"/>
      <c r="B621" s="37"/>
      <c r="C621" s="37"/>
      <c r="F621" s="38"/>
      <c r="G621" s="38"/>
      <c r="H621" s="38"/>
      <c r="I621" s="38"/>
      <c r="J621" s="38"/>
    </row>
    <row r="622">
      <c r="A622" s="37"/>
      <c r="B622" s="37"/>
      <c r="C622" s="37"/>
      <c r="F622" s="38"/>
      <c r="G622" s="38"/>
      <c r="H622" s="38"/>
      <c r="I622" s="38"/>
      <c r="J622" s="38"/>
    </row>
    <row r="623">
      <c r="A623" s="37"/>
      <c r="B623" s="37"/>
      <c r="C623" s="37"/>
      <c r="F623" s="38"/>
      <c r="G623" s="38"/>
      <c r="H623" s="38"/>
      <c r="I623" s="38"/>
      <c r="J623" s="38"/>
    </row>
    <row r="624">
      <c r="A624" s="37"/>
      <c r="B624" s="37"/>
      <c r="C624" s="37"/>
      <c r="F624" s="38"/>
      <c r="G624" s="38"/>
      <c r="H624" s="38"/>
      <c r="I624" s="38"/>
      <c r="J624" s="38"/>
    </row>
    <row r="625">
      <c r="A625" s="37"/>
      <c r="B625" s="37"/>
      <c r="C625" s="37"/>
      <c r="F625" s="38"/>
      <c r="G625" s="38"/>
      <c r="H625" s="38"/>
      <c r="I625" s="38"/>
      <c r="J625" s="38"/>
    </row>
    <row r="626">
      <c r="A626" s="37"/>
      <c r="B626" s="37"/>
      <c r="C626" s="37"/>
      <c r="F626" s="38"/>
      <c r="G626" s="38"/>
      <c r="H626" s="38"/>
      <c r="I626" s="38"/>
      <c r="J626" s="38"/>
    </row>
    <row r="627">
      <c r="A627" s="37"/>
      <c r="B627" s="37"/>
      <c r="C627" s="37"/>
      <c r="F627" s="38"/>
      <c r="G627" s="38"/>
      <c r="H627" s="38"/>
      <c r="I627" s="38"/>
      <c r="J627" s="38"/>
    </row>
    <row r="628">
      <c r="A628" s="37"/>
      <c r="B628" s="37"/>
      <c r="C628" s="37"/>
      <c r="F628" s="38"/>
      <c r="G628" s="38"/>
      <c r="H628" s="38"/>
      <c r="I628" s="38"/>
      <c r="J628" s="38"/>
    </row>
    <row r="629">
      <c r="A629" s="37"/>
      <c r="B629" s="37"/>
      <c r="C629" s="37"/>
      <c r="F629" s="38"/>
      <c r="G629" s="38"/>
      <c r="H629" s="38"/>
      <c r="I629" s="38"/>
      <c r="J629" s="38"/>
    </row>
    <row r="630">
      <c r="A630" s="37"/>
      <c r="B630" s="37"/>
      <c r="C630" s="37"/>
      <c r="F630" s="38"/>
      <c r="G630" s="38"/>
      <c r="H630" s="38"/>
      <c r="I630" s="38"/>
      <c r="J630" s="38"/>
    </row>
    <row r="631">
      <c r="A631" s="37"/>
      <c r="B631" s="37"/>
      <c r="C631" s="37"/>
      <c r="F631" s="38"/>
      <c r="G631" s="38"/>
      <c r="H631" s="38"/>
      <c r="I631" s="38"/>
      <c r="J631" s="38"/>
    </row>
    <row r="632">
      <c r="A632" s="37"/>
      <c r="B632" s="37"/>
      <c r="C632" s="37"/>
      <c r="F632" s="38"/>
      <c r="G632" s="38"/>
      <c r="H632" s="38"/>
      <c r="I632" s="38"/>
      <c r="J632" s="38"/>
    </row>
    <row r="633">
      <c r="A633" s="37"/>
      <c r="B633" s="37"/>
      <c r="C633" s="37"/>
      <c r="F633" s="38"/>
      <c r="G633" s="38"/>
      <c r="H633" s="38"/>
      <c r="I633" s="38"/>
      <c r="J633" s="38"/>
    </row>
    <row r="634">
      <c r="A634" s="37"/>
      <c r="B634" s="37"/>
      <c r="C634" s="37"/>
      <c r="F634" s="38"/>
      <c r="G634" s="38"/>
      <c r="H634" s="38"/>
      <c r="I634" s="38"/>
      <c r="J634" s="38"/>
    </row>
    <row r="635">
      <c r="A635" s="37"/>
      <c r="B635" s="37"/>
      <c r="C635" s="37"/>
      <c r="F635" s="38"/>
      <c r="G635" s="38"/>
      <c r="H635" s="38"/>
      <c r="I635" s="38"/>
      <c r="J635" s="38"/>
    </row>
    <row r="636">
      <c r="A636" s="37"/>
      <c r="B636" s="37"/>
      <c r="C636" s="37"/>
      <c r="F636" s="38"/>
      <c r="G636" s="38"/>
      <c r="H636" s="38"/>
      <c r="I636" s="38"/>
      <c r="J636" s="38"/>
    </row>
    <row r="637">
      <c r="A637" s="37"/>
      <c r="B637" s="37"/>
      <c r="C637" s="37"/>
      <c r="F637" s="38"/>
      <c r="G637" s="38"/>
      <c r="H637" s="38"/>
      <c r="I637" s="38"/>
      <c r="J637" s="38"/>
    </row>
    <row r="638">
      <c r="A638" s="37"/>
      <c r="B638" s="37"/>
      <c r="C638" s="37"/>
      <c r="F638" s="38"/>
      <c r="G638" s="38"/>
      <c r="H638" s="38"/>
      <c r="I638" s="38"/>
      <c r="J638" s="38"/>
    </row>
    <row r="639">
      <c r="A639" s="37"/>
      <c r="B639" s="37"/>
      <c r="C639" s="37"/>
      <c r="F639" s="38"/>
      <c r="G639" s="38"/>
      <c r="H639" s="38"/>
      <c r="I639" s="38"/>
      <c r="J639" s="38"/>
    </row>
    <row r="640">
      <c r="A640" s="37"/>
      <c r="B640" s="37"/>
      <c r="C640" s="37"/>
      <c r="F640" s="38"/>
      <c r="G640" s="38"/>
      <c r="H640" s="38"/>
      <c r="I640" s="38"/>
      <c r="J640" s="38"/>
    </row>
    <row r="641">
      <c r="A641" s="37"/>
      <c r="B641" s="37"/>
      <c r="C641" s="37"/>
      <c r="F641" s="38"/>
      <c r="G641" s="38"/>
      <c r="H641" s="38"/>
      <c r="I641" s="38"/>
      <c r="J641" s="38"/>
    </row>
    <row r="642">
      <c r="A642" s="37"/>
      <c r="B642" s="37"/>
      <c r="C642" s="37"/>
      <c r="F642" s="38"/>
      <c r="G642" s="38"/>
      <c r="H642" s="38"/>
      <c r="I642" s="38"/>
      <c r="J642" s="38"/>
    </row>
    <row r="643">
      <c r="A643" s="37"/>
      <c r="B643" s="37"/>
      <c r="C643" s="37"/>
      <c r="F643" s="38"/>
      <c r="G643" s="38"/>
      <c r="H643" s="38"/>
      <c r="I643" s="38"/>
      <c r="J643" s="38"/>
    </row>
    <row r="644">
      <c r="A644" s="37"/>
      <c r="B644" s="37"/>
      <c r="C644" s="37"/>
      <c r="F644" s="38"/>
      <c r="G644" s="38"/>
      <c r="H644" s="38"/>
      <c r="I644" s="38"/>
      <c r="J644" s="38"/>
    </row>
    <row r="645">
      <c r="A645" s="37"/>
      <c r="B645" s="37"/>
      <c r="C645" s="37"/>
      <c r="F645" s="38"/>
      <c r="G645" s="38"/>
      <c r="H645" s="38"/>
      <c r="I645" s="38"/>
      <c r="J645" s="38"/>
    </row>
    <row r="646">
      <c r="A646" s="37"/>
      <c r="B646" s="37"/>
      <c r="C646" s="37"/>
      <c r="F646" s="38"/>
      <c r="G646" s="38"/>
      <c r="H646" s="38"/>
      <c r="I646" s="38"/>
      <c r="J646" s="38"/>
    </row>
    <row r="647">
      <c r="A647" s="37"/>
      <c r="B647" s="37"/>
      <c r="C647" s="37"/>
      <c r="F647" s="38"/>
      <c r="G647" s="38"/>
      <c r="H647" s="38"/>
      <c r="I647" s="38"/>
      <c r="J647" s="38"/>
    </row>
    <row r="648">
      <c r="A648" s="37"/>
      <c r="B648" s="37"/>
      <c r="C648" s="37"/>
      <c r="F648" s="38"/>
      <c r="G648" s="38"/>
      <c r="H648" s="38"/>
      <c r="I648" s="38"/>
      <c r="J648" s="38"/>
    </row>
    <row r="649">
      <c r="A649" s="37"/>
      <c r="B649" s="37"/>
      <c r="C649" s="37"/>
      <c r="F649" s="38"/>
      <c r="G649" s="38"/>
      <c r="H649" s="38"/>
      <c r="I649" s="38"/>
      <c r="J649" s="38"/>
    </row>
    <row r="650">
      <c r="A650" s="37"/>
      <c r="B650" s="37"/>
      <c r="C650" s="37"/>
      <c r="F650" s="38"/>
      <c r="G650" s="38"/>
      <c r="H650" s="38"/>
      <c r="I650" s="38"/>
      <c r="J650" s="38"/>
    </row>
    <row r="651">
      <c r="A651" s="37"/>
      <c r="B651" s="37"/>
      <c r="C651" s="37"/>
      <c r="F651" s="38"/>
      <c r="G651" s="38"/>
      <c r="H651" s="38"/>
      <c r="I651" s="38"/>
      <c r="J651" s="38"/>
    </row>
    <row r="652">
      <c r="A652" s="37"/>
      <c r="B652" s="37"/>
      <c r="C652" s="37"/>
      <c r="F652" s="38"/>
      <c r="G652" s="38"/>
      <c r="H652" s="38"/>
      <c r="I652" s="38"/>
      <c r="J652" s="38"/>
    </row>
    <row r="653">
      <c r="A653" s="37"/>
      <c r="B653" s="37"/>
      <c r="C653" s="37"/>
      <c r="F653" s="38"/>
      <c r="G653" s="38"/>
      <c r="H653" s="38"/>
      <c r="I653" s="38"/>
      <c r="J653" s="38"/>
    </row>
    <row r="654">
      <c r="A654" s="37"/>
      <c r="B654" s="37"/>
      <c r="C654" s="37"/>
      <c r="F654" s="38"/>
      <c r="G654" s="38"/>
      <c r="H654" s="38"/>
      <c r="I654" s="38"/>
      <c r="J654" s="38"/>
    </row>
    <row r="655">
      <c r="A655" s="37"/>
      <c r="B655" s="37"/>
      <c r="C655" s="37"/>
      <c r="F655" s="38"/>
      <c r="G655" s="38"/>
      <c r="H655" s="38"/>
      <c r="I655" s="38"/>
      <c r="J655" s="38"/>
    </row>
    <row r="656">
      <c r="A656" s="37"/>
      <c r="B656" s="37"/>
      <c r="C656" s="37"/>
      <c r="F656" s="38"/>
      <c r="G656" s="38"/>
      <c r="H656" s="38"/>
      <c r="I656" s="38"/>
      <c r="J656" s="38"/>
    </row>
    <row r="657">
      <c r="A657" s="37"/>
      <c r="B657" s="37"/>
      <c r="C657" s="37"/>
      <c r="F657" s="38"/>
      <c r="G657" s="38"/>
      <c r="H657" s="38"/>
      <c r="I657" s="38"/>
      <c r="J657" s="38"/>
    </row>
    <row r="658">
      <c r="A658" s="37"/>
      <c r="B658" s="37"/>
      <c r="C658" s="37"/>
      <c r="F658" s="38"/>
      <c r="G658" s="38"/>
      <c r="H658" s="38"/>
      <c r="I658" s="38"/>
      <c r="J658" s="38"/>
    </row>
    <row r="659">
      <c r="A659" s="37"/>
      <c r="B659" s="37"/>
      <c r="C659" s="37"/>
      <c r="F659" s="38"/>
      <c r="G659" s="38"/>
      <c r="H659" s="38"/>
      <c r="I659" s="38"/>
      <c r="J659" s="38"/>
    </row>
    <row r="660">
      <c r="A660" s="37"/>
      <c r="B660" s="37"/>
      <c r="C660" s="37"/>
      <c r="F660" s="38"/>
      <c r="G660" s="38"/>
      <c r="H660" s="38"/>
      <c r="I660" s="38"/>
      <c r="J660" s="38"/>
    </row>
    <row r="661">
      <c r="A661" s="37"/>
      <c r="B661" s="37"/>
      <c r="C661" s="37"/>
      <c r="F661" s="38"/>
      <c r="G661" s="38"/>
      <c r="H661" s="38"/>
      <c r="I661" s="38"/>
      <c r="J661" s="38"/>
    </row>
    <row r="662">
      <c r="A662" s="37"/>
      <c r="B662" s="37"/>
      <c r="C662" s="37"/>
      <c r="F662" s="38"/>
      <c r="G662" s="38"/>
      <c r="H662" s="38"/>
      <c r="I662" s="38"/>
      <c r="J662" s="38"/>
    </row>
    <row r="663">
      <c r="A663" s="37"/>
      <c r="B663" s="37"/>
      <c r="C663" s="37"/>
      <c r="F663" s="38"/>
      <c r="G663" s="38"/>
      <c r="H663" s="38"/>
      <c r="I663" s="38"/>
      <c r="J663" s="38"/>
    </row>
    <row r="664">
      <c r="A664" s="37"/>
      <c r="B664" s="37"/>
      <c r="C664" s="37"/>
      <c r="F664" s="38"/>
      <c r="G664" s="38"/>
      <c r="H664" s="38"/>
      <c r="I664" s="38"/>
      <c r="J664" s="38"/>
    </row>
    <row r="665">
      <c r="A665" s="37"/>
      <c r="B665" s="37"/>
      <c r="C665" s="37"/>
      <c r="F665" s="38"/>
      <c r="G665" s="38"/>
      <c r="H665" s="38"/>
      <c r="I665" s="38"/>
      <c r="J665" s="38"/>
    </row>
    <row r="666">
      <c r="A666" s="37"/>
      <c r="B666" s="37"/>
      <c r="C666" s="37"/>
      <c r="F666" s="38"/>
      <c r="G666" s="38"/>
      <c r="H666" s="38"/>
      <c r="I666" s="38"/>
      <c r="J666" s="38"/>
    </row>
    <row r="667">
      <c r="A667" s="37"/>
      <c r="B667" s="37"/>
      <c r="C667" s="37"/>
      <c r="F667" s="38"/>
      <c r="G667" s="38"/>
      <c r="H667" s="38"/>
      <c r="I667" s="38"/>
      <c r="J667" s="38"/>
    </row>
    <row r="668">
      <c r="A668" s="37"/>
      <c r="B668" s="37"/>
      <c r="C668" s="37"/>
      <c r="F668" s="38"/>
      <c r="G668" s="38"/>
      <c r="H668" s="38"/>
      <c r="I668" s="38"/>
      <c r="J668" s="38"/>
    </row>
    <row r="669">
      <c r="A669" s="37"/>
      <c r="B669" s="37"/>
      <c r="C669" s="37"/>
      <c r="F669" s="38"/>
      <c r="G669" s="38"/>
      <c r="H669" s="38"/>
      <c r="I669" s="38"/>
      <c r="J669" s="38"/>
    </row>
    <row r="670">
      <c r="A670" s="37"/>
      <c r="B670" s="37"/>
      <c r="C670" s="37"/>
      <c r="F670" s="38"/>
      <c r="G670" s="38"/>
      <c r="H670" s="38"/>
      <c r="I670" s="38"/>
      <c r="J670" s="38"/>
    </row>
    <row r="671">
      <c r="A671" s="37"/>
      <c r="B671" s="37"/>
      <c r="C671" s="37"/>
      <c r="F671" s="38"/>
      <c r="G671" s="38"/>
      <c r="H671" s="38"/>
      <c r="I671" s="38"/>
      <c r="J671" s="38"/>
    </row>
    <row r="672">
      <c r="A672" s="37"/>
      <c r="B672" s="37"/>
      <c r="C672" s="37"/>
      <c r="F672" s="38"/>
      <c r="G672" s="38"/>
      <c r="H672" s="38"/>
      <c r="I672" s="38"/>
      <c r="J672" s="38"/>
    </row>
    <row r="673">
      <c r="A673" s="37"/>
      <c r="B673" s="37"/>
      <c r="C673" s="37"/>
      <c r="F673" s="38"/>
      <c r="G673" s="38"/>
      <c r="H673" s="38"/>
      <c r="I673" s="38"/>
      <c r="J673" s="38"/>
    </row>
    <row r="674">
      <c r="A674" s="37"/>
      <c r="B674" s="37"/>
      <c r="C674" s="37"/>
      <c r="F674" s="38"/>
      <c r="G674" s="38"/>
      <c r="H674" s="38"/>
      <c r="I674" s="38"/>
      <c r="J674" s="38"/>
    </row>
    <row r="675">
      <c r="A675" s="37"/>
      <c r="B675" s="37"/>
      <c r="C675" s="37"/>
      <c r="F675" s="38"/>
      <c r="G675" s="38"/>
      <c r="H675" s="38"/>
      <c r="I675" s="38"/>
      <c r="J675" s="38"/>
    </row>
    <row r="676">
      <c r="A676" s="37"/>
      <c r="B676" s="37"/>
      <c r="C676" s="37"/>
      <c r="F676" s="38"/>
      <c r="G676" s="38"/>
      <c r="H676" s="38"/>
      <c r="I676" s="38"/>
      <c r="J676" s="38"/>
    </row>
    <row r="677">
      <c r="A677" s="37"/>
      <c r="B677" s="37"/>
      <c r="C677" s="37"/>
      <c r="F677" s="38"/>
      <c r="G677" s="38"/>
      <c r="H677" s="38"/>
      <c r="I677" s="38"/>
      <c r="J677" s="38"/>
    </row>
    <row r="678">
      <c r="A678" s="37"/>
      <c r="B678" s="37"/>
      <c r="C678" s="37"/>
      <c r="F678" s="38"/>
      <c r="G678" s="38"/>
      <c r="H678" s="38"/>
      <c r="I678" s="38"/>
      <c r="J678" s="38"/>
    </row>
    <row r="679">
      <c r="A679" s="37"/>
      <c r="B679" s="37"/>
      <c r="C679" s="37"/>
      <c r="F679" s="38"/>
      <c r="G679" s="38"/>
      <c r="H679" s="38"/>
      <c r="I679" s="38"/>
      <c r="J679" s="38"/>
    </row>
    <row r="680">
      <c r="A680" s="37"/>
      <c r="B680" s="37"/>
      <c r="C680" s="37"/>
      <c r="F680" s="38"/>
      <c r="G680" s="38"/>
      <c r="H680" s="38"/>
      <c r="I680" s="38"/>
      <c r="J680" s="38"/>
    </row>
    <row r="681">
      <c r="A681" s="37"/>
      <c r="B681" s="37"/>
      <c r="C681" s="37"/>
      <c r="F681" s="38"/>
      <c r="G681" s="38"/>
      <c r="H681" s="38"/>
      <c r="I681" s="38"/>
      <c r="J681" s="38"/>
    </row>
    <row r="682">
      <c r="A682" s="37"/>
      <c r="B682" s="37"/>
      <c r="C682" s="37"/>
      <c r="F682" s="38"/>
      <c r="G682" s="38"/>
      <c r="H682" s="38"/>
      <c r="I682" s="38"/>
      <c r="J682" s="38"/>
    </row>
    <row r="683">
      <c r="A683" s="37"/>
      <c r="B683" s="37"/>
      <c r="C683" s="37"/>
      <c r="F683" s="38"/>
      <c r="G683" s="38"/>
      <c r="H683" s="38"/>
      <c r="I683" s="38"/>
      <c r="J683" s="38"/>
    </row>
    <row r="684">
      <c r="A684" s="37"/>
      <c r="B684" s="37"/>
      <c r="C684" s="37"/>
      <c r="F684" s="38"/>
      <c r="G684" s="38"/>
      <c r="H684" s="38"/>
      <c r="I684" s="38"/>
      <c r="J684" s="38"/>
    </row>
    <row r="685">
      <c r="A685" s="37"/>
      <c r="B685" s="37"/>
      <c r="C685" s="37"/>
      <c r="F685" s="38"/>
      <c r="G685" s="38"/>
      <c r="H685" s="38"/>
      <c r="I685" s="38"/>
      <c r="J685" s="38"/>
    </row>
    <row r="686">
      <c r="A686" s="37"/>
      <c r="B686" s="37"/>
      <c r="C686" s="37"/>
      <c r="F686" s="38"/>
      <c r="G686" s="38"/>
      <c r="H686" s="38"/>
      <c r="I686" s="38"/>
      <c r="J686" s="38"/>
    </row>
    <row r="687">
      <c r="A687" s="37"/>
      <c r="B687" s="37"/>
      <c r="C687" s="37"/>
      <c r="F687" s="38"/>
      <c r="G687" s="38"/>
      <c r="H687" s="38"/>
      <c r="I687" s="38"/>
      <c r="J687" s="38"/>
    </row>
    <row r="688">
      <c r="A688" s="37"/>
      <c r="B688" s="37"/>
      <c r="C688" s="37"/>
      <c r="F688" s="38"/>
      <c r="G688" s="38"/>
      <c r="H688" s="38"/>
      <c r="I688" s="38"/>
      <c r="J688" s="38"/>
    </row>
    <row r="689">
      <c r="A689" s="37"/>
      <c r="B689" s="37"/>
      <c r="C689" s="37"/>
      <c r="F689" s="38"/>
      <c r="G689" s="38"/>
      <c r="H689" s="38"/>
      <c r="I689" s="38"/>
      <c r="J689" s="38"/>
    </row>
    <row r="690">
      <c r="A690" s="37"/>
      <c r="B690" s="37"/>
      <c r="C690" s="37"/>
      <c r="F690" s="38"/>
      <c r="G690" s="38"/>
      <c r="H690" s="38"/>
      <c r="I690" s="38"/>
      <c r="J690" s="38"/>
    </row>
    <row r="691">
      <c r="A691" s="37"/>
      <c r="B691" s="37"/>
      <c r="C691" s="37"/>
      <c r="F691" s="38"/>
      <c r="G691" s="38"/>
      <c r="H691" s="38"/>
      <c r="I691" s="38"/>
      <c r="J691" s="38"/>
    </row>
    <row r="692">
      <c r="A692" s="37"/>
      <c r="B692" s="37"/>
      <c r="C692" s="37"/>
      <c r="F692" s="38"/>
      <c r="G692" s="38"/>
      <c r="H692" s="38"/>
      <c r="I692" s="38"/>
      <c r="J692" s="38"/>
    </row>
    <row r="693">
      <c r="A693" s="37"/>
      <c r="B693" s="37"/>
      <c r="C693" s="37"/>
      <c r="F693" s="38"/>
      <c r="G693" s="38"/>
      <c r="H693" s="38"/>
      <c r="I693" s="38"/>
      <c r="J693" s="38"/>
    </row>
    <row r="694">
      <c r="A694" s="37"/>
      <c r="B694" s="37"/>
      <c r="C694" s="37"/>
      <c r="F694" s="38"/>
      <c r="G694" s="38"/>
      <c r="H694" s="38"/>
      <c r="I694" s="38"/>
      <c r="J694" s="38"/>
    </row>
    <row r="695">
      <c r="A695" s="37"/>
      <c r="B695" s="37"/>
      <c r="C695" s="37"/>
      <c r="F695" s="38"/>
      <c r="G695" s="38"/>
      <c r="H695" s="38"/>
      <c r="I695" s="38"/>
      <c r="J695" s="38"/>
    </row>
    <row r="696">
      <c r="A696" s="37"/>
      <c r="B696" s="37"/>
      <c r="C696" s="37"/>
      <c r="F696" s="38"/>
      <c r="G696" s="38"/>
      <c r="H696" s="38"/>
      <c r="I696" s="38"/>
      <c r="J696" s="38"/>
    </row>
    <row r="697">
      <c r="A697" s="37"/>
      <c r="B697" s="37"/>
      <c r="C697" s="37"/>
      <c r="F697" s="38"/>
      <c r="G697" s="38"/>
      <c r="H697" s="38"/>
      <c r="I697" s="38"/>
      <c r="J697" s="38"/>
    </row>
    <row r="698">
      <c r="A698" s="37"/>
      <c r="B698" s="37"/>
      <c r="C698" s="37"/>
      <c r="F698" s="38"/>
      <c r="G698" s="38"/>
      <c r="H698" s="38"/>
      <c r="I698" s="38"/>
      <c r="J698" s="38"/>
    </row>
    <row r="699">
      <c r="A699" s="37"/>
      <c r="B699" s="37"/>
      <c r="C699" s="37"/>
      <c r="F699" s="38"/>
      <c r="G699" s="38"/>
      <c r="H699" s="38"/>
      <c r="I699" s="38"/>
      <c r="J699" s="38"/>
    </row>
    <row r="700">
      <c r="A700" s="37"/>
      <c r="B700" s="37"/>
      <c r="C700" s="37"/>
      <c r="F700" s="38"/>
      <c r="G700" s="38"/>
      <c r="H700" s="38"/>
      <c r="I700" s="38"/>
      <c r="J700" s="38"/>
    </row>
    <row r="701">
      <c r="A701" s="37"/>
      <c r="B701" s="37"/>
      <c r="C701" s="37"/>
      <c r="F701" s="38"/>
      <c r="G701" s="38"/>
      <c r="H701" s="38"/>
      <c r="I701" s="38"/>
      <c r="J701" s="38"/>
    </row>
    <row r="702">
      <c r="A702" s="37"/>
      <c r="B702" s="37"/>
      <c r="C702" s="37"/>
      <c r="F702" s="38"/>
      <c r="G702" s="38"/>
      <c r="H702" s="38"/>
      <c r="I702" s="38"/>
      <c r="J702" s="38"/>
    </row>
    <row r="703">
      <c r="A703" s="37"/>
      <c r="B703" s="37"/>
      <c r="C703" s="37"/>
      <c r="F703" s="38"/>
      <c r="G703" s="38"/>
      <c r="H703" s="38"/>
      <c r="I703" s="38"/>
      <c r="J703" s="38"/>
    </row>
    <row r="704">
      <c r="A704" s="37"/>
      <c r="B704" s="37"/>
      <c r="C704" s="37"/>
      <c r="F704" s="38"/>
      <c r="G704" s="38"/>
      <c r="H704" s="38"/>
      <c r="I704" s="38"/>
      <c r="J704" s="38"/>
    </row>
    <row r="705">
      <c r="A705" s="37"/>
      <c r="B705" s="37"/>
      <c r="C705" s="37"/>
      <c r="F705" s="38"/>
      <c r="G705" s="38"/>
      <c r="H705" s="38"/>
      <c r="I705" s="38"/>
      <c r="J705" s="38"/>
    </row>
    <row r="706">
      <c r="A706" s="37"/>
      <c r="B706" s="37"/>
      <c r="C706" s="37"/>
      <c r="F706" s="38"/>
      <c r="G706" s="38"/>
      <c r="H706" s="38"/>
      <c r="I706" s="38"/>
      <c r="J706" s="38"/>
    </row>
    <row r="707">
      <c r="A707" s="37"/>
      <c r="B707" s="37"/>
      <c r="C707" s="37"/>
      <c r="F707" s="38"/>
      <c r="G707" s="38"/>
      <c r="H707" s="38"/>
      <c r="I707" s="38"/>
      <c r="J707" s="38"/>
    </row>
    <row r="708">
      <c r="A708" s="37"/>
      <c r="B708" s="37"/>
      <c r="C708" s="37"/>
      <c r="F708" s="38"/>
      <c r="G708" s="38"/>
      <c r="H708" s="38"/>
      <c r="I708" s="38"/>
      <c r="J708" s="38"/>
    </row>
    <row r="709">
      <c r="A709" s="37"/>
      <c r="B709" s="37"/>
      <c r="C709" s="37"/>
      <c r="F709" s="38"/>
      <c r="G709" s="38"/>
      <c r="H709" s="38"/>
      <c r="I709" s="38"/>
      <c r="J709" s="38"/>
    </row>
    <row r="710">
      <c r="A710" s="37"/>
      <c r="B710" s="37"/>
      <c r="C710" s="37"/>
      <c r="F710" s="38"/>
      <c r="G710" s="38"/>
      <c r="H710" s="38"/>
      <c r="I710" s="38"/>
      <c r="J710" s="38"/>
    </row>
    <row r="711">
      <c r="A711" s="37"/>
      <c r="B711" s="37"/>
      <c r="C711" s="37"/>
      <c r="F711" s="38"/>
      <c r="G711" s="38"/>
      <c r="H711" s="38"/>
      <c r="I711" s="38"/>
      <c r="J711" s="38"/>
    </row>
    <row r="712">
      <c r="A712" s="37"/>
      <c r="B712" s="37"/>
      <c r="C712" s="37"/>
      <c r="F712" s="38"/>
      <c r="G712" s="38"/>
      <c r="H712" s="38"/>
      <c r="I712" s="38"/>
      <c r="J712" s="38"/>
    </row>
    <row r="713">
      <c r="A713" s="37"/>
      <c r="B713" s="37"/>
      <c r="C713" s="37"/>
      <c r="F713" s="38"/>
      <c r="G713" s="38"/>
      <c r="H713" s="38"/>
      <c r="I713" s="38"/>
      <c r="J713" s="38"/>
    </row>
    <row r="714">
      <c r="A714" s="37"/>
      <c r="B714" s="37"/>
      <c r="C714" s="37"/>
      <c r="F714" s="38"/>
      <c r="G714" s="38"/>
      <c r="H714" s="38"/>
      <c r="I714" s="38"/>
      <c r="J714" s="38"/>
    </row>
    <row r="715">
      <c r="A715" s="37"/>
      <c r="B715" s="37"/>
      <c r="C715" s="37"/>
      <c r="F715" s="38"/>
      <c r="G715" s="38"/>
      <c r="H715" s="38"/>
      <c r="I715" s="38"/>
      <c r="J715" s="38"/>
    </row>
    <row r="716">
      <c r="A716" s="37"/>
      <c r="B716" s="37"/>
      <c r="C716" s="37"/>
      <c r="F716" s="38"/>
      <c r="G716" s="38"/>
      <c r="H716" s="38"/>
      <c r="I716" s="38"/>
      <c r="J716" s="38"/>
    </row>
    <row r="717">
      <c r="A717" s="37"/>
      <c r="B717" s="37"/>
      <c r="C717" s="37"/>
      <c r="F717" s="38"/>
      <c r="G717" s="38"/>
      <c r="H717" s="38"/>
      <c r="I717" s="38"/>
      <c r="J717" s="38"/>
    </row>
    <row r="718">
      <c r="A718" s="37"/>
      <c r="B718" s="37"/>
      <c r="C718" s="37"/>
      <c r="F718" s="38"/>
      <c r="G718" s="38"/>
      <c r="H718" s="38"/>
      <c r="I718" s="38"/>
      <c r="J718" s="38"/>
    </row>
    <row r="719">
      <c r="A719" s="37"/>
      <c r="B719" s="37"/>
      <c r="C719" s="37"/>
      <c r="F719" s="38"/>
      <c r="G719" s="38"/>
      <c r="H719" s="38"/>
      <c r="I719" s="38"/>
      <c r="J719" s="38"/>
    </row>
    <row r="720">
      <c r="A720" s="37"/>
      <c r="B720" s="37"/>
      <c r="C720" s="37"/>
      <c r="F720" s="38"/>
      <c r="G720" s="38"/>
      <c r="H720" s="38"/>
      <c r="I720" s="38"/>
      <c r="J720" s="38"/>
    </row>
    <row r="721">
      <c r="A721" s="37"/>
      <c r="B721" s="37"/>
      <c r="C721" s="37"/>
      <c r="F721" s="38"/>
      <c r="G721" s="38"/>
      <c r="H721" s="38"/>
      <c r="I721" s="38"/>
      <c r="J721" s="38"/>
    </row>
    <row r="722">
      <c r="A722" s="37"/>
      <c r="B722" s="37"/>
      <c r="C722" s="37"/>
      <c r="F722" s="38"/>
      <c r="G722" s="38"/>
      <c r="H722" s="38"/>
      <c r="I722" s="38"/>
      <c r="J722" s="38"/>
    </row>
    <row r="723">
      <c r="A723" s="37"/>
      <c r="B723" s="37"/>
      <c r="C723" s="37"/>
      <c r="F723" s="38"/>
      <c r="G723" s="38"/>
      <c r="H723" s="38"/>
      <c r="I723" s="38"/>
      <c r="J723" s="38"/>
    </row>
    <row r="724">
      <c r="A724" s="37"/>
      <c r="B724" s="37"/>
      <c r="C724" s="37"/>
      <c r="F724" s="38"/>
      <c r="G724" s="38"/>
      <c r="H724" s="38"/>
      <c r="I724" s="38"/>
      <c r="J724" s="38"/>
    </row>
    <row r="725">
      <c r="A725" s="37"/>
      <c r="B725" s="37"/>
      <c r="C725" s="37"/>
      <c r="F725" s="38"/>
      <c r="G725" s="38"/>
      <c r="H725" s="38"/>
      <c r="I725" s="38"/>
      <c r="J725" s="38"/>
    </row>
    <row r="726">
      <c r="A726" s="37"/>
      <c r="B726" s="37"/>
      <c r="C726" s="37"/>
      <c r="F726" s="38"/>
      <c r="G726" s="38"/>
      <c r="H726" s="38"/>
      <c r="I726" s="38"/>
      <c r="J726" s="38"/>
    </row>
    <row r="727">
      <c r="A727" s="37"/>
      <c r="B727" s="37"/>
      <c r="C727" s="37"/>
      <c r="F727" s="38"/>
      <c r="G727" s="38"/>
      <c r="H727" s="38"/>
      <c r="I727" s="38"/>
      <c r="J727" s="38"/>
    </row>
    <row r="728">
      <c r="A728" s="37"/>
      <c r="B728" s="37"/>
      <c r="C728" s="37"/>
      <c r="F728" s="38"/>
      <c r="G728" s="38"/>
      <c r="H728" s="38"/>
      <c r="I728" s="38"/>
      <c r="J728" s="38"/>
    </row>
    <row r="729">
      <c r="A729" s="37"/>
      <c r="B729" s="37"/>
      <c r="C729" s="37"/>
      <c r="F729" s="38"/>
      <c r="G729" s="38"/>
      <c r="H729" s="38"/>
      <c r="I729" s="38"/>
      <c r="J729" s="38"/>
    </row>
    <row r="730">
      <c r="A730" s="37"/>
      <c r="B730" s="37"/>
      <c r="C730" s="37"/>
      <c r="F730" s="38"/>
      <c r="G730" s="38"/>
      <c r="H730" s="38"/>
      <c r="I730" s="38"/>
      <c r="J730" s="38"/>
    </row>
    <row r="731">
      <c r="A731" s="37"/>
      <c r="B731" s="37"/>
      <c r="C731" s="37"/>
      <c r="F731" s="38"/>
      <c r="G731" s="38"/>
      <c r="H731" s="38"/>
      <c r="I731" s="38"/>
      <c r="J731" s="38"/>
    </row>
    <row r="732">
      <c r="A732" s="37"/>
      <c r="B732" s="37"/>
      <c r="C732" s="37"/>
      <c r="F732" s="38"/>
      <c r="G732" s="38"/>
      <c r="H732" s="38"/>
      <c r="I732" s="38"/>
      <c r="J732" s="38"/>
    </row>
    <row r="733">
      <c r="A733" s="37"/>
      <c r="B733" s="37"/>
      <c r="C733" s="37"/>
      <c r="F733" s="38"/>
      <c r="G733" s="38"/>
      <c r="H733" s="38"/>
      <c r="I733" s="38"/>
      <c r="J733" s="38"/>
    </row>
    <row r="734">
      <c r="A734" s="37"/>
      <c r="B734" s="37"/>
      <c r="C734" s="37"/>
      <c r="F734" s="38"/>
      <c r="G734" s="38"/>
      <c r="H734" s="38"/>
      <c r="I734" s="38"/>
      <c r="J734" s="38"/>
    </row>
    <row r="735">
      <c r="A735" s="37"/>
      <c r="B735" s="37"/>
      <c r="C735" s="37"/>
      <c r="F735" s="38"/>
      <c r="G735" s="38"/>
      <c r="H735" s="38"/>
      <c r="I735" s="38"/>
      <c r="J735" s="38"/>
    </row>
    <row r="736">
      <c r="A736" s="37"/>
      <c r="B736" s="37"/>
      <c r="C736" s="37"/>
      <c r="F736" s="38"/>
      <c r="G736" s="38"/>
      <c r="H736" s="38"/>
      <c r="I736" s="38"/>
      <c r="J736" s="38"/>
    </row>
    <row r="737">
      <c r="A737" s="37"/>
      <c r="B737" s="37"/>
      <c r="C737" s="37"/>
      <c r="F737" s="38"/>
      <c r="G737" s="38"/>
      <c r="H737" s="38"/>
      <c r="I737" s="38"/>
      <c r="J737" s="38"/>
    </row>
    <row r="738">
      <c r="A738" s="37"/>
      <c r="B738" s="37"/>
      <c r="C738" s="37"/>
      <c r="F738" s="38"/>
      <c r="G738" s="38"/>
      <c r="H738" s="38"/>
      <c r="I738" s="38"/>
      <c r="J738" s="38"/>
    </row>
    <row r="739">
      <c r="A739" s="37"/>
      <c r="B739" s="37"/>
      <c r="C739" s="37"/>
      <c r="F739" s="38"/>
      <c r="G739" s="38"/>
      <c r="H739" s="38"/>
      <c r="I739" s="38"/>
      <c r="J739" s="38"/>
    </row>
    <row r="740">
      <c r="A740" s="37"/>
      <c r="B740" s="37"/>
      <c r="C740" s="37"/>
      <c r="F740" s="38"/>
      <c r="G740" s="38"/>
      <c r="H740" s="38"/>
      <c r="I740" s="38"/>
      <c r="J740" s="38"/>
    </row>
    <row r="741">
      <c r="A741" s="37"/>
      <c r="B741" s="37"/>
      <c r="C741" s="37"/>
      <c r="F741" s="38"/>
      <c r="G741" s="38"/>
      <c r="H741" s="38"/>
      <c r="I741" s="38"/>
      <c r="J741" s="38"/>
    </row>
    <row r="742">
      <c r="A742" s="37"/>
      <c r="B742" s="37"/>
      <c r="C742" s="37"/>
      <c r="F742" s="38"/>
      <c r="G742" s="38"/>
      <c r="H742" s="38"/>
      <c r="I742" s="38"/>
      <c r="J742" s="38"/>
    </row>
    <row r="743">
      <c r="A743" s="37"/>
      <c r="B743" s="37"/>
      <c r="C743" s="37"/>
      <c r="F743" s="38"/>
      <c r="G743" s="38"/>
      <c r="H743" s="38"/>
      <c r="I743" s="38"/>
      <c r="J743" s="38"/>
    </row>
    <row r="744">
      <c r="A744" s="37"/>
      <c r="B744" s="37"/>
      <c r="C744" s="37"/>
      <c r="F744" s="38"/>
      <c r="G744" s="38"/>
      <c r="H744" s="38"/>
      <c r="I744" s="38"/>
      <c r="J744" s="38"/>
    </row>
    <row r="745">
      <c r="A745" s="37"/>
      <c r="B745" s="37"/>
      <c r="C745" s="37"/>
      <c r="F745" s="38"/>
      <c r="G745" s="38"/>
      <c r="H745" s="38"/>
      <c r="I745" s="38"/>
      <c r="J745" s="38"/>
    </row>
    <row r="746">
      <c r="A746" s="37"/>
      <c r="B746" s="37"/>
      <c r="C746" s="37"/>
      <c r="F746" s="38"/>
      <c r="G746" s="38"/>
      <c r="H746" s="38"/>
      <c r="I746" s="38"/>
      <c r="J746" s="38"/>
    </row>
    <row r="747">
      <c r="A747" s="37"/>
      <c r="B747" s="37"/>
      <c r="C747" s="37"/>
      <c r="F747" s="38"/>
      <c r="G747" s="38"/>
      <c r="H747" s="38"/>
      <c r="I747" s="38"/>
      <c r="J747" s="38"/>
    </row>
    <row r="748">
      <c r="A748" s="37"/>
      <c r="B748" s="37"/>
      <c r="C748" s="37"/>
      <c r="F748" s="38"/>
      <c r="G748" s="38"/>
      <c r="H748" s="38"/>
      <c r="I748" s="38"/>
      <c r="J748" s="38"/>
    </row>
    <row r="749">
      <c r="A749" s="37"/>
      <c r="B749" s="37"/>
      <c r="C749" s="37"/>
      <c r="F749" s="38"/>
      <c r="G749" s="38"/>
      <c r="H749" s="38"/>
      <c r="I749" s="38"/>
      <c r="J749" s="38"/>
    </row>
    <row r="750">
      <c r="A750" s="37"/>
      <c r="B750" s="37"/>
      <c r="C750" s="37"/>
      <c r="F750" s="38"/>
      <c r="G750" s="38"/>
      <c r="H750" s="38"/>
      <c r="I750" s="38"/>
      <c r="J750" s="38"/>
    </row>
    <row r="751">
      <c r="A751" s="37"/>
      <c r="B751" s="37"/>
      <c r="C751" s="37"/>
      <c r="F751" s="38"/>
      <c r="G751" s="38"/>
      <c r="H751" s="38"/>
      <c r="I751" s="38"/>
      <c r="J751" s="38"/>
    </row>
    <row r="752">
      <c r="A752" s="37"/>
      <c r="B752" s="37"/>
      <c r="C752" s="37"/>
      <c r="F752" s="38"/>
      <c r="G752" s="38"/>
      <c r="H752" s="38"/>
      <c r="I752" s="38"/>
      <c r="J752" s="38"/>
    </row>
    <row r="753">
      <c r="A753" s="37"/>
      <c r="B753" s="37"/>
      <c r="C753" s="37"/>
      <c r="F753" s="38"/>
      <c r="G753" s="38"/>
      <c r="H753" s="38"/>
      <c r="I753" s="38"/>
      <c r="J753" s="38"/>
    </row>
    <row r="754">
      <c r="A754" s="37"/>
      <c r="B754" s="37"/>
      <c r="C754" s="37"/>
      <c r="F754" s="38"/>
      <c r="G754" s="38"/>
      <c r="H754" s="38"/>
      <c r="I754" s="38"/>
      <c r="J754" s="38"/>
    </row>
    <row r="755">
      <c r="A755" s="37"/>
      <c r="B755" s="37"/>
      <c r="C755" s="37"/>
      <c r="F755" s="38"/>
      <c r="G755" s="38"/>
      <c r="H755" s="38"/>
      <c r="I755" s="38"/>
      <c r="J755" s="38"/>
    </row>
    <row r="756">
      <c r="A756" s="37"/>
      <c r="B756" s="37"/>
      <c r="C756" s="37"/>
      <c r="F756" s="38"/>
      <c r="G756" s="38"/>
      <c r="H756" s="38"/>
      <c r="I756" s="38"/>
      <c r="J756" s="38"/>
    </row>
    <row r="757">
      <c r="A757" s="37"/>
      <c r="B757" s="37"/>
      <c r="C757" s="37"/>
      <c r="F757" s="38"/>
      <c r="G757" s="38"/>
      <c r="H757" s="38"/>
      <c r="I757" s="38"/>
      <c r="J757" s="38"/>
    </row>
    <row r="758">
      <c r="A758" s="37"/>
      <c r="B758" s="37"/>
      <c r="C758" s="37"/>
      <c r="F758" s="38"/>
      <c r="G758" s="38"/>
      <c r="H758" s="38"/>
      <c r="I758" s="38"/>
      <c r="J758" s="38"/>
    </row>
    <row r="759">
      <c r="A759" s="37"/>
      <c r="B759" s="37"/>
      <c r="C759" s="37"/>
      <c r="F759" s="38"/>
      <c r="G759" s="38"/>
      <c r="H759" s="38"/>
      <c r="I759" s="38"/>
      <c r="J759" s="38"/>
    </row>
    <row r="760">
      <c r="A760" s="37"/>
      <c r="B760" s="37"/>
      <c r="C760" s="37"/>
      <c r="F760" s="38"/>
      <c r="G760" s="38"/>
      <c r="H760" s="38"/>
      <c r="I760" s="38"/>
      <c r="J760" s="38"/>
    </row>
    <row r="761">
      <c r="A761" s="37"/>
      <c r="B761" s="37"/>
      <c r="C761" s="37"/>
      <c r="F761" s="38"/>
      <c r="G761" s="38"/>
      <c r="H761" s="38"/>
      <c r="I761" s="38"/>
      <c r="J761" s="38"/>
    </row>
    <row r="762">
      <c r="A762" s="37"/>
      <c r="B762" s="37"/>
      <c r="C762" s="37"/>
      <c r="F762" s="38"/>
      <c r="G762" s="38"/>
      <c r="H762" s="38"/>
      <c r="I762" s="38"/>
      <c r="J762" s="38"/>
    </row>
    <row r="763">
      <c r="A763" s="37"/>
      <c r="B763" s="37"/>
      <c r="C763" s="37"/>
      <c r="F763" s="38"/>
      <c r="G763" s="38"/>
      <c r="H763" s="38"/>
      <c r="I763" s="38"/>
      <c r="J763" s="38"/>
    </row>
    <row r="764">
      <c r="A764" s="37"/>
      <c r="B764" s="37"/>
      <c r="C764" s="37"/>
      <c r="F764" s="38"/>
      <c r="G764" s="38"/>
      <c r="H764" s="38"/>
      <c r="I764" s="38"/>
      <c r="J764" s="38"/>
    </row>
    <row r="765">
      <c r="A765" s="37"/>
      <c r="B765" s="37"/>
      <c r="C765" s="37"/>
      <c r="F765" s="38"/>
      <c r="G765" s="38"/>
      <c r="H765" s="38"/>
      <c r="I765" s="38"/>
      <c r="J765" s="38"/>
    </row>
    <row r="766">
      <c r="A766" s="37"/>
      <c r="B766" s="37"/>
      <c r="C766" s="37"/>
      <c r="F766" s="38"/>
      <c r="G766" s="38"/>
      <c r="H766" s="38"/>
      <c r="I766" s="38"/>
      <c r="J766" s="38"/>
    </row>
    <row r="767">
      <c r="A767" s="37"/>
      <c r="B767" s="37"/>
      <c r="C767" s="37"/>
      <c r="F767" s="38"/>
      <c r="G767" s="38"/>
      <c r="H767" s="38"/>
      <c r="I767" s="38"/>
      <c r="J767" s="38"/>
    </row>
    <row r="768">
      <c r="A768" s="37"/>
      <c r="B768" s="37"/>
      <c r="C768" s="37"/>
      <c r="F768" s="38"/>
      <c r="G768" s="38"/>
      <c r="H768" s="38"/>
      <c r="I768" s="38"/>
      <c r="J768" s="38"/>
    </row>
    <row r="769">
      <c r="A769" s="37"/>
      <c r="B769" s="37"/>
      <c r="C769" s="37"/>
      <c r="F769" s="38"/>
      <c r="G769" s="38"/>
      <c r="H769" s="38"/>
      <c r="I769" s="38"/>
      <c r="J769" s="38"/>
    </row>
    <row r="770">
      <c r="A770" s="37"/>
      <c r="B770" s="37"/>
      <c r="C770" s="37"/>
      <c r="F770" s="38"/>
      <c r="G770" s="38"/>
      <c r="H770" s="38"/>
      <c r="I770" s="38"/>
      <c r="J770" s="38"/>
    </row>
    <row r="771">
      <c r="A771" s="37"/>
      <c r="B771" s="37"/>
      <c r="C771" s="37"/>
      <c r="F771" s="38"/>
      <c r="G771" s="38"/>
      <c r="H771" s="38"/>
      <c r="I771" s="38"/>
      <c r="J771" s="38"/>
    </row>
    <row r="772">
      <c r="A772" s="37"/>
      <c r="B772" s="37"/>
      <c r="C772" s="37"/>
      <c r="F772" s="38"/>
      <c r="G772" s="38"/>
      <c r="H772" s="38"/>
      <c r="I772" s="38"/>
      <c r="J772" s="38"/>
    </row>
    <row r="773">
      <c r="A773" s="37"/>
      <c r="B773" s="37"/>
      <c r="C773" s="37"/>
      <c r="F773" s="38"/>
      <c r="G773" s="38"/>
      <c r="H773" s="38"/>
      <c r="I773" s="38"/>
      <c r="J773" s="38"/>
    </row>
    <row r="774">
      <c r="A774" s="37"/>
      <c r="B774" s="37"/>
      <c r="C774" s="37"/>
      <c r="F774" s="38"/>
      <c r="G774" s="38"/>
      <c r="H774" s="38"/>
      <c r="I774" s="38"/>
      <c r="J774" s="38"/>
    </row>
    <row r="775">
      <c r="A775" s="37"/>
      <c r="B775" s="37"/>
      <c r="C775" s="37"/>
      <c r="F775" s="38"/>
      <c r="G775" s="38"/>
      <c r="H775" s="38"/>
      <c r="I775" s="38"/>
      <c r="J775" s="38"/>
    </row>
    <row r="776">
      <c r="A776" s="37"/>
      <c r="B776" s="37"/>
      <c r="C776" s="37"/>
      <c r="F776" s="38"/>
      <c r="G776" s="38"/>
      <c r="H776" s="38"/>
      <c r="I776" s="38"/>
      <c r="J776" s="38"/>
    </row>
    <row r="777">
      <c r="A777" s="37"/>
      <c r="B777" s="37"/>
      <c r="C777" s="37"/>
      <c r="F777" s="38"/>
      <c r="G777" s="38"/>
      <c r="H777" s="38"/>
      <c r="I777" s="38"/>
      <c r="J777" s="38"/>
    </row>
    <row r="778">
      <c r="A778" s="37"/>
      <c r="B778" s="37"/>
      <c r="C778" s="37"/>
      <c r="F778" s="38"/>
      <c r="G778" s="38"/>
      <c r="H778" s="38"/>
      <c r="I778" s="38"/>
      <c r="J778" s="38"/>
    </row>
    <row r="779">
      <c r="A779" s="37"/>
      <c r="B779" s="37"/>
      <c r="C779" s="37"/>
      <c r="F779" s="38"/>
      <c r="G779" s="38"/>
      <c r="H779" s="38"/>
      <c r="I779" s="38"/>
      <c r="J779" s="38"/>
    </row>
    <row r="780">
      <c r="A780" s="37"/>
      <c r="B780" s="37"/>
      <c r="C780" s="37"/>
      <c r="F780" s="38"/>
      <c r="G780" s="38"/>
      <c r="H780" s="38"/>
      <c r="I780" s="38"/>
      <c r="J780" s="38"/>
    </row>
    <row r="781">
      <c r="A781" s="37"/>
      <c r="B781" s="37"/>
      <c r="C781" s="37"/>
      <c r="F781" s="38"/>
      <c r="G781" s="38"/>
      <c r="H781" s="38"/>
      <c r="I781" s="38"/>
      <c r="J781" s="38"/>
    </row>
    <row r="782">
      <c r="A782" s="37"/>
      <c r="B782" s="37"/>
      <c r="C782" s="37"/>
      <c r="F782" s="38"/>
      <c r="G782" s="38"/>
      <c r="H782" s="38"/>
      <c r="I782" s="38"/>
      <c r="J782" s="38"/>
    </row>
    <row r="783">
      <c r="A783" s="37"/>
      <c r="B783" s="37"/>
      <c r="C783" s="37"/>
      <c r="F783" s="38"/>
      <c r="G783" s="38"/>
      <c r="H783" s="38"/>
      <c r="I783" s="38"/>
      <c r="J783" s="38"/>
    </row>
    <row r="784">
      <c r="A784" s="37"/>
      <c r="B784" s="37"/>
      <c r="C784" s="37"/>
      <c r="F784" s="38"/>
      <c r="G784" s="38"/>
      <c r="H784" s="38"/>
      <c r="I784" s="38"/>
      <c r="J784" s="38"/>
    </row>
    <row r="785">
      <c r="A785" s="37"/>
      <c r="B785" s="37"/>
      <c r="C785" s="37"/>
      <c r="F785" s="38"/>
      <c r="G785" s="38"/>
      <c r="H785" s="38"/>
      <c r="I785" s="38"/>
      <c r="J785" s="38"/>
    </row>
    <row r="786">
      <c r="A786" s="37"/>
      <c r="B786" s="37"/>
      <c r="C786" s="37"/>
      <c r="F786" s="38"/>
      <c r="G786" s="38"/>
      <c r="H786" s="38"/>
      <c r="I786" s="38"/>
      <c r="J786" s="38"/>
    </row>
    <row r="787">
      <c r="A787" s="37"/>
      <c r="B787" s="37"/>
      <c r="C787" s="37"/>
      <c r="F787" s="38"/>
      <c r="G787" s="38"/>
      <c r="H787" s="38"/>
      <c r="I787" s="38"/>
      <c r="J787" s="38"/>
    </row>
    <row r="788">
      <c r="A788" s="37"/>
      <c r="B788" s="37"/>
      <c r="C788" s="37"/>
      <c r="F788" s="38"/>
      <c r="G788" s="38"/>
      <c r="H788" s="38"/>
      <c r="I788" s="38"/>
      <c r="J788" s="38"/>
    </row>
    <row r="789">
      <c r="A789" s="37"/>
      <c r="B789" s="37"/>
      <c r="C789" s="37"/>
      <c r="F789" s="38"/>
      <c r="G789" s="38"/>
      <c r="H789" s="38"/>
      <c r="I789" s="38"/>
      <c r="J789" s="38"/>
    </row>
    <row r="790">
      <c r="A790" s="37"/>
      <c r="B790" s="37"/>
      <c r="C790" s="37"/>
      <c r="F790" s="38"/>
      <c r="G790" s="38"/>
      <c r="H790" s="38"/>
      <c r="I790" s="38"/>
      <c r="J790" s="38"/>
    </row>
    <row r="791">
      <c r="A791" s="37"/>
      <c r="B791" s="37"/>
      <c r="C791" s="37"/>
      <c r="F791" s="38"/>
      <c r="G791" s="38"/>
      <c r="H791" s="38"/>
      <c r="I791" s="38"/>
      <c r="J791" s="38"/>
    </row>
    <row r="792">
      <c r="A792" s="37"/>
      <c r="B792" s="37"/>
      <c r="C792" s="37"/>
      <c r="F792" s="38"/>
      <c r="G792" s="38"/>
      <c r="H792" s="38"/>
      <c r="I792" s="38"/>
      <c r="J792" s="38"/>
    </row>
    <row r="793">
      <c r="A793" s="37"/>
      <c r="B793" s="37"/>
      <c r="C793" s="37"/>
      <c r="F793" s="38"/>
      <c r="G793" s="38"/>
      <c r="H793" s="38"/>
      <c r="I793" s="38"/>
      <c r="J793" s="38"/>
    </row>
    <row r="794">
      <c r="A794" s="37"/>
      <c r="B794" s="37"/>
      <c r="C794" s="37"/>
      <c r="F794" s="38"/>
      <c r="G794" s="38"/>
      <c r="H794" s="38"/>
      <c r="I794" s="38"/>
      <c r="J794" s="38"/>
    </row>
    <row r="795">
      <c r="A795" s="37"/>
      <c r="B795" s="37"/>
      <c r="C795" s="37"/>
      <c r="F795" s="38"/>
      <c r="G795" s="38"/>
      <c r="H795" s="38"/>
      <c r="I795" s="38"/>
      <c r="J795" s="38"/>
    </row>
    <row r="796">
      <c r="A796" s="37"/>
      <c r="B796" s="37"/>
      <c r="C796" s="37"/>
      <c r="F796" s="38"/>
      <c r="G796" s="38"/>
      <c r="H796" s="38"/>
      <c r="I796" s="38"/>
      <c r="J796" s="38"/>
    </row>
    <row r="797">
      <c r="A797" s="37"/>
      <c r="B797" s="37"/>
      <c r="C797" s="37"/>
      <c r="F797" s="38"/>
      <c r="G797" s="38"/>
      <c r="H797" s="38"/>
      <c r="I797" s="38"/>
      <c r="J797" s="38"/>
    </row>
    <row r="798">
      <c r="A798" s="37"/>
      <c r="B798" s="37"/>
      <c r="C798" s="37"/>
      <c r="F798" s="38"/>
      <c r="G798" s="38"/>
      <c r="H798" s="38"/>
      <c r="I798" s="38"/>
      <c r="J798" s="38"/>
    </row>
    <row r="799">
      <c r="A799" s="37"/>
      <c r="B799" s="37"/>
      <c r="C799" s="37"/>
      <c r="F799" s="38"/>
      <c r="G799" s="38"/>
      <c r="H799" s="38"/>
      <c r="I799" s="38"/>
      <c r="J799" s="38"/>
    </row>
    <row r="800">
      <c r="A800" s="37"/>
      <c r="B800" s="37"/>
      <c r="C800" s="37"/>
      <c r="F800" s="38"/>
      <c r="G800" s="38"/>
      <c r="H800" s="38"/>
      <c r="I800" s="38"/>
      <c r="J800" s="38"/>
    </row>
    <row r="801">
      <c r="A801" s="37"/>
      <c r="B801" s="37"/>
      <c r="C801" s="37"/>
      <c r="F801" s="38"/>
      <c r="G801" s="38"/>
      <c r="H801" s="38"/>
      <c r="I801" s="38"/>
      <c r="J801" s="38"/>
    </row>
    <row r="802">
      <c r="A802" s="37"/>
      <c r="B802" s="37"/>
      <c r="C802" s="37"/>
      <c r="F802" s="38"/>
      <c r="G802" s="38"/>
      <c r="H802" s="38"/>
      <c r="I802" s="38"/>
      <c r="J802" s="38"/>
    </row>
    <row r="803">
      <c r="A803" s="37"/>
      <c r="B803" s="37"/>
      <c r="C803" s="37"/>
      <c r="F803" s="38"/>
      <c r="G803" s="38"/>
      <c r="H803" s="38"/>
      <c r="I803" s="38"/>
      <c r="J803" s="38"/>
    </row>
    <row r="804">
      <c r="A804" s="37"/>
      <c r="B804" s="37"/>
      <c r="C804" s="37"/>
      <c r="F804" s="38"/>
      <c r="G804" s="38"/>
      <c r="H804" s="38"/>
      <c r="I804" s="38"/>
      <c r="J804" s="38"/>
    </row>
    <row r="805">
      <c r="A805" s="37"/>
      <c r="B805" s="37"/>
      <c r="C805" s="37"/>
      <c r="F805" s="38"/>
      <c r="G805" s="38"/>
      <c r="H805" s="38"/>
      <c r="I805" s="38"/>
      <c r="J805" s="38"/>
    </row>
    <row r="806">
      <c r="A806" s="37"/>
      <c r="B806" s="37"/>
      <c r="C806" s="37"/>
      <c r="F806" s="38"/>
      <c r="G806" s="38"/>
      <c r="H806" s="38"/>
      <c r="I806" s="38"/>
      <c r="J806" s="38"/>
    </row>
    <row r="807">
      <c r="A807" s="37"/>
      <c r="B807" s="37"/>
      <c r="C807" s="37"/>
      <c r="F807" s="38"/>
      <c r="G807" s="38"/>
      <c r="H807" s="38"/>
      <c r="I807" s="38"/>
      <c r="J807" s="38"/>
    </row>
    <row r="808">
      <c r="A808" s="37"/>
      <c r="B808" s="37"/>
      <c r="C808" s="37"/>
      <c r="F808" s="38"/>
      <c r="G808" s="38"/>
      <c r="H808" s="38"/>
      <c r="I808" s="38"/>
      <c r="J808" s="38"/>
    </row>
    <row r="809">
      <c r="A809" s="37"/>
      <c r="B809" s="37"/>
      <c r="C809" s="37"/>
      <c r="F809" s="38"/>
      <c r="G809" s="38"/>
      <c r="H809" s="38"/>
      <c r="I809" s="38"/>
      <c r="J809" s="38"/>
    </row>
    <row r="810">
      <c r="A810" s="37"/>
      <c r="B810" s="37"/>
      <c r="C810" s="37"/>
      <c r="F810" s="38"/>
      <c r="G810" s="38"/>
      <c r="H810" s="38"/>
      <c r="I810" s="38"/>
      <c r="J810" s="38"/>
    </row>
    <row r="811">
      <c r="A811" s="37"/>
      <c r="B811" s="37"/>
      <c r="C811" s="37"/>
      <c r="F811" s="38"/>
      <c r="G811" s="38"/>
      <c r="H811" s="38"/>
      <c r="I811" s="38"/>
      <c r="J811" s="38"/>
    </row>
    <row r="812">
      <c r="A812" s="37"/>
      <c r="B812" s="37"/>
      <c r="C812" s="37"/>
      <c r="F812" s="38"/>
      <c r="G812" s="38"/>
      <c r="H812" s="38"/>
      <c r="I812" s="38"/>
      <c r="J812" s="38"/>
    </row>
    <row r="813">
      <c r="A813" s="37"/>
      <c r="B813" s="37"/>
      <c r="C813" s="37"/>
      <c r="F813" s="38"/>
      <c r="G813" s="38"/>
      <c r="H813" s="38"/>
      <c r="I813" s="38"/>
      <c r="J813" s="38"/>
    </row>
    <row r="814">
      <c r="A814" s="37"/>
      <c r="B814" s="37"/>
      <c r="C814" s="37"/>
      <c r="F814" s="38"/>
      <c r="G814" s="38"/>
      <c r="H814" s="38"/>
      <c r="I814" s="38"/>
      <c r="J814" s="38"/>
    </row>
    <row r="815">
      <c r="A815" s="37"/>
      <c r="B815" s="37"/>
      <c r="C815" s="37"/>
      <c r="F815" s="38"/>
      <c r="G815" s="38"/>
      <c r="H815" s="38"/>
      <c r="I815" s="38"/>
      <c r="J815" s="38"/>
    </row>
    <row r="816">
      <c r="A816" s="37"/>
      <c r="B816" s="37"/>
      <c r="C816" s="37"/>
      <c r="F816" s="38"/>
      <c r="G816" s="38"/>
      <c r="H816" s="38"/>
      <c r="I816" s="38"/>
      <c r="J816" s="38"/>
    </row>
    <row r="817">
      <c r="A817" s="37"/>
      <c r="B817" s="37"/>
      <c r="C817" s="37"/>
      <c r="F817" s="38"/>
      <c r="G817" s="38"/>
      <c r="H817" s="38"/>
      <c r="I817" s="38"/>
      <c r="J817" s="38"/>
    </row>
    <row r="818">
      <c r="A818" s="37"/>
      <c r="B818" s="37"/>
      <c r="C818" s="37"/>
      <c r="F818" s="38"/>
      <c r="G818" s="38"/>
      <c r="H818" s="38"/>
      <c r="I818" s="38"/>
      <c r="J818" s="38"/>
    </row>
    <row r="819">
      <c r="A819" s="37"/>
      <c r="B819" s="37"/>
      <c r="C819" s="37"/>
      <c r="F819" s="38"/>
      <c r="G819" s="38"/>
      <c r="H819" s="38"/>
      <c r="I819" s="38"/>
      <c r="J819" s="38"/>
    </row>
    <row r="820">
      <c r="A820" s="37"/>
      <c r="B820" s="37"/>
      <c r="C820" s="37"/>
      <c r="F820" s="38"/>
      <c r="G820" s="38"/>
      <c r="H820" s="38"/>
      <c r="I820" s="38"/>
      <c r="J820" s="38"/>
    </row>
    <row r="821">
      <c r="A821" s="37"/>
      <c r="B821" s="37"/>
      <c r="C821" s="37"/>
      <c r="F821" s="38"/>
      <c r="G821" s="38"/>
      <c r="H821" s="38"/>
      <c r="I821" s="38"/>
      <c r="J821" s="38"/>
    </row>
    <row r="822">
      <c r="A822" s="37"/>
      <c r="B822" s="37"/>
      <c r="C822" s="37"/>
      <c r="F822" s="38"/>
      <c r="G822" s="38"/>
      <c r="H822" s="38"/>
      <c r="I822" s="38"/>
      <c r="J822" s="38"/>
    </row>
    <row r="823">
      <c r="A823" s="37"/>
      <c r="B823" s="37"/>
      <c r="C823" s="37"/>
      <c r="F823" s="38"/>
      <c r="G823" s="38"/>
      <c r="H823" s="38"/>
      <c r="I823" s="38"/>
      <c r="J823" s="38"/>
    </row>
    <row r="824">
      <c r="A824" s="37"/>
      <c r="B824" s="37"/>
      <c r="C824" s="37"/>
      <c r="F824" s="38"/>
      <c r="G824" s="38"/>
      <c r="H824" s="38"/>
      <c r="I824" s="38"/>
      <c r="J824" s="38"/>
    </row>
    <row r="825">
      <c r="A825" s="37"/>
      <c r="B825" s="37"/>
      <c r="C825" s="37"/>
      <c r="F825" s="38"/>
      <c r="G825" s="38"/>
      <c r="H825" s="38"/>
      <c r="I825" s="38"/>
      <c r="J825" s="38"/>
    </row>
    <row r="826">
      <c r="A826" s="37"/>
      <c r="B826" s="37"/>
      <c r="C826" s="37"/>
      <c r="F826" s="38"/>
      <c r="G826" s="38"/>
      <c r="H826" s="38"/>
      <c r="I826" s="38"/>
      <c r="J826" s="38"/>
    </row>
    <row r="827">
      <c r="A827" s="37"/>
      <c r="B827" s="37"/>
      <c r="C827" s="37"/>
      <c r="F827" s="38"/>
      <c r="G827" s="38"/>
      <c r="H827" s="38"/>
      <c r="I827" s="38"/>
      <c r="J827" s="38"/>
    </row>
    <row r="828">
      <c r="A828" s="37"/>
      <c r="B828" s="37"/>
      <c r="C828" s="37"/>
      <c r="F828" s="38"/>
      <c r="G828" s="38"/>
      <c r="H828" s="38"/>
      <c r="I828" s="38"/>
      <c r="J828" s="38"/>
    </row>
    <row r="829">
      <c r="A829" s="37"/>
      <c r="B829" s="37"/>
      <c r="C829" s="37"/>
      <c r="F829" s="38"/>
      <c r="G829" s="38"/>
      <c r="H829" s="38"/>
      <c r="I829" s="38"/>
      <c r="J829" s="38"/>
    </row>
    <row r="830">
      <c r="A830" s="37"/>
      <c r="B830" s="37"/>
      <c r="C830" s="37"/>
      <c r="F830" s="38"/>
      <c r="G830" s="38"/>
      <c r="H830" s="38"/>
      <c r="I830" s="38"/>
      <c r="J830" s="38"/>
    </row>
    <row r="831">
      <c r="A831" s="37"/>
      <c r="B831" s="37"/>
      <c r="C831" s="37"/>
      <c r="F831" s="38"/>
      <c r="G831" s="38"/>
      <c r="H831" s="38"/>
      <c r="I831" s="38"/>
      <c r="J831" s="38"/>
    </row>
    <row r="832">
      <c r="A832" s="37"/>
      <c r="B832" s="37"/>
      <c r="C832" s="37"/>
      <c r="F832" s="38"/>
      <c r="G832" s="38"/>
      <c r="H832" s="38"/>
      <c r="I832" s="38"/>
      <c r="J832" s="38"/>
    </row>
    <row r="833">
      <c r="A833" s="37"/>
      <c r="B833" s="37"/>
      <c r="C833" s="37"/>
      <c r="F833" s="38"/>
      <c r="G833" s="38"/>
      <c r="H833" s="38"/>
      <c r="I833" s="38"/>
      <c r="J833" s="38"/>
    </row>
    <row r="834">
      <c r="A834" s="37"/>
      <c r="B834" s="37"/>
      <c r="C834" s="37"/>
      <c r="F834" s="38"/>
      <c r="G834" s="38"/>
      <c r="H834" s="38"/>
      <c r="I834" s="38"/>
      <c r="J834" s="38"/>
    </row>
    <row r="835">
      <c r="A835" s="37"/>
      <c r="B835" s="37"/>
      <c r="C835" s="37"/>
      <c r="F835" s="38"/>
      <c r="G835" s="38"/>
      <c r="H835" s="38"/>
      <c r="I835" s="38"/>
      <c r="J835" s="38"/>
    </row>
    <row r="836">
      <c r="A836" s="37"/>
      <c r="B836" s="37"/>
      <c r="C836" s="37"/>
      <c r="F836" s="38"/>
      <c r="G836" s="38"/>
      <c r="H836" s="38"/>
      <c r="I836" s="38"/>
      <c r="J836" s="38"/>
    </row>
    <row r="837">
      <c r="A837" s="37"/>
      <c r="B837" s="37"/>
      <c r="C837" s="37"/>
      <c r="F837" s="38"/>
      <c r="G837" s="38"/>
      <c r="H837" s="38"/>
      <c r="I837" s="38"/>
      <c r="J837" s="38"/>
    </row>
    <row r="838">
      <c r="A838" s="37"/>
      <c r="B838" s="37"/>
      <c r="C838" s="37"/>
      <c r="F838" s="38"/>
      <c r="G838" s="38"/>
      <c r="H838" s="38"/>
      <c r="I838" s="38"/>
      <c r="J838" s="38"/>
    </row>
    <row r="839">
      <c r="A839" s="37"/>
      <c r="B839" s="37"/>
      <c r="C839" s="37"/>
      <c r="F839" s="38"/>
      <c r="G839" s="38"/>
      <c r="H839" s="38"/>
      <c r="I839" s="38"/>
      <c r="J839" s="38"/>
    </row>
    <row r="840">
      <c r="A840" s="37"/>
      <c r="B840" s="37"/>
      <c r="C840" s="37"/>
      <c r="F840" s="38"/>
      <c r="G840" s="38"/>
      <c r="H840" s="38"/>
      <c r="I840" s="38"/>
      <c r="J840" s="38"/>
    </row>
    <row r="841">
      <c r="A841" s="37"/>
      <c r="B841" s="37"/>
      <c r="C841" s="37"/>
      <c r="F841" s="38"/>
      <c r="G841" s="38"/>
      <c r="H841" s="38"/>
      <c r="I841" s="38"/>
      <c r="J841" s="38"/>
    </row>
    <row r="842">
      <c r="A842" s="37"/>
      <c r="B842" s="37"/>
      <c r="C842" s="37"/>
      <c r="F842" s="38"/>
      <c r="G842" s="38"/>
      <c r="H842" s="38"/>
      <c r="I842" s="38"/>
      <c r="J842" s="38"/>
    </row>
    <row r="843">
      <c r="A843" s="37"/>
      <c r="B843" s="37"/>
      <c r="C843" s="37"/>
      <c r="F843" s="38"/>
      <c r="G843" s="38"/>
      <c r="H843" s="38"/>
      <c r="I843" s="38"/>
      <c r="J843" s="38"/>
    </row>
    <row r="844">
      <c r="A844" s="37"/>
      <c r="B844" s="37"/>
      <c r="C844" s="37"/>
      <c r="F844" s="38"/>
      <c r="G844" s="38"/>
      <c r="H844" s="38"/>
      <c r="I844" s="38"/>
      <c r="J844" s="38"/>
    </row>
    <row r="845">
      <c r="A845" s="37"/>
      <c r="B845" s="37"/>
      <c r="C845" s="37"/>
      <c r="F845" s="38"/>
      <c r="G845" s="38"/>
      <c r="H845" s="38"/>
      <c r="I845" s="38"/>
      <c r="J845" s="38"/>
    </row>
    <row r="846">
      <c r="A846" s="37"/>
      <c r="B846" s="37"/>
      <c r="C846" s="37"/>
      <c r="F846" s="38"/>
      <c r="G846" s="38"/>
      <c r="H846" s="38"/>
      <c r="I846" s="38"/>
      <c r="J846" s="38"/>
    </row>
    <row r="847">
      <c r="A847" s="37"/>
      <c r="B847" s="37"/>
      <c r="C847" s="37"/>
      <c r="F847" s="38"/>
      <c r="G847" s="38"/>
      <c r="H847" s="38"/>
      <c r="I847" s="38"/>
      <c r="J847" s="38"/>
    </row>
    <row r="848">
      <c r="A848" s="37"/>
      <c r="B848" s="37"/>
      <c r="C848" s="37"/>
      <c r="F848" s="38"/>
      <c r="G848" s="38"/>
      <c r="H848" s="38"/>
      <c r="I848" s="38"/>
      <c r="J848" s="38"/>
    </row>
    <row r="849">
      <c r="A849" s="37"/>
      <c r="B849" s="37"/>
      <c r="C849" s="37"/>
      <c r="F849" s="38"/>
      <c r="G849" s="38"/>
      <c r="H849" s="38"/>
      <c r="I849" s="38"/>
      <c r="J849" s="38"/>
    </row>
    <row r="850">
      <c r="A850" s="37"/>
      <c r="B850" s="37"/>
      <c r="C850" s="37"/>
      <c r="F850" s="38"/>
      <c r="G850" s="38"/>
      <c r="H850" s="38"/>
      <c r="I850" s="38"/>
      <c r="J850" s="38"/>
    </row>
    <row r="851">
      <c r="A851" s="37"/>
      <c r="B851" s="37"/>
      <c r="C851" s="37"/>
      <c r="F851" s="38"/>
      <c r="G851" s="38"/>
      <c r="H851" s="38"/>
      <c r="I851" s="38"/>
      <c r="J851" s="38"/>
    </row>
    <row r="852">
      <c r="A852" s="37"/>
      <c r="B852" s="37"/>
      <c r="C852" s="37"/>
      <c r="F852" s="38"/>
      <c r="G852" s="38"/>
      <c r="H852" s="38"/>
      <c r="I852" s="38"/>
      <c r="J852" s="38"/>
    </row>
    <row r="853">
      <c r="A853" s="37"/>
      <c r="B853" s="37"/>
      <c r="C853" s="37"/>
      <c r="F853" s="38"/>
      <c r="G853" s="38"/>
      <c r="H853" s="38"/>
      <c r="I853" s="38"/>
      <c r="J853" s="38"/>
    </row>
    <row r="854">
      <c r="A854" s="37"/>
      <c r="B854" s="37"/>
      <c r="C854" s="37"/>
      <c r="F854" s="38"/>
      <c r="G854" s="38"/>
      <c r="H854" s="38"/>
      <c r="I854" s="38"/>
      <c r="J854" s="38"/>
    </row>
    <row r="855">
      <c r="A855" s="37"/>
      <c r="B855" s="37"/>
      <c r="C855" s="37"/>
      <c r="F855" s="38"/>
      <c r="G855" s="38"/>
      <c r="H855" s="38"/>
      <c r="I855" s="38"/>
      <c r="J855" s="38"/>
    </row>
    <row r="856">
      <c r="A856" s="37"/>
      <c r="B856" s="37"/>
      <c r="C856" s="37"/>
      <c r="F856" s="38"/>
      <c r="G856" s="38"/>
      <c r="H856" s="38"/>
      <c r="I856" s="38"/>
      <c r="J856" s="38"/>
    </row>
    <row r="857">
      <c r="A857" s="37"/>
      <c r="B857" s="37"/>
      <c r="C857" s="37"/>
      <c r="F857" s="38"/>
      <c r="G857" s="38"/>
      <c r="H857" s="38"/>
      <c r="I857" s="38"/>
      <c r="J857" s="38"/>
    </row>
    <row r="858">
      <c r="A858" s="37"/>
      <c r="B858" s="37"/>
      <c r="C858" s="37"/>
      <c r="F858" s="38"/>
      <c r="G858" s="38"/>
      <c r="H858" s="38"/>
      <c r="I858" s="38"/>
      <c r="J858" s="38"/>
    </row>
    <row r="859">
      <c r="A859" s="37"/>
      <c r="B859" s="37"/>
      <c r="C859" s="37"/>
      <c r="F859" s="38"/>
      <c r="G859" s="38"/>
      <c r="H859" s="38"/>
      <c r="I859" s="38"/>
      <c r="J859" s="38"/>
    </row>
    <row r="860">
      <c r="A860" s="37"/>
      <c r="B860" s="37"/>
      <c r="C860" s="37"/>
      <c r="F860" s="38"/>
      <c r="G860" s="38"/>
      <c r="H860" s="38"/>
      <c r="I860" s="38"/>
      <c r="J860" s="38"/>
    </row>
    <row r="861">
      <c r="A861" s="37"/>
      <c r="B861" s="37"/>
      <c r="C861" s="37"/>
      <c r="F861" s="38"/>
      <c r="G861" s="38"/>
      <c r="H861" s="38"/>
      <c r="I861" s="38"/>
      <c r="J861" s="38"/>
    </row>
    <row r="862">
      <c r="A862" s="37"/>
      <c r="B862" s="37"/>
      <c r="C862" s="37"/>
      <c r="F862" s="38"/>
      <c r="G862" s="38"/>
      <c r="H862" s="38"/>
      <c r="I862" s="38"/>
      <c r="J862" s="38"/>
    </row>
    <row r="863">
      <c r="A863" s="37"/>
      <c r="B863" s="37"/>
      <c r="C863" s="37"/>
      <c r="F863" s="38"/>
      <c r="G863" s="38"/>
      <c r="H863" s="38"/>
      <c r="I863" s="38"/>
      <c r="J863" s="38"/>
    </row>
    <row r="864">
      <c r="A864" s="37"/>
      <c r="B864" s="37"/>
      <c r="C864" s="37"/>
      <c r="F864" s="38"/>
      <c r="G864" s="38"/>
      <c r="H864" s="38"/>
      <c r="I864" s="38"/>
      <c r="J864" s="38"/>
    </row>
    <row r="865">
      <c r="A865" s="37"/>
      <c r="B865" s="37"/>
      <c r="C865" s="37"/>
      <c r="F865" s="38"/>
      <c r="G865" s="38"/>
      <c r="H865" s="38"/>
      <c r="I865" s="38"/>
      <c r="J865" s="38"/>
    </row>
    <row r="866">
      <c r="A866" s="37"/>
      <c r="B866" s="37"/>
      <c r="C866" s="37"/>
      <c r="F866" s="38"/>
      <c r="G866" s="38"/>
      <c r="H866" s="38"/>
      <c r="I866" s="38"/>
      <c r="J866" s="38"/>
    </row>
    <row r="867">
      <c r="A867" s="37"/>
      <c r="B867" s="37"/>
      <c r="C867" s="37"/>
      <c r="F867" s="38"/>
      <c r="G867" s="38"/>
      <c r="H867" s="38"/>
      <c r="I867" s="38"/>
      <c r="J867" s="38"/>
    </row>
    <row r="868">
      <c r="A868" s="37"/>
      <c r="B868" s="37"/>
      <c r="C868" s="37"/>
      <c r="F868" s="38"/>
      <c r="G868" s="38"/>
      <c r="H868" s="38"/>
      <c r="I868" s="38"/>
      <c r="J868" s="38"/>
    </row>
    <row r="869">
      <c r="A869" s="37"/>
      <c r="B869" s="37"/>
      <c r="C869" s="37"/>
      <c r="F869" s="38"/>
      <c r="G869" s="38"/>
      <c r="H869" s="38"/>
      <c r="I869" s="38"/>
      <c r="J869" s="38"/>
    </row>
    <row r="870">
      <c r="A870" s="37"/>
      <c r="B870" s="37"/>
      <c r="C870" s="37"/>
      <c r="F870" s="38"/>
      <c r="G870" s="38"/>
      <c r="H870" s="38"/>
      <c r="I870" s="38"/>
      <c r="J870" s="38"/>
    </row>
    <row r="871">
      <c r="A871" s="37"/>
      <c r="B871" s="37"/>
      <c r="C871" s="37"/>
      <c r="F871" s="38"/>
      <c r="G871" s="38"/>
      <c r="H871" s="38"/>
      <c r="I871" s="38"/>
      <c r="J871" s="38"/>
    </row>
    <row r="872">
      <c r="A872" s="37"/>
      <c r="B872" s="37"/>
      <c r="C872" s="37"/>
      <c r="F872" s="38"/>
      <c r="G872" s="38"/>
      <c r="H872" s="38"/>
      <c r="I872" s="38"/>
      <c r="J872" s="38"/>
    </row>
    <row r="873">
      <c r="A873" s="37"/>
      <c r="B873" s="37"/>
      <c r="C873" s="37"/>
      <c r="F873" s="38"/>
      <c r="G873" s="38"/>
      <c r="H873" s="38"/>
      <c r="I873" s="38"/>
      <c r="J873" s="38"/>
    </row>
    <row r="874">
      <c r="A874" s="37"/>
      <c r="B874" s="37"/>
      <c r="C874" s="37"/>
      <c r="F874" s="38"/>
      <c r="G874" s="38"/>
      <c r="H874" s="38"/>
      <c r="I874" s="38"/>
      <c r="J874" s="38"/>
    </row>
    <row r="875">
      <c r="A875" s="37"/>
      <c r="B875" s="37"/>
      <c r="C875" s="37"/>
      <c r="F875" s="38"/>
      <c r="G875" s="38"/>
      <c r="H875" s="38"/>
      <c r="I875" s="38"/>
      <c r="J875" s="38"/>
    </row>
    <row r="876">
      <c r="A876" s="37"/>
      <c r="B876" s="37"/>
      <c r="C876" s="37"/>
      <c r="F876" s="38"/>
      <c r="G876" s="38"/>
      <c r="H876" s="38"/>
      <c r="I876" s="38"/>
      <c r="J876" s="38"/>
    </row>
    <row r="877">
      <c r="A877" s="37"/>
      <c r="B877" s="37"/>
      <c r="C877" s="37"/>
      <c r="F877" s="38"/>
      <c r="G877" s="38"/>
      <c r="H877" s="38"/>
      <c r="I877" s="38"/>
      <c r="J877" s="38"/>
    </row>
    <row r="878">
      <c r="A878" s="37"/>
      <c r="B878" s="37"/>
      <c r="C878" s="37"/>
      <c r="F878" s="38"/>
      <c r="G878" s="38"/>
      <c r="H878" s="38"/>
      <c r="I878" s="38"/>
      <c r="J878" s="38"/>
    </row>
    <row r="879">
      <c r="A879" s="37"/>
      <c r="B879" s="37"/>
      <c r="C879" s="37"/>
      <c r="F879" s="38"/>
      <c r="G879" s="38"/>
      <c r="H879" s="38"/>
      <c r="I879" s="38"/>
      <c r="J879" s="38"/>
    </row>
    <row r="880">
      <c r="A880" s="37"/>
      <c r="B880" s="37"/>
      <c r="C880" s="37"/>
      <c r="F880" s="38"/>
      <c r="G880" s="38"/>
      <c r="H880" s="38"/>
      <c r="I880" s="38"/>
      <c r="J880" s="38"/>
    </row>
    <row r="881">
      <c r="A881" s="37"/>
      <c r="B881" s="37"/>
      <c r="C881" s="37"/>
      <c r="F881" s="38"/>
      <c r="G881" s="38"/>
      <c r="H881" s="38"/>
      <c r="I881" s="38"/>
      <c r="J881" s="38"/>
    </row>
    <row r="882">
      <c r="A882" s="37"/>
      <c r="B882" s="37"/>
      <c r="C882" s="37"/>
      <c r="F882" s="38"/>
      <c r="G882" s="38"/>
      <c r="H882" s="38"/>
      <c r="I882" s="38"/>
      <c r="J882" s="38"/>
    </row>
    <row r="883">
      <c r="A883" s="37"/>
      <c r="B883" s="37"/>
      <c r="C883" s="37"/>
      <c r="F883" s="38"/>
      <c r="G883" s="38"/>
      <c r="H883" s="38"/>
      <c r="I883" s="38"/>
      <c r="J883" s="38"/>
    </row>
    <row r="884">
      <c r="A884" s="37"/>
      <c r="B884" s="37"/>
      <c r="C884" s="37"/>
      <c r="F884" s="38"/>
      <c r="G884" s="38"/>
      <c r="H884" s="38"/>
      <c r="I884" s="38"/>
      <c r="J884" s="38"/>
    </row>
    <row r="885">
      <c r="A885" s="37"/>
      <c r="B885" s="37"/>
      <c r="C885" s="37"/>
      <c r="F885" s="38"/>
      <c r="G885" s="38"/>
      <c r="H885" s="38"/>
      <c r="I885" s="38"/>
      <c r="J885" s="38"/>
    </row>
    <row r="886">
      <c r="A886" s="37"/>
      <c r="B886" s="37"/>
      <c r="C886" s="37"/>
      <c r="F886" s="38"/>
      <c r="G886" s="38"/>
      <c r="H886" s="38"/>
      <c r="I886" s="38"/>
      <c r="J886" s="38"/>
    </row>
    <row r="887">
      <c r="A887" s="37"/>
      <c r="B887" s="37"/>
      <c r="C887" s="37"/>
      <c r="F887" s="38"/>
      <c r="G887" s="38"/>
      <c r="H887" s="38"/>
      <c r="I887" s="38"/>
      <c r="J887" s="38"/>
    </row>
    <row r="888">
      <c r="A888" s="37"/>
      <c r="B888" s="37"/>
      <c r="C888" s="37"/>
      <c r="F888" s="38"/>
      <c r="G888" s="38"/>
      <c r="H888" s="38"/>
      <c r="I888" s="38"/>
      <c r="J888" s="38"/>
    </row>
    <row r="889">
      <c r="A889" s="37"/>
      <c r="B889" s="37"/>
      <c r="C889" s="37"/>
      <c r="F889" s="38"/>
      <c r="G889" s="38"/>
      <c r="H889" s="38"/>
      <c r="I889" s="38"/>
      <c r="J889" s="38"/>
    </row>
    <row r="890">
      <c r="A890" s="37"/>
      <c r="B890" s="37"/>
      <c r="C890" s="37"/>
      <c r="F890" s="38"/>
      <c r="G890" s="38"/>
      <c r="H890" s="38"/>
      <c r="I890" s="38"/>
      <c r="J890" s="38"/>
    </row>
    <row r="891">
      <c r="A891" s="37"/>
      <c r="B891" s="37"/>
      <c r="C891" s="37"/>
      <c r="F891" s="38"/>
      <c r="G891" s="38"/>
      <c r="H891" s="38"/>
      <c r="I891" s="38"/>
      <c r="J891" s="38"/>
    </row>
    <row r="892">
      <c r="A892" s="37"/>
      <c r="B892" s="37"/>
      <c r="C892" s="37"/>
      <c r="F892" s="38"/>
      <c r="G892" s="38"/>
      <c r="H892" s="38"/>
      <c r="I892" s="38"/>
      <c r="J892" s="38"/>
    </row>
    <row r="893">
      <c r="A893" s="37"/>
      <c r="B893" s="37"/>
      <c r="C893" s="37"/>
      <c r="F893" s="38"/>
      <c r="G893" s="38"/>
      <c r="H893" s="38"/>
      <c r="I893" s="38"/>
      <c r="J893" s="38"/>
    </row>
    <row r="894">
      <c r="A894" s="37"/>
      <c r="B894" s="37"/>
      <c r="C894" s="37"/>
      <c r="F894" s="38"/>
      <c r="G894" s="38"/>
      <c r="H894" s="38"/>
      <c r="I894" s="38"/>
      <c r="J894" s="38"/>
    </row>
    <row r="895">
      <c r="A895" s="37"/>
      <c r="B895" s="37"/>
      <c r="C895" s="37"/>
      <c r="F895" s="38"/>
      <c r="G895" s="38"/>
      <c r="H895" s="38"/>
      <c r="I895" s="38"/>
      <c r="J895" s="38"/>
    </row>
    <row r="896">
      <c r="A896" s="37"/>
      <c r="B896" s="37"/>
      <c r="C896" s="37"/>
      <c r="F896" s="38"/>
      <c r="G896" s="38"/>
      <c r="H896" s="38"/>
      <c r="I896" s="38"/>
      <c r="J896" s="38"/>
    </row>
    <row r="897">
      <c r="A897" s="37"/>
      <c r="B897" s="37"/>
      <c r="C897" s="37"/>
      <c r="F897" s="38"/>
      <c r="G897" s="38"/>
      <c r="H897" s="38"/>
      <c r="I897" s="38"/>
      <c r="J897" s="38"/>
    </row>
    <row r="898">
      <c r="A898" s="37"/>
      <c r="B898" s="37"/>
      <c r="C898" s="37"/>
      <c r="F898" s="38"/>
      <c r="G898" s="38"/>
      <c r="H898" s="38"/>
      <c r="I898" s="38"/>
      <c r="J898" s="38"/>
    </row>
    <row r="899">
      <c r="A899" s="37"/>
      <c r="B899" s="37"/>
      <c r="C899" s="37"/>
      <c r="F899" s="38"/>
      <c r="G899" s="38"/>
      <c r="H899" s="38"/>
      <c r="I899" s="38"/>
      <c r="J899" s="38"/>
    </row>
    <row r="900">
      <c r="A900" s="37"/>
      <c r="B900" s="37"/>
      <c r="C900" s="37"/>
      <c r="F900" s="38"/>
      <c r="G900" s="38"/>
      <c r="H900" s="38"/>
      <c r="I900" s="38"/>
      <c r="J900" s="38"/>
    </row>
    <row r="901">
      <c r="A901" s="37"/>
      <c r="B901" s="37"/>
      <c r="C901" s="37"/>
      <c r="F901" s="38"/>
      <c r="G901" s="38"/>
      <c r="H901" s="38"/>
      <c r="I901" s="38"/>
      <c r="J901" s="38"/>
    </row>
    <row r="902">
      <c r="A902" s="37"/>
      <c r="B902" s="37"/>
      <c r="C902" s="37"/>
      <c r="F902" s="38"/>
      <c r="G902" s="38"/>
      <c r="H902" s="38"/>
      <c r="I902" s="38"/>
      <c r="J902" s="38"/>
    </row>
    <row r="903">
      <c r="A903" s="37"/>
      <c r="B903" s="37"/>
      <c r="C903" s="37"/>
      <c r="F903" s="38"/>
      <c r="G903" s="38"/>
      <c r="H903" s="38"/>
      <c r="I903" s="38"/>
      <c r="J903" s="38"/>
    </row>
    <row r="904">
      <c r="A904" s="37"/>
      <c r="B904" s="37"/>
      <c r="C904" s="37"/>
      <c r="F904" s="38"/>
      <c r="G904" s="38"/>
      <c r="H904" s="38"/>
      <c r="I904" s="38"/>
      <c r="J904" s="38"/>
    </row>
    <row r="905">
      <c r="A905" s="37"/>
      <c r="B905" s="37"/>
      <c r="C905" s="37"/>
      <c r="F905" s="38"/>
      <c r="G905" s="38"/>
      <c r="H905" s="38"/>
      <c r="I905" s="38"/>
      <c r="J905" s="38"/>
    </row>
    <row r="906">
      <c r="A906" s="37"/>
      <c r="B906" s="37"/>
      <c r="C906" s="37"/>
      <c r="F906" s="38"/>
      <c r="G906" s="38"/>
      <c r="H906" s="38"/>
      <c r="I906" s="38"/>
      <c r="J906" s="38"/>
    </row>
    <row r="907">
      <c r="A907" s="37"/>
      <c r="B907" s="37"/>
      <c r="C907" s="37"/>
      <c r="F907" s="38"/>
      <c r="G907" s="38"/>
      <c r="H907" s="38"/>
      <c r="I907" s="38"/>
      <c r="J907" s="38"/>
    </row>
    <row r="908">
      <c r="A908" s="37"/>
      <c r="B908" s="37"/>
      <c r="C908" s="37"/>
      <c r="F908" s="38"/>
      <c r="G908" s="38"/>
      <c r="H908" s="38"/>
      <c r="I908" s="38"/>
      <c r="J908" s="38"/>
    </row>
    <row r="909">
      <c r="A909" s="37"/>
      <c r="B909" s="37"/>
      <c r="C909" s="37"/>
      <c r="F909" s="38"/>
      <c r="G909" s="38"/>
      <c r="H909" s="38"/>
      <c r="I909" s="38"/>
      <c r="J909" s="38"/>
    </row>
    <row r="910">
      <c r="A910" s="37"/>
      <c r="B910" s="37"/>
      <c r="C910" s="37"/>
      <c r="F910" s="38"/>
      <c r="G910" s="38"/>
      <c r="H910" s="38"/>
      <c r="I910" s="38"/>
      <c r="J910" s="38"/>
    </row>
    <row r="911">
      <c r="A911" s="37"/>
      <c r="B911" s="37"/>
      <c r="C911" s="37"/>
      <c r="F911" s="38"/>
      <c r="G911" s="38"/>
      <c r="H911" s="38"/>
      <c r="I911" s="38"/>
      <c r="J911" s="38"/>
    </row>
    <row r="912">
      <c r="A912" s="37"/>
      <c r="B912" s="37"/>
      <c r="C912" s="37"/>
      <c r="F912" s="38"/>
      <c r="G912" s="38"/>
      <c r="H912" s="38"/>
      <c r="I912" s="38"/>
      <c r="J912" s="38"/>
    </row>
  </sheetData>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s>
  <printOptions gridLines="1" horizontalCentered="1"/>
  <pageMargins bottom="0.75" footer="0.0" header="0.0" left="0.7" right="0.7" top="0.75"/>
  <pageSetup fitToHeight="0" paperSize="9" cellComments="atEnd" orientation="landscape" pageOrder="overThenDown"/>
  <drawing r:id="rId17"/>
  <legacy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9.75"/>
    <col customWidth="1" min="3" max="3" width="9.63"/>
    <col customWidth="1" min="4" max="4" width="72.5"/>
    <col customWidth="1" min="5" max="5" width="90.25"/>
    <col customWidth="1" min="6" max="6" width="13.0"/>
    <col customWidth="1" min="7" max="7" width="11.25"/>
    <col customWidth="1" min="8" max="8" width="10.0"/>
    <col customWidth="1" min="9" max="9" width="19.63"/>
    <col customWidth="1" min="10" max="10" width="24.5"/>
    <col customWidth="1" hidden="1" min="11" max="11" width="12.5"/>
    <col customWidth="1" min="12" max="12" width="8.0"/>
  </cols>
  <sheetData>
    <row r="1">
      <c r="A1" s="27" t="s">
        <v>56</v>
      </c>
      <c r="B1" s="27" t="s">
        <v>57</v>
      </c>
      <c r="C1" s="27" t="s">
        <v>58</v>
      </c>
      <c r="D1" s="27" t="s">
        <v>59</v>
      </c>
      <c r="E1" s="27" t="s">
        <v>60</v>
      </c>
      <c r="F1" s="27" t="s">
        <v>61</v>
      </c>
      <c r="G1" s="27" t="s">
        <v>62</v>
      </c>
      <c r="H1" s="27" t="s">
        <v>63</v>
      </c>
      <c r="I1" s="27" t="s">
        <v>64</v>
      </c>
      <c r="J1" s="27" t="s">
        <v>66</v>
      </c>
      <c r="K1" s="27" t="s">
        <v>66</v>
      </c>
      <c r="L1" s="27" t="s">
        <v>67</v>
      </c>
    </row>
    <row r="2" ht="295.5" customHeight="1">
      <c r="A2" s="34">
        <v>45478.19241898148</v>
      </c>
      <c r="B2" s="29" t="s">
        <v>111</v>
      </c>
      <c r="C2" s="29" t="s">
        <v>112</v>
      </c>
      <c r="D2" s="29" t="s">
        <v>113</v>
      </c>
      <c r="E2" s="39" t="s">
        <v>114</v>
      </c>
      <c r="F2" s="29" t="s">
        <v>115</v>
      </c>
      <c r="G2" s="29" t="s">
        <v>73</v>
      </c>
      <c r="H2" s="29" t="s">
        <v>84</v>
      </c>
      <c r="I2" s="29" t="s">
        <v>116</v>
      </c>
      <c r="J2" s="29" t="s">
        <v>117</v>
      </c>
      <c r="K2" s="32" t="str">
        <f>TEXT("5959886258503470872","0")</f>
        <v>5959886258503470872</v>
      </c>
      <c r="L2" s="33" t="b">
        <v>1</v>
      </c>
      <c r="M2" s="40"/>
    </row>
    <row r="3" ht="267.75" customHeight="1">
      <c r="A3" s="34">
        <v>45478.32019675926</v>
      </c>
      <c r="B3" s="29" t="s">
        <v>111</v>
      </c>
      <c r="C3" s="29" t="s">
        <v>112</v>
      </c>
      <c r="D3" s="29" t="s">
        <v>118</v>
      </c>
      <c r="E3" s="29" t="s">
        <v>119</v>
      </c>
      <c r="F3" s="29" t="s">
        <v>115</v>
      </c>
      <c r="G3" s="29" t="s">
        <v>73</v>
      </c>
      <c r="H3" s="29" t="s">
        <v>84</v>
      </c>
      <c r="I3" s="29" t="s">
        <v>120</v>
      </c>
      <c r="J3" s="29" t="s">
        <v>121</v>
      </c>
      <c r="K3" s="32" t="str">
        <f>TEXT("5959996658501473480","0")</f>
        <v>5959996658501473480</v>
      </c>
      <c r="L3" s="33" t="b">
        <v>1</v>
      </c>
    </row>
    <row r="4" ht="308.25" customHeight="1">
      <c r="A4" s="34">
        <v>45481.08329861111</v>
      </c>
      <c r="B4" s="29" t="s">
        <v>111</v>
      </c>
      <c r="C4" s="29" t="s">
        <v>112</v>
      </c>
      <c r="D4" s="29" t="s">
        <v>122</v>
      </c>
      <c r="E4" s="41" t="s">
        <v>123</v>
      </c>
      <c r="F4" s="29" t="s">
        <v>115</v>
      </c>
      <c r="G4" s="29" t="s">
        <v>73</v>
      </c>
      <c r="H4" s="29" t="s">
        <v>74</v>
      </c>
      <c r="I4" s="29" t="s">
        <v>116</v>
      </c>
      <c r="J4" s="29" t="s">
        <v>124</v>
      </c>
      <c r="K4" s="32" t="str">
        <f>TEXT("5962383967422842235","0")</f>
        <v>5962383967422842235</v>
      </c>
      <c r="L4" s="33" t="b">
        <v>1</v>
      </c>
    </row>
    <row r="5">
      <c r="A5" s="34">
        <v>45482.17613425926</v>
      </c>
      <c r="B5" s="29" t="s">
        <v>111</v>
      </c>
      <c r="C5" s="29" t="s">
        <v>112</v>
      </c>
      <c r="D5" s="29" t="s">
        <v>125</v>
      </c>
      <c r="E5" s="29" t="s">
        <v>126</v>
      </c>
      <c r="F5" s="29" t="s">
        <v>115</v>
      </c>
      <c r="G5" s="29" t="s">
        <v>73</v>
      </c>
      <c r="H5" s="29" t="s">
        <v>74</v>
      </c>
      <c r="I5" s="29" t="s">
        <v>116</v>
      </c>
      <c r="J5" s="29" t="s">
        <v>127</v>
      </c>
      <c r="K5" s="32" t="str">
        <f>TEXT("5963328187425707816","0")</f>
        <v>5963328187425707816</v>
      </c>
      <c r="L5" s="33" t="b">
        <v>1</v>
      </c>
    </row>
    <row r="6">
      <c r="A6" s="34">
        <v>45483.236134259256</v>
      </c>
      <c r="B6" s="29" t="s">
        <v>111</v>
      </c>
      <c r="C6" s="29" t="s">
        <v>112</v>
      </c>
      <c r="D6" s="29" t="s">
        <v>128</v>
      </c>
      <c r="E6" s="29" t="s">
        <v>129</v>
      </c>
      <c r="F6" s="29" t="s">
        <v>115</v>
      </c>
      <c r="G6" s="29" t="s">
        <v>73</v>
      </c>
      <c r="H6" s="29" t="s">
        <v>74</v>
      </c>
      <c r="I6" s="29" t="s">
        <v>116</v>
      </c>
      <c r="J6" s="29" t="s">
        <v>130</v>
      </c>
      <c r="K6" s="32" t="str">
        <f>TEXT("5964244022415809659","0")</f>
        <v>5964244022415809659</v>
      </c>
      <c r="L6" s="33" t="b">
        <v>1</v>
      </c>
    </row>
    <row r="7">
      <c r="A7" s="34">
        <v>45484.19043981482</v>
      </c>
      <c r="B7" s="29" t="s">
        <v>111</v>
      </c>
      <c r="C7" s="29" t="s">
        <v>112</v>
      </c>
      <c r="D7" s="29" t="s">
        <v>131</v>
      </c>
      <c r="E7" s="29" t="s">
        <v>132</v>
      </c>
      <c r="F7" s="29" t="s">
        <v>115</v>
      </c>
      <c r="G7" s="29" t="s">
        <v>73</v>
      </c>
      <c r="H7" s="29" t="s">
        <v>74</v>
      </c>
      <c r="I7" s="29" t="s">
        <v>116</v>
      </c>
      <c r="J7" s="29" t="s">
        <v>133</v>
      </c>
      <c r="K7" s="32" t="str">
        <f>TEXT("5965068542418679203","0")</f>
        <v>5965068542418679203</v>
      </c>
      <c r="L7" s="33" t="b">
        <v>1</v>
      </c>
    </row>
    <row r="8">
      <c r="A8" s="34">
        <v>45485.29038194445</v>
      </c>
      <c r="B8" s="29" t="s">
        <v>111</v>
      </c>
      <c r="C8" s="29" t="s">
        <v>112</v>
      </c>
      <c r="D8" s="29" t="s">
        <v>134</v>
      </c>
      <c r="E8" s="29" t="s">
        <v>135</v>
      </c>
      <c r="F8" s="29" t="s">
        <v>115</v>
      </c>
      <c r="G8" s="29" t="s">
        <v>73</v>
      </c>
      <c r="H8" s="29" t="s">
        <v>79</v>
      </c>
      <c r="I8" s="29" t="s">
        <v>116</v>
      </c>
      <c r="J8" s="29" t="s">
        <v>136</v>
      </c>
      <c r="K8" s="32" t="str">
        <f>TEXT("5966018892415555479","0")</f>
        <v>5966018892415555479</v>
      </c>
      <c r="L8" s="33" t="b">
        <v>1</v>
      </c>
    </row>
    <row r="9">
      <c r="A9" s="34">
        <v>45488.96377314815</v>
      </c>
      <c r="B9" s="29" t="s">
        <v>111</v>
      </c>
      <c r="C9" s="29" t="s">
        <v>112</v>
      </c>
      <c r="D9" s="29" t="s">
        <v>137</v>
      </c>
      <c r="E9" s="29" t="s">
        <v>138</v>
      </c>
      <c r="F9" s="29" t="s">
        <v>115</v>
      </c>
      <c r="G9" s="29" t="s">
        <v>87</v>
      </c>
      <c r="H9" s="29" t="s">
        <v>74</v>
      </c>
      <c r="I9" s="29" t="s">
        <v>116</v>
      </c>
      <c r="J9" s="29" t="s">
        <v>139</v>
      </c>
      <c r="K9" s="32" t="str">
        <f>TEXT("5969192702411360656","0")</f>
        <v>5969192702411360656</v>
      </c>
      <c r="L9" s="33" t="b">
        <v>1</v>
      </c>
    </row>
    <row r="10" ht="343.5" customHeight="1">
      <c r="A10" s="34">
        <v>45489.02392361111</v>
      </c>
      <c r="B10" s="29" t="s">
        <v>111</v>
      </c>
      <c r="C10" s="29" t="s">
        <v>112</v>
      </c>
      <c r="D10" s="29" t="s">
        <v>140</v>
      </c>
      <c r="E10" s="42" t="s">
        <v>141</v>
      </c>
      <c r="F10" s="29" t="s">
        <v>115</v>
      </c>
      <c r="G10" s="29" t="s">
        <v>73</v>
      </c>
      <c r="H10" s="29" t="s">
        <v>74</v>
      </c>
      <c r="I10" s="29" t="s">
        <v>116</v>
      </c>
      <c r="J10" s="29" t="s">
        <v>142</v>
      </c>
      <c r="K10" s="32" t="str">
        <f>TEXT("5969244672416446226","0")</f>
        <v>5969244672416446226</v>
      </c>
      <c r="L10" s="33" t="b">
        <v>1</v>
      </c>
    </row>
    <row r="11" ht="375.75" customHeight="1">
      <c r="A11" s="43">
        <v>45489.25037037037</v>
      </c>
      <c r="B11" s="30" t="s">
        <v>143</v>
      </c>
      <c r="C11" s="30" t="s">
        <v>112</v>
      </c>
      <c r="D11" s="39" t="s">
        <v>144</v>
      </c>
      <c r="E11" s="33" t="s">
        <v>145</v>
      </c>
      <c r="F11" s="29" t="s">
        <v>115</v>
      </c>
      <c r="G11" s="29" t="s">
        <v>73</v>
      </c>
      <c r="H11" s="29" t="s">
        <v>79</v>
      </c>
      <c r="I11" s="29" t="s">
        <v>116</v>
      </c>
      <c r="J11" s="29" t="s">
        <v>146</v>
      </c>
      <c r="K11" s="32" t="str">
        <f>TEXT("5969440322412761776","0")</f>
        <v>5969440322412761776</v>
      </c>
      <c r="L11" s="32" t="b">
        <v>0</v>
      </c>
    </row>
    <row r="12">
      <c r="A12" s="34">
        <v>45489.25680555555</v>
      </c>
      <c r="B12" s="29" t="s">
        <v>111</v>
      </c>
      <c r="C12" s="29" t="s">
        <v>112</v>
      </c>
      <c r="D12" s="29" t="s">
        <v>147</v>
      </c>
      <c r="E12" s="33" t="s">
        <v>148</v>
      </c>
      <c r="F12" s="29" t="s">
        <v>115</v>
      </c>
      <c r="G12" s="29" t="s">
        <v>73</v>
      </c>
      <c r="H12" s="29" t="s">
        <v>74</v>
      </c>
      <c r="I12" s="29" t="s">
        <v>116</v>
      </c>
      <c r="J12" s="29" t="s">
        <v>133</v>
      </c>
      <c r="K12" s="32" t="str">
        <f>TEXT("5969445882414729651","0")</f>
        <v>5969445882414729651</v>
      </c>
      <c r="L12" s="33" t="b">
        <v>1</v>
      </c>
    </row>
    <row r="13">
      <c r="A13" s="34">
        <v>45490.153275462966</v>
      </c>
      <c r="B13" s="29" t="s">
        <v>111</v>
      </c>
      <c r="C13" s="29" t="s">
        <v>112</v>
      </c>
      <c r="D13" s="29" t="s">
        <v>149</v>
      </c>
      <c r="E13" s="33" t="s">
        <v>150</v>
      </c>
      <c r="F13" s="29" t="s">
        <v>115</v>
      </c>
      <c r="G13" s="29" t="s">
        <v>73</v>
      </c>
      <c r="H13" s="29" t="s">
        <v>79</v>
      </c>
      <c r="I13" s="29" t="s">
        <v>116</v>
      </c>
      <c r="J13" s="29" t="s">
        <v>146</v>
      </c>
      <c r="K13" s="32" t="str">
        <f>TEXT("5970220432418595397","0")</f>
        <v>5970220432418595397</v>
      </c>
      <c r="L13" s="33" t="b">
        <v>0</v>
      </c>
    </row>
    <row r="14">
      <c r="A14" s="34">
        <v>45491.03482638889</v>
      </c>
      <c r="B14" s="29" t="s">
        <v>111</v>
      </c>
      <c r="C14" s="29" t="s">
        <v>112</v>
      </c>
      <c r="D14" s="29" t="s">
        <v>151</v>
      </c>
      <c r="E14" s="31" t="s">
        <v>152</v>
      </c>
      <c r="F14" s="29" t="s">
        <v>115</v>
      </c>
      <c r="G14" s="29" t="s">
        <v>73</v>
      </c>
      <c r="H14" s="29" t="s">
        <v>74</v>
      </c>
      <c r="I14" s="29" t="s">
        <v>116</v>
      </c>
      <c r="J14" s="29" t="s">
        <v>127</v>
      </c>
      <c r="K14" s="32" t="str">
        <f>TEXT("5970982092416256288","0")</f>
        <v>5970982092416256288</v>
      </c>
      <c r="L14" s="33" t="b">
        <v>1</v>
      </c>
    </row>
    <row r="15">
      <c r="A15" s="34">
        <v>45491.16756944444</v>
      </c>
      <c r="B15" s="29" t="s">
        <v>111</v>
      </c>
      <c r="C15" s="29" t="s">
        <v>112</v>
      </c>
      <c r="D15" s="29" t="s">
        <v>153</v>
      </c>
      <c r="E15" s="33" t="s">
        <v>154</v>
      </c>
      <c r="F15" s="29" t="s">
        <v>115</v>
      </c>
      <c r="G15" s="29" t="s">
        <v>73</v>
      </c>
      <c r="H15" s="29" t="s">
        <v>74</v>
      </c>
      <c r="I15" s="29" t="s">
        <v>116</v>
      </c>
      <c r="J15" s="29" t="s">
        <v>142</v>
      </c>
      <c r="K15" s="32" t="str">
        <f>TEXT("5971096782419536053","0")</f>
        <v>5971096782419536053</v>
      </c>
      <c r="L15" s="33" t="b">
        <v>1</v>
      </c>
    </row>
    <row r="16">
      <c r="A16" s="34">
        <v>45492.185162037036</v>
      </c>
      <c r="B16" s="29" t="s">
        <v>111</v>
      </c>
      <c r="C16" s="29" t="s">
        <v>112</v>
      </c>
      <c r="D16" s="29" t="s">
        <v>155</v>
      </c>
      <c r="E16" s="31" t="s">
        <v>156</v>
      </c>
      <c r="F16" s="29" t="s">
        <v>115</v>
      </c>
      <c r="G16" s="29" t="s">
        <v>73</v>
      </c>
      <c r="H16" s="29" t="s">
        <v>74</v>
      </c>
      <c r="I16" s="29" t="s">
        <v>116</v>
      </c>
      <c r="J16" s="29" t="s">
        <v>127</v>
      </c>
      <c r="K16" s="32" t="str">
        <f>TEXT("5971975982416203672","0")</f>
        <v>5971975982416203672</v>
      </c>
      <c r="L16" s="33" t="b">
        <v>1</v>
      </c>
    </row>
    <row r="17">
      <c r="A17" s="34">
        <v>45492.2755787037</v>
      </c>
      <c r="B17" s="29" t="s">
        <v>111</v>
      </c>
      <c r="C17" s="29" t="s">
        <v>112</v>
      </c>
      <c r="D17" s="29" t="s">
        <v>157</v>
      </c>
      <c r="E17" s="41" t="s">
        <v>158</v>
      </c>
      <c r="F17" s="29" t="s">
        <v>115</v>
      </c>
      <c r="G17" s="29" t="s">
        <v>73</v>
      </c>
      <c r="H17" s="29" t="s">
        <v>74</v>
      </c>
      <c r="I17" s="29" t="s">
        <v>116</v>
      </c>
      <c r="J17" s="29" t="s">
        <v>159</v>
      </c>
      <c r="K17" s="32" t="str">
        <f>TEXT("5972054102411948692","0")</f>
        <v>5972054102411948692</v>
      </c>
      <c r="L17" s="33" t="b">
        <v>1</v>
      </c>
    </row>
    <row r="18">
      <c r="A18" s="34">
        <v>45495.158854166664</v>
      </c>
      <c r="B18" s="29" t="s">
        <v>111</v>
      </c>
      <c r="C18" s="29" t="s">
        <v>112</v>
      </c>
      <c r="D18" s="29" t="s">
        <v>160</v>
      </c>
      <c r="E18" s="31" t="s">
        <v>161</v>
      </c>
      <c r="F18" s="29" t="s">
        <v>115</v>
      </c>
      <c r="G18" s="29" t="s">
        <v>73</v>
      </c>
      <c r="H18" s="29" t="s">
        <v>74</v>
      </c>
      <c r="I18" s="29" t="s">
        <v>116</v>
      </c>
      <c r="J18" s="29" t="s">
        <v>162</v>
      </c>
      <c r="K18" s="32" t="str">
        <f>TEXT("5974545258502506948","0")</f>
        <v>5974545258502506948</v>
      </c>
      <c r="L18" s="33" t="b">
        <v>1</v>
      </c>
    </row>
    <row r="19">
      <c r="A19" s="34">
        <v>45495.26875</v>
      </c>
      <c r="B19" s="29" t="s">
        <v>111</v>
      </c>
      <c r="C19" s="29" t="s">
        <v>112</v>
      </c>
      <c r="D19" s="29" t="s">
        <v>163</v>
      </c>
      <c r="E19" s="31" t="s">
        <v>164</v>
      </c>
      <c r="F19" s="29" t="s">
        <v>115</v>
      </c>
      <c r="G19" s="29" t="s">
        <v>87</v>
      </c>
      <c r="H19" s="29" t="s">
        <v>74</v>
      </c>
      <c r="I19" s="29" t="s">
        <v>116</v>
      </c>
      <c r="J19" s="29" t="s">
        <v>165</v>
      </c>
      <c r="K19" s="32" t="str">
        <f>TEXT("5974640208509114610","0")</f>
        <v>5974640208509114610</v>
      </c>
      <c r="L19" s="33" t="b">
        <v>1</v>
      </c>
    </row>
    <row r="20">
      <c r="A20" s="34">
        <v>45495.272673611114</v>
      </c>
      <c r="B20" s="29" t="s">
        <v>111</v>
      </c>
      <c r="C20" s="29" t="s">
        <v>112</v>
      </c>
      <c r="D20" s="29" t="s">
        <v>166</v>
      </c>
      <c r="E20" s="31" t="s">
        <v>167</v>
      </c>
      <c r="F20" s="29" t="s">
        <v>115</v>
      </c>
      <c r="G20" s="29" t="s">
        <v>87</v>
      </c>
      <c r="H20" s="29" t="s">
        <v>74</v>
      </c>
      <c r="I20" s="29" t="s">
        <v>116</v>
      </c>
      <c r="J20" s="29" t="s">
        <v>165</v>
      </c>
      <c r="K20" s="37" t="str">
        <f>TEXT("5974643588505482569","0")</f>
        <v>5974643588505482569</v>
      </c>
      <c r="L20" s="33" t="b">
        <v>1</v>
      </c>
    </row>
    <row r="21">
      <c r="A21" s="34">
        <v>45495.30328703704</v>
      </c>
      <c r="B21" s="29" t="s">
        <v>111</v>
      </c>
      <c r="C21" s="29" t="s">
        <v>112</v>
      </c>
      <c r="D21" s="29" t="s">
        <v>163</v>
      </c>
      <c r="E21" s="31" t="s">
        <v>168</v>
      </c>
      <c r="F21" s="29" t="s">
        <v>115</v>
      </c>
      <c r="G21" s="29" t="s">
        <v>87</v>
      </c>
      <c r="H21" s="29" t="s">
        <v>74</v>
      </c>
      <c r="I21" s="29" t="s">
        <v>116</v>
      </c>
      <c r="J21" s="29" t="s">
        <v>165</v>
      </c>
      <c r="K21" s="32" t="str">
        <f>TEXT("5974670048505801013","0")</f>
        <v>5974670048505801013</v>
      </c>
      <c r="L21" s="33" t="b">
        <v>1</v>
      </c>
    </row>
    <row r="22">
      <c r="A22" s="34">
        <v>45497.15181712963</v>
      </c>
      <c r="B22" s="29" t="s">
        <v>111</v>
      </c>
      <c r="C22" s="29" t="s">
        <v>112</v>
      </c>
      <c r="D22" s="29" t="s">
        <v>169</v>
      </c>
      <c r="E22" s="44" t="s">
        <v>170</v>
      </c>
      <c r="F22" s="29" t="s">
        <v>115</v>
      </c>
      <c r="G22" s="29" t="s">
        <v>73</v>
      </c>
      <c r="H22" s="29" t="s">
        <v>74</v>
      </c>
      <c r="I22" s="29" t="s">
        <v>116</v>
      </c>
      <c r="J22" s="29" t="s">
        <v>171</v>
      </c>
      <c r="K22" s="32" t="str">
        <f>TEXT("5976267178508439243","0")</f>
        <v>5976267178508439243</v>
      </c>
      <c r="L22" s="33" t="b">
        <v>1</v>
      </c>
    </row>
    <row r="23">
      <c r="A23" s="34">
        <v>45498.04908564815</v>
      </c>
      <c r="B23" s="29" t="s">
        <v>111</v>
      </c>
      <c r="C23" s="29" t="s">
        <v>112</v>
      </c>
      <c r="D23" s="29" t="s">
        <v>172</v>
      </c>
      <c r="E23" s="29" t="s">
        <v>173</v>
      </c>
      <c r="F23" s="29" t="s">
        <v>115</v>
      </c>
      <c r="G23" s="29" t="s">
        <v>73</v>
      </c>
      <c r="H23" s="29" t="s">
        <v>74</v>
      </c>
      <c r="I23" s="29" t="s">
        <v>116</v>
      </c>
      <c r="J23" s="29" t="s">
        <v>174</v>
      </c>
      <c r="K23" s="32" t="str">
        <f>TEXT("5977042418505592317","0")</f>
        <v>5977042418505592317</v>
      </c>
      <c r="L23" s="33" t="b">
        <v>1</v>
      </c>
    </row>
    <row r="24">
      <c r="A24" s="34">
        <v>45498.072291666664</v>
      </c>
      <c r="B24" s="29" t="s">
        <v>111</v>
      </c>
      <c r="C24" s="29" t="s">
        <v>112</v>
      </c>
      <c r="D24" s="29" t="s">
        <v>175</v>
      </c>
      <c r="E24" s="29" t="s">
        <v>176</v>
      </c>
      <c r="F24" s="29" t="s">
        <v>115</v>
      </c>
      <c r="G24" s="29" t="s">
        <v>73</v>
      </c>
      <c r="H24" s="29" t="s">
        <v>74</v>
      </c>
      <c r="I24" s="29" t="s">
        <v>116</v>
      </c>
      <c r="J24" s="29" t="s">
        <v>117</v>
      </c>
      <c r="K24" s="32" t="str">
        <f>TEXT("5977062468502413137","0")</f>
        <v>5977062468502413137</v>
      </c>
      <c r="L24" s="33" t="b">
        <v>1</v>
      </c>
    </row>
    <row r="25">
      <c r="A25" s="34">
        <v>45498.20024305556</v>
      </c>
      <c r="B25" s="29" t="s">
        <v>111</v>
      </c>
      <c r="C25" s="29" t="s">
        <v>112</v>
      </c>
      <c r="D25" s="29" t="s">
        <v>177</v>
      </c>
      <c r="E25" s="29" t="s">
        <v>178</v>
      </c>
      <c r="F25" s="29" t="s">
        <v>115</v>
      </c>
      <c r="G25" s="29" t="s">
        <v>73</v>
      </c>
      <c r="H25" s="29" t="s">
        <v>74</v>
      </c>
      <c r="I25" s="29" t="s">
        <v>116</v>
      </c>
      <c r="J25" s="29" t="s">
        <v>171</v>
      </c>
      <c r="K25" s="32" t="str">
        <f>TEXT("5977173018502812879","0")</f>
        <v>5977173018502812879</v>
      </c>
      <c r="L25" s="33" t="b">
        <v>1</v>
      </c>
    </row>
    <row r="26">
      <c r="A26" s="34">
        <v>45498.29221064815</v>
      </c>
      <c r="B26" s="29" t="s">
        <v>111</v>
      </c>
      <c r="C26" s="29" t="s">
        <v>112</v>
      </c>
      <c r="D26" s="29" t="s">
        <v>179</v>
      </c>
      <c r="E26" s="29" t="s">
        <v>180</v>
      </c>
      <c r="F26" s="29" t="s">
        <v>115</v>
      </c>
      <c r="G26" s="29" t="s">
        <v>87</v>
      </c>
      <c r="H26" s="29" t="s">
        <v>74</v>
      </c>
      <c r="I26" s="29" t="s">
        <v>116</v>
      </c>
      <c r="J26" s="29" t="s">
        <v>181</v>
      </c>
      <c r="K26" s="32" t="str">
        <f>TEXT("5977252478508270177","0")</f>
        <v>5977252478508270177</v>
      </c>
      <c r="L26" s="33" t="b">
        <v>1</v>
      </c>
    </row>
    <row r="27">
      <c r="A27" s="34">
        <v>45498.30133101852</v>
      </c>
      <c r="B27" s="29" t="s">
        <v>111</v>
      </c>
      <c r="C27" s="29" t="s">
        <v>112</v>
      </c>
      <c r="D27" s="29" t="s">
        <v>182</v>
      </c>
      <c r="E27" s="29" t="s">
        <v>183</v>
      </c>
      <c r="F27" s="29" t="s">
        <v>115</v>
      </c>
      <c r="G27" s="29" t="s">
        <v>87</v>
      </c>
      <c r="H27" s="29" t="s">
        <v>74</v>
      </c>
      <c r="I27" s="29" t="s">
        <v>116</v>
      </c>
      <c r="J27" s="29" t="s">
        <v>181</v>
      </c>
      <c r="K27" s="32" t="str">
        <f>TEXT("5977260358505507708","0")</f>
        <v>5977260358505507708</v>
      </c>
      <c r="L27" s="33" t="b">
        <v>1</v>
      </c>
    </row>
    <row r="28">
      <c r="A28" s="34">
        <v>45498.31013888889</v>
      </c>
      <c r="B28" s="29" t="s">
        <v>111</v>
      </c>
      <c r="C28" s="29" t="s">
        <v>112</v>
      </c>
      <c r="D28" s="29" t="s">
        <v>184</v>
      </c>
      <c r="E28" s="42" t="s">
        <v>185</v>
      </c>
      <c r="F28" s="29" t="s">
        <v>115</v>
      </c>
      <c r="G28" s="29" t="s">
        <v>87</v>
      </c>
      <c r="H28" s="29" t="s">
        <v>74</v>
      </c>
      <c r="I28" s="29" t="s">
        <v>116</v>
      </c>
      <c r="J28" s="29" t="s">
        <v>181</v>
      </c>
      <c r="K28" s="32" t="str">
        <f>TEXT("5977267968502700708","0")</f>
        <v>5977267968502700708</v>
      </c>
      <c r="L28" s="33" t="b">
        <v>1</v>
      </c>
    </row>
    <row r="29">
      <c r="A29" s="34">
        <v>45499.02814814815</v>
      </c>
      <c r="B29" s="29" t="s">
        <v>111</v>
      </c>
      <c r="C29" s="29" t="s">
        <v>112</v>
      </c>
      <c r="D29" s="29" t="s">
        <v>186</v>
      </c>
      <c r="E29" s="29" t="s">
        <v>187</v>
      </c>
      <c r="F29" s="29" t="s">
        <v>115</v>
      </c>
      <c r="G29" s="29" t="s">
        <v>188</v>
      </c>
      <c r="H29" s="29" t="s">
        <v>74</v>
      </c>
      <c r="I29" s="29" t="s">
        <v>116</v>
      </c>
      <c r="J29" s="29" t="s">
        <v>162</v>
      </c>
      <c r="K29" s="32" t="str">
        <f>TEXT("5977888328015644135","0")</f>
        <v>5977888328015644135</v>
      </c>
      <c r="L29" s="33" t="b">
        <v>1</v>
      </c>
    </row>
    <row r="30">
      <c r="A30" s="34">
        <v>45499.188784722224</v>
      </c>
      <c r="B30" s="29" t="s">
        <v>111</v>
      </c>
      <c r="C30" s="29" t="s">
        <v>112</v>
      </c>
      <c r="D30" s="29" t="s">
        <v>189</v>
      </c>
      <c r="E30" s="42" t="s">
        <v>190</v>
      </c>
      <c r="F30" s="29" t="s">
        <v>115</v>
      </c>
      <c r="G30" s="29" t="s">
        <v>73</v>
      </c>
      <c r="H30" s="29" t="s">
        <v>79</v>
      </c>
      <c r="I30" s="29" t="s">
        <v>116</v>
      </c>
      <c r="J30" s="29" t="s">
        <v>171</v>
      </c>
      <c r="K30" s="32" t="str">
        <f>TEXT("5978027118015972339","0")</f>
        <v>5978027118015972339</v>
      </c>
      <c r="L30" s="33" t="b">
        <v>1</v>
      </c>
    </row>
    <row r="31">
      <c r="A31" s="34">
        <v>45499.197222222225</v>
      </c>
      <c r="B31" s="29" t="s">
        <v>111</v>
      </c>
      <c r="C31" s="29" t="s">
        <v>112</v>
      </c>
      <c r="D31" s="29" t="s">
        <v>191</v>
      </c>
      <c r="E31" s="29" t="s">
        <v>192</v>
      </c>
      <c r="F31" s="29" t="s">
        <v>115</v>
      </c>
      <c r="G31" s="29" t="s">
        <v>73</v>
      </c>
      <c r="H31" s="29" t="s">
        <v>74</v>
      </c>
      <c r="I31" s="29" t="s">
        <v>116</v>
      </c>
      <c r="J31" s="29" t="s">
        <v>171</v>
      </c>
      <c r="K31" s="32" t="str">
        <f>TEXT("5978034408011123932","0")</f>
        <v>5978034408011123932</v>
      </c>
      <c r="L31" s="33" t="b">
        <v>1</v>
      </c>
    </row>
    <row r="32">
      <c r="A32" s="34">
        <v>45501.97356481481</v>
      </c>
      <c r="B32" s="29" t="s">
        <v>111</v>
      </c>
      <c r="C32" s="29" t="s">
        <v>112</v>
      </c>
      <c r="D32" s="29" t="s">
        <v>193</v>
      </c>
      <c r="E32" s="42" t="s">
        <v>194</v>
      </c>
      <c r="F32" s="29" t="s">
        <v>115</v>
      </c>
      <c r="G32" s="29" t="s">
        <v>73</v>
      </c>
      <c r="H32" s="29" t="s">
        <v>74</v>
      </c>
      <c r="I32" s="29" t="s">
        <v>116</v>
      </c>
      <c r="J32" s="29" t="s">
        <v>171</v>
      </c>
      <c r="K32" s="32" t="str">
        <f>TEXT("5980433168506866729","0")</f>
        <v>5980433168506866729</v>
      </c>
      <c r="L32" s="33" t="b">
        <v>1</v>
      </c>
    </row>
    <row r="33">
      <c r="A33" s="34"/>
      <c r="B33" s="29" t="s">
        <v>111</v>
      </c>
      <c r="C33" s="29" t="s">
        <v>112</v>
      </c>
      <c r="D33" s="29" t="s">
        <v>195</v>
      </c>
      <c r="E33" s="29" t="s">
        <v>196</v>
      </c>
      <c r="F33" s="29" t="s">
        <v>115</v>
      </c>
      <c r="G33" s="29" t="s">
        <v>106</v>
      </c>
      <c r="H33" s="29" t="s">
        <v>74</v>
      </c>
      <c r="I33" s="29" t="s">
        <v>116</v>
      </c>
      <c r="J33" s="29" t="s">
        <v>106</v>
      </c>
      <c r="K33" s="32" t="str">
        <f>TEXT("5980670978507507933","0")</f>
        <v>5980670978507507933</v>
      </c>
      <c r="L33" s="32" t="b">
        <v>0</v>
      </c>
    </row>
    <row r="34">
      <c r="A34" s="34">
        <v>45502.282372685186</v>
      </c>
      <c r="B34" s="29" t="s">
        <v>111</v>
      </c>
      <c r="C34" s="29" t="s">
        <v>112</v>
      </c>
      <c r="D34" s="29" t="s">
        <v>197</v>
      </c>
      <c r="E34" s="29" t="s">
        <v>198</v>
      </c>
      <c r="F34" s="29" t="s">
        <v>115</v>
      </c>
      <c r="G34" s="29" t="s">
        <v>106</v>
      </c>
      <c r="H34" s="29" t="s">
        <v>79</v>
      </c>
      <c r="I34" s="29" t="s">
        <v>116</v>
      </c>
      <c r="J34" s="29" t="s">
        <v>106</v>
      </c>
      <c r="K34" s="32" t="str">
        <f>TEXT("5980699978506054872","0")</f>
        <v>5980699978506054872</v>
      </c>
      <c r="L34" s="33" t="b">
        <v>1</v>
      </c>
    </row>
    <row r="35">
      <c r="A35" s="34">
        <v>45502.29542824074</v>
      </c>
      <c r="B35" s="29" t="s">
        <v>111</v>
      </c>
      <c r="C35" s="29" t="s">
        <v>112</v>
      </c>
      <c r="D35" s="29" t="s">
        <v>199</v>
      </c>
      <c r="E35" s="29" t="s">
        <v>200</v>
      </c>
      <c r="F35" s="29" t="s">
        <v>115</v>
      </c>
      <c r="G35" s="29" t="s">
        <v>106</v>
      </c>
      <c r="H35" s="29" t="s">
        <v>74</v>
      </c>
      <c r="I35" s="29" t="s">
        <v>116</v>
      </c>
      <c r="J35" s="29" t="s">
        <v>106</v>
      </c>
      <c r="K35" s="32" t="str">
        <f>TEXT("5980711258501945143","0")</f>
        <v>5980711258501945143</v>
      </c>
      <c r="L35" s="33" t="b">
        <v>1</v>
      </c>
    </row>
    <row r="36">
      <c r="A36" s="34">
        <v>45503.019907407404</v>
      </c>
      <c r="B36" s="29" t="s">
        <v>111</v>
      </c>
      <c r="C36" s="29" t="s">
        <v>112</v>
      </c>
      <c r="D36" s="29" t="s">
        <v>201</v>
      </c>
      <c r="E36" s="29" t="s">
        <v>202</v>
      </c>
      <c r="F36" s="29" t="s">
        <v>115</v>
      </c>
      <c r="G36" s="29" t="s">
        <v>106</v>
      </c>
      <c r="H36" s="29" t="s">
        <v>74</v>
      </c>
      <c r="I36" s="29" t="s">
        <v>116</v>
      </c>
      <c r="J36" s="29" t="s">
        <v>106</v>
      </c>
      <c r="K36" s="32" t="str">
        <f>TEXT("5981337208505059629","0")</f>
        <v>5981337208505059629</v>
      </c>
      <c r="L36" s="33" t="b">
        <v>1</v>
      </c>
    </row>
    <row r="37">
      <c r="A37" s="34">
        <v>45503.0262037037</v>
      </c>
      <c r="B37" s="29" t="s">
        <v>111</v>
      </c>
      <c r="C37" s="29" t="s">
        <v>112</v>
      </c>
      <c r="D37" s="29" t="s">
        <v>203</v>
      </c>
      <c r="E37" s="29" t="s">
        <v>204</v>
      </c>
      <c r="F37" s="29" t="s">
        <v>115</v>
      </c>
      <c r="G37" s="29" t="s">
        <v>106</v>
      </c>
      <c r="H37" s="29" t="s">
        <v>79</v>
      </c>
      <c r="I37" s="29" t="s">
        <v>116</v>
      </c>
      <c r="J37" s="29" t="s">
        <v>106</v>
      </c>
      <c r="K37" s="32" t="str">
        <f>TEXT("5981342638502361734","0")</f>
        <v>5981342638502361734</v>
      </c>
      <c r="L37" s="33" t="b">
        <v>1</v>
      </c>
    </row>
    <row r="38">
      <c r="A38" s="37"/>
      <c r="B38" s="37"/>
      <c r="C38" s="37"/>
      <c r="D38" s="37"/>
      <c r="E38" s="37"/>
      <c r="F38" s="37"/>
      <c r="G38" s="37"/>
      <c r="H38" s="37"/>
      <c r="I38" s="37"/>
      <c r="J38" s="37"/>
    </row>
    <row r="39">
      <c r="A39" s="37"/>
      <c r="B39" s="37"/>
      <c r="C39" s="37"/>
      <c r="D39" s="37"/>
      <c r="E39" s="37"/>
      <c r="F39" s="37"/>
      <c r="G39" s="37"/>
      <c r="H39" s="37"/>
      <c r="I39" s="37"/>
      <c r="J39" s="37"/>
    </row>
    <row r="40">
      <c r="A40" s="37"/>
      <c r="B40" s="37"/>
      <c r="C40" s="37"/>
      <c r="D40" s="37"/>
      <c r="E40" s="37"/>
      <c r="F40" s="37"/>
      <c r="G40" s="37"/>
      <c r="H40" s="37"/>
      <c r="I40" s="37"/>
      <c r="J40" s="37"/>
    </row>
    <row r="41">
      <c r="A41" s="37"/>
      <c r="B41" s="37"/>
      <c r="C41" s="37"/>
      <c r="D41" s="37"/>
      <c r="E41" s="37"/>
      <c r="F41" s="37"/>
      <c r="G41" s="37"/>
      <c r="H41" s="37"/>
      <c r="I41" s="37"/>
      <c r="J41" s="37"/>
    </row>
    <row r="42">
      <c r="A42" s="37"/>
      <c r="B42" s="37"/>
      <c r="C42" s="37"/>
      <c r="D42" s="37"/>
      <c r="E42" s="37"/>
      <c r="F42" s="37"/>
      <c r="G42" s="37"/>
      <c r="H42" s="37"/>
      <c r="I42" s="37"/>
      <c r="J42" s="37"/>
    </row>
    <row r="43">
      <c r="A43" s="37"/>
      <c r="B43" s="37"/>
      <c r="C43" s="37"/>
      <c r="D43" s="37"/>
      <c r="E43" s="37"/>
      <c r="F43" s="37"/>
      <c r="G43" s="37"/>
      <c r="H43" s="37"/>
      <c r="I43" s="37"/>
      <c r="J43" s="37"/>
    </row>
    <row r="44">
      <c r="A44" s="37"/>
      <c r="B44" s="37"/>
      <c r="C44" s="37"/>
      <c r="D44" s="37"/>
      <c r="E44" s="37"/>
      <c r="F44" s="37"/>
      <c r="G44" s="37"/>
      <c r="H44" s="37"/>
      <c r="I44" s="37"/>
      <c r="J44" s="37"/>
    </row>
    <row r="45">
      <c r="A45" s="37"/>
      <c r="B45" s="37"/>
      <c r="C45" s="37"/>
      <c r="D45" s="37"/>
      <c r="E45" s="37"/>
      <c r="F45" s="37"/>
      <c r="G45" s="37"/>
      <c r="H45" s="37"/>
      <c r="I45" s="37"/>
      <c r="J45" s="37"/>
    </row>
    <row r="46">
      <c r="A46" s="37"/>
      <c r="B46" s="37"/>
      <c r="C46" s="37"/>
      <c r="D46" s="37"/>
      <c r="E46" s="37"/>
      <c r="F46" s="37"/>
      <c r="G46" s="37"/>
      <c r="H46" s="37"/>
      <c r="I46" s="37"/>
      <c r="J46" s="37"/>
    </row>
    <row r="47">
      <c r="A47" s="37"/>
      <c r="B47" s="37"/>
      <c r="C47" s="37"/>
      <c r="D47" s="37"/>
      <c r="E47" s="37"/>
      <c r="F47" s="37"/>
      <c r="G47" s="37"/>
      <c r="H47" s="37"/>
      <c r="I47" s="37"/>
      <c r="J47" s="37"/>
    </row>
    <row r="48">
      <c r="A48" s="37"/>
      <c r="B48" s="37"/>
      <c r="C48" s="37"/>
      <c r="D48" s="37"/>
      <c r="E48" s="37"/>
      <c r="F48" s="37"/>
      <c r="G48" s="37"/>
      <c r="H48" s="37"/>
      <c r="I48" s="37"/>
      <c r="J48" s="37"/>
    </row>
    <row r="49">
      <c r="A49" s="37"/>
      <c r="B49" s="37"/>
      <c r="C49" s="37"/>
      <c r="D49" s="37"/>
      <c r="E49" s="37"/>
      <c r="F49" s="37"/>
      <c r="G49" s="37"/>
      <c r="H49" s="37"/>
      <c r="I49" s="37"/>
      <c r="J49" s="37"/>
    </row>
    <row r="50">
      <c r="A50" s="37"/>
      <c r="B50" s="37"/>
      <c r="C50" s="37"/>
      <c r="D50" s="37"/>
      <c r="E50" s="37"/>
      <c r="F50" s="37"/>
      <c r="G50" s="37"/>
      <c r="H50" s="37"/>
      <c r="I50" s="37"/>
      <c r="J50" s="37"/>
    </row>
  </sheetData>
  <hyperlinks>
    <hyperlink r:id="rId1" ref="E10"/>
    <hyperlink r:id="rId2" ref="E14"/>
    <hyperlink r:id="rId3" ref="E16"/>
    <hyperlink r:id="rId4" ref="E18"/>
    <hyperlink r:id="rId5" ref="E19"/>
    <hyperlink r:id="rId6" ref="E20"/>
    <hyperlink r:id="rId7" ref="E21"/>
    <hyperlink r:id="rId8" ref="E28"/>
    <hyperlink r:id="rId9" ref="E30"/>
    <hyperlink r:id="rId10" ref="E32"/>
  </hyperlinks>
  <printOptions gridLines="1" horizontalCentered="1"/>
  <pageMargins bottom="0.75" footer="0.0" header="0.0" left="0.7" right="0.7" top="0.75"/>
  <pageSetup fitToHeight="0" paperSize="9" cellComments="atEnd" orientation="landscape" pageOrder="overThenDown"/>
  <drawing r:id="rId11"/>
</worksheet>
</file>