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hidePivotFieldList="1"/>
  <mc:AlternateContent xmlns:mc="http://schemas.openxmlformats.org/markup-compatibility/2006">
    <mc:Choice Requires="x15">
      <x15ac:absPath xmlns:x15ac="http://schemas.microsoft.com/office/spreadsheetml/2010/11/ac" url="https://sedima0.sharepoint.com/sites/SharePoint/Documentos compartidos/Archivos Tecnicos/3. Proyectos/DEMO GLV/Sedima_Visor/Datos/"/>
    </mc:Choice>
  </mc:AlternateContent>
  <xr:revisionPtr revIDLastSave="1464" documentId="8_{54E57868-2AA4-4AA8-96BD-009519BE5D81}" xr6:coauthVersionLast="47" xr6:coauthVersionMax="47" xr10:uidLastSave="{DDB339AE-D286-4ECF-86EF-160F16E3442A}"/>
  <bookViews>
    <workbookView xWindow="28680" yWindow="-120" windowWidth="29040" windowHeight="15720" firstSheet="1" activeTab="1" xr2:uid="{D45AEAEA-F73E-4F99-97FD-08996ABE9081}"/>
  </bookViews>
  <sheets>
    <sheet name="Datos" sheetId="1" r:id="rId1"/>
    <sheet name="DASHBOARD" sheetId="2" r:id="rId2"/>
  </sheets>
  <calcPr calcId="191028"/>
  <pivotCaches>
    <pivotCache cacheId="5493" r:id="rId3"/>
    <pivotCache cacheId="549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" l="1"/>
  <c r="M13" i="2"/>
  <c r="O13" i="2"/>
  <c r="H13" i="2"/>
</calcChain>
</file>

<file path=xl/sharedStrings.xml><?xml version="1.0" encoding="utf-8"?>
<sst xmlns="http://schemas.openxmlformats.org/spreadsheetml/2006/main" count="120" uniqueCount="54">
  <si>
    <t>TAG</t>
  </si>
  <si>
    <t>FECHA</t>
  </si>
  <si>
    <t>ACTIVIDAD</t>
  </si>
  <si>
    <t>TIEMPO INACTIVIDAD O DURACIÓN DEL EVENTO (min)</t>
  </si>
  <si>
    <t>TIPO DE MANTENIMIENTO</t>
  </si>
  <si>
    <t>RESPONSABLE</t>
  </si>
  <si>
    <t>RESULTADO</t>
  </si>
  <si>
    <t>COSTO</t>
  </si>
  <si>
    <t>OBSERVACIONES</t>
  </si>
  <si>
    <t>VAL-101</t>
  </si>
  <si>
    <t>Lubricación</t>
  </si>
  <si>
    <t>Preventivo</t>
  </si>
  <si>
    <t>Tecnico</t>
  </si>
  <si>
    <t>Satisfactorio</t>
  </si>
  <si>
    <t>Sin novedad</t>
  </si>
  <si>
    <t>VAL-102</t>
  </si>
  <si>
    <t xml:space="preserve">Inspección </t>
  </si>
  <si>
    <t>preventivo</t>
  </si>
  <si>
    <t>Mecanico</t>
  </si>
  <si>
    <t>satisfactorio</t>
  </si>
  <si>
    <t>VAL-108</t>
  </si>
  <si>
    <t>Limpieza y ajuste</t>
  </si>
  <si>
    <t>correctivo</t>
  </si>
  <si>
    <t>operador</t>
  </si>
  <si>
    <t>terminado</t>
  </si>
  <si>
    <t>REG-401</t>
  </si>
  <si>
    <t>Pruebas de señal</t>
  </si>
  <si>
    <t>PIT-501</t>
  </si>
  <si>
    <t>Calibración</t>
  </si>
  <si>
    <t>avería</t>
  </si>
  <si>
    <t>Terminado</t>
  </si>
  <si>
    <t>FET-456</t>
  </si>
  <si>
    <t>PI-102</t>
  </si>
  <si>
    <t>REG-201</t>
  </si>
  <si>
    <t>Correctivo</t>
  </si>
  <si>
    <t>Regulador en funcionamiento correcto</t>
  </si>
  <si>
    <t>VAL-114</t>
  </si>
  <si>
    <t>tecnico</t>
  </si>
  <si>
    <t>Valvula en funcionamiento</t>
  </si>
  <si>
    <t>TUB-990</t>
  </si>
  <si>
    <t>Medición de espesores</t>
  </si>
  <si>
    <t>N/A.</t>
  </si>
  <si>
    <t>RECUENTO TAG</t>
  </si>
  <si>
    <t>SUMA COSTO</t>
  </si>
  <si>
    <t>PROM DE DURACIÓN (min)</t>
  </si>
  <si>
    <t>% SATISFACTORIO</t>
  </si>
  <si>
    <t>Actividad</t>
  </si>
  <si>
    <t>Suma de COSTO</t>
  </si>
  <si>
    <t>Total general</t>
  </si>
  <si>
    <t>Responsable</t>
  </si>
  <si>
    <t>Cuenta de ACTIVIDAD</t>
  </si>
  <si>
    <t>Tipo Mantenimiento</t>
  </si>
  <si>
    <t>Resultado</t>
  </si>
  <si>
    <t>Prom. DURACIÓN DEL EVENTO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</si>
</sst>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_-[$$-409]* #,##0.00_ ;_-[$$-409]* \-#,##0.00\ ;_-[$$-409]* &quot;-&quot;??_ ;_-@_ "/>
  </numFmts>
  <fonts count="1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b/>
      <sz val="26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24"/>
      <color theme="0"/>
      <name val="Aptos Narrow"/>
      <family val="2"/>
      <scheme val="minor"/>
    </font>
    <font>
      <b/>
      <u/>
      <sz val="26"/>
      <color theme="1"/>
      <name val="Aptos Narrow"/>
      <family val="2"/>
      <scheme val="minor"/>
    </font>
    <font>
      <sz val="11"/>
      <color rgb="FF000000"/>
      <name val="Calibri"/>
    </font>
    <font>
      <b/>
      <i/>
      <sz val="48"/>
      <color theme="0"/>
      <name val="Aptos Narrow"/>
      <family val="2"/>
      <scheme val="minor"/>
    </font>
    <font>
      <i/>
      <sz val="4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1"/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1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4" borderId="0" xfId="0" applyFill="1"/>
    <xf numFmtId="0" fontId="7" fillId="4" borderId="0" xfId="0" applyFont="1" applyFill="1"/>
    <xf numFmtId="0" fontId="7" fillId="0" borderId="2" xfId="0" applyFont="1" applyBorder="1"/>
    <xf numFmtId="0" fontId="7" fillId="0" borderId="0" xfId="0" applyFont="1"/>
    <xf numFmtId="0" fontId="7" fillId="0" borderId="7" xfId="0" applyFont="1" applyBorder="1"/>
    <xf numFmtId="0" fontId="8" fillId="3" borderId="9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165" fontId="9" fillId="0" borderId="9" xfId="0" applyNumberFormat="1" applyFont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165" fontId="10" fillId="3" borderId="9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14" fontId="12" fillId="2" borderId="0" xfId="0" applyNumberFormat="1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164" fontId="13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wrapText="1"/>
    </xf>
    <xf numFmtId="0" fontId="8" fillId="3" borderId="9" xfId="0" applyFont="1" applyFill="1" applyBorder="1" applyAlignment="1">
      <alignment horizontal="center" vertical="center"/>
    </xf>
    <xf numFmtId="0" fontId="3" fillId="0" borderId="0" xfId="0" applyFont="1"/>
    <xf numFmtId="0" fontId="9" fillId="0" borderId="9" xfId="0" applyNumberFormat="1" applyFont="1" applyBorder="1" applyAlignment="1">
      <alignment horizontal="center"/>
    </xf>
    <xf numFmtId="0" fontId="8" fillId="3" borderId="9" xfId="0" applyNumberFormat="1" applyFont="1" applyFill="1" applyBorder="1" applyAlignment="1">
      <alignment horizontal="center"/>
    </xf>
  </cellXfs>
  <cellStyles count="3">
    <cellStyle name="Hyperlink" xfId="1" xr:uid="{00000000-000B-0000-0000-000008000000}"/>
    <cellStyle name="Normal" xfId="0" builtinId="0"/>
    <cellStyle name="Porcentaje" xfId="2" builtinId="5"/>
  </cellStyles>
  <dxfs count="163">
    <dxf>
      <font>
        <b val="0"/>
        <color rgb="FF000000"/>
      </font>
      <fill>
        <patternFill patternType="solid">
          <fgColor indexed="64"/>
          <bgColor theme="0" tint="-4.9989318521683403E-2"/>
        </patternFill>
      </fill>
      <alignment horizontal="center"/>
    </dxf>
    <dxf>
      <font>
        <b val="0"/>
        <color rgb="FF000000"/>
      </font>
      <numFmt numFmtId="165" formatCode="_-[$$-409]* #,##0.00_ ;_-[$$-409]* \-#,##0.00\ ;_-[$$-409]* &quot;-&quot;??_ ;_-@_ "/>
      <fill>
        <patternFill patternType="solid">
          <fgColor indexed="64"/>
          <bgColor theme="0" tint="-4.9989318521683403E-2"/>
        </patternFill>
      </fill>
      <alignment horizontal="center"/>
    </dxf>
    <dxf>
      <font>
        <b val="0"/>
        <color rgb="FF000000"/>
      </font>
      <fill>
        <patternFill patternType="solid">
          <fgColor indexed="64"/>
          <bgColor theme="0" tint="-4.9989318521683403E-2"/>
        </patternFill>
      </fill>
      <alignment horizontal="center"/>
    </dxf>
    <dxf>
      <font>
        <b val="0"/>
        <color rgb="FF000000"/>
      </font>
      <fill>
        <patternFill patternType="solid">
          <fgColor indexed="64"/>
          <bgColor theme="0" tint="-4.9989318521683403E-2"/>
        </patternFill>
      </fill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0" tint="-4.9989318521683403E-2"/>
        </patternFill>
      </fill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0" tint="-4.9989318521683403E-2"/>
        </patternFill>
      </fill>
      <alignment horizontal="center"/>
    </dxf>
    <dxf>
      <font>
        <b val="0"/>
        <color rgb="FF000000"/>
      </font>
      <fill>
        <patternFill patternType="solid">
          <fgColor indexed="64"/>
          <bgColor theme="0" tint="-4.9989318521683403E-2"/>
        </patternFill>
      </fill>
      <alignment horizontal="center"/>
    </dxf>
    <dxf>
      <font>
        <b val="0"/>
        <color rgb="FF000000"/>
      </font>
      <numFmt numFmtId="19" formatCode="dd/mm/yyyy"/>
      <fill>
        <patternFill patternType="solid">
          <fgColor indexed="64"/>
          <bgColor theme="0" tint="-4.9989318521683403E-2"/>
        </patternFill>
      </fill>
      <alignment horizontal="center"/>
    </dxf>
    <dxf>
      <font>
        <b val="0"/>
        <color rgb="FF000000"/>
      </font>
      <fill>
        <patternFill patternType="solid">
          <fgColor indexed="64"/>
          <bgColor theme="0" tint="-4.9989318521683403E-2"/>
        </patternFill>
      </fill>
      <alignment horizontal="center"/>
    </dxf>
    <dxf>
      <font>
        <b val="0"/>
        <color rgb="FF000000"/>
        <family val="2"/>
      </font>
      <fill>
        <patternFill patternType="solid">
          <fgColor indexed="64"/>
          <bgColor theme="0" tint="-4.9989318521683403E-2"/>
        </patternFill>
      </fill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ill>
        <patternFill patternType="solid">
          <fgColor indexed="64"/>
          <bgColor rgb="FF002060"/>
        </patternFill>
      </fill>
    </dxf>
    <dxf>
      <font>
        <color theme="0"/>
      </font>
    </dxf>
    <dxf>
      <fill>
        <patternFill patternType="solid">
          <fgColor indexed="64"/>
          <bgColor rgb="FF002060"/>
        </patternFill>
      </fill>
    </dxf>
    <dxf>
      <font>
        <color theme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ill>
        <patternFill patternType="solid">
          <fgColor indexed="64"/>
          <bgColor rgb="FF002060"/>
        </patternFill>
      </fill>
    </dxf>
    <dxf>
      <font>
        <color theme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ill>
        <patternFill patternType="solid">
          <fgColor indexed="64"/>
          <bgColor rgb="FF002060"/>
        </patternFill>
      </fill>
    </dxf>
    <dxf>
      <font>
        <color theme="0"/>
      </font>
    </dxf>
    <dxf>
      <fill>
        <patternFill patternType="solid">
          <fgColor indexed="64"/>
          <bgColor rgb="FF002060"/>
        </patternFill>
      </fill>
    </dxf>
    <dxf>
      <font>
        <color theme="0"/>
      </font>
    </dxf>
    <dxf>
      <alignment wrapText="1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b val="0"/>
      </font>
    </dxf>
    <dxf>
      <font>
        <b val="0"/>
      </font>
    </dxf>
    <dxf>
      <fill>
        <patternFill patternType="solid">
          <bgColor rgb="FF002060"/>
        </patternFill>
      </fill>
    </dxf>
    <dxf>
      <font>
        <color theme="0"/>
      </font>
    </dxf>
    <dxf>
      <font>
        <b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</dxfs>
  <tableStyles count="0" defaultTableStyle="TableStyleMedium2" defaultPivotStyle="PivotStyleLight16"/>
  <colors>
    <mruColors>
      <color rgb="FF00256E"/>
      <color rgb="FF0066CC"/>
      <color rgb="FFCC0000"/>
      <color rgb="FFFF5050"/>
      <color rgb="FF800000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[CSV2.xlsx]DASHBOARD!TablaDinámica2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DE COSTO POR ACTIVIDAD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75000"/>
              <a:lumOff val="2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388698584137889E-3"/>
              <c:y val="6.21146213104062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90000"/>
              <a:lumOff val="1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136804512937747E-3"/>
              <c:y val="4.157587033896286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33CC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843034529302472E-2"/>
              <c:y val="4.7305264983186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66CC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2397623069659182E-2"/>
              <c:y val="5.30157142607169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573051129671868E-2"/>
              <c:y val="-2.56109782084866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215C98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4D93D9"/>
          </a:solidFill>
          <a:ln w="25400">
            <a:noFill/>
          </a:ln>
          <a:effectLst/>
        </c:spPr>
        <c:dLbl>
          <c:idx val="0"/>
          <c:layout>
            <c:manualLayout>
              <c:x val="3.7779776976611522E-2"/>
              <c:y val="2.16946078285740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215C98"/>
          </a:solidFill>
          <a:ln w="25400">
            <a:noFill/>
          </a:ln>
          <a:effectLst/>
        </c:spPr>
        <c:dLbl>
          <c:idx val="0"/>
          <c:layout>
            <c:manualLayout>
              <c:x val="-6.3708593168946455E-3"/>
              <c:y val="2.8230891802016077E-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66CC"/>
          </a:solidFill>
          <a:ln w="25400">
            <a:noFill/>
          </a:ln>
          <a:effectLst/>
        </c:spPr>
        <c:dLbl>
          <c:idx val="0"/>
          <c:layout>
            <c:manualLayout>
              <c:x val="-2.0559954203108247E-2"/>
              <c:y val="5.38980107866327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33CC"/>
          </a:solidFill>
          <a:ln w="25400">
            <a:noFill/>
          </a:ln>
          <a:effectLst/>
        </c:spPr>
        <c:dLbl>
          <c:idx val="0"/>
          <c:layout>
            <c:manualLayout>
              <c:x val="-2.8925367122574729E-2"/>
              <c:y val="-1.9370750820491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2060"/>
          </a:solidFill>
          <a:ln w="25400">
            <a:noFill/>
          </a:ln>
          <a:effectLst/>
        </c:spPr>
        <c:dLbl>
          <c:idx val="0"/>
          <c:layout>
            <c:manualLayout>
              <c:x val="-3.7540388327744485E-2"/>
              <c:y val="9.395143508342890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215C98"/>
          </a:solidFill>
          <a:ln w="2540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DASHBOARD!$O$17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15C98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4D93D9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F4-4291-9B29-16DC9842DA8D}"/>
              </c:ext>
            </c:extLst>
          </c:dPt>
          <c:dPt>
            <c:idx val="1"/>
            <c:bubble3D val="0"/>
            <c:spPr>
              <a:solidFill>
                <a:srgbClr val="215C98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0F4-4291-9B29-16DC9842DA8D}"/>
              </c:ext>
            </c:extLst>
          </c:dPt>
          <c:dPt>
            <c:idx val="2"/>
            <c:bubble3D val="0"/>
            <c:spPr>
              <a:solidFill>
                <a:srgbClr val="0066CC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F4-4291-9B29-16DC9842DA8D}"/>
              </c:ext>
            </c:extLst>
          </c:dPt>
          <c:dPt>
            <c:idx val="3"/>
            <c:bubble3D val="0"/>
            <c:spPr>
              <a:solidFill>
                <a:srgbClr val="0033CC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0F4-4291-9B29-16DC9842DA8D}"/>
              </c:ext>
            </c:extLst>
          </c:dPt>
          <c:dPt>
            <c:idx val="4"/>
            <c:bubble3D val="0"/>
            <c:spPr>
              <a:solidFill>
                <a:srgbClr val="00206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0F4-4291-9B29-16DC9842DA8D}"/>
              </c:ext>
            </c:extLst>
          </c:dPt>
          <c:dPt>
            <c:idx val="5"/>
            <c:bubble3D val="0"/>
            <c:spPr>
              <a:solidFill>
                <a:srgbClr val="215C98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9AA-449C-BD82-991CF3F4A576}"/>
              </c:ext>
            </c:extLst>
          </c:dPt>
          <c:dLbls>
            <c:dLbl>
              <c:idx val="0"/>
              <c:layout>
                <c:manualLayout>
                  <c:x val="3.7779776976611522E-2"/>
                  <c:y val="2.1694607828574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F4-4291-9B29-16DC9842DA8D}"/>
                </c:ext>
              </c:extLst>
            </c:dLbl>
            <c:dLbl>
              <c:idx val="1"/>
              <c:layout>
                <c:manualLayout>
                  <c:x val="-6.3708593168946455E-3"/>
                  <c:y val="2.8230891802016077E-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F4-4291-9B29-16DC9842DA8D}"/>
                </c:ext>
              </c:extLst>
            </c:dLbl>
            <c:dLbl>
              <c:idx val="2"/>
              <c:layout>
                <c:manualLayout>
                  <c:x val="-2.0559954203108247E-2"/>
                  <c:y val="5.38980107866327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F4-4291-9B29-16DC9842DA8D}"/>
                </c:ext>
              </c:extLst>
            </c:dLbl>
            <c:dLbl>
              <c:idx val="3"/>
              <c:layout>
                <c:manualLayout>
                  <c:x val="-2.8925367122574729E-2"/>
                  <c:y val="-1.93707508204919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F4-4291-9B29-16DC9842DA8D}"/>
                </c:ext>
              </c:extLst>
            </c:dLbl>
            <c:dLbl>
              <c:idx val="4"/>
              <c:layout>
                <c:manualLayout>
                  <c:x val="-3.7540388327744485E-2"/>
                  <c:y val="9.39514350834289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F4-4291-9B29-16DC9842D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DASHBOARD!$N$18:$N$24</c:f>
              <c:strCache>
                <c:ptCount val="6"/>
                <c:pt idx="0">
                  <c:v>Calibración</c:v>
                </c:pt>
                <c:pt idx="1">
                  <c:v>Inspección </c:v>
                </c:pt>
                <c:pt idx="2">
                  <c:v>Limpieza y ajuste</c:v>
                </c:pt>
                <c:pt idx="3">
                  <c:v>Lubricación</c:v>
                </c:pt>
                <c:pt idx="4">
                  <c:v>Pruebas de señal</c:v>
                </c:pt>
                <c:pt idx="5">
                  <c:v>Medición de espesores</c:v>
                </c:pt>
              </c:strCache>
            </c:strRef>
          </c:cat>
          <c:val>
            <c:numRef>
              <c:f>DASHBOARD!$O$18:$O$24</c:f>
              <c:numCache>
                <c:formatCode>_-[$$-409]* #,##0.00_ ;_-[$$-409]* \-#,##0.00\ ;_-[$$-409]* "-"??_ ;_-@_ </c:formatCode>
                <c:ptCount val="6"/>
                <c:pt idx="0">
                  <c:v>520000</c:v>
                </c:pt>
                <c:pt idx="1">
                  <c:v>200000</c:v>
                </c:pt>
                <c:pt idx="2">
                  <c:v>900000</c:v>
                </c:pt>
                <c:pt idx="3">
                  <c:v>1589636</c:v>
                </c:pt>
                <c:pt idx="4">
                  <c:v>659800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4-4291-9B29-16DC9842DA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7807161970409"/>
          <c:y val="0.27254964810814575"/>
          <c:w val="0.23493732801942976"/>
          <c:h val="0.35545321301223726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rgbClr val="002060"/>
      </a:solidFill>
      <a:prstDash val="solid"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[CSV2.xlsx]DASHBOARD!TablaDinámica10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2800">
                <a:solidFill>
                  <a:schemeClr val="tx1"/>
                </a:solidFill>
              </a:rPr>
              <a:t>RECUENTO DE ACTIVIDAD POR TIPO DE MANTENIMIENTO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6.0285108744422639E-2"/>
              <c:y val="3.948875083265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2060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1.1357413503854937E-2"/>
              <c:y val="-1.05112422702021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70C0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1.0641134834552582E-2"/>
              <c:y val="-1.18371485786167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83CCEB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83CCEB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6.2376058071568541E-2"/>
              <c:y val="-0.11678950787650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2060"/>
          </a:solidFill>
          <a:ln>
            <a:solidFill>
              <a:srgbClr val="002060"/>
            </a:solidFill>
            <a:prstDash val="solid"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0875825509914515"/>
              <c:y val="3.156473185851417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66CC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7.8369919115560502E-2"/>
              <c:y val="-0.101007141947245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DASHBOARD!$O$34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3CCEB"/>
            </a:solidFill>
          </c:spPr>
          <c:dPt>
            <c:idx val="0"/>
            <c:bubble3D val="0"/>
            <c:spPr>
              <a:solidFill>
                <a:srgbClr val="83CCEB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3B-4904-ABE5-AFF9573C50E9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  <a:prstDash val="solid"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3B-4904-ABE5-AFF9573C50E9}"/>
              </c:ext>
            </c:extLst>
          </c:dPt>
          <c:dPt>
            <c:idx val="2"/>
            <c:bubble3D val="0"/>
            <c:explosion val="2"/>
            <c:spPr>
              <a:solidFill>
                <a:srgbClr val="0066CC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3B-4904-ABE5-AFF9573C50E9}"/>
              </c:ext>
            </c:extLst>
          </c:dPt>
          <c:dLbls>
            <c:dLbl>
              <c:idx val="0"/>
              <c:layout>
                <c:manualLayout>
                  <c:x val="6.2376058071568541E-2"/>
                  <c:y val="-0.116789507876502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3B-4904-ABE5-AFF9573C50E9}"/>
                </c:ext>
              </c:extLst>
            </c:dLbl>
            <c:dLbl>
              <c:idx val="1"/>
              <c:layout>
                <c:manualLayout>
                  <c:x val="0.10875825509914515"/>
                  <c:y val="3.156473185851417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3B-4904-ABE5-AFF9573C50E9}"/>
                </c:ext>
              </c:extLst>
            </c:dLbl>
            <c:dLbl>
              <c:idx val="2"/>
              <c:layout>
                <c:manualLayout>
                  <c:x val="-7.8369919115560502E-2"/>
                  <c:y val="-0.1010071419472454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3B-4904-ABE5-AFF9573C50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DASHBOARD!$N$35:$N$38</c:f>
              <c:strCache>
                <c:ptCount val="3"/>
                <c:pt idx="0">
                  <c:v>avería</c:v>
                </c:pt>
                <c:pt idx="1">
                  <c:v>correctivo</c:v>
                </c:pt>
                <c:pt idx="2">
                  <c:v>Preventivo</c:v>
                </c:pt>
              </c:strCache>
            </c:strRef>
          </c:cat>
          <c:val>
            <c:numRef>
              <c:f>DASHBOARD!$O$35:$O$38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B-4904-ABE5-AFF9573C50E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49011499461829"/>
          <c:y val="0.47568946652752742"/>
          <c:w val="0.1322092685474216"/>
          <c:h val="0.2256564503200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rgbClr val="002060"/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[CSV2.xlsx]DASHBOARD!TablaDinámica11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chemeClr val="tx1"/>
                </a:solidFill>
              </a:rPr>
              <a:t>RECUENTO</a:t>
            </a:r>
            <a:r>
              <a:rPr lang="en-US" sz="2800" b="1" baseline="0">
                <a:solidFill>
                  <a:schemeClr val="tx1"/>
                </a:solidFill>
              </a:rPr>
              <a:t> DE ACTIVIDAD POR RESULTADO</a:t>
            </a:r>
            <a:endParaRPr lang="en-US" sz="2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66CC"/>
          </a:solidFill>
          <a:ln>
            <a:noFill/>
          </a:ln>
          <a:effectLst/>
        </c:spPr>
      </c:pivotFmt>
      <c:pivotFmt>
        <c:idx val="4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00256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56E"/>
          </a:solidFill>
          <a:ln>
            <a:noFill/>
          </a:ln>
          <a:effectLst/>
        </c:spPr>
      </c:pivotFmt>
      <c:pivotFmt>
        <c:idx val="7"/>
        <c:spPr>
          <a:solidFill>
            <a:srgbClr val="0033CC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965135169729333"/>
          <c:y val="0.10251587898765605"/>
          <c:w val="0.76095086497467923"/>
          <c:h val="0.842501541230464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DASHBOARD!$O$41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56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33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A2-401E-9080-07FEAF5E672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7A2-401E-9080-07FEAF5E672B}"/>
              </c:ext>
            </c:extLst>
          </c:dPt>
          <c:cat>
            <c:strRef>
              <c:f>DASHBOARD!$N$42:$N$44</c:f>
              <c:strCache>
                <c:ptCount val="2"/>
                <c:pt idx="0">
                  <c:v>Satisfactorio</c:v>
                </c:pt>
                <c:pt idx="1">
                  <c:v>terminado</c:v>
                </c:pt>
              </c:strCache>
            </c:strRef>
          </c:cat>
          <c:val>
            <c:numRef>
              <c:f>DASHBOARD!$O$42:$O$44</c:f>
              <c:numCache>
                <c:formatCode>General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2-401E-9080-07FEAF5E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774543"/>
        <c:axId val="2033775983"/>
      </c:barChart>
      <c:catAx>
        <c:axId val="203377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3775983"/>
        <c:crosses val="autoZero"/>
        <c:auto val="1"/>
        <c:lblAlgn val="ctr"/>
        <c:lblOffset val="100"/>
        <c:noMultiLvlLbl val="0"/>
      </c:catAx>
      <c:valAx>
        <c:axId val="203377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377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98020765592159"/>
          <c:y val="0.47825379779434218"/>
          <c:w val="0.15393149482302945"/>
          <c:h val="0.10773902089112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rgbClr val="002060"/>
      </a:solidFill>
      <a:prstDash val="solid"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[CSV2.xlsx]DASHBOARD!TablaDinámica9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RECUENTO DE ACTIVIDAD POR RESPONSABLE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4B3E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7.6272085526582923E-3"/>
              <c:y val="3.284072249589374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dLbl>
          <c:idx val="0"/>
          <c:layout>
            <c:manualLayout>
              <c:x val="1.2523768719141416E-2"/>
              <c:y val="3.284072249589458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B3E1"/>
          </a:solidFill>
          <a:ln>
            <a:noFill/>
          </a:ln>
          <a:effectLst/>
        </c:spPr>
        <c:dLbl>
          <c:idx val="0"/>
          <c:layout>
            <c:manualLayout>
              <c:x val="5.1789284694168771E-3"/>
              <c:y val="-3.284072249589571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DASHBOARD!$O$26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B3E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4B3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4F-48C4-9492-D6503CD69F2F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04F-48C4-9492-D6503CD69F2F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4F-48C4-9492-D6503CD69F2F}"/>
              </c:ext>
            </c:extLst>
          </c:dPt>
          <c:dLbls>
            <c:dLbl>
              <c:idx val="0"/>
              <c:layout>
                <c:manualLayout>
                  <c:x val="5.1789284694168771E-3"/>
                  <c:y val="-3.284072249589571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4F-48C4-9492-D6503CD69F2F}"/>
                </c:ext>
              </c:extLst>
            </c:dLbl>
            <c:dLbl>
              <c:idx val="1"/>
              <c:layout>
                <c:manualLayout>
                  <c:x val="1.2523768719141416E-2"/>
                  <c:y val="3.28407224958945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4F-48C4-9492-D6503CD69F2F}"/>
                </c:ext>
              </c:extLst>
            </c:dLbl>
            <c:dLbl>
              <c:idx val="2"/>
              <c:layout>
                <c:manualLayout>
                  <c:x val="7.6272085526582923E-3"/>
                  <c:y val="3.28407224958937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4F-48C4-9492-D6503CD69F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DASHBOARD!$N$27:$N$30</c:f>
              <c:strCache>
                <c:ptCount val="3"/>
                <c:pt idx="0">
                  <c:v>Mecanico</c:v>
                </c:pt>
                <c:pt idx="1">
                  <c:v>operador</c:v>
                </c:pt>
                <c:pt idx="2">
                  <c:v>Tecnico</c:v>
                </c:pt>
              </c:strCache>
            </c:strRef>
          </c:cat>
          <c:val>
            <c:numRef>
              <c:f>DASHBOARD!$O$27:$O$30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F-48C4-9492-D6503CD69F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91186952"/>
        <c:axId val="1442452487"/>
      </c:barChart>
      <c:catAx>
        <c:axId val="1391186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52487"/>
        <c:crosses val="autoZero"/>
        <c:auto val="1"/>
        <c:lblAlgn val="ctr"/>
        <c:lblOffset val="100"/>
        <c:noMultiLvlLbl val="0"/>
      </c:catAx>
      <c:valAx>
        <c:axId val="1442452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8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56E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jpg"/><Relationship Id="rId5" Type="http://schemas.openxmlformats.org/officeDocument/2006/relationships/image" Target="../media/image2.jp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15</xdr:row>
      <xdr:rowOff>133350</xdr:rowOff>
    </xdr:from>
    <xdr:to>
      <xdr:col>9</xdr:col>
      <xdr:colOff>1543050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1148A5-BB21-4CDC-A1D3-F81ED4F9EEC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2419350</xdr:colOff>
      <xdr:row>16</xdr:row>
      <xdr:rowOff>19050</xdr:rowOff>
    </xdr:from>
    <xdr:to>
      <xdr:col>12</xdr:col>
      <xdr:colOff>838200</xdr:colOff>
      <xdr:row>31</xdr:row>
      <xdr:rowOff>285750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C1B3CF-3A43-46DF-A864-418D6756D8EF}"/>
            </a:ext>
            <a:ext uri="{147F2762-F138-4A5C-976F-8EAC2B608ADB}">
              <a16:predDERef xmlns:a16="http://schemas.microsoft.com/office/drawing/2014/main" pred="{D81148A5-BB21-4CDC-A1D3-F81ED4F9EEC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2314575</xdr:colOff>
      <xdr:row>33</xdr:row>
      <xdr:rowOff>257175</xdr:rowOff>
    </xdr:from>
    <xdr:to>
      <xdr:col>12</xdr:col>
      <xdr:colOff>828675</xdr:colOff>
      <xdr:row>51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DA7E47B-B332-4823-8BE4-EBA88DF36860}"/>
            </a:ext>
            <a:ext uri="{147F2762-F138-4A5C-976F-8EAC2B608ADB}">
              <a16:predDERef xmlns:a16="http://schemas.microsoft.com/office/drawing/2014/main" pred="{90C1B3CF-3A43-46DF-A864-418D6756D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155402</xdr:colOff>
      <xdr:row>2</xdr:row>
      <xdr:rowOff>229323</xdr:rowOff>
    </xdr:from>
    <xdr:to>
      <xdr:col>6</xdr:col>
      <xdr:colOff>648370</xdr:colOff>
      <xdr:row>8</xdr:row>
      <xdr:rowOff>48260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026D9A2-968D-D0E6-57FC-1A5F24991C80}"/>
            </a:ext>
            <a:ext uri="{147F2762-F138-4A5C-976F-8EAC2B608ADB}">
              <a16:predDERef xmlns:a16="http://schemas.microsoft.com/office/drawing/2014/main" pred="{EDA7E47B-B332-4823-8BE4-EBA88DF36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8452" y="562698"/>
          <a:ext cx="4322018" cy="1895387"/>
        </a:xfrm>
        <a:prstGeom prst="rect">
          <a:avLst/>
        </a:prstGeom>
      </xdr:spPr>
    </xdr:pic>
    <xdr:clientData/>
  </xdr:twoCellAnchor>
  <xdr:twoCellAnchor editAs="oneCell">
    <xdr:from>
      <xdr:col>5</xdr:col>
      <xdr:colOff>1863217</xdr:colOff>
      <xdr:row>55</xdr:row>
      <xdr:rowOff>329499</xdr:rowOff>
    </xdr:from>
    <xdr:to>
      <xdr:col>15</xdr:col>
      <xdr:colOff>762740</xdr:colOff>
      <xdr:row>58</xdr:row>
      <xdr:rowOff>68889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12120D4-F431-29B9-BA3E-C75207A2E629}"/>
            </a:ext>
            <a:ext uri="{147F2762-F138-4A5C-976F-8EAC2B608ADB}">
              <a16:predDERef xmlns:a16="http://schemas.microsoft.com/office/drawing/2014/main" pred="{E026D9A2-968D-D0E6-57FC-1A5F24991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7792" y="21665499"/>
          <a:ext cx="27188773" cy="739515"/>
        </a:xfrm>
        <a:prstGeom prst="rect">
          <a:avLst/>
        </a:prstGeom>
      </xdr:spPr>
    </xdr:pic>
    <xdr:clientData/>
  </xdr:twoCellAnchor>
  <xdr:twoCellAnchor editAs="oneCell">
    <xdr:from>
      <xdr:col>0</xdr:col>
      <xdr:colOff>-809625</xdr:colOff>
      <xdr:row>0</xdr:row>
      <xdr:rowOff>-47625</xdr:rowOff>
    </xdr:from>
    <xdr:to>
      <xdr:col>0</xdr:col>
      <xdr:colOff>-809625</xdr:colOff>
      <xdr:row>0</xdr:row>
      <xdr:rowOff>-47625</xdr:rowOff>
    </xdr:to>
    <xdr:pic>
      <xdr:nvPicPr>
        <xdr:cNvPr id="58" name="Imagen 15">
          <a:extLst>
            <a:ext uri="{FF2B5EF4-FFF2-40B4-BE49-F238E27FC236}">
              <a16:creationId xmlns:a16="http://schemas.microsoft.com/office/drawing/2014/main" id="{40F0FC54-BB4E-438E-322F-8539C989FD0C}"/>
            </a:ext>
            <a:ext uri="{147F2762-F138-4A5C-976F-8EAC2B608ADB}">
              <a16:predDERef xmlns:a16="http://schemas.microsoft.com/office/drawing/2014/main" pred="{712120D4-F431-29B9-BA3E-C75207A2E6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92" b="20653"/>
        <a:stretch>
          <a:fillRect/>
        </a:stretch>
      </xdr:blipFill>
      <xdr:spPr>
        <a:xfrm>
          <a:off x="-809625" y="-47625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-1019175</xdr:colOff>
      <xdr:row>0</xdr:row>
      <xdr:rowOff>-257175</xdr:rowOff>
    </xdr:from>
    <xdr:to>
      <xdr:col>0</xdr:col>
      <xdr:colOff>-1019175</xdr:colOff>
      <xdr:row>0</xdr:row>
      <xdr:rowOff>-257175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9213849-E8AE-0BA2-6BEB-AB5CC9E73F4D}"/>
            </a:ext>
            <a:ext uri="{147F2762-F138-4A5C-976F-8EAC2B608ADB}">
              <a16:predDERef xmlns:a16="http://schemas.microsoft.com/office/drawing/2014/main" pred="{40F0FC54-BB4E-438E-322F-8539C989F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-1019175" y="-257175"/>
          <a:ext cx="0" cy="0"/>
        </a:xfrm>
        <a:prstGeom prst="rect">
          <a:avLst/>
        </a:prstGeom>
      </xdr:spPr>
    </xdr:pic>
    <xdr:clientData/>
  </xdr:twoCellAnchor>
  <xdr:twoCellAnchor>
    <xdr:from>
      <xdr:col>5</xdr:col>
      <xdr:colOff>28575</xdr:colOff>
      <xdr:row>33</xdr:row>
      <xdr:rowOff>161925</xdr:rowOff>
    </xdr:from>
    <xdr:to>
      <xdr:col>9</xdr:col>
      <xdr:colOff>1952625</xdr:colOff>
      <xdr:row>50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94AD325-3ABC-0C51-36A7-06CBE2DED7CC}"/>
            </a:ext>
            <a:ext uri="{147F2762-F138-4A5C-976F-8EAC2B608ADB}">
              <a16:predDERef xmlns:a16="http://schemas.microsoft.com/office/drawing/2014/main" pred="{59213849-E8AE-0BA2-6BEB-AB5CC9E73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891.396672222225" createdVersion="8" refreshedVersion="8" minRefreshableVersion="3" recordCount="12" xr:uid="{3BD00387-F3CF-485E-A236-2341BA471B80}">
  <cacheSource type="worksheet">
    <worksheetSource name="MANTTO"/>
  </cacheSource>
  <cacheFields count="9">
    <cacheField name="TAG" numFmtId="0">
      <sharedItems/>
    </cacheField>
    <cacheField name="FECHA" numFmtId="14">
      <sharedItems containsSemiMixedTypes="0" containsNonDate="0" containsDate="1" containsString="0" minDate="2025-08-06T00:00:00" maxDate="2025-08-23T00:00:00"/>
    </cacheField>
    <cacheField name="ACTIVIDAD" numFmtId="0">
      <sharedItems count="6">
        <s v="Lubricación"/>
        <s v="Inspección "/>
        <s v="Limpieza y ajuste"/>
        <s v="Pruebas de señal"/>
        <s v="Calibración"/>
        <s v="Medición de espesores"/>
      </sharedItems>
    </cacheField>
    <cacheField name="TIEMPO INACTIVIDAD O DURACIÓN DEL EVENTO (min)" numFmtId="0">
      <sharedItems containsSemiMixedTypes="0" containsString="0" containsNumber="1" containsInteger="1" minValue="5" maxValue="100"/>
    </cacheField>
    <cacheField name="TIPO DE MANTENIMIENTO" numFmtId="0">
      <sharedItems count="3">
        <s v="Preventivo"/>
        <s v="correctivo"/>
        <s v="avería"/>
      </sharedItems>
    </cacheField>
    <cacheField name="RESPONSABLE" numFmtId="0">
      <sharedItems count="4">
        <s v="Tecnico"/>
        <s v="Mecanico"/>
        <s v="operador"/>
        <s v="Apellido" u="1"/>
      </sharedItems>
    </cacheField>
    <cacheField name="RESULTADO" numFmtId="0">
      <sharedItems containsMixedTypes="1" containsNumber="1" minValue="5.0000000000000001E-4" maxValue="0.375" count="4">
        <s v="Satisfactorio"/>
        <s v="terminado"/>
        <n v="0.375" u="1"/>
        <n v="5.0000000000000001E-4" u="1"/>
      </sharedItems>
    </cacheField>
    <cacheField name="COSTO" numFmtId="165">
      <sharedItems containsSemiMixedTypes="0" containsString="0" containsNumber="1" containsInteger="1" minValue="0" maxValue="509800"/>
    </cacheField>
    <cacheField name="OBSERVACIONES" numFmtId="0">
      <sharedItems/>
    </cacheField>
  </cacheFields>
  <extLst>
    <ext xmlns:x14="http://schemas.microsoft.com/office/spreadsheetml/2009/9/main" uri="{725AE2AE-9491-48be-B2B4-4EB974FC3084}">
      <x14:pivotCacheDefinition pivotCacheId="169039540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891.396672453702" createdVersion="8" refreshedVersion="8" minRefreshableVersion="3" recordCount="12" xr:uid="{667D8D1C-85AF-4D7B-9B5D-C4C32941DFB8}">
  <cacheSource type="worksheet">
    <worksheetSource name="MANTTO"/>
  </cacheSource>
  <cacheFields count="9">
    <cacheField name="TAG" numFmtId="0">
      <sharedItems/>
    </cacheField>
    <cacheField name="FECHA" numFmtId="14">
      <sharedItems containsSemiMixedTypes="0" containsNonDate="0" containsDate="1" containsString="0" minDate="2025-08-06T00:00:00" maxDate="2025-08-23T00:00:00"/>
    </cacheField>
    <cacheField name="ACTIVIDAD" numFmtId="0">
      <sharedItems count="6">
        <s v="Lubricación"/>
        <s v="Inspección "/>
        <s v="Limpieza y ajuste"/>
        <s v="Pruebas de señal"/>
        <s v="Calibración"/>
        <s v="Medición de espesores"/>
      </sharedItems>
    </cacheField>
    <cacheField name="TIEMPO INACTIVIDAD O DURACIÓN DEL EVENTO (min)" numFmtId="0">
      <sharedItems containsSemiMixedTypes="0" containsString="0" containsNumber="1" containsInteger="1" minValue="5" maxValue="100"/>
    </cacheField>
    <cacheField name="TIPO DE MANTENIMIENTO" numFmtId="0">
      <sharedItems/>
    </cacheField>
    <cacheField name="RESPONSABLE" numFmtId="0">
      <sharedItems/>
    </cacheField>
    <cacheField name="RESULTADO" numFmtId="0">
      <sharedItems/>
    </cacheField>
    <cacheField name="COSTO" numFmtId="165">
      <sharedItems containsSemiMixedTypes="0" containsString="0" containsNumber="1" containsInteger="1" minValue="0" maxValue="509800"/>
    </cacheField>
    <cacheField name="OBSERVACION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VAL-101"/>
    <d v="2025-08-11T00:00:00"/>
    <x v="0"/>
    <n v="90"/>
    <x v="0"/>
    <x v="0"/>
    <x v="0"/>
    <n v="200000"/>
    <s v="Sin novedad"/>
  </r>
  <r>
    <s v="VAL-102"/>
    <d v="2025-08-06T00:00:00"/>
    <x v="1"/>
    <n v="100"/>
    <x v="0"/>
    <x v="1"/>
    <x v="0"/>
    <n v="200000"/>
    <s v="Sin novedad"/>
  </r>
  <r>
    <s v="VAL-108"/>
    <d v="2025-08-11T00:00:00"/>
    <x v="2"/>
    <n v="60"/>
    <x v="1"/>
    <x v="2"/>
    <x v="1"/>
    <n v="500000"/>
    <s v="Sin novedad"/>
  </r>
  <r>
    <s v="REG-401"/>
    <d v="2025-08-13T00:00:00"/>
    <x v="3"/>
    <n v="90"/>
    <x v="1"/>
    <x v="0"/>
    <x v="0"/>
    <n v="150000"/>
    <s v="Sin novedad"/>
  </r>
  <r>
    <s v="PIT-501"/>
    <d v="2025-08-12T00:00:00"/>
    <x v="4"/>
    <n v="50"/>
    <x v="2"/>
    <x v="1"/>
    <x v="1"/>
    <n v="120000"/>
    <s v="Sin novedad"/>
  </r>
  <r>
    <s v="FET-456"/>
    <d v="2025-08-13T00:00:00"/>
    <x v="0"/>
    <n v="90"/>
    <x v="0"/>
    <x v="0"/>
    <x v="1"/>
    <n v="500000"/>
    <s v="Sin novedad"/>
  </r>
  <r>
    <s v="VAL-101"/>
    <d v="2025-08-20T00:00:00"/>
    <x v="2"/>
    <n v="60"/>
    <x v="0"/>
    <x v="2"/>
    <x v="1"/>
    <n v="400000"/>
    <s v="Sin novedad"/>
  </r>
  <r>
    <s v="PI-102"/>
    <d v="2025-08-22T00:00:00"/>
    <x v="4"/>
    <n v="90"/>
    <x v="0"/>
    <x v="1"/>
    <x v="0"/>
    <n v="400000"/>
    <s v="Sin novedad"/>
  </r>
  <r>
    <s v="REG-201"/>
    <d v="2025-08-19T00:00:00"/>
    <x v="3"/>
    <n v="100"/>
    <x v="1"/>
    <x v="0"/>
    <x v="1"/>
    <n v="509800"/>
    <s v="Regulador en funcionamiento correcto"/>
  </r>
  <r>
    <s v="VAL-114"/>
    <d v="2025-08-19T00:00:00"/>
    <x v="0"/>
    <n v="90"/>
    <x v="0"/>
    <x v="0"/>
    <x v="1"/>
    <n v="398760"/>
    <s v="Valvula en funcionamiento"/>
  </r>
  <r>
    <s v="TUB-990"/>
    <d v="2025-08-14T00:00:00"/>
    <x v="5"/>
    <n v="5"/>
    <x v="0"/>
    <x v="0"/>
    <x v="1"/>
    <n v="0"/>
    <s v="N/A."/>
  </r>
  <r>
    <s v="VAL-101"/>
    <d v="2025-08-20T00:00:00"/>
    <x v="0"/>
    <n v="90"/>
    <x v="0"/>
    <x v="0"/>
    <x v="0"/>
    <n v="490876"/>
    <s v="Sin noveda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VAL-101"/>
    <d v="2025-08-11T00:00:00"/>
    <x v="0"/>
    <n v="90"/>
    <s v="Preventivo"/>
    <s v="Tecnico"/>
    <s v="Satisfactorio"/>
    <n v="200000"/>
    <s v="Sin novedad"/>
  </r>
  <r>
    <s v="VAL-102"/>
    <d v="2025-08-06T00:00:00"/>
    <x v="1"/>
    <n v="100"/>
    <s v="Preventivo"/>
    <s v="Mecanico"/>
    <s v="Satisfactorio"/>
    <n v="200000"/>
    <s v="Sin novedad"/>
  </r>
  <r>
    <s v="VAL-108"/>
    <d v="2025-08-11T00:00:00"/>
    <x v="2"/>
    <n v="60"/>
    <s v="correctivo"/>
    <s v="operador"/>
    <s v="terminado"/>
    <n v="500000"/>
    <s v="Sin novedad"/>
  </r>
  <r>
    <s v="REG-401"/>
    <d v="2025-08-13T00:00:00"/>
    <x v="3"/>
    <n v="90"/>
    <s v="correctivo"/>
    <s v="Tecnico"/>
    <s v="Satisfactorio"/>
    <n v="150000"/>
    <s v="Sin novedad"/>
  </r>
  <r>
    <s v="PIT-501"/>
    <d v="2025-08-12T00:00:00"/>
    <x v="4"/>
    <n v="50"/>
    <s v="avería"/>
    <s v="Mecanico"/>
    <s v="terminado"/>
    <n v="120000"/>
    <s v="Sin novedad"/>
  </r>
  <r>
    <s v="FET-456"/>
    <d v="2025-08-13T00:00:00"/>
    <x v="0"/>
    <n v="90"/>
    <s v="Preventivo"/>
    <s v="Tecnico"/>
    <s v="terminado"/>
    <n v="500000"/>
    <s v="Sin novedad"/>
  </r>
  <r>
    <s v="VAL-101"/>
    <d v="2025-08-20T00:00:00"/>
    <x v="2"/>
    <n v="60"/>
    <s v="Preventivo"/>
    <s v="operador"/>
    <s v="terminado"/>
    <n v="400000"/>
    <s v="Sin novedad"/>
  </r>
  <r>
    <s v="PI-102"/>
    <d v="2025-08-22T00:00:00"/>
    <x v="4"/>
    <n v="90"/>
    <s v="Preventivo"/>
    <s v="Mecanico"/>
    <s v="Satisfactorio"/>
    <n v="400000"/>
    <s v="Sin novedad"/>
  </r>
  <r>
    <s v="REG-201"/>
    <d v="2025-08-19T00:00:00"/>
    <x v="3"/>
    <n v="100"/>
    <s v="correctivo"/>
    <s v="Tecnico"/>
    <s v="terminado"/>
    <n v="509800"/>
    <s v="Regulador en funcionamiento correcto"/>
  </r>
  <r>
    <s v="VAL-114"/>
    <d v="2025-08-19T00:00:00"/>
    <x v="0"/>
    <n v="90"/>
    <s v="Preventivo"/>
    <s v="Tecnico"/>
    <s v="terminado"/>
    <n v="398760"/>
    <s v="Valvula en funcionamiento"/>
  </r>
  <r>
    <s v="TUB-990"/>
    <d v="2025-08-14T00:00:00"/>
    <x v="5"/>
    <n v="5"/>
    <s v="Preventivo"/>
    <s v="Tecnico"/>
    <s v="terminado"/>
    <n v="0"/>
    <s v="N/A."/>
  </r>
  <r>
    <s v="VAL-101"/>
    <d v="2025-08-20T00:00:00"/>
    <x v="0"/>
    <n v="90"/>
    <s v="Preventivo"/>
    <s v="Tecnico"/>
    <s v="Satisfactorio"/>
    <n v="490876"/>
    <s v="Sin noveda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A80D9-75AD-4824-AB69-12478CA9E8B5}" name="TablaDinámica9" cacheId="54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 rowHeaderCaption="Responsable">
  <location ref="N26:O30" firstHeaderRow="1" firstDataRow="1" firstDataCol="1"/>
  <pivotFields count="9">
    <pivotField showAll="0"/>
    <pivotField numFmtId="14" showAll="0"/>
    <pivotField dataField="1" showAll="0"/>
    <pivotField showAll="0"/>
    <pivotField showAll="0"/>
    <pivotField axis="axisRow" showAll="0">
      <items count="5">
        <item x="1"/>
        <item x="2"/>
        <item x="0"/>
        <item m="1" x="3"/>
        <item t="default"/>
      </items>
    </pivotField>
    <pivotField showAll="0"/>
    <pivotField numFmtId="165"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ACTIVIDAD" fld="2" subtotal="count" baseField="5" baseItem="0"/>
  </dataFields>
  <formats count="28">
    <format dxfId="135">
      <pivotArea type="all" dataOnly="0" outline="0" fieldPosition="0"/>
    </format>
    <format dxfId="136">
      <pivotArea outline="0" collapsedLevelsAreSubtotals="1" fieldPosition="0"/>
    </format>
    <format dxfId="137">
      <pivotArea field="5" type="button" dataOnly="0" labelOnly="1" outline="0" axis="axisRow" fieldPosition="0"/>
    </format>
    <format dxfId="138">
      <pivotArea dataOnly="0" labelOnly="1" fieldPosition="0">
        <references count="1">
          <reference field="5" count="0"/>
        </references>
      </pivotArea>
    </format>
    <format dxfId="139">
      <pivotArea dataOnly="0" labelOnly="1" grandRow="1" outline="0" fieldPosition="0"/>
    </format>
    <format dxfId="140">
      <pivotArea dataOnly="0" labelOnly="1" outline="0" axis="axisValues" fieldPosition="0"/>
    </format>
    <format dxfId="141">
      <pivotArea field="5" type="button" dataOnly="0" labelOnly="1" outline="0" axis="axisRow" fieldPosition="0"/>
    </format>
    <format dxfId="142">
      <pivotArea dataOnly="0" labelOnly="1" outline="0" axis="axisValues" fieldPosition="0"/>
    </format>
    <format dxfId="143">
      <pivotArea dataOnly="0" labelOnly="1" grandRow="1" outline="0" fieldPosition="0"/>
    </format>
    <format dxfId="144">
      <pivotArea grandRow="1" outline="0" collapsedLevelsAreSubtotals="1" fieldPosition="0"/>
    </format>
    <format dxfId="145">
      <pivotArea type="all" dataOnly="0" outline="0" fieldPosition="0"/>
    </format>
    <format dxfId="146">
      <pivotArea outline="0" collapsedLevelsAreSubtotals="1" fieldPosition="0"/>
    </format>
    <format dxfId="147">
      <pivotArea field="5" type="button" dataOnly="0" labelOnly="1" outline="0" axis="axisRow" fieldPosition="0"/>
    </format>
    <format dxfId="148">
      <pivotArea dataOnly="0" labelOnly="1" fieldPosition="0">
        <references count="1">
          <reference field="5" count="0"/>
        </references>
      </pivotArea>
    </format>
    <format dxfId="149">
      <pivotArea dataOnly="0" labelOnly="1" grandRow="1" outline="0" fieldPosition="0"/>
    </format>
    <format dxfId="150">
      <pivotArea dataOnly="0" labelOnly="1" outline="0" axis="axisValues" fieldPosition="0"/>
    </format>
    <format dxfId="151">
      <pivotArea type="all" dataOnly="0" outline="0" fieldPosition="0"/>
    </format>
    <format dxfId="152">
      <pivotArea outline="0" collapsedLevelsAreSubtotals="1" fieldPosition="0"/>
    </format>
    <format dxfId="153">
      <pivotArea field="5" type="button" dataOnly="0" labelOnly="1" outline="0" axis="axisRow" fieldPosition="0"/>
    </format>
    <format dxfId="154">
      <pivotArea dataOnly="0" labelOnly="1" fieldPosition="0">
        <references count="1">
          <reference field="5" count="0"/>
        </references>
      </pivotArea>
    </format>
    <format dxfId="155">
      <pivotArea dataOnly="0" labelOnly="1" grandRow="1" outline="0" fieldPosition="0"/>
    </format>
    <format dxfId="156">
      <pivotArea dataOnly="0" labelOnly="1" outline="0" axis="axisValues" fieldPosition="0"/>
    </format>
    <format dxfId="157">
      <pivotArea type="all" dataOnly="0" outline="0" fieldPosition="0"/>
    </format>
    <format dxfId="158">
      <pivotArea outline="0" collapsedLevelsAreSubtotals="1" fieldPosition="0"/>
    </format>
    <format dxfId="159">
      <pivotArea field="5" type="button" dataOnly="0" labelOnly="1" outline="0" axis="axisRow" fieldPosition="0"/>
    </format>
    <format dxfId="160">
      <pivotArea dataOnly="0" labelOnly="1" fieldPosition="0">
        <references count="1">
          <reference field="5" count="0"/>
        </references>
      </pivotArea>
    </format>
    <format dxfId="161">
      <pivotArea dataOnly="0" labelOnly="1" grandRow="1" outline="0" fieldPosition="0"/>
    </format>
    <format dxfId="162">
      <pivotArea dataOnly="0" labelOnly="1" outline="0" axis="axisValues" fieldPosition="0"/>
    </format>
  </formats>
  <chartFormats count="16"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F5F57-315A-4EA3-A25E-4BB37674F347}" name="TablaDinámica2" cacheId="549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Actividad">
  <location ref="N17:O24" firstHeaderRow="1" firstDataRow="1" firstDataCol="1"/>
  <pivotFields count="9">
    <pivotField showAll="0"/>
    <pivotField numFmtId="14" showAll="0"/>
    <pivotField axis="axisRow" showAll="0">
      <items count="7">
        <item x="4"/>
        <item x="1"/>
        <item x="2"/>
        <item x="0"/>
        <item x="3"/>
        <item x="5"/>
        <item t="default"/>
      </items>
    </pivotField>
    <pivotField showAll="0"/>
    <pivotField showAll="0"/>
    <pivotField showAll="0"/>
    <pivotField showAll="0"/>
    <pivotField dataField="1" numFmtId="165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COSTO" fld="7" baseField="0" baseItem="0" numFmtId="165"/>
  </dataFields>
  <formats count="33">
    <format dxfId="102">
      <pivotArea type="all" dataOnly="0" outline="0" fieldPosition="0"/>
    </format>
    <format dxfId="103">
      <pivotArea outline="0" collapsedLevelsAreSubtotals="1" fieldPosition="0"/>
    </format>
    <format dxfId="104">
      <pivotArea field="2" type="button" dataOnly="0" labelOnly="1" outline="0" axis="axisRow" fieldPosition="0"/>
    </format>
    <format dxfId="105">
      <pivotArea dataOnly="0" labelOnly="1" fieldPosition="0">
        <references count="1">
          <reference field="2" count="0"/>
        </references>
      </pivotArea>
    </format>
    <format dxfId="106">
      <pivotArea dataOnly="0" labelOnly="1" grandRow="1" outline="0" fieldPosition="0"/>
    </format>
    <format dxfId="107">
      <pivotArea dataOnly="0" labelOnly="1" outline="0" axis="axisValues" fieldPosition="0"/>
    </format>
    <format dxfId="108">
      <pivotArea field="2" type="button" dataOnly="0" labelOnly="1" outline="0" axis="axisRow" fieldPosition="0"/>
    </format>
    <format dxfId="109">
      <pivotArea dataOnly="0" labelOnly="1" outline="0" axis="axisValues" fieldPosition="0"/>
    </format>
    <format dxfId="110">
      <pivotArea field="2" type="button" dataOnly="0" labelOnly="1" outline="0" axis="axisRow" fieldPosition="0"/>
    </format>
    <format dxfId="111">
      <pivotArea dataOnly="0" labelOnly="1" outline="0" axis="axisValues" fieldPosition="0"/>
    </format>
    <format dxfId="112">
      <pivotArea field="2" type="button" dataOnly="0" labelOnly="1" outline="0" axis="axisRow" fieldPosition="0"/>
    </format>
    <format dxfId="113">
      <pivotArea dataOnly="0" labelOnly="1" outline="0" axis="axisValues" fieldPosition="0"/>
    </format>
    <format dxfId="114">
      <pivotArea dataOnly="0" grandRow="1" fieldPosition="0"/>
    </format>
    <format dxfId="115">
      <pivotArea dataOnly="0" grandRow="1" fieldPosition="0"/>
    </format>
    <format dxfId="116">
      <pivotArea dataOnly="0" grandRow="1" fieldPosition="0"/>
    </format>
    <format dxfId="117">
      <pivotArea type="all" dataOnly="0" outline="0" fieldPosition="0"/>
    </format>
    <format dxfId="118">
      <pivotArea outline="0" collapsedLevelsAreSubtotals="1" fieldPosition="0"/>
    </format>
    <format dxfId="119">
      <pivotArea field="2" type="button" dataOnly="0" labelOnly="1" outline="0" axis="axisRow" fieldPosition="0"/>
    </format>
    <format dxfId="120">
      <pivotArea dataOnly="0" labelOnly="1" fieldPosition="0">
        <references count="1">
          <reference field="2" count="0"/>
        </references>
      </pivotArea>
    </format>
    <format dxfId="121">
      <pivotArea dataOnly="0" labelOnly="1" grandRow="1" outline="0" fieldPosition="0"/>
    </format>
    <format dxfId="122">
      <pivotArea dataOnly="0" labelOnly="1" outline="0" axis="axisValues" fieldPosition="0"/>
    </format>
    <format dxfId="123">
      <pivotArea type="all" dataOnly="0" outline="0" fieldPosition="0"/>
    </format>
    <format dxfId="124">
      <pivotArea outline="0" collapsedLevelsAreSubtotals="1" fieldPosition="0"/>
    </format>
    <format dxfId="125">
      <pivotArea field="2" type="button" dataOnly="0" labelOnly="1" outline="0" axis="axisRow" fieldPosition="0"/>
    </format>
    <format dxfId="126">
      <pivotArea dataOnly="0" labelOnly="1" fieldPosition="0">
        <references count="1">
          <reference field="2" count="0"/>
        </references>
      </pivotArea>
    </format>
    <format dxfId="127">
      <pivotArea dataOnly="0" labelOnly="1" grandRow="1" outline="0" fieldPosition="0"/>
    </format>
    <format dxfId="128">
      <pivotArea dataOnly="0" labelOnly="1" outline="0" axis="axisValues" fieldPosition="0"/>
    </format>
    <format dxfId="129">
      <pivotArea type="all" dataOnly="0" outline="0" fieldPosition="0"/>
    </format>
    <format dxfId="130">
      <pivotArea outline="0" collapsedLevelsAreSubtotals="1" fieldPosition="0"/>
    </format>
    <format dxfId="131">
      <pivotArea field="2" type="button" dataOnly="0" labelOnly="1" outline="0" axis="axisRow" fieldPosition="0"/>
    </format>
    <format dxfId="132">
      <pivotArea dataOnly="0" labelOnly="1" fieldPosition="0">
        <references count="1">
          <reference field="2" count="0"/>
        </references>
      </pivotArea>
    </format>
    <format dxfId="133">
      <pivotArea dataOnly="0" labelOnly="1" grandRow="1" outline="0" fieldPosition="0"/>
    </format>
    <format dxfId="134">
      <pivotArea dataOnly="0" labelOnly="1" outline="0" axis="axisValues" fieldPosition="0"/>
    </format>
  </formats>
  <chartFormats count="7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0C77E-3D0D-4EC2-AED0-B3C0EAC051F6}" name="TablaDinámica12" cacheId="54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ctividad">
  <location ref="N47:O54" firstHeaderRow="1" firstDataRow="1" firstDataCol="1"/>
  <pivotFields count="9">
    <pivotField showAll="0"/>
    <pivotField numFmtId="14" showAll="0"/>
    <pivotField axis="axisRow" showAll="0">
      <items count="7">
        <item x="4"/>
        <item x="1"/>
        <item x="2"/>
        <item x="0"/>
        <item x="3"/>
        <item x="5"/>
        <item t="default"/>
      </items>
    </pivotField>
    <pivotField dataField="1" showAll="0"/>
    <pivotField showAll="0"/>
    <pivotField showAll="0"/>
    <pivotField showAll="0"/>
    <pivotField numFmtId="165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m. DURACIÓN DEL EVENTO (min)" fld="3" subtotal="average" baseField="2" baseItem="0"/>
  </dataFields>
  <formats count="32">
    <format dxfId="70">
      <pivotArea type="all" dataOnly="0" outline="0" fieldPosition="0"/>
    </format>
    <format dxfId="71">
      <pivotArea outline="0" collapsedLevelsAreSubtotals="1" fieldPosition="0"/>
    </format>
    <format dxfId="72">
      <pivotArea field="2" type="button" dataOnly="0" labelOnly="1" outline="0" axis="axisRow" fieldPosition="0"/>
    </format>
    <format dxfId="73">
      <pivotArea dataOnly="0" labelOnly="1" fieldPosition="0">
        <references count="1">
          <reference field="2" count="0"/>
        </references>
      </pivotArea>
    </format>
    <format dxfId="74">
      <pivotArea dataOnly="0" labelOnly="1" grandRow="1" outline="0" fieldPosition="0"/>
    </format>
    <format dxfId="75">
      <pivotArea dataOnly="0" labelOnly="1" outline="0" axis="axisValues" fieldPosition="0"/>
    </format>
    <format dxfId="76">
      <pivotArea field="2" type="button" dataOnly="0" labelOnly="1" outline="0" axis="axisRow" fieldPosition="0"/>
    </format>
    <format dxfId="77">
      <pivotArea dataOnly="0" labelOnly="1" grandRow="1" outline="0" fieldPosition="0"/>
    </format>
    <format dxfId="78">
      <pivotArea type="all" dataOnly="0" outline="0" fieldPosition="0"/>
    </format>
    <format dxfId="79">
      <pivotArea outline="0" collapsedLevelsAreSubtotals="1" fieldPosition="0"/>
    </format>
    <format dxfId="80">
      <pivotArea field="2" type="button" dataOnly="0" labelOnly="1" outline="0" axis="axisRow" fieldPosition="0"/>
    </format>
    <format dxfId="81">
      <pivotArea dataOnly="0" labelOnly="1" fieldPosition="0">
        <references count="1">
          <reference field="2" count="0"/>
        </references>
      </pivotArea>
    </format>
    <format dxfId="82">
      <pivotArea dataOnly="0" labelOnly="1" grandRow="1" outline="0" fieldPosition="0"/>
    </format>
    <format dxfId="83">
      <pivotArea dataOnly="0" labelOnly="1" outline="0" axis="axisValues" fieldPosition="0"/>
    </format>
    <format dxfId="84">
      <pivotArea type="all" dataOnly="0" outline="0" fieldPosition="0"/>
    </format>
    <format dxfId="85">
      <pivotArea outline="0" collapsedLevelsAreSubtotals="1" fieldPosition="0"/>
    </format>
    <format dxfId="86">
      <pivotArea field="2" type="button" dataOnly="0" labelOnly="1" outline="0" axis="axisRow" fieldPosition="0"/>
    </format>
    <format dxfId="87">
      <pivotArea dataOnly="0" labelOnly="1" fieldPosition="0">
        <references count="1">
          <reference field="2" count="0"/>
        </references>
      </pivotArea>
    </format>
    <format dxfId="88">
      <pivotArea dataOnly="0" labelOnly="1" grandRow="1" outline="0" fieldPosition="0"/>
    </format>
    <format dxfId="89">
      <pivotArea dataOnly="0" labelOnly="1" outline="0" axis="axisValues" fieldPosition="0"/>
    </format>
    <format dxfId="90">
      <pivotArea type="all" dataOnly="0" outline="0" fieldPosition="0"/>
    </format>
    <format dxfId="91">
      <pivotArea outline="0" collapsedLevelsAreSubtotals="1" fieldPosition="0"/>
    </format>
    <format dxfId="92">
      <pivotArea field="2" type="button" dataOnly="0" labelOnly="1" outline="0" axis="axisRow" fieldPosition="0"/>
    </format>
    <format dxfId="93">
      <pivotArea dataOnly="0" labelOnly="1" fieldPosition="0">
        <references count="1">
          <reference field="2" count="0"/>
        </references>
      </pivotArea>
    </format>
    <format dxfId="94">
      <pivotArea dataOnly="0" labelOnly="1" grandRow="1" outline="0" fieldPosition="0"/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dataOnly="0" labelOnly="1" outline="0" axis="axisValues" fieldPosition="0"/>
    </format>
    <format dxfId="98">
      <pivotArea grandRow="1" outline="0" collapsedLevelsAreSubtotals="1" fieldPosition="0"/>
    </format>
    <format dxfId="99">
      <pivotArea grandRow="1" outline="0" collapsedLevelsAreSubtotals="1" fieldPosition="0"/>
    </format>
    <format dxfId="100">
      <pivotArea dataOnly="0" labelOnly="1" outline="0" axis="axisValues" fieldPosition="0"/>
    </format>
    <format dxfId="101">
      <pivotArea field="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F0731-FC58-4F5F-AF9F-7F5ECF5D6B56}" name="TablaDinámica11" cacheId="54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Resultado">
  <location ref="N41:O44" firstHeaderRow="1" firstDataRow="1" firstDataCol="1"/>
  <pivotFields count="9">
    <pivotField showAll="0"/>
    <pivotField numFmtId="14" showAll="0"/>
    <pivotField dataField="1" showAll="0"/>
    <pivotField showAll="0"/>
    <pivotField showAll="0"/>
    <pivotField showAll="0"/>
    <pivotField axis="axisRow" showAll="0">
      <items count="5">
        <item m="1" x="3"/>
        <item x="0"/>
        <item x="1"/>
        <item m="1" x="2"/>
        <item t="default"/>
      </items>
    </pivotField>
    <pivotField numFmtId="165" showAll="0"/>
    <pivotField showAll="0"/>
  </pivotFields>
  <rowFields count="1">
    <field x="6"/>
  </rowFields>
  <rowItems count="3">
    <i>
      <x v="1"/>
    </i>
    <i>
      <x v="2"/>
    </i>
    <i t="grand">
      <x/>
    </i>
  </rowItems>
  <colItems count="1">
    <i/>
  </colItems>
  <dataFields count="1">
    <dataField name="Cuenta de ACTIVIDAD" fld="2" subtotal="count" baseField="0" baseItem="0"/>
  </dataFields>
  <formats count="29">
    <format dxfId="41">
      <pivotArea type="all" dataOnly="0" outline="0" fieldPosition="0"/>
    </format>
    <format dxfId="42">
      <pivotArea outline="0" collapsedLevelsAreSubtotals="1" fieldPosition="0"/>
    </format>
    <format dxfId="43">
      <pivotArea field="6" type="button" dataOnly="0" labelOnly="1" outline="0" axis="axisRow" fieldPosition="0"/>
    </format>
    <format dxfId="44">
      <pivotArea dataOnly="0" labelOnly="1" fieldPosition="0">
        <references count="1">
          <reference field="6" count="0"/>
        </references>
      </pivotArea>
    </format>
    <format dxfId="45">
      <pivotArea dataOnly="0" labelOnly="1" grandRow="1" outline="0" fieldPosition="0"/>
    </format>
    <format dxfId="46">
      <pivotArea dataOnly="0" labelOnly="1" outline="0" axis="axisValues" fieldPosition="0"/>
    </format>
    <format dxfId="47">
      <pivotArea field="6" type="button" dataOnly="0" labelOnly="1" outline="0" axis="axisRow" fieldPosition="0"/>
    </format>
    <format dxfId="48">
      <pivotArea dataOnly="0" labelOnly="1" grandRow="1" outline="0" fieldPosition="0"/>
    </format>
    <format dxfId="49">
      <pivotArea grandRow="1" outline="0" collapsedLevelsAreSubtotals="1" fieldPosition="0"/>
    </format>
    <format dxfId="50">
      <pivotArea type="all" dataOnly="0" outline="0" fieldPosition="0"/>
    </format>
    <format dxfId="51">
      <pivotArea outline="0" collapsedLevelsAreSubtotals="1" fieldPosition="0"/>
    </format>
    <format dxfId="52">
      <pivotArea field="6" type="button" dataOnly="0" labelOnly="1" outline="0" axis="axisRow" fieldPosition="0"/>
    </format>
    <format dxfId="53">
      <pivotArea dataOnly="0" labelOnly="1" fieldPosition="0">
        <references count="1">
          <reference field="6" count="0"/>
        </references>
      </pivotArea>
    </format>
    <format dxfId="54">
      <pivotArea dataOnly="0" labelOnly="1" grandRow="1" outline="0" fieldPosition="0"/>
    </format>
    <format dxfId="55">
      <pivotArea dataOnly="0" labelOnly="1" outline="0" axis="axisValues" fieldPosition="0"/>
    </format>
    <format dxfId="56">
      <pivotArea type="all" dataOnly="0" outline="0" fieldPosition="0"/>
    </format>
    <format dxfId="57">
      <pivotArea outline="0" collapsedLevelsAreSubtotals="1" fieldPosition="0"/>
    </format>
    <format dxfId="58">
      <pivotArea field="6" type="button" dataOnly="0" labelOnly="1" outline="0" axis="axisRow" fieldPosition="0"/>
    </format>
    <format dxfId="59">
      <pivotArea dataOnly="0" labelOnly="1" fieldPosition="0">
        <references count="1">
          <reference field="6" count="0"/>
        </references>
      </pivotArea>
    </format>
    <format dxfId="60">
      <pivotArea dataOnly="0" labelOnly="1" grandRow="1" outline="0" fieldPosition="0"/>
    </format>
    <format dxfId="61">
      <pivotArea dataOnly="0" labelOnly="1" outline="0" axis="axisValues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field="6" type="button" dataOnly="0" labelOnly="1" outline="0" axis="axisRow" fieldPosition="0"/>
    </format>
    <format dxfId="65">
      <pivotArea dataOnly="0" labelOnly="1" fieldPosition="0">
        <references count="1">
          <reference field="6" count="0"/>
        </references>
      </pivotArea>
    </format>
    <format dxfId="66">
      <pivotArea dataOnly="0" labelOnly="1" grandRow="1" outline="0" fieldPosition="0"/>
    </format>
    <format dxfId="67">
      <pivotArea dataOnly="0" labelOnly="1" outline="0" axis="axisValues" fieldPosition="0"/>
    </format>
    <format dxfId="68">
      <pivotArea dataOnly="0" labelOnly="1" outline="0" axis="axisValues" fieldPosition="0"/>
    </format>
    <format dxfId="69">
      <pivotArea dataOnly="0" labelOnly="1" outline="0" axis="axisValues" fieldPosition="0"/>
    </format>
  </formats>
  <chartFormats count="3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A784E-F652-4403-8C1F-4899EAC79059}" name="TablaDinámica10" cacheId="54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Tipo Mantenimiento">
  <location ref="N34:O38" firstHeaderRow="1" firstDataRow="1" firstDataCol="1"/>
  <pivotFields count="9">
    <pivotField showAll="0"/>
    <pivotField numFmtId="14"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numFmtId="165"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ACTIVIDAD" fld="2" subtotal="count" baseField="0" baseItem="0"/>
  </dataFields>
  <formats count="30">
    <format dxfId="11">
      <pivotArea type="all" dataOnly="0" outline="0" fieldPosition="0"/>
    </format>
    <format dxfId="12">
      <pivotArea outline="0" collapsedLevelsAreSubtotals="1" fieldPosition="0"/>
    </format>
    <format dxfId="13">
      <pivotArea field="4" type="button" dataOnly="0" labelOnly="1" outline="0" axis="axisRow" fieldPosition="0"/>
    </format>
    <format dxfId="14">
      <pivotArea dataOnly="0" labelOnly="1" fieldPosition="0">
        <references count="1">
          <reference field="4" count="0"/>
        </references>
      </pivotArea>
    </format>
    <format dxfId="15">
      <pivotArea dataOnly="0" labelOnly="1" grandRow="1" outline="0" fieldPosition="0"/>
    </format>
    <format dxfId="16">
      <pivotArea dataOnly="0" labelOnly="1" outline="0" axis="axisValues" fieldPosition="0"/>
    </format>
    <format dxfId="17">
      <pivotArea field="4" type="button" dataOnly="0" labelOnly="1" outline="0" axis="axisRow" fieldPosition="0"/>
    </format>
    <format dxfId="18">
      <pivotArea dataOnly="0" labelOnly="1" grandRow="1" outline="0" fieldPosition="0"/>
    </format>
    <format dxfId="19">
      <pivotArea type="all" dataOnly="0" outline="0" fieldPosition="0"/>
    </format>
    <format dxfId="20">
      <pivotArea outline="0" collapsedLevelsAreSubtotals="1" fieldPosition="0"/>
    </format>
    <format dxfId="21">
      <pivotArea field="4" type="button" dataOnly="0" labelOnly="1" outline="0" axis="axisRow" fieldPosition="0"/>
    </format>
    <format dxfId="22">
      <pivotArea dataOnly="0" labelOnly="1" fieldPosition="0">
        <references count="1">
          <reference field="4" count="0"/>
        </references>
      </pivotArea>
    </format>
    <format dxfId="23">
      <pivotArea dataOnly="0" labelOnly="1" grandRow="1" outline="0" fieldPosition="0"/>
    </format>
    <format dxfId="24">
      <pivotArea dataOnly="0" labelOnly="1" outline="0" axis="axisValues" fieldPosition="0"/>
    </format>
    <format dxfId="25">
      <pivotArea type="all" dataOnly="0" outline="0" fieldPosition="0"/>
    </format>
    <format dxfId="26">
      <pivotArea outline="0" collapsedLevelsAreSubtotals="1" fieldPosition="0"/>
    </format>
    <format dxfId="27">
      <pivotArea field="4" type="button" dataOnly="0" labelOnly="1" outline="0" axis="axisRow" fieldPosition="0"/>
    </format>
    <format dxfId="28">
      <pivotArea dataOnly="0" labelOnly="1" fieldPosition="0">
        <references count="1">
          <reference field="4" count="0"/>
        </references>
      </pivotArea>
    </format>
    <format dxfId="29">
      <pivotArea dataOnly="0" labelOnly="1" grandRow="1" outline="0" fieldPosition="0"/>
    </format>
    <format dxfId="30">
      <pivotArea dataOnly="0" labelOnly="1" outline="0" axis="axisValues" fieldPosition="0"/>
    </format>
    <format dxfId="31">
      <pivotArea type="all" dataOnly="0" outline="0" fieldPosition="0"/>
    </format>
    <format dxfId="32">
      <pivotArea outline="0" collapsedLevelsAreSubtotals="1" fieldPosition="0"/>
    </format>
    <format dxfId="33">
      <pivotArea field="4" type="button" dataOnly="0" labelOnly="1" outline="0" axis="axisRow" fieldPosition="0"/>
    </format>
    <format dxfId="34">
      <pivotArea dataOnly="0" labelOnly="1" fieldPosition="0">
        <references count="1">
          <reference field="4" count="0"/>
        </references>
      </pivotArea>
    </format>
    <format dxfId="35">
      <pivotArea dataOnly="0" labelOnly="1" grandRow="1" outline="0" fieldPosition="0"/>
    </format>
    <format dxfId="36">
      <pivotArea dataOnly="0" labelOnly="1" outline="0" axis="axisValues" fieldPosition="0"/>
    </format>
    <format dxfId="37">
      <pivotArea dataOnly="0" labelOnly="1" outline="0" axis="axisValues" fieldPosition="0"/>
    </format>
    <format dxfId="38">
      <pivotArea dataOnly="0" labelOnly="1" outline="0" axis="axisValues" fieldPosition="0"/>
    </format>
    <format dxfId="39">
      <pivotArea grandRow="1" outline="0" collapsedLevelsAreSubtotals="1" fieldPosition="0"/>
    </format>
    <format dxfId="40">
      <pivotArea grandRow="1" outline="0" collapsedLevelsAreSubtotals="1" fieldPosition="0"/>
    </format>
  </formats>
  <chartFormats count="4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7EF8F4-EB3B-4F85-A6AF-E1350A58E67A}" name="MANTTO" displayName="MANTTO" ref="A1:I13" totalsRowShown="0" headerRowDxfId="10" dataDxfId="9">
  <autoFilter ref="A1:I13" xr:uid="{087EF8F4-EB3B-4F85-A6AF-E1350A58E67A}"/>
  <tableColumns count="9">
    <tableColumn id="1" xr3:uid="{0910DDF2-3F64-4E71-8144-1F88F8098F92}" name="TAG" dataDxfId="8"/>
    <tableColumn id="2" xr3:uid="{6FDC1D3B-6266-4CBD-8ECE-54B2F213E074}" name="FECHA" dataDxfId="7"/>
    <tableColumn id="3" xr3:uid="{ABACE4F5-2AF0-49A4-9CAD-69FC7999E025}" name="ACTIVIDAD" dataDxfId="6"/>
    <tableColumn id="7" xr3:uid="{6A968691-DB56-4FE9-AA02-4D7B7DFEFC79}" name="TIEMPO INACTIVIDAD O DURACIÓN DEL EVENTO (min)" dataDxfId="5"/>
    <tableColumn id="8" xr3:uid="{936AA062-671D-4C7A-8EFD-1301462C0518}" name="TIPO DE MANTENIMIENTO" dataDxfId="4"/>
    <tableColumn id="4" xr3:uid="{424B1E4B-43B1-4025-B7E1-09BA19F1D6E6}" name="RESPONSABLE" dataDxfId="3"/>
    <tableColumn id="5" xr3:uid="{388A34C7-084A-4CF0-BF98-1F7281EBB23D}" name="RESULTADO" dataDxfId="2"/>
    <tableColumn id="6" xr3:uid="{4038084A-EA8A-45CD-8FD7-B55DB782BD5C}" name="COSTO" dataDxfId="1"/>
    <tableColumn id="9" xr3:uid="{C676E2CB-B544-4C0E-8223-CE804EBD700F}" name="OBSERVACION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81B83-06C9-454D-852D-4C8E1A76502A}">
  <dimension ref="A1:N27"/>
  <sheetViews>
    <sheetView topLeftCell="C1" workbookViewId="0">
      <selection activeCell="D1048559" sqref="D13:D1048559"/>
    </sheetView>
  </sheetViews>
  <sheetFormatPr defaultColWidth="11.42578125" defaultRowHeight="15" customHeight="1"/>
  <cols>
    <col min="1" max="1" width="11.42578125" style="5"/>
    <col min="2" max="2" width="11.42578125" style="10"/>
    <col min="3" max="3" width="21.5703125" style="5" customWidth="1"/>
    <col min="4" max="4" width="54.5703125" style="5" customWidth="1"/>
    <col min="5" max="5" width="50.42578125" style="5" customWidth="1"/>
    <col min="6" max="6" width="15" style="5" customWidth="1"/>
    <col min="7" max="7" width="24.5703125" style="5" customWidth="1"/>
    <col min="8" max="8" width="14.28515625" style="8" bestFit="1" customWidth="1"/>
    <col min="9" max="9" width="40.5703125" style="5" customWidth="1"/>
    <col min="13" max="13" width="9.5703125" customWidth="1"/>
  </cols>
  <sheetData>
    <row r="1" spans="1:14" ht="14.4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  <c r="I1" s="2" t="s">
        <v>8</v>
      </c>
    </row>
    <row r="2" spans="1:14" ht="14.45">
      <c r="A2" s="2" t="s">
        <v>9</v>
      </c>
      <c r="B2" s="3">
        <v>45880</v>
      </c>
      <c r="C2" s="2" t="s">
        <v>10</v>
      </c>
      <c r="D2" s="2">
        <v>90</v>
      </c>
      <c r="E2" s="2" t="s">
        <v>11</v>
      </c>
      <c r="F2" s="2" t="s">
        <v>12</v>
      </c>
      <c r="G2" s="2" t="s">
        <v>13</v>
      </c>
      <c r="H2" s="7">
        <v>200000</v>
      </c>
      <c r="I2" s="4" t="s">
        <v>14</v>
      </c>
    </row>
    <row r="3" spans="1:14" ht="14.45">
      <c r="A3" s="2" t="s">
        <v>15</v>
      </c>
      <c r="B3" s="3">
        <v>45875</v>
      </c>
      <c r="C3" s="2" t="s">
        <v>16</v>
      </c>
      <c r="D3" s="2">
        <v>100</v>
      </c>
      <c r="E3" s="2" t="s">
        <v>17</v>
      </c>
      <c r="F3" s="2" t="s">
        <v>18</v>
      </c>
      <c r="G3" s="2" t="s">
        <v>19</v>
      </c>
      <c r="H3" s="7">
        <v>200000</v>
      </c>
      <c r="I3" s="4" t="s">
        <v>14</v>
      </c>
    </row>
    <row r="4" spans="1:14" ht="14.45">
      <c r="A4" s="2" t="s">
        <v>20</v>
      </c>
      <c r="B4" s="3">
        <v>45880</v>
      </c>
      <c r="C4" s="2" t="s">
        <v>21</v>
      </c>
      <c r="D4" s="2">
        <v>60</v>
      </c>
      <c r="E4" s="2" t="s">
        <v>22</v>
      </c>
      <c r="F4" s="2" t="s">
        <v>23</v>
      </c>
      <c r="G4" s="2" t="s">
        <v>24</v>
      </c>
      <c r="H4" s="7">
        <v>500000</v>
      </c>
      <c r="I4" s="4" t="s">
        <v>14</v>
      </c>
    </row>
    <row r="5" spans="1:14" ht="14.45">
      <c r="A5" s="2" t="s">
        <v>25</v>
      </c>
      <c r="B5" s="3">
        <v>45882</v>
      </c>
      <c r="C5" s="2" t="s">
        <v>26</v>
      </c>
      <c r="D5" s="2">
        <v>90</v>
      </c>
      <c r="E5" s="2" t="s">
        <v>22</v>
      </c>
      <c r="F5" s="2" t="s">
        <v>12</v>
      </c>
      <c r="G5" s="2" t="s">
        <v>13</v>
      </c>
      <c r="H5" s="7">
        <v>150000</v>
      </c>
      <c r="I5" s="4" t="s">
        <v>14</v>
      </c>
    </row>
    <row r="6" spans="1:14" ht="14.45">
      <c r="A6" s="2" t="s">
        <v>27</v>
      </c>
      <c r="B6" s="3">
        <v>45881</v>
      </c>
      <c r="C6" s="2" t="s">
        <v>28</v>
      </c>
      <c r="D6" s="2">
        <v>50</v>
      </c>
      <c r="E6" s="2" t="s">
        <v>29</v>
      </c>
      <c r="F6" s="2" t="s">
        <v>18</v>
      </c>
      <c r="G6" s="2" t="s">
        <v>30</v>
      </c>
      <c r="H6" s="7">
        <v>120000</v>
      </c>
      <c r="I6" s="4" t="s">
        <v>14</v>
      </c>
    </row>
    <row r="7" spans="1:14" ht="15" customHeight="1">
      <c r="A7" s="2" t="s">
        <v>31</v>
      </c>
      <c r="B7" s="3">
        <v>45882</v>
      </c>
      <c r="C7" s="2" t="s">
        <v>10</v>
      </c>
      <c r="D7" s="2">
        <v>90</v>
      </c>
      <c r="E7" s="2" t="s">
        <v>17</v>
      </c>
      <c r="F7" s="2" t="s">
        <v>12</v>
      </c>
      <c r="G7" s="2" t="s">
        <v>30</v>
      </c>
      <c r="H7" s="7">
        <v>500000</v>
      </c>
      <c r="I7" s="4" t="s">
        <v>14</v>
      </c>
    </row>
    <row r="8" spans="1:14" ht="15" customHeight="1">
      <c r="A8" s="2" t="s">
        <v>9</v>
      </c>
      <c r="B8" s="3">
        <v>45889</v>
      </c>
      <c r="C8" s="2" t="s">
        <v>21</v>
      </c>
      <c r="D8" s="2">
        <v>60</v>
      </c>
      <c r="E8" s="2" t="s">
        <v>17</v>
      </c>
      <c r="F8" s="2" t="s">
        <v>23</v>
      </c>
      <c r="G8" s="2" t="s">
        <v>30</v>
      </c>
      <c r="H8" s="7">
        <v>400000</v>
      </c>
      <c r="I8" s="4" t="s">
        <v>14</v>
      </c>
    </row>
    <row r="9" spans="1:14" ht="15" customHeight="1">
      <c r="A9" s="2" t="s">
        <v>32</v>
      </c>
      <c r="B9" s="3">
        <v>45891</v>
      </c>
      <c r="C9" s="2" t="s">
        <v>28</v>
      </c>
      <c r="D9" s="2">
        <v>90</v>
      </c>
      <c r="E9" s="2" t="s">
        <v>11</v>
      </c>
      <c r="F9" s="2" t="s">
        <v>18</v>
      </c>
      <c r="G9" s="2" t="s">
        <v>13</v>
      </c>
      <c r="H9" s="7">
        <v>400000</v>
      </c>
      <c r="I9" s="4" t="s">
        <v>14</v>
      </c>
    </row>
    <row r="10" spans="1:14" ht="15" customHeight="1">
      <c r="A10" s="2" t="s">
        <v>33</v>
      </c>
      <c r="B10" s="3">
        <v>45888</v>
      </c>
      <c r="C10" s="2" t="s">
        <v>26</v>
      </c>
      <c r="D10" s="2">
        <v>100</v>
      </c>
      <c r="E10" s="2" t="s">
        <v>34</v>
      </c>
      <c r="F10" s="2" t="s">
        <v>12</v>
      </c>
      <c r="G10" s="2" t="s">
        <v>24</v>
      </c>
      <c r="H10" s="7">
        <v>509800</v>
      </c>
      <c r="I10" s="4" t="s">
        <v>35</v>
      </c>
    </row>
    <row r="11" spans="1:14" ht="15" customHeight="1">
      <c r="A11" s="2" t="s">
        <v>36</v>
      </c>
      <c r="B11" s="3">
        <v>45888</v>
      </c>
      <c r="C11" s="2" t="s">
        <v>10</v>
      </c>
      <c r="D11" s="2">
        <v>90</v>
      </c>
      <c r="E11" s="2" t="s">
        <v>11</v>
      </c>
      <c r="F11" s="2" t="s">
        <v>37</v>
      </c>
      <c r="G11" s="2" t="s">
        <v>30</v>
      </c>
      <c r="H11" s="7">
        <v>398760</v>
      </c>
      <c r="I11" s="4" t="s">
        <v>38</v>
      </c>
    </row>
    <row r="12" spans="1:14" ht="15" customHeight="1">
      <c r="A12" s="33" t="s">
        <v>39</v>
      </c>
      <c r="B12" s="34">
        <v>45883</v>
      </c>
      <c r="C12" s="33" t="s">
        <v>40</v>
      </c>
      <c r="D12" s="33">
        <v>5</v>
      </c>
      <c r="E12" s="33" t="s">
        <v>11</v>
      </c>
      <c r="F12" s="2" t="s">
        <v>37</v>
      </c>
      <c r="G12" s="2" t="s">
        <v>30</v>
      </c>
      <c r="H12" s="35">
        <v>0</v>
      </c>
      <c r="I12" s="4" t="s">
        <v>41</v>
      </c>
    </row>
    <row r="13" spans="1:14" ht="15" customHeight="1">
      <c r="A13" s="33" t="s">
        <v>9</v>
      </c>
      <c r="B13" s="34">
        <v>45889</v>
      </c>
      <c r="C13" s="33" t="s">
        <v>10</v>
      </c>
      <c r="D13" s="33">
        <v>90</v>
      </c>
      <c r="E13" s="33" t="s">
        <v>11</v>
      </c>
      <c r="F13" s="33" t="s">
        <v>12</v>
      </c>
      <c r="G13" s="33" t="s">
        <v>13</v>
      </c>
      <c r="H13" s="35">
        <v>490876</v>
      </c>
      <c r="I13" s="4" t="s">
        <v>14</v>
      </c>
    </row>
    <row r="14" spans="1:14">
      <c r="N14" s="1"/>
    </row>
    <row r="15" spans="1:14"/>
    <row r="16" spans="1:14"/>
    <row r="17" spans="7:8"/>
    <row r="24" spans="7:8" ht="15" customHeight="1">
      <c r="H24" s="9"/>
    </row>
    <row r="25" spans="7:8" ht="15" customHeight="1">
      <c r="G25" s="6"/>
    </row>
    <row r="26" spans="7:8" ht="15" customHeight="1">
      <c r="G26" s="6"/>
    </row>
    <row r="27" spans="7:8" ht="15" customHeight="1">
      <c r="G27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86B2-F833-4A04-AD2E-7710D086234A}">
  <dimension ref="A2:S74"/>
  <sheetViews>
    <sheetView showGridLines="0" tabSelected="1" topLeftCell="C2" zoomScale="28" zoomScaleNormal="66" workbookViewId="0">
      <selection activeCell="J7" sqref="J7"/>
    </sheetView>
  </sheetViews>
  <sheetFormatPr defaultColWidth="0" defaultRowHeight="25.9" zeroHeight="1"/>
  <cols>
    <col min="1" max="1" width="10.140625" hidden="1" customWidth="1"/>
    <col min="2" max="2" width="15.5703125" hidden="1" customWidth="1"/>
    <col min="3" max="3" width="11.5703125" style="21" customWidth="1"/>
    <col min="4" max="5" width="11.5703125" customWidth="1"/>
    <col min="6" max="6" width="45.85546875" customWidth="1"/>
    <col min="7" max="7" width="11.5703125" customWidth="1"/>
    <col min="8" max="8" width="49.42578125" customWidth="1"/>
    <col min="9" max="9" width="11.5703125" customWidth="1"/>
    <col min="10" max="10" width="40.7109375" customWidth="1"/>
    <col min="11" max="11" width="96.85546875" bestFit="1" customWidth="1"/>
    <col min="12" max="12" width="40" bestFit="1" customWidth="1"/>
    <col min="13" max="13" width="52.140625" customWidth="1"/>
    <col min="14" max="14" width="43.7109375" customWidth="1"/>
    <col min="15" max="15" width="32.42578125" style="24" bestFit="1" customWidth="1"/>
    <col min="16" max="16" width="43" style="24" bestFit="1" customWidth="1"/>
    <col min="17" max="18" width="11.5703125" customWidth="1"/>
    <col min="19" max="19" width="11.5703125" style="21" customWidth="1"/>
    <col min="20" max="20" width="11.5703125" hidden="1" customWidth="1"/>
    <col min="21" max="16384" width="11.5703125" hidden="1"/>
  </cols>
  <sheetData>
    <row r="2" spans="4:18" s="21" customFormat="1" ht="26.45" thickBot="1">
      <c r="O2" s="22"/>
      <c r="P2" s="22"/>
    </row>
    <row r="3" spans="4:18">
      <c r="D3" s="18"/>
      <c r="E3" s="11"/>
      <c r="F3" s="11"/>
      <c r="G3" s="11"/>
      <c r="H3" s="11"/>
      <c r="I3" s="11"/>
      <c r="J3" s="11"/>
      <c r="K3" s="11"/>
      <c r="L3" s="11"/>
      <c r="M3" s="11"/>
      <c r="N3" s="11"/>
      <c r="O3" s="23"/>
      <c r="P3" s="23"/>
      <c r="Q3" s="11"/>
      <c r="R3" s="12"/>
    </row>
    <row r="4" spans="4:18">
      <c r="D4" s="19"/>
      <c r="R4" s="13"/>
    </row>
    <row r="5" spans="4:18" ht="35.450000000000003" customHeight="1">
      <c r="D5" s="19"/>
      <c r="R5" s="13"/>
    </row>
    <row r="6" spans="4:18">
      <c r="D6" s="19"/>
      <c r="R6" s="13"/>
    </row>
    <row r="7" spans="4:18" ht="26.25">
      <c r="D7" s="19"/>
      <c r="J7" s="41"/>
      <c r="R7" s="13"/>
    </row>
    <row r="8" spans="4:18">
      <c r="D8" s="19"/>
      <c r="R8" s="13"/>
    </row>
    <row r="9" spans="4:18">
      <c r="D9" s="19"/>
      <c r="R9" s="13"/>
    </row>
    <row r="10" spans="4:18">
      <c r="D10" s="19"/>
      <c r="R10" s="13"/>
    </row>
    <row r="11" spans="4:18">
      <c r="D11" s="19"/>
      <c r="R11" s="13"/>
    </row>
    <row r="12" spans="4:18" ht="33.6">
      <c r="D12" s="19"/>
      <c r="H12" s="14" t="s">
        <v>42</v>
      </c>
      <c r="K12" s="32" t="s">
        <v>43</v>
      </c>
      <c r="M12" s="15" t="s">
        <v>44</v>
      </c>
      <c r="O12" s="15" t="s">
        <v>45</v>
      </c>
      <c r="R12" s="13"/>
    </row>
    <row r="13" spans="4:18" ht="63.75">
      <c r="D13" s="19"/>
      <c r="H13" s="37">
        <f>COUNTA(MANTTO[TAG])</f>
        <v>12</v>
      </c>
      <c r="K13" s="36">
        <f>SUM(MANTTO[COSTO])</f>
        <v>3869436</v>
      </c>
      <c r="M13" s="37">
        <f>AVERAGE(MANTTO[TIEMPO INACTIVIDAD O DURACIÓN DEL EVENTO (min)])</f>
        <v>76.25</v>
      </c>
      <c r="O13" s="38">
        <f>COUNTIF(MANTTO[RESULTADO],"Satisfactorio")/COUNTA(MANTTO[RESULTADO])</f>
        <v>0.41666666666666669</v>
      </c>
      <c r="R13" s="13"/>
    </row>
    <row r="14" spans="4:18">
      <c r="D14" s="19"/>
      <c r="R14" s="13"/>
    </row>
    <row r="15" spans="4:18">
      <c r="D15" s="19"/>
      <c r="R15" s="13"/>
    </row>
    <row r="16" spans="4:18">
      <c r="D16" s="19"/>
      <c r="R16" s="13"/>
    </row>
    <row r="17" spans="4:18" ht="31.5">
      <c r="D17" s="19"/>
      <c r="N17" s="26" t="s">
        <v>46</v>
      </c>
      <c r="O17" s="26" t="s">
        <v>47</v>
      </c>
      <c r="R17" s="13"/>
    </row>
    <row r="18" spans="4:18" ht="31.5">
      <c r="D18" s="19"/>
      <c r="N18" s="27" t="s">
        <v>28</v>
      </c>
      <c r="O18" s="28">
        <v>520000</v>
      </c>
      <c r="R18" s="13"/>
    </row>
    <row r="19" spans="4:18" ht="31.5">
      <c r="D19" s="19"/>
      <c r="N19" s="27" t="s">
        <v>16</v>
      </c>
      <c r="O19" s="28">
        <v>200000</v>
      </c>
      <c r="R19" s="13"/>
    </row>
    <row r="20" spans="4:18" ht="31.5">
      <c r="D20" s="19"/>
      <c r="N20" s="27" t="s">
        <v>21</v>
      </c>
      <c r="O20" s="28">
        <v>900000</v>
      </c>
      <c r="R20" s="13"/>
    </row>
    <row r="21" spans="4:18" ht="31.5">
      <c r="D21" s="19"/>
      <c r="N21" s="27" t="s">
        <v>10</v>
      </c>
      <c r="O21" s="28">
        <v>1589636</v>
      </c>
      <c r="R21" s="13"/>
    </row>
    <row r="22" spans="4:18" ht="31.5">
      <c r="D22" s="19"/>
      <c r="N22" s="27" t="s">
        <v>26</v>
      </c>
      <c r="O22" s="28">
        <v>659800</v>
      </c>
      <c r="R22" s="13"/>
    </row>
    <row r="23" spans="4:18" ht="31.5">
      <c r="D23" s="19"/>
      <c r="N23" s="27" t="s">
        <v>40</v>
      </c>
      <c r="O23" s="28">
        <v>0</v>
      </c>
      <c r="R23" s="13"/>
    </row>
    <row r="24" spans="4:18" ht="31.5">
      <c r="D24" s="19"/>
      <c r="N24" s="29" t="s">
        <v>48</v>
      </c>
      <c r="O24" s="30">
        <v>3869436</v>
      </c>
      <c r="R24" s="13"/>
    </row>
    <row r="25" spans="4:18" ht="31.5">
      <c r="D25" s="19"/>
      <c r="N25" s="31"/>
      <c r="O25" s="31"/>
      <c r="R25" s="13"/>
    </row>
    <row r="26" spans="4:18" ht="31.5">
      <c r="D26" s="19"/>
      <c r="N26" s="26" t="s">
        <v>49</v>
      </c>
      <c r="O26" s="26" t="s">
        <v>50</v>
      </c>
      <c r="R26" s="13"/>
    </row>
    <row r="27" spans="4:18" ht="31.5">
      <c r="D27" s="19"/>
      <c r="N27" s="27" t="s">
        <v>18</v>
      </c>
      <c r="O27" s="42">
        <v>3</v>
      </c>
      <c r="R27" s="13"/>
    </row>
    <row r="28" spans="4:18" ht="31.5">
      <c r="D28" s="19"/>
      <c r="N28" s="27" t="s">
        <v>23</v>
      </c>
      <c r="O28" s="42">
        <v>2</v>
      </c>
      <c r="R28" s="13"/>
    </row>
    <row r="29" spans="4:18" ht="31.5">
      <c r="D29" s="19"/>
      <c r="N29" s="27" t="s">
        <v>12</v>
      </c>
      <c r="O29" s="42">
        <v>7</v>
      </c>
      <c r="R29" s="13"/>
    </row>
    <row r="30" spans="4:18" ht="31.5">
      <c r="D30" s="19"/>
      <c r="N30" s="26" t="s">
        <v>48</v>
      </c>
      <c r="O30" s="43">
        <v>12</v>
      </c>
      <c r="R30" s="13"/>
    </row>
    <row r="31" spans="4:18" ht="26.25">
      <c r="D31" s="19"/>
      <c r="O31"/>
      <c r="R31" s="13"/>
    </row>
    <row r="32" spans="4:18" ht="31.5">
      <c r="D32" s="19"/>
      <c r="N32" s="31"/>
      <c r="O32" s="31"/>
      <c r="R32" s="13"/>
    </row>
    <row r="33" spans="4:18" ht="31.5">
      <c r="D33" s="19"/>
      <c r="N33" s="31"/>
      <c r="O33" s="31"/>
      <c r="R33" s="13"/>
    </row>
    <row r="34" spans="4:18" ht="31.5">
      <c r="D34" s="19"/>
      <c r="N34" s="26" t="s">
        <v>51</v>
      </c>
      <c r="O34" s="26" t="s">
        <v>50</v>
      </c>
      <c r="R34" s="13"/>
    </row>
    <row r="35" spans="4:18" ht="31.5">
      <c r="D35" s="19"/>
      <c r="N35" s="27" t="s">
        <v>29</v>
      </c>
      <c r="O35" s="42">
        <v>1</v>
      </c>
      <c r="R35" s="13"/>
    </row>
    <row r="36" spans="4:18" ht="31.5">
      <c r="D36" s="19"/>
      <c r="N36" s="27" t="s">
        <v>22</v>
      </c>
      <c r="O36" s="42">
        <v>3</v>
      </c>
      <c r="R36" s="13"/>
    </row>
    <row r="37" spans="4:18" ht="31.5">
      <c r="D37" s="19"/>
      <c r="N37" s="27" t="s">
        <v>11</v>
      </c>
      <c r="O37" s="42">
        <v>8</v>
      </c>
      <c r="R37" s="13"/>
    </row>
    <row r="38" spans="4:18" ht="31.5">
      <c r="D38" s="19"/>
      <c r="N38" s="26" t="s">
        <v>48</v>
      </c>
      <c r="O38" s="43">
        <v>12</v>
      </c>
      <c r="R38" s="13"/>
    </row>
    <row r="39" spans="4:18" ht="31.5">
      <c r="D39" s="19"/>
      <c r="N39" s="31"/>
      <c r="O39" s="31"/>
      <c r="R39" s="13"/>
    </row>
    <row r="40" spans="4:18" ht="31.5">
      <c r="D40" s="19"/>
      <c r="N40" s="31"/>
      <c r="O40" s="31"/>
      <c r="R40" s="13"/>
    </row>
    <row r="41" spans="4:18" ht="31.5">
      <c r="D41" s="19"/>
      <c r="N41" s="26" t="s">
        <v>52</v>
      </c>
      <c r="O41" s="26" t="s">
        <v>50</v>
      </c>
      <c r="R41" s="13"/>
    </row>
    <row r="42" spans="4:18" ht="31.5">
      <c r="D42" s="19"/>
      <c r="N42" s="27" t="s">
        <v>13</v>
      </c>
      <c r="O42" s="42">
        <v>5</v>
      </c>
      <c r="R42" s="13"/>
    </row>
    <row r="43" spans="4:18" ht="31.5">
      <c r="D43" s="19"/>
      <c r="N43" s="27" t="s">
        <v>24</v>
      </c>
      <c r="O43" s="42">
        <v>7</v>
      </c>
      <c r="R43" s="13"/>
    </row>
    <row r="44" spans="4:18" ht="31.5">
      <c r="D44" s="19"/>
      <c r="N44" s="26" t="s">
        <v>48</v>
      </c>
      <c r="O44" s="43">
        <v>12</v>
      </c>
      <c r="R44" s="13"/>
    </row>
    <row r="45" spans="4:18" ht="26.25">
      <c r="D45" s="19"/>
      <c r="O45"/>
      <c r="R45" s="13"/>
    </row>
    <row r="46" spans="4:18" ht="31.5">
      <c r="D46" s="19"/>
      <c r="N46" s="31"/>
      <c r="O46" s="31"/>
      <c r="R46" s="13"/>
    </row>
    <row r="47" spans="4:18" ht="60">
      <c r="D47" s="19"/>
      <c r="N47" s="40" t="s">
        <v>46</v>
      </c>
      <c r="O47" s="39" t="s">
        <v>53</v>
      </c>
      <c r="R47" s="13"/>
    </row>
    <row r="48" spans="4:18" ht="31.5">
      <c r="D48" s="19"/>
      <c r="N48" s="27" t="s">
        <v>28</v>
      </c>
      <c r="O48" s="42">
        <v>70</v>
      </c>
      <c r="R48" s="13"/>
    </row>
    <row r="49" spans="4:18" ht="31.5">
      <c r="D49" s="19"/>
      <c r="N49" s="27" t="s">
        <v>16</v>
      </c>
      <c r="O49" s="42">
        <v>100</v>
      </c>
      <c r="R49" s="13"/>
    </row>
    <row r="50" spans="4:18" ht="31.5">
      <c r="D50" s="19"/>
      <c r="N50" s="27" t="s">
        <v>21</v>
      </c>
      <c r="O50" s="42">
        <v>60</v>
      </c>
      <c r="R50" s="13"/>
    </row>
    <row r="51" spans="4:18" ht="31.5">
      <c r="D51" s="19"/>
      <c r="N51" s="27" t="s">
        <v>10</v>
      </c>
      <c r="O51" s="42">
        <v>90</v>
      </c>
      <c r="R51" s="13"/>
    </row>
    <row r="52" spans="4:18" ht="31.5">
      <c r="D52" s="19"/>
      <c r="N52" s="27" t="s">
        <v>26</v>
      </c>
      <c r="O52" s="42">
        <v>95</v>
      </c>
      <c r="R52" s="13"/>
    </row>
    <row r="53" spans="4:18" ht="31.5">
      <c r="D53" s="19"/>
      <c r="N53" s="27" t="s">
        <v>40</v>
      </c>
      <c r="O53" s="42">
        <v>5</v>
      </c>
      <c r="R53" s="13"/>
    </row>
    <row r="54" spans="4:18" ht="31.5">
      <c r="D54" s="19"/>
      <c r="N54" s="26" t="s">
        <v>48</v>
      </c>
      <c r="O54" s="43">
        <v>76.25</v>
      </c>
      <c r="R54" s="13"/>
    </row>
    <row r="55" spans="4:18" ht="26.25">
      <c r="D55" s="19"/>
      <c r="R55" s="13"/>
    </row>
    <row r="56" spans="4:18" ht="26.25">
      <c r="D56" s="19"/>
      <c r="R56" s="13"/>
    </row>
    <row r="57" spans="4:18" ht="26.25">
      <c r="D57" s="19"/>
      <c r="R57" s="13"/>
    </row>
    <row r="58" spans="4:18" ht="26.25">
      <c r="D58" s="19"/>
      <c r="R58" s="13"/>
    </row>
    <row r="59" spans="4:18" ht="26.25">
      <c r="D59" s="19"/>
      <c r="R59" s="13"/>
    </row>
    <row r="60" spans="4:18" ht="26.25">
      <c r="D60" s="19"/>
      <c r="R60" s="13"/>
    </row>
    <row r="61" spans="4:18" ht="26.25">
      <c r="D61" s="19"/>
      <c r="R61" s="13"/>
    </row>
    <row r="62" spans="4:18" ht="26.25">
      <c r="D62" s="19"/>
      <c r="N62" s="41"/>
      <c r="R62" s="13"/>
    </row>
    <row r="63" spans="4:18">
      <c r="D63" s="19"/>
      <c r="R63" s="13"/>
    </row>
    <row r="64" spans="4:18">
      <c r="D64" s="19"/>
      <c r="R64" s="13"/>
    </row>
    <row r="65" spans="4:18">
      <c r="D65" s="19"/>
      <c r="R65" s="13"/>
    </row>
    <row r="66" spans="4:18">
      <c r="D66" s="19"/>
      <c r="R66" s="13"/>
    </row>
    <row r="67" spans="4:18">
      <c r="D67" s="19"/>
      <c r="R67" s="13"/>
    </row>
    <row r="68" spans="4:18">
      <c r="D68" s="19"/>
      <c r="R68" s="13"/>
    </row>
    <row r="69" spans="4:18">
      <c r="D69" s="19"/>
      <c r="R69" s="13"/>
    </row>
    <row r="70" spans="4:18">
      <c r="D70" s="19"/>
      <c r="R70" s="13"/>
    </row>
    <row r="71" spans="4:18">
      <c r="D71" s="19"/>
      <c r="R71" s="13"/>
    </row>
    <row r="72" spans="4:18" ht="26.45" thickBot="1">
      <c r="D72" s="20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5"/>
      <c r="P72" s="25"/>
      <c r="Q72" s="16"/>
      <c r="R72" s="17"/>
    </row>
    <row r="73" spans="4:18" s="21" customFormat="1">
      <c r="O73" s="22"/>
      <c r="P73" s="22"/>
    </row>
    <row r="74" spans="4:18" s="21" customFormat="1" hidden="1">
      <c r="O74" s="22"/>
      <c r="P74" s="22"/>
    </row>
  </sheetData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79FB738B52054CB49D1EA14F3B017D" ma:contentTypeVersion="11" ma:contentTypeDescription="Crear nuevo documento." ma:contentTypeScope="" ma:versionID="c1c926baca3538d4179b89bc4edfbe74">
  <xsd:schema xmlns:xsd="http://www.w3.org/2001/XMLSchema" xmlns:xs="http://www.w3.org/2001/XMLSchema" xmlns:p="http://schemas.microsoft.com/office/2006/metadata/properties" xmlns:ns2="38982260-ffbb-4d45-bf74-3f340fef217a" xmlns:ns3="4beaf995-bca9-4e52-9e7c-0ff6540365ad" targetNamespace="http://schemas.microsoft.com/office/2006/metadata/properties" ma:root="true" ma:fieldsID="dc6faf04dd836e1063e6bd4a49ee9bcb" ns2:_="" ns3:_="">
    <xsd:import namespace="38982260-ffbb-4d45-bf74-3f340fef217a"/>
    <xsd:import namespace="4beaf995-bca9-4e52-9e7c-0ff6540365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82260-ffbb-4d45-bf74-3f340fef21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fb97fdf3-5407-489f-b992-4f745e4488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af995-bca9-4e52-9e7c-0ff6540365a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290a09d-2e35-40f4-8bb7-0ef09679eb9b}" ma:internalName="TaxCatchAll" ma:showField="CatchAllData" ma:web="4beaf995-bca9-4e52-9e7c-0ff6540365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eaf995-bca9-4e52-9e7c-0ff6540365ad" xsi:nil="true"/>
    <lcf76f155ced4ddcb4097134ff3c332f xmlns="38982260-ffbb-4d45-bf74-3f340fef21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86BD971-22D4-4033-9A63-8FB688A3CAD5}"/>
</file>

<file path=customXml/itemProps2.xml><?xml version="1.0" encoding="utf-8"?>
<ds:datastoreItem xmlns:ds="http://schemas.openxmlformats.org/officeDocument/2006/customXml" ds:itemID="{B9E9234B-7E01-463C-B8D7-873971FDD765}"/>
</file>

<file path=customXml/itemProps3.xml><?xml version="1.0" encoding="utf-8"?>
<ds:datastoreItem xmlns:ds="http://schemas.openxmlformats.org/officeDocument/2006/customXml" ds:itemID="{696D3610-C100-4EA6-87B9-ECA94F4786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martha rubiano</dc:creator>
  <cp:keywords/>
  <dc:description/>
  <cp:lastModifiedBy>martha rubiano</cp:lastModifiedBy>
  <cp:revision/>
  <dcterms:created xsi:type="dcterms:W3CDTF">2025-08-12T21:47:57Z</dcterms:created>
  <dcterms:modified xsi:type="dcterms:W3CDTF">2025-08-22T14:31:47Z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0x0101008179FB738B52054CB49D1EA14F3B017D</vt:lpwstr>
  </property>
  <property fmtid="{D5CDD505-2E9C-101B-9397-08002B2CF9AE}" pid="3" name="MediaServiceImageTags">
    <vt:lpwstr/>
  </property>
</Properties>
</file>