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phiaeckhart/Downloads/"/>
    </mc:Choice>
  </mc:AlternateContent>
  <xr:revisionPtr revIDLastSave="0" documentId="13_ncr:1_{9936A1E0-8E79-5B44-8BDD-09CF47587820}" xr6:coauthVersionLast="47" xr6:coauthVersionMax="47" xr10:uidLastSave="{00000000-0000-0000-0000-000000000000}"/>
  <bookViews>
    <workbookView xWindow="1160" yWindow="500" windowWidth="27640" windowHeight="15960" activeTab="7" xr2:uid="{DFD837E5-5A37-6B4C-9542-253CDFC08766}"/>
  </bookViews>
  <sheets>
    <sheet name="Sheet1" sheetId="1" r:id="rId1"/>
    <sheet name="Sheet2" sheetId="2" r:id="rId2"/>
    <sheet name="Treated+Control" sheetId="10" r:id="rId3"/>
    <sheet name="Sheet4" sheetId="11" r:id="rId4"/>
    <sheet name="Hemolymph" sheetId="9" r:id="rId5"/>
    <sheet name="Sheet7" sheetId="7" r:id="rId6"/>
    <sheet name="Sheet8" sheetId="8" r:id="rId7"/>
    <sheet name="Sheet6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4" i="2" l="1"/>
  <c r="T24" i="2"/>
  <c r="R24" i="2"/>
  <c r="S23" i="2"/>
  <c r="T23" i="2"/>
  <c r="R23" i="2"/>
  <c r="Q24" i="2"/>
  <c r="Q23" i="2"/>
  <c r="P24" i="2"/>
  <c r="P23" i="2"/>
  <c r="O24" i="2"/>
  <c r="O23" i="2"/>
  <c r="G3" i="2"/>
  <c r="I5" i="9"/>
  <c r="I3" i="9"/>
  <c r="I4" i="9"/>
  <c r="I2" i="9"/>
  <c r="H5" i="9"/>
  <c r="H3" i="9"/>
  <c r="H4" i="9"/>
  <c r="H2" i="9"/>
  <c r="E3" i="9"/>
  <c r="E4" i="9"/>
  <c r="E5" i="9"/>
  <c r="E6" i="9"/>
  <c r="E7" i="9"/>
  <c r="E8" i="9"/>
  <c r="E9" i="9"/>
  <c r="E10" i="9"/>
  <c r="E11" i="9"/>
  <c r="E12" i="9"/>
  <c r="E13" i="9"/>
  <c r="E2" i="9"/>
  <c r="D3" i="9"/>
  <c r="D4" i="9"/>
  <c r="D5" i="9"/>
  <c r="D6" i="9"/>
  <c r="D7" i="9"/>
  <c r="D8" i="9"/>
  <c r="D9" i="9"/>
  <c r="D10" i="9"/>
  <c r="D11" i="9"/>
  <c r="D12" i="9"/>
  <c r="D13" i="9"/>
  <c r="D2" i="9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" i="6"/>
  <c r="O12" i="2"/>
  <c r="Q18" i="2"/>
  <c r="Q19" i="2"/>
  <c r="Q20" i="2"/>
  <c r="Q21" i="2"/>
  <c r="Q17" i="2"/>
  <c r="P18" i="2"/>
  <c r="P19" i="2"/>
  <c r="P20" i="2"/>
  <c r="P21" i="2"/>
  <c r="P17" i="2"/>
  <c r="Q13" i="2"/>
  <c r="Q14" i="2"/>
  <c r="Q15" i="2"/>
  <c r="Q16" i="2"/>
  <c r="Q12" i="2"/>
  <c r="P13" i="2"/>
  <c r="P14" i="2"/>
  <c r="P15" i="2"/>
  <c r="P16" i="2"/>
  <c r="P12" i="2"/>
  <c r="O18" i="2"/>
  <c r="O19" i="2"/>
  <c r="O20" i="2"/>
  <c r="O21" i="2"/>
  <c r="O17" i="2"/>
  <c r="O13" i="2"/>
  <c r="O14" i="2"/>
  <c r="O15" i="2"/>
  <c r="O16" i="2"/>
  <c r="Q4" i="2"/>
  <c r="Q5" i="2"/>
  <c r="Q6" i="2"/>
  <c r="Q7" i="2"/>
  <c r="Q8" i="2"/>
  <c r="Q3" i="2"/>
  <c r="P4" i="2"/>
  <c r="P5" i="2"/>
  <c r="P6" i="2"/>
  <c r="P7" i="2"/>
  <c r="P8" i="2"/>
  <c r="P3" i="2"/>
  <c r="O5" i="2"/>
  <c r="O6" i="2"/>
  <c r="O7" i="2"/>
  <c r="O8" i="2"/>
  <c r="O4" i="2"/>
  <c r="O3" i="2"/>
  <c r="AG8" i="2"/>
  <c r="AF8" i="2"/>
  <c r="AG7" i="2"/>
  <c r="AG6" i="2"/>
  <c r="AF6" i="2"/>
  <c r="AE8" i="2"/>
  <c r="AE7" i="2"/>
  <c r="AE6" i="2"/>
  <c r="AD8" i="2"/>
  <c r="AD7" i="2"/>
  <c r="AD6" i="2"/>
  <c r="I7" i="2"/>
  <c r="H7" i="2"/>
  <c r="G7" i="2"/>
  <c r="I4" i="2"/>
  <c r="I5" i="2"/>
  <c r="I6" i="2"/>
  <c r="I3" i="2"/>
  <c r="H4" i="2"/>
  <c r="H5" i="2"/>
  <c r="H6" i="2"/>
  <c r="H3" i="2"/>
  <c r="G4" i="2"/>
  <c r="G5" i="2"/>
  <c r="G6" i="2"/>
</calcChain>
</file>

<file path=xl/sharedStrings.xml><?xml version="1.0" encoding="utf-8"?>
<sst xmlns="http://schemas.openxmlformats.org/spreadsheetml/2006/main" count="237" uniqueCount="71">
  <si>
    <t>Treatment</t>
  </si>
  <si>
    <t>Weight (g)</t>
  </si>
  <si>
    <t>Low</t>
  </si>
  <si>
    <t>Medium</t>
  </si>
  <si>
    <t>High</t>
  </si>
  <si>
    <t>Control</t>
  </si>
  <si>
    <t>O2/BM</t>
  </si>
  <si>
    <t>Control 1</t>
  </si>
  <si>
    <t>Control 2</t>
  </si>
  <si>
    <t>Mortality</t>
  </si>
  <si>
    <t>Week 1</t>
  </si>
  <si>
    <t>Week 2</t>
  </si>
  <si>
    <t>Righting Time</t>
  </si>
  <si>
    <t>Avg</t>
  </si>
  <si>
    <t>STDEV</t>
  </si>
  <si>
    <t>Contorl 3</t>
  </si>
  <si>
    <t xml:space="preserve">W1 Low </t>
  </si>
  <si>
    <t>W1 Medium</t>
  </si>
  <si>
    <t>W1 High</t>
  </si>
  <si>
    <t>W1 Control 1</t>
  </si>
  <si>
    <t>W1 Control 2</t>
  </si>
  <si>
    <t xml:space="preserve">W2 Low </t>
  </si>
  <si>
    <t>W2 Control 1</t>
  </si>
  <si>
    <t>W2 Medium</t>
  </si>
  <si>
    <t>W2 High</t>
  </si>
  <si>
    <t>W2 Control 2</t>
  </si>
  <si>
    <t>Slope</t>
  </si>
  <si>
    <t>ANOVA</t>
  </si>
  <si>
    <t>SS</t>
  </si>
  <si>
    <t>df</t>
  </si>
  <si>
    <t>MS</t>
  </si>
  <si>
    <t>F</t>
  </si>
  <si>
    <t>P-value</t>
  </si>
  <si>
    <t>Total</t>
  </si>
  <si>
    <t>Interaction</t>
  </si>
  <si>
    <t>Observations</t>
  </si>
  <si>
    <t>Numeric Treatment</t>
  </si>
  <si>
    <t>Timepoint</t>
  </si>
  <si>
    <t xml:space="preserve">Response Variable </t>
  </si>
  <si>
    <t>SUMMARY OUTPUT</t>
  </si>
  <si>
    <t>Regression Statistics</t>
  </si>
  <si>
    <t>Multiple R</t>
  </si>
  <si>
    <t>R Square</t>
  </si>
  <si>
    <t>Adjusted R Square</t>
  </si>
  <si>
    <t>Standard Error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</si>
  <si>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</si>
  <si>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</si>
  <si>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</si>
  <si>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</si>
  <si>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</si>
  <si>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</si>
  <si>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</si>
  <si>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</si>
  <si>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</si>
  <si>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</si>
  <si>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 xml:space="preserve">Treatment </t>
  </si>
  <si>
    <t>L-Lactate (uM)</t>
  </si>
  <si>
    <t xml:space="preserve">High </t>
  </si>
  <si>
    <t>Anova: Single Factor</t>
  </si>
  <si>
    <t>SUMMARY</t>
  </si>
  <si>
    <t>Groups</t>
  </si>
  <si>
    <t>Count</t>
  </si>
  <si>
    <t>Sum</t>
  </si>
  <si>
    <t>Average</t>
  </si>
  <si>
    <t>Variance</t>
  </si>
  <si>
    <t>Source of Variation</t>
  </si>
  <si>
    <t>F crit</t>
  </si>
  <si>
    <t>Between Groups</t>
  </si>
  <si>
    <t>Within Groups</t>
  </si>
  <si>
    <t>W2 Control</t>
  </si>
  <si>
    <t>W1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</si>
</sst>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color theme="1"/>
      <name val="Aptos Narrow"/>
      <scheme val="minor"/>
    </font>
    <font>
      <i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0" fontId="1" fillId="0" borderId="0" xfId="0" applyNumberFormat="1" applyFont="1"/>
    <xf numFmtId="0" fontId="0" fillId="0" borderId="1" xfId="0" applyBorder="1"/>
    <xf numFmtId="0" fontId="2" fillId="0" borderId="0" xfId="0" applyFont="1"/>
    <xf numFmtId="0" fontId="0" fillId="0" borderId="2" xfId="0" applyBorder="1"/>
    <xf numFmtId="0" fontId="3" fillId="0" borderId="3" xfId="0" applyFont="1" applyBorder="1" applyAlignment="1">
      <alignment horizontal="center"/>
    </xf>
    <xf numFmtId="0" fontId="4" fillId="0" borderId="0" xfId="0" applyFont="1"/>
    <xf numFmtId="0" fontId="3" fillId="0" borderId="3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5ECE5"/>
      <color rgb="FFC59A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Sheet1!$C$1:$E$1</c:f>
              <c:numCache>
                <c:formatCode>h:mm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Sheet1!$C$2:$E$2</c:f>
              <c:numCache>
                <c:formatCode>General</c:formatCode>
                <c:ptCount val="3"/>
                <c:pt idx="0">
                  <c:v>679</c:v>
                </c:pt>
                <c:pt idx="1">
                  <c:v>1099</c:v>
                </c:pt>
                <c:pt idx="2">
                  <c:v>1436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6-FC40-8F27-0889613A80C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Medium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Sheet1!$C$1:$E$1</c:f>
              <c:numCache>
                <c:formatCode>h:mm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Sheet1!$C$3:$E$3</c:f>
              <c:numCache>
                <c:formatCode>General</c:formatCode>
                <c:ptCount val="3"/>
                <c:pt idx="0">
                  <c:v>603</c:v>
                </c:pt>
                <c:pt idx="1">
                  <c:v>996</c:v>
                </c:pt>
                <c:pt idx="2">
                  <c:v>1317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D6-FC40-8F27-0889613A80C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Sheet1!$C$1:$E$1</c:f>
              <c:numCache>
                <c:formatCode>h:mm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Sheet1!$C$4:$E$4</c:f>
              <c:numCache>
                <c:formatCode>General</c:formatCode>
                <c:ptCount val="3"/>
                <c:pt idx="0">
                  <c:v>706</c:v>
                </c:pt>
                <c:pt idx="1">
                  <c:v>1132</c:v>
                </c:pt>
                <c:pt idx="2">
                  <c:v>1457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D6-FC40-8F27-0889613A80CC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Sheet1!$C$1:$E$1</c:f>
              <c:numCache>
                <c:formatCode>h:mm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Sheet1!$C$5:$E$5</c:f>
              <c:numCache>
                <c:formatCode>General</c:formatCode>
                <c:ptCount val="3"/>
                <c:pt idx="0">
                  <c:v>409</c:v>
                </c:pt>
                <c:pt idx="1">
                  <c:v>590</c:v>
                </c:pt>
                <c:pt idx="2">
                  <c:v>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D6-FC40-8F27-0889613A80CC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Sheet1!$C$1:$E$1</c:f>
              <c:numCache>
                <c:formatCode>h:mm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Sheet1!$C$6:$E$6</c:f>
              <c:numCache>
                <c:formatCode>General</c:formatCode>
                <c:ptCount val="3"/>
                <c:pt idx="0">
                  <c:v>270</c:v>
                </c:pt>
                <c:pt idx="1">
                  <c:v>360</c:v>
                </c:pt>
                <c:pt idx="2">
                  <c:v>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D6-FC40-8F27-0889613A8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594048"/>
        <c:axId val="998008336"/>
      </c:scatterChart>
      <c:valAx>
        <c:axId val="968594048"/>
        <c:scaling>
          <c:orientation val="minMax"/>
          <c:min val="25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008336"/>
        <c:crosses val="autoZero"/>
        <c:crossBetween val="midCat"/>
      </c:valAx>
      <c:valAx>
        <c:axId val="998008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9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L-Lactate</a:t>
            </a:r>
            <a:r>
              <a:rPr lang="en-US" baseline="0"/>
              <a:t> Across Treatments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Hemolymph!$H$1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EC0-414B-892B-653D549C2ED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C0-414B-892B-653D549C2ED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EC0-414B-892B-653D549C2ED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7EC0-414B-892B-653D549C2ED1}"/>
              </c:ext>
            </c:extLst>
          </c:dPt>
          <c:errBars>
            <c:errBarType val="both"/>
            <c:errValType val="cust"/>
            <c:noEndCap val="0"/>
            <c:plus>
              <c:numRef>
                <c:f>Hemolymph!$I$2:$I$5</c:f>
                <c:numCache>
                  <c:formatCode>General</c:formatCode>
                  <c:ptCount val="4"/>
                  <c:pt idx="0">
                    <c:v>10.957832220197639</c:v>
                  </c:pt>
                  <c:pt idx="1">
                    <c:v>29.370329485628126</c:v>
                  </c:pt>
                  <c:pt idx="2">
                    <c:v>55.73912841782797</c:v>
                  </c:pt>
                  <c:pt idx="3">
                    <c:v>77.649219922578141</c:v>
                  </c:pt>
                </c:numCache>
              </c:numRef>
            </c:plus>
            <c:minus>
              <c:numRef>
                <c:f>Hemolymph!$I$2:$I$5</c:f>
                <c:numCache>
                  <c:formatCode>General</c:formatCode>
                  <c:ptCount val="4"/>
                  <c:pt idx="0">
                    <c:v>10.957832220197639</c:v>
                  </c:pt>
                  <c:pt idx="1">
                    <c:v>29.370329485628126</c:v>
                  </c:pt>
                  <c:pt idx="2">
                    <c:v>55.73912841782797</c:v>
                  </c:pt>
                  <c:pt idx="3">
                    <c:v>77.649219922578141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Hemolymph!$G$2:$G$5</c:f>
              <c:strCache>
                <c:ptCount val="4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  <c:pt idx="3">
                  <c:v>Control</c:v>
                </c:pt>
              </c:strCache>
            </c:strRef>
          </c:cat>
          <c:val>
            <c:numRef>
              <c:f>Hemolymph!$H$2:$H$5</c:f>
              <c:numCache>
                <c:formatCode>General</c:formatCode>
                <c:ptCount val="4"/>
                <c:pt idx="0">
                  <c:v>76.649725249999989</c:v>
                </c:pt>
                <c:pt idx="1">
                  <c:v>51.423494900000001</c:v>
                </c:pt>
                <c:pt idx="2">
                  <c:v>64.491136824999998</c:v>
                </c:pt>
                <c:pt idx="3">
                  <c:v>328.55735991666666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D-4B44-862A-6444F7377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9122160"/>
        <c:axId val="1859123888"/>
      </c:barChart>
      <c:catAx>
        <c:axId val="185912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123888"/>
        <c:crosses val="autoZero"/>
        <c:auto val="1"/>
        <c:lblAlgn val="ctr"/>
        <c:lblOffset val="100"/>
        <c:noMultiLvlLbl val="0"/>
      </c:catAx>
      <c:valAx>
        <c:axId val="1859123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L-Lactate</a:t>
                </a:r>
                <a:r>
                  <a:rPr lang="en-US" baseline="0"/>
                  <a:t>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12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Sheet2!$A$38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Sheet2!$B$37:$C$37</c:f>
              <c:strCache>
                <c:ptCount val="2"/>
                <c:pt idx="0">
                  <c:v>Week 1</c:v>
                </c:pt>
                <c:pt idx="1">
                  <c:v>Week 2</c:v>
                </c:pt>
              </c:strCache>
            </c:strRef>
          </c:cat>
          <c:val>
            <c:numRef>
              <c:f>Sheet2!$B$38:$C$38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7-5442-B158-B5569CF04E1A}"/>
            </c:ext>
          </c:extLst>
        </c:ser>
        <c:ser>
          <c:idx val="1"/>
          <c:order val="1"/>
          <c:tx>
            <c:strRef>
              <c:f>Sheet2!$A$39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Sheet2!$B$37:$C$37</c:f>
              <c:strCache>
                <c:ptCount val="2"/>
                <c:pt idx="0">
                  <c:v>Week 1</c:v>
                </c:pt>
                <c:pt idx="1">
                  <c:v>Week 2</c:v>
                </c:pt>
              </c:strCache>
            </c:strRef>
          </c:cat>
          <c:val>
            <c:numRef>
              <c:f>Sheet2!$B$39:$C$39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7-5442-B158-B5569CF04E1A}"/>
            </c:ext>
          </c:extLst>
        </c:ser>
        <c:ser>
          <c:idx val="2"/>
          <c:order val="2"/>
          <c:tx>
            <c:strRef>
              <c:f>Sheet2!$A$40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Sheet2!$B$37:$C$37</c:f>
              <c:strCache>
                <c:ptCount val="2"/>
                <c:pt idx="0">
                  <c:v>Week 1</c:v>
                </c:pt>
                <c:pt idx="1">
                  <c:v>Week 2</c:v>
                </c:pt>
              </c:strCache>
            </c:strRef>
          </c:cat>
          <c:val>
            <c:numRef>
              <c:f>Sheet2!$B$40:$C$40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57-5442-B158-B5569CF04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235136"/>
        <c:axId val="891487616"/>
      </c:barChart>
      <c:catAx>
        <c:axId val="89223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487616"/>
        <c:crosses val="autoZero"/>
        <c:auto val="1"/>
        <c:lblAlgn val="ctr"/>
        <c:lblOffset val="100"/>
        <c:noMultiLvlLbl val="0"/>
      </c:catAx>
      <c:valAx>
        <c:axId val="891487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3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RIghting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Sheet2!$AC$6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Sheet2!$AF$6:$AG$6</c:f>
                <c:numCache>
                  <c:formatCode>General</c:formatCode>
                  <c:ptCount val="2"/>
                  <c:pt idx="0">
                    <c:v>0.50181337832571449</c:v>
                  </c:pt>
                  <c:pt idx="1">
                    <c:v>0.63998437480926051</c:v>
                  </c:pt>
                </c:numCache>
              </c:numRef>
            </c:plus>
            <c:minus>
              <c:numRef>
                <c:f>Sheet2!$AF$6:$AG$6</c:f>
                <c:numCache>
                  <c:formatCode>General</c:formatCode>
                  <c:ptCount val="2"/>
                  <c:pt idx="0">
                    <c:v>0.50181337832571449</c:v>
                  </c:pt>
                  <c:pt idx="1">
                    <c:v>0.63998437480926051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Sheet2!$AD$5:$AE$5</c:f>
              <c:strCache>
                <c:ptCount val="2"/>
                <c:pt idx="0">
                  <c:v>Week 1</c:v>
                </c:pt>
                <c:pt idx="1">
                  <c:v>Week 2</c:v>
                </c:pt>
              </c:strCache>
            </c:strRef>
          </c:cat>
          <c:val>
            <c:numRef>
              <c:f>Sheet2!$AD$6:$AE$6</c:f>
              <c:numCache>
                <c:formatCode>General</c:formatCode>
                <c:ptCount val="2"/>
                <c:pt idx="0">
                  <c:v>0.73166666666666658</c:v>
                </c:pt>
                <c:pt idx="1">
                  <c:v>1.246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A-B645-8F27-958A35E585DA}"/>
            </c:ext>
          </c:extLst>
        </c:ser>
        <c:ser>
          <c:idx val="1"/>
          <c:order val="1"/>
          <c:tx>
            <c:strRef>
              <c:f>Sheet2!$AC$7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Sheet2!$AF$7:$AG$7</c:f>
                <c:numCache>
                  <c:formatCode>General</c:formatCode>
                  <c:ptCount val="2"/>
                  <c:pt idx="0">
                    <c:v>0.97</c:v>
                  </c:pt>
                  <c:pt idx="1">
                    <c:v>0.14352700094407358</c:v>
                  </c:pt>
                </c:numCache>
              </c:numRef>
            </c:plus>
            <c:minus>
              <c:numRef>
                <c:f>Sheet2!$AF$7:$AG$7</c:f>
                <c:numCache>
                  <c:formatCode>General</c:formatCode>
                  <c:ptCount val="2"/>
                  <c:pt idx="0">
                    <c:v>0.97</c:v>
                  </c:pt>
                  <c:pt idx="1">
                    <c:v>0.14352700094407358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Sheet2!$AD$5:$AE$5</c:f>
              <c:strCache>
                <c:ptCount val="2"/>
                <c:pt idx="0">
                  <c:v>Week 1</c:v>
                </c:pt>
                <c:pt idx="1">
                  <c:v>Week 2</c:v>
                </c:pt>
              </c:strCache>
            </c:strRef>
          </c:cat>
          <c:val>
            <c:numRef>
              <c:f>Sheet2!$AD$7:$AE$7</c:f>
              <c:numCache>
                <c:formatCode>General</c:formatCode>
                <c:ptCount val="2"/>
                <c:pt idx="0">
                  <c:v>0.97</c:v>
                </c:pt>
                <c:pt idx="1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A-B645-8F27-958A35E585DA}"/>
            </c:ext>
          </c:extLst>
        </c:ser>
        <c:ser>
          <c:idx val="2"/>
          <c:order val="2"/>
          <c:tx>
            <c:strRef>
              <c:f>Sheet2!$AC$8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Sheet2!$AF$8:$AG$8</c:f>
                <c:numCache>
                  <c:formatCode>General</c:formatCode>
                  <c:ptCount val="2"/>
                  <c:pt idx="0">
                    <c:v>0.48703182647543691</c:v>
                  </c:pt>
                  <c:pt idx="1">
                    <c:v>0.40853396431631028</c:v>
                  </c:pt>
                </c:numCache>
              </c:numRef>
            </c:plus>
            <c:minus>
              <c:numRef>
                <c:f>Sheet2!$AF$8:$AG$8</c:f>
                <c:numCache>
                  <c:formatCode>General</c:formatCode>
                  <c:ptCount val="2"/>
                  <c:pt idx="0">
                    <c:v>0.48703182647543691</c:v>
                  </c:pt>
                  <c:pt idx="1">
                    <c:v>0.40853396431631028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Sheet2!$AD$5:$AE$5</c:f>
              <c:strCache>
                <c:ptCount val="2"/>
                <c:pt idx="0">
                  <c:v>Week 1</c:v>
                </c:pt>
                <c:pt idx="1">
                  <c:v>Week 2</c:v>
                </c:pt>
              </c:strCache>
            </c:strRef>
          </c:cat>
          <c:val>
            <c:numRef>
              <c:f>Sheet2!$AD$8:$AE$8</c:f>
              <c:numCache>
                <c:formatCode>General</c:formatCode>
                <c:ptCount val="2"/>
                <c:pt idx="0">
                  <c:v>0.61</c:v>
                </c:pt>
                <c:pt idx="1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9A-B645-8F27-958A35E58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714768"/>
        <c:axId val="884228656"/>
      </c:barChart>
      <c:catAx>
        <c:axId val="100971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228656"/>
        <c:crosses val="autoZero"/>
        <c:auto val="1"/>
        <c:lblAlgn val="ctr"/>
        <c:lblOffset val="100"/>
        <c:noMultiLvlLbl val="0"/>
      </c:catAx>
      <c:valAx>
        <c:axId val="884228656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71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Righting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Sheet2!$AD$5</c:f>
              <c:strCache>
                <c:ptCount val="1"/>
                <c:pt idx="0">
                  <c:v>Week 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Sheet2!$AF$6:$AF$8</c:f>
                <c:numCache>
                  <c:formatCode>General</c:formatCode>
                  <c:ptCount val="3"/>
                  <c:pt idx="0">
                    <c:v>0.50181337832571449</c:v>
                  </c:pt>
                  <c:pt idx="1">
                    <c:v>0.97</c:v>
                  </c:pt>
                  <c:pt idx="2">
                    <c:v>0.48703182647543691</c:v>
                  </c:pt>
                </c:numCache>
              </c:numRef>
            </c:plus>
            <c:minus>
              <c:numRef>
                <c:f>Sheet2!$AF$6:$AF$8</c:f>
                <c:numCache>
                  <c:formatCode>General</c:formatCode>
                  <c:ptCount val="3"/>
                  <c:pt idx="0">
                    <c:v>0.50181337832571449</c:v>
                  </c:pt>
                  <c:pt idx="1">
                    <c:v>0.97</c:v>
                  </c:pt>
                  <c:pt idx="2">
                    <c:v>0.48703182647543691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Sheet2!$AC$6:$AC$8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Sheet2!$AD$6:$AD$8</c:f>
              <c:numCache>
                <c:formatCode>General</c:formatCode>
                <c:ptCount val="3"/>
                <c:pt idx="0">
                  <c:v>0.73166666666666658</c:v>
                </c:pt>
                <c:pt idx="1">
                  <c:v>0.97</c:v>
                </c:pt>
                <c:pt idx="2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4-9B44-96FD-567E06FF9EBF}"/>
            </c:ext>
          </c:extLst>
        </c:ser>
        <c:ser>
          <c:idx val="1"/>
          <c:order val="1"/>
          <c:tx>
            <c:strRef>
              <c:f>Sheet2!$AE$5</c:f>
              <c:strCache>
                <c:ptCount val="1"/>
                <c:pt idx="0">
                  <c:v>Week 2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Sheet2!$AG$6:$AG$8</c:f>
                <c:numCache>
                  <c:formatCode>General</c:formatCode>
                  <c:ptCount val="3"/>
                  <c:pt idx="0">
                    <c:v>0.63998437480926051</c:v>
                  </c:pt>
                  <c:pt idx="1">
                    <c:v>0.14352700094407358</c:v>
                  </c:pt>
                  <c:pt idx="2">
                    <c:v>0.40853396431631028</c:v>
                  </c:pt>
                </c:numCache>
              </c:numRef>
            </c:plus>
            <c:minus>
              <c:numRef>
                <c:f>Sheet2!$AG$6:$AG$8</c:f>
                <c:numCache>
                  <c:formatCode>General</c:formatCode>
                  <c:ptCount val="3"/>
                  <c:pt idx="0">
                    <c:v>0.63998437480926051</c:v>
                  </c:pt>
                  <c:pt idx="1">
                    <c:v>0.14352700094407358</c:v>
                  </c:pt>
                  <c:pt idx="2">
                    <c:v>0.40853396431631028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Sheet2!$AC$6:$AC$8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Sheet2!$AE$6:$AE$8</c:f>
              <c:numCache>
                <c:formatCode>General</c:formatCode>
                <c:ptCount val="3"/>
                <c:pt idx="0">
                  <c:v>1.246</c:v>
                </c:pt>
                <c:pt idx="1">
                  <c:v>0.88</c:v>
                </c:pt>
                <c:pt idx="2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54-9B44-96FD-567E06FF9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91371056"/>
        <c:axId val="716644896"/>
      </c:barChart>
      <c:catAx>
        <c:axId val="89137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44896"/>
        <c:crosses val="autoZero"/>
        <c:auto val="1"/>
        <c:lblAlgn val="ctr"/>
        <c:lblOffset val="100"/>
        <c:noMultiLvlLbl val="0"/>
      </c:catAx>
      <c:valAx>
        <c:axId val="716644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7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Sheet2!$B$37</c:f>
              <c:strCache>
                <c:ptCount val="1"/>
                <c:pt idx="0">
                  <c:v>Week 1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Sheet2!$A$38:$A$40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Sheet2!$B$38:$B$40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0-3049-99F5-A0CE1F03DAFF}"/>
            </c:ext>
          </c:extLst>
        </c:ser>
        <c:ser>
          <c:idx val="1"/>
          <c:order val="1"/>
          <c:tx>
            <c:strRef>
              <c:f>Sheet2!$C$37</c:f>
              <c:strCache>
                <c:ptCount val="1"/>
                <c:pt idx="0">
                  <c:v>Week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Sheet2!$A$38:$A$40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Sheet2!$C$38:$C$40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10-3049-99F5-A0CE1F03D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55234224"/>
        <c:axId val="455380464"/>
      </c:barChart>
      <c:catAx>
        <c:axId val="45523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80464"/>
        <c:crosses val="autoZero"/>
        <c:auto val="1"/>
        <c:lblAlgn val="ctr"/>
        <c:lblOffset val="100"/>
        <c:noMultiLvlLbl val="0"/>
      </c:catAx>
      <c:valAx>
        <c:axId val="455380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crabs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3422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</a:t>
            </a:r>
            <a:r>
              <a:rPr lang="en-US" baseline="0"/>
              <a:t> 1 and Week 2 Resezurin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Sheet2!$N$12</c:f>
              <c:strCache>
                <c:ptCount val="1"/>
                <c:pt idx="0">
                  <c:v>W1 Low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20000"/>
                  <a:lumOff val="80000"/>
                </a:schemeClr>
              </a:solidFill>
              <a:ln w="9525">
                <a:solidFill>
                  <a:schemeClr val="accent4">
                    <a:lumMod val="20000"/>
                    <a:lumOff val="8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20000"/>
                    <a:lumOff val="8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Sheet2!$O$11:$Q$11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Sheet2!$O$12:$Q$12</c:f>
              <c:numCache>
                <c:formatCode>General</c:formatCode>
                <c:ptCount val="3"/>
                <c:pt idx="0">
                  <c:v>220.95671981776766</c:v>
                </c:pt>
                <c:pt idx="1">
                  <c:v>357.63097949886105</c:v>
                </c:pt>
                <c:pt idx="2">
                  <c:v>467.29580214773836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CA-4447-81B8-5B53235441E9}"/>
            </c:ext>
          </c:extLst>
        </c:ser>
        <c:ser>
          <c:idx val="1"/>
          <c:order val="1"/>
          <c:tx>
            <c:strRef>
              <c:f>Sheet2!$N$13</c:f>
              <c:strCache>
                <c:ptCount val="1"/>
                <c:pt idx="0">
                  <c:v>W1 Medium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40000"/>
                    <a:lumOff val="6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Sheet2!$O$11:$Q$11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Sheet2!$O$13:$Q$13</c:f>
              <c:numCache>
                <c:formatCode>General</c:formatCode>
                <c:ptCount val="3"/>
                <c:pt idx="0">
                  <c:v>247.7403451109285</c:v>
                </c:pt>
                <c:pt idx="1">
                  <c:v>409.20295809367292</c:v>
                </c:pt>
                <c:pt idx="2">
                  <c:v>541.08463434675423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CA-4447-81B8-5B53235441E9}"/>
            </c:ext>
          </c:extLst>
        </c:ser>
        <c:ser>
          <c:idx val="2"/>
          <c:order val="2"/>
          <c:tx>
            <c:strRef>
              <c:f>Sheet2!$N$14</c:f>
              <c:strCache>
                <c:ptCount val="1"/>
                <c:pt idx="0">
                  <c:v>W1 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Sheet2!$O$11:$Q$11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Sheet2!$O$14:$Q$14</c:f>
              <c:numCache>
                <c:formatCode>General</c:formatCode>
                <c:ptCount val="3"/>
                <c:pt idx="0">
                  <c:v>342.22006786233635</c:v>
                </c:pt>
                <c:pt idx="1">
                  <c:v>548.71546291808045</c:v>
                </c:pt>
                <c:pt idx="2">
                  <c:v>706.25302956858934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CA-4447-81B8-5B53235441E9}"/>
            </c:ext>
          </c:extLst>
        </c:ser>
        <c:ser>
          <c:idx val="3"/>
          <c:order val="3"/>
          <c:tx>
            <c:strRef>
              <c:f>Sheet2!$N$15</c:f>
              <c:strCache>
                <c:ptCount val="1"/>
                <c:pt idx="0">
                  <c:v>W1 Control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flat">
                <a:solidFill>
                  <a:schemeClr val="accent4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Sheet2!$O$11:$Q$11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Sheet2!$O$15:$Q$15</c:f>
              <c:numCache>
                <c:formatCode>General</c:formatCode>
                <c:ptCount val="3"/>
                <c:pt idx="0">
                  <c:v>164.91935483870967</c:v>
                </c:pt>
                <c:pt idx="1">
                  <c:v>237.90322580645162</c:v>
                </c:pt>
                <c:pt idx="2">
                  <c:v>297.98387096774195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CA-4447-81B8-5B53235441E9}"/>
            </c:ext>
          </c:extLst>
        </c:ser>
        <c:ser>
          <c:idx val="4"/>
          <c:order val="4"/>
          <c:tx>
            <c:strRef>
              <c:f>Sheet2!$N$16</c:f>
              <c:strCache>
                <c:ptCount val="1"/>
                <c:pt idx="0">
                  <c:v>W1 Control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Sheet2!$O$11:$Q$11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Sheet2!$O$16:$Q$16</c:f>
              <c:numCache>
                <c:formatCode>General</c:formatCode>
                <c:ptCount val="3"/>
                <c:pt idx="0">
                  <c:v>200.2967359050445</c:v>
                </c:pt>
                <c:pt idx="1">
                  <c:v>267.06231454005933</c:v>
                </c:pt>
                <c:pt idx="2">
                  <c:v>318.99109792284867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CA-4447-81B8-5B53235441E9}"/>
            </c:ext>
          </c:extLst>
        </c:ser>
        <c:ser>
          <c:idx val="5"/>
          <c:order val="5"/>
          <c:tx>
            <c:strRef>
              <c:f>Sheet2!$N$17</c:f>
              <c:strCache>
                <c:ptCount val="1"/>
                <c:pt idx="0">
                  <c:v>W2 Low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20000"/>
                  <a:lumOff val="80000"/>
                </a:schemeClr>
              </a:solidFill>
              <a:ln w="9525" cap="rnd">
                <a:solidFill>
                  <a:schemeClr val="accent3">
                    <a:lumMod val="20000"/>
                    <a:lumOff val="80000"/>
                  </a:schemeClr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20000"/>
                    <a:lumOff val="80000"/>
                  </a:schemeClr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Sheet2!$O$11:$Q$11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Sheet2!$O$17:$Q$17</c:f>
              <c:numCache>
                <c:formatCode>General</c:formatCode>
                <c:ptCount val="3"/>
                <c:pt idx="0">
                  <c:v>410.86587436332769</c:v>
                </c:pt>
                <c:pt idx="1">
                  <c:v>649.40577249575551</c:v>
                </c:pt>
                <c:pt idx="2">
                  <c:v>839.55857385398986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CA-4447-81B8-5B53235441E9}"/>
            </c:ext>
          </c:extLst>
        </c:ser>
        <c:ser>
          <c:idx val="6"/>
          <c:order val="6"/>
          <c:tx>
            <c:strRef>
              <c:f>Sheet2!$N$18</c:f>
              <c:strCache>
                <c:ptCount val="1"/>
                <c:pt idx="0">
                  <c:v>W2 Medium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40000"/>
                    <a:lumOff val="60000"/>
                  </a:schemeClr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Sheet2!$O$11:$Q$11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Sheet2!$O$18:$Q$18</c:f>
              <c:numCache>
                <c:formatCode>General</c:formatCode>
                <c:ptCount val="3"/>
                <c:pt idx="0">
                  <c:v>184.55445544554456</c:v>
                </c:pt>
                <c:pt idx="1">
                  <c:v>294.25742574257424</c:v>
                </c:pt>
                <c:pt idx="2">
                  <c:v>391.28712871287132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ACA-4447-81B8-5B53235441E9}"/>
            </c:ext>
          </c:extLst>
        </c:ser>
        <c:ser>
          <c:idx val="7"/>
          <c:order val="7"/>
          <c:tx>
            <c:strRef>
              <c:f>Sheet2!$N$19</c:f>
              <c:strCache>
                <c:ptCount val="1"/>
                <c:pt idx="0">
                  <c:v>W2 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  <a:lumOff val="40000"/>
                  </a:schemeClr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Sheet2!$O$11:$Q$11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Sheet2!$O$19:$Q$19</c:f>
              <c:numCache>
                <c:formatCode>General</c:formatCode>
                <c:ptCount val="3"/>
                <c:pt idx="0">
                  <c:v>217.24941724941723</c:v>
                </c:pt>
                <c:pt idx="1">
                  <c:v>284.84848484848487</c:v>
                </c:pt>
                <c:pt idx="2">
                  <c:v>358.04195804195803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ACA-4447-81B8-5B53235441E9}"/>
            </c:ext>
          </c:extLst>
        </c:ser>
        <c:ser>
          <c:idx val="8"/>
          <c:order val="8"/>
          <c:tx>
            <c:strRef>
              <c:f>Sheet2!$N$20</c:f>
              <c:strCache>
                <c:ptCount val="1"/>
                <c:pt idx="0">
                  <c:v>W2 Control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Sheet2!$O$11:$Q$11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Sheet2!$O$20:$Q$20</c:f>
              <c:numCache>
                <c:formatCode>General</c:formatCode>
                <c:ptCount val="3"/>
                <c:pt idx="0">
                  <c:v>180.36211699164346</c:v>
                </c:pt>
                <c:pt idx="1">
                  <c:v>212.39554317548746</c:v>
                </c:pt>
                <c:pt idx="2">
                  <c:v>235.37604456824513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ACA-4447-81B8-5B53235441E9}"/>
            </c:ext>
          </c:extLst>
        </c:ser>
        <c:ser>
          <c:idx val="9"/>
          <c:order val="9"/>
          <c:tx>
            <c:strRef>
              <c:f>Sheet2!$N$21</c:f>
              <c:strCache>
                <c:ptCount val="1"/>
                <c:pt idx="0">
                  <c:v>W2 Control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50000"/>
                  </a:schemeClr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Sheet2!$O$11:$Q$11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Sheet2!$O$21:$Q$21</c:f>
              <c:numCache>
                <c:formatCode>General</c:formatCode>
                <c:ptCount val="3"/>
                <c:pt idx="0">
                  <c:v>281.77339901477836</c:v>
                </c:pt>
                <c:pt idx="1">
                  <c:v>335.96059113300498</c:v>
                </c:pt>
                <c:pt idx="2">
                  <c:v>370.44334975369463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ACA-4447-81B8-5B5323544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333296"/>
        <c:axId val="1201353200"/>
      </c:scatterChart>
      <c:valAx>
        <c:axId val="1201333296"/>
        <c:scaling>
          <c:orientation val="minMax"/>
          <c:max val="92"/>
          <c:min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53200"/>
        <c:crosses val="autoZero"/>
        <c:crossBetween val="midCat"/>
      </c:valAx>
      <c:valAx>
        <c:axId val="1201353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  <a:r>
                  <a:rPr lang="en-US" baseline="0"/>
                  <a:t> (RFU)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3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</a:t>
            </a:r>
            <a:r>
              <a:rPr lang="en-US" baseline="0"/>
              <a:t> 1 Resezurin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Sheet2!$N$12</c:f>
              <c:strCache>
                <c:ptCount val="1"/>
                <c:pt idx="0">
                  <c:v>W1 Low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20000"/>
                  <a:lumOff val="80000"/>
                </a:schemeClr>
              </a:solidFill>
              <a:ln w="9525">
                <a:solidFill>
                  <a:schemeClr val="accent4">
                    <a:lumMod val="20000"/>
                    <a:lumOff val="8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20000"/>
                    <a:lumOff val="8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Sheet2!$O$11:$Q$11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Sheet2!$O$12:$Q$12</c:f>
              <c:numCache>
                <c:formatCode>General</c:formatCode>
                <c:ptCount val="3"/>
                <c:pt idx="0">
                  <c:v>220.95671981776766</c:v>
                </c:pt>
                <c:pt idx="1">
                  <c:v>357.63097949886105</c:v>
                </c:pt>
                <c:pt idx="2">
                  <c:v>467.29580214773836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5E-414D-A48E-169688AF3FC0}"/>
            </c:ext>
          </c:extLst>
        </c:ser>
        <c:ser>
          <c:idx val="1"/>
          <c:order val="1"/>
          <c:tx>
            <c:strRef>
              <c:f>Sheet2!$N$13</c:f>
              <c:strCache>
                <c:ptCount val="1"/>
                <c:pt idx="0">
                  <c:v>W1 Medium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40000"/>
                    <a:lumOff val="6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Sheet2!$O$11:$Q$11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Sheet2!$O$13:$Q$13</c:f>
              <c:numCache>
                <c:formatCode>General</c:formatCode>
                <c:ptCount val="3"/>
                <c:pt idx="0">
                  <c:v>247.7403451109285</c:v>
                </c:pt>
                <c:pt idx="1">
                  <c:v>409.20295809367292</c:v>
                </c:pt>
                <c:pt idx="2">
                  <c:v>541.08463434675423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5E-414D-A48E-169688AF3FC0}"/>
            </c:ext>
          </c:extLst>
        </c:ser>
        <c:ser>
          <c:idx val="2"/>
          <c:order val="2"/>
          <c:tx>
            <c:strRef>
              <c:f>Sheet2!$N$14</c:f>
              <c:strCache>
                <c:ptCount val="1"/>
                <c:pt idx="0">
                  <c:v>W1 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Sheet2!$O$11:$Q$11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Sheet2!$O$14:$Q$14</c:f>
              <c:numCache>
                <c:formatCode>General</c:formatCode>
                <c:ptCount val="3"/>
                <c:pt idx="0">
                  <c:v>342.22006786233635</c:v>
                </c:pt>
                <c:pt idx="1">
                  <c:v>548.71546291808045</c:v>
                </c:pt>
                <c:pt idx="2">
                  <c:v>706.25302956858934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5E-414D-A48E-169688AF3FC0}"/>
            </c:ext>
          </c:extLst>
        </c:ser>
        <c:ser>
          <c:idx val="3"/>
          <c:order val="3"/>
          <c:tx>
            <c:strRef>
              <c:f>Sheet2!$N$15</c:f>
              <c:strCache>
                <c:ptCount val="1"/>
                <c:pt idx="0">
                  <c:v>W1 Control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flat">
                <a:solidFill>
                  <a:schemeClr val="accent4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Sheet2!$O$11:$Q$11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Sheet2!$O$15:$Q$15</c:f>
              <c:numCache>
                <c:formatCode>General</c:formatCode>
                <c:ptCount val="3"/>
                <c:pt idx="0">
                  <c:v>164.91935483870967</c:v>
                </c:pt>
                <c:pt idx="1">
                  <c:v>237.90322580645162</c:v>
                </c:pt>
                <c:pt idx="2">
                  <c:v>297.98387096774195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15E-414D-A48E-169688AF3FC0}"/>
            </c:ext>
          </c:extLst>
        </c:ser>
        <c:ser>
          <c:idx val="4"/>
          <c:order val="4"/>
          <c:tx>
            <c:strRef>
              <c:f>Sheet2!$N$16</c:f>
              <c:strCache>
                <c:ptCount val="1"/>
                <c:pt idx="0">
                  <c:v>W1 Control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Sheet2!$O$11:$Q$11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Sheet2!$O$16:$Q$16</c:f>
              <c:numCache>
                <c:formatCode>General</c:formatCode>
                <c:ptCount val="3"/>
                <c:pt idx="0">
                  <c:v>200.2967359050445</c:v>
                </c:pt>
                <c:pt idx="1">
                  <c:v>267.06231454005933</c:v>
                </c:pt>
                <c:pt idx="2">
                  <c:v>318.99109792284867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15E-414D-A48E-169688AF3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333296"/>
        <c:axId val="1201353200"/>
      </c:scatterChart>
      <c:valAx>
        <c:axId val="1201333296"/>
        <c:scaling>
          <c:orientation val="minMax"/>
          <c:max val="92"/>
          <c:min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53200"/>
        <c:crosses val="autoZero"/>
        <c:crossBetween val="midCat"/>
      </c:valAx>
      <c:valAx>
        <c:axId val="1201353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  <a:r>
                  <a:rPr lang="en-US" baseline="0"/>
                  <a:t> (RFU)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3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Week 2 Resezurin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Sheet2!$N$17</c:f>
              <c:strCache>
                <c:ptCount val="1"/>
                <c:pt idx="0">
                  <c:v>W2 Low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20000"/>
                  <a:lumOff val="80000"/>
                </a:schemeClr>
              </a:solidFill>
              <a:ln w="9525" cap="rnd">
                <a:solidFill>
                  <a:schemeClr val="accent3">
                    <a:lumMod val="20000"/>
                    <a:lumOff val="80000"/>
                  </a:schemeClr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20000"/>
                    <a:lumOff val="8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Sheet2!$O$11:$Q$11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Sheet2!$O$17:$Q$17</c:f>
              <c:numCache>
                <c:formatCode>General</c:formatCode>
                <c:ptCount val="3"/>
                <c:pt idx="0">
                  <c:v>410.86587436332769</c:v>
                </c:pt>
                <c:pt idx="1">
                  <c:v>649.40577249575551</c:v>
                </c:pt>
                <c:pt idx="2">
                  <c:v>839.55857385398986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A2F-7849-A9FE-0C56D0B323FE}"/>
            </c:ext>
          </c:extLst>
        </c:ser>
        <c:ser>
          <c:idx val="6"/>
          <c:order val="1"/>
          <c:tx>
            <c:strRef>
              <c:f>Sheet2!$N$18</c:f>
              <c:strCache>
                <c:ptCount val="1"/>
                <c:pt idx="0">
                  <c:v>W2 Medium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40000"/>
                    <a:lumOff val="6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Sheet2!$O$11:$Q$11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Sheet2!$O$18:$Q$18</c:f>
              <c:numCache>
                <c:formatCode>General</c:formatCode>
                <c:ptCount val="3"/>
                <c:pt idx="0">
                  <c:v>184.55445544554456</c:v>
                </c:pt>
                <c:pt idx="1">
                  <c:v>294.25742574257424</c:v>
                </c:pt>
                <c:pt idx="2">
                  <c:v>391.28712871287132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A2F-7849-A9FE-0C56D0B323FE}"/>
            </c:ext>
          </c:extLst>
        </c:ser>
        <c:ser>
          <c:idx val="7"/>
          <c:order val="2"/>
          <c:tx>
            <c:strRef>
              <c:f>Sheet2!$N$19</c:f>
              <c:strCache>
                <c:ptCount val="1"/>
                <c:pt idx="0">
                  <c:v>W2 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Sheet2!$O$11:$Q$11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Sheet2!$O$19:$Q$19</c:f>
              <c:numCache>
                <c:formatCode>General</c:formatCode>
                <c:ptCount val="3"/>
                <c:pt idx="0">
                  <c:v>217.24941724941723</c:v>
                </c:pt>
                <c:pt idx="1">
                  <c:v>284.84848484848487</c:v>
                </c:pt>
                <c:pt idx="2">
                  <c:v>358.04195804195803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A2F-7849-A9FE-0C56D0B323FE}"/>
            </c:ext>
          </c:extLst>
        </c:ser>
        <c:ser>
          <c:idx val="8"/>
          <c:order val="3"/>
          <c:tx>
            <c:strRef>
              <c:f>Sheet2!$N$20</c:f>
              <c:strCache>
                <c:ptCount val="1"/>
                <c:pt idx="0">
                  <c:v>W2 Control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Sheet2!$O$11:$Q$11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Sheet2!$O$20:$Q$20</c:f>
              <c:numCache>
                <c:formatCode>General</c:formatCode>
                <c:ptCount val="3"/>
                <c:pt idx="0">
                  <c:v>180.36211699164346</c:v>
                </c:pt>
                <c:pt idx="1">
                  <c:v>212.39554317548746</c:v>
                </c:pt>
                <c:pt idx="2">
                  <c:v>235.37604456824513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A2F-7849-A9FE-0C56D0B323FE}"/>
            </c:ext>
          </c:extLst>
        </c:ser>
        <c:ser>
          <c:idx val="9"/>
          <c:order val="4"/>
          <c:tx>
            <c:strRef>
              <c:f>Sheet2!$N$21</c:f>
              <c:strCache>
                <c:ptCount val="1"/>
                <c:pt idx="0">
                  <c:v>W2 Control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Sheet2!$O$11:$Q$11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Sheet2!$O$21:$Q$21</c:f>
              <c:numCache>
                <c:formatCode>General</c:formatCode>
                <c:ptCount val="3"/>
                <c:pt idx="0">
                  <c:v>281.77339901477836</c:v>
                </c:pt>
                <c:pt idx="1">
                  <c:v>335.96059113300498</c:v>
                </c:pt>
                <c:pt idx="2">
                  <c:v>370.44334975369463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A2F-7849-A9FE-0C56D0B32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333296"/>
        <c:axId val="1201353200"/>
      </c:scatterChart>
      <c:valAx>
        <c:axId val="1201333296"/>
        <c:scaling>
          <c:orientation val="minMax"/>
          <c:max val="92"/>
          <c:min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53200"/>
        <c:crosses val="autoZero"/>
        <c:crossBetween val="midCat"/>
      </c:valAx>
      <c:valAx>
        <c:axId val="1201353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  <a:r>
                  <a:rPr lang="en-US" baseline="0"/>
                  <a:t> (RFU)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3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</a:t>
            </a:r>
            <a:r>
              <a:rPr lang="en-US" baseline="0"/>
              <a:t> 1 and Week 2 Resezurin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Sheet2!$N$12</c:f>
              <c:strCache>
                <c:ptCount val="1"/>
                <c:pt idx="0">
                  <c:v>W1 Low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20000"/>
                  <a:lumOff val="80000"/>
                </a:schemeClr>
              </a:solidFill>
              <a:ln w="9525">
                <a:solidFill>
                  <a:schemeClr val="accent4">
                    <a:lumMod val="20000"/>
                    <a:lumOff val="8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20000"/>
                    <a:lumOff val="8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Sheet2!$O$11:$Q$11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Sheet2!$O$12:$Q$12</c:f>
              <c:numCache>
                <c:formatCode>General</c:formatCode>
                <c:ptCount val="3"/>
                <c:pt idx="0">
                  <c:v>220.95671981776766</c:v>
                </c:pt>
                <c:pt idx="1">
                  <c:v>357.63097949886105</c:v>
                </c:pt>
                <c:pt idx="2">
                  <c:v>467.29580214773836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1B-1C4F-8117-860C7B60C513}"/>
            </c:ext>
          </c:extLst>
        </c:ser>
        <c:ser>
          <c:idx val="1"/>
          <c:order val="1"/>
          <c:tx>
            <c:strRef>
              <c:f>Sheet2!$N$13</c:f>
              <c:strCache>
                <c:ptCount val="1"/>
                <c:pt idx="0">
                  <c:v>W1 Medium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40000"/>
                    <a:lumOff val="6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Sheet2!$O$11:$Q$11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Sheet2!$O$13:$Q$13</c:f>
              <c:numCache>
                <c:formatCode>General</c:formatCode>
                <c:ptCount val="3"/>
                <c:pt idx="0">
                  <c:v>247.7403451109285</c:v>
                </c:pt>
                <c:pt idx="1">
                  <c:v>409.20295809367292</c:v>
                </c:pt>
                <c:pt idx="2">
                  <c:v>541.08463434675423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1B-1C4F-8117-860C7B60C513}"/>
            </c:ext>
          </c:extLst>
        </c:ser>
        <c:ser>
          <c:idx val="2"/>
          <c:order val="2"/>
          <c:tx>
            <c:strRef>
              <c:f>Sheet2!$N$14</c:f>
              <c:strCache>
                <c:ptCount val="1"/>
                <c:pt idx="0">
                  <c:v>W1 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Sheet2!$O$11:$Q$11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Sheet2!$O$14:$Q$14</c:f>
              <c:numCache>
                <c:formatCode>General</c:formatCode>
                <c:ptCount val="3"/>
                <c:pt idx="0">
                  <c:v>342.22006786233635</c:v>
                </c:pt>
                <c:pt idx="1">
                  <c:v>548.71546291808045</c:v>
                </c:pt>
                <c:pt idx="2">
                  <c:v>706.25302956858934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1B-1C4F-8117-860C7B60C513}"/>
            </c:ext>
          </c:extLst>
        </c:ser>
        <c:ser>
          <c:idx val="3"/>
          <c:order val="3"/>
          <c:tx>
            <c:v>W1 Control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flat">
                <a:solidFill>
                  <a:schemeClr val="accent4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Sheet2!$R$24:$T$24</c:f>
                <c:numCache>
                  <c:formatCode>General</c:formatCode>
                  <c:ptCount val="3"/>
                  <c:pt idx="0">
                    <c:v>25.015586052625935</c:v>
                  </c:pt>
                  <c:pt idx="1">
                    <c:v>20.618589376754276</c:v>
                  </c:pt>
                  <c:pt idx="2">
                    <c:v>14.854352633880788</c:v>
                  </c:pt>
                </c:numCache>
              </c:numRef>
            </c:plus>
            <c:minus>
              <c:numRef>
                <c:f>Sheet2!$R$24:$T$24</c:f>
                <c:numCache>
                  <c:formatCode>General</c:formatCode>
                  <c:ptCount val="3"/>
                  <c:pt idx="0">
                    <c:v>25.015586052625935</c:v>
                  </c:pt>
                  <c:pt idx="1">
                    <c:v>20.618589376754276</c:v>
                  </c:pt>
                  <c:pt idx="2">
                    <c:v>14.854352633880788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Sheet2!$O$11:$Q$11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Sheet2!$O$24:$Q$24</c:f>
              <c:numCache>
                <c:formatCode>General</c:formatCode>
                <c:ptCount val="3"/>
                <c:pt idx="0">
                  <c:v>182.6080453718771</c:v>
                </c:pt>
                <c:pt idx="1">
                  <c:v>252.48277017325546</c:v>
                </c:pt>
                <c:pt idx="2">
                  <c:v>308.48748444529531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21B-1C4F-8117-860C7B60C513}"/>
            </c:ext>
          </c:extLst>
        </c:ser>
        <c:ser>
          <c:idx val="5"/>
          <c:order val="4"/>
          <c:tx>
            <c:strRef>
              <c:f>Sheet2!$N$17</c:f>
              <c:strCache>
                <c:ptCount val="1"/>
                <c:pt idx="0">
                  <c:v>W2 Low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20000"/>
                  <a:lumOff val="80000"/>
                </a:schemeClr>
              </a:solidFill>
              <a:ln w="9525" cap="rnd">
                <a:solidFill>
                  <a:schemeClr val="accent3">
                    <a:lumMod val="20000"/>
                    <a:lumOff val="80000"/>
                  </a:schemeClr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20000"/>
                    <a:lumOff val="80000"/>
                  </a:schemeClr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Sheet2!$O$11:$Q$11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Sheet2!$O$17:$Q$17</c:f>
              <c:numCache>
                <c:formatCode>General</c:formatCode>
                <c:ptCount val="3"/>
                <c:pt idx="0">
                  <c:v>410.86587436332769</c:v>
                </c:pt>
                <c:pt idx="1">
                  <c:v>649.40577249575551</c:v>
                </c:pt>
                <c:pt idx="2">
                  <c:v>839.55857385398986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21B-1C4F-8117-860C7B60C513}"/>
            </c:ext>
          </c:extLst>
        </c:ser>
        <c:ser>
          <c:idx val="6"/>
          <c:order val="5"/>
          <c:tx>
            <c:strRef>
              <c:f>Sheet2!$N$18</c:f>
              <c:strCache>
                <c:ptCount val="1"/>
                <c:pt idx="0">
                  <c:v>W2 Medium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40000"/>
                    <a:lumOff val="60000"/>
                  </a:schemeClr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Sheet2!$O$11:$Q$11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Sheet2!$O$18:$Q$18</c:f>
              <c:numCache>
                <c:formatCode>General</c:formatCode>
                <c:ptCount val="3"/>
                <c:pt idx="0">
                  <c:v>184.55445544554456</c:v>
                </c:pt>
                <c:pt idx="1">
                  <c:v>294.25742574257424</c:v>
                </c:pt>
                <c:pt idx="2">
                  <c:v>391.28712871287132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21B-1C4F-8117-860C7B60C513}"/>
            </c:ext>
          </c:extLst>
        </c:ser>
        <c:ser>
          <c:idx val="7"/>
          <c:order val="6"/>
          <c:tx>
            <c:strRef>
              <c:f>Sheet2!$N$19</c:f>
              <c:strCache>
                <c:ptCount val="1"/>
                <c:pt idx="0">
                  <c:v>W2 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  <a:lumOff val="40000"/>
                  </a:schemeClr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Sheet2!$O$11:$Q$11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Sheet2!$O$19:$Q$19</c:f>
              <c:numCache>
                <c:formatCode>General</c:formatCode>
                <c:ptCount val="3"/>
                <c:pt idx="0">
                  <c:v>217.24941724941723</c:v>
                </c:pt>
                <c:pt idx="1">
                  <c:v>284.84848484848487</c:v>
                </c:pt>
                <c:pt idx="2">
                  <c:v>358.04195804195803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21B-1C4F-8117-860C7B60C513}"/>
            </c:ext>
          </c:extLst>
        </c:ser>
        <c:ser>
          <c:idx val="8"/>
          <c:order val="7"/>
          <c:tx>
            <c:v>W2 Control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Sheet2!$R$24:$T$24</c:f>
                <c:numCache>
                  <c:formatCode>General</c:formatCode>
                  <c:ptCount val="3"/>
                  <c:pt idx="0">
                    <c:v>25.015586052625935</c:v>
                  </c:pt>
                  <c:pt idx="1">
                    <c:v>20.618589376754276</c:v>
                  </c:pt>
                  <c:pt idx="2">
                    <c:v>14.854352633880788</c:v>
                  </c:pt>
                </c:numCache>
              </c:numRef>
            </c:plus>
            <c:minus>
              <c:numRef>
                <c:f>Sheet2!$R$24:$T$24</c:f>
                <c:numCache>
                  <c:formatCode>General</c:formatCode>
                  <c:ptCount val="3"/>
                  <c:pt idx="0">
                    <c:v>25.015586052625935</c:v>
                  </c:pt>
                  <c:pt idx="1">
                    <c:v>20.618589376754276</c:v>
                  </c:pt>
                  <c:pt idx="2">
                    <c:v>14.854352633880788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Sheet2!$O$11:$Q$11</c:f>
              <c:numCache>
                <c:formatCode>General</c:formatCode>
                <c:ptCount val="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</c:numCache>
            </c:numRef>
          </c:xVal>
          <c:yVal>
            <c:numRef>
              <c:f>Sheet2!$O$23:$Q$23</c:f>
              <c:numCache>
                <c:formatCode>General</c:formatCode>
                <c:ptCount val="3"/>
                <c:pt idx="0">
                  <c:v>231.06775800321091</c:v>
                </c:pt>
                <c:pt idx="1">
                  <c:v>274.17806715424621</c:v>
                </c:pt>
                <c:pt idx="2">
                  <c:v>302.90969716096987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21B-1C4F-8117-860C7B60C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333296"/>
        <c:axId val="1201353200"/>
      </c:scatterChart>
      <c:valAx>
        <c:axId val="1201333296"/>
        <c:scaling>
          <c:orientation val="minMax"/>
          <c:max val="92"/>
          <c:min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53200"/>
        <c:crosses val="autoZero"/>
        <c:crossBetween val="midCat"/>
      </c:valAx>
      <c:valAx>
        <c:axId val="1201353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  <a:r>
                  <a:rPr lang="en-US" baseline="0"/>
                  <a:t> (RFU)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3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10</xdr:row>
      <xdr:rowOff>127000</xdr:rowOff>
    </xdr:from>
    <xdr:to>
      <xdr:col>14</xdr:col>
      <xdr:colOff>254000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07C368-3384-9FB9-7EEC-6BE276389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42</xdr:row>
      <xdr:rowOff>0</xdr:rowOff>
    </xdr:from>
    <xdr:to>
      <xdr:col>12</xdr:col>
      <xdr:colOff>736600</xdr:colOff>
      <xdr:row>57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777DE6-586C-4202-D9DF-599613A75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533400</xdr:colOff>
      <xdr:row>8</xdr:row>
      <xdr:rowOff>177800</xdr:rowOff>
    </xdr:from>
    <xdr:to>
      <xdr:col>33</xdr:col>
      <xdr:colOff>279400</xdr:colOff>
      <xdr:row>21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D140B1-9015-F2D0-9A4A-344A70B08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807234</xdr:colOff>
      <xdr:row>59</xdr:row>
      <xdr:rowOff>28539</xdr:rowOff>
    </xdr:from>
    <xdr:to>
      <xdr:col>7</xdr:col>
      <xdr:colOff>770560</xdr:colOff>
      <xdr:row>75</xdr:row>
      <xdr:rowOff>42808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EAEAEE-9C08-3BBD-AFDD-9E19A95A4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571500</xdr:colOff>
      <xdr:row>42</xdr:row>
      <xdr:rowOff>12700</xdr:rowOff>
    </xdr:from>
    <xdr:to>
      <xdr:col>7</xdr:col>
      <xdr:colOff>25400</xdr:colOff>
      <xdr:row>57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10BDD1E-787E-D730-F29F-E16466E2D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199774</xdr:colOff>
      <xdr:row>24</xdr:row>
      <xdr:rowOff>63641</xdr:rowOff>
    </xdr:from>
    <xdr:to>
      <xdr:col>32</xdr:col>
      <xdr:colOff>114157</xdr:colOff>
      <xdr:row>51</xdr:row>
      <xdr:rowOff>199774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8D9D47-FB69-49ED-46F0-916C097E7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455228</xdr:colOff>
      <xdr:row>24</xdr:row>
      <xdr:rowOff>93645</xdr:rowOff>
    </xdr:from>
    <xdr:to>
      <xdr:col>42</xdr:col>
      <xdr:colOff>298261</xdr:colOff>
      <xdr:row>51</xdr:row>
      <xdr:rowOff>186969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CA56F7-3BA0-BE47-AC70-447C2F8E7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553077</xdr:colOff>
      <xdr:row>24</xdr:row>
      <xdr:rowOff>120018</xdr:rowOff>
    </xdr:from>
    <xdr:to>
      <xdr:col>51</xdr:col>
      <xdr:colOff>724313</xdr:colOff>
      <xdr:row>51</xdr:row>
      <xdr:rowOff>62939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556A34-E82B-EA44-9048-7A82E2AA1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399552</xdr:colOff>
      <xdr:row>54</xdr:row>
      <xdr:rowOff>28540</xdr:rowOff>
    </xdr:from>
    <xdr:to>
      <xdr:col>23</xdr:col>
      <xdr:colOff>283483</xdr:colOff>
      <xdr:row>83</xdr:row>
      <xdr:rowOff>57079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022B4A3-5C28-5045-BB66-65FA95BF7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6</xdr:row>
      <xdr:rowOff>0</xdr:rowOff>
    </xdr:from>
    <xdr:to>
      <xdr:col>12</xdr:col>
      <xdr:colOff>609600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AB61CA-EDA0-5339-F83C-48F586C93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2B483-37F7-F24C-AEC8-04F2F2559FE0}">
  <dimension ref="A1:I6"/>
  <sheetViews>
    <sheetView workbookViewId="0">
      <selection activeCell="F19" sqref="F19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2">
        <v>30</v>
      </c>
      <c r="D1" s="2">
        <v>60</v>
      </c>
      <c r="E1" s="2">
        <v>90</v>
      </c>
      <c r="G1" s="2">
        <v>30</v>
      </c>
      <c r="H1" s="2">
        <v>60</v>
      </c>
      <c r="I1" s="2">
        <v>90</v>
      </c>
    </row>
    <row r="2" spans="1:9" x14ac:dyDescent="0.2">
      <c r="A2" s="1" t="s">
        <v>2</v>
      </c>
      <c r="B2" s="1">
        <v>3.073</v>
      </c>
      <c r="C2" s="1">
        <v>679</v>
      </c>
      <c r="D2" s="1">
        <v>1099</v>
      </c>
      <c r="E2" s="1">
        <v>1436</v>
      </c>
    </row>
    <row r="3" spans="1:9" x14ac:dyDescent="0.2">
      <c r="A3" s="1" t="s">
        <v>3</v>
      </c>
      <c r="B3" s="1">
        <v>2.4340000000000002</v>
      </c>
      <c r="C3" s="1">
        <v>603</v>
      </c>
      <c r="D3" s="1">
        <v>996</v>
      </c>
      <c r="E3" s="1">
        <v>1317</v>
      </c>
    </row>
    <row r="4" spans="1:9" x14ac:dyDescent="0.2">
      <c r="A4" s="1" t="s">
        <v>4</v>
      </c>
      <c r="B4" s="1">
        <v>2.0630000000000002</v>
      </c>
      <c r="C4" s="1">
        <v>706</v>
      </c>
      <c r="D4" s="1">
        <v>1132</v>
      </c>
      <c r="E4" s="1">
        <v>1457</v>
      </c>
    </row>
    <row r="5" spans="1:9" x14ac:dyDescent="0.2">
      <c r="A5" s="1" t="s">
        <v>5</v>
      </c>
      <c r="B5" s="1">
        <v>2.48</v>
      </c>
      <c r="C5" s="1">
        <v>409</v>
      </c>
      <c r="D5" s="1">
        <v>590</v>
      </c>
      <c r="E5" s="1">
        <v>739</v>
      </c>
    </row>
    <row r="6" spans="1:9" x14ac:dyDescent="0.2">
      <c r="A6" s="1" t="s">
        <v>5</v>
      </c>
      <c r="B6" s="1">
        <v>1.3480000000000001</v>
      </c>
      <c r="C6" s="1">
        <v>270</v>
      </c>
      <c r="D6" s="1">
        <v>360</v>
      </c>
      <c r="E6" s="1">
        <v>430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3FAF-9ABB-0241-8DD7-58572343C706}">
  <dimension ref="A1:AG40"/>
  <sheetViews>
    <sheetView topLeftCell="F11" zoomScale="112" zoomScaleNormal="183" workbookViewId="0">
      <selection activeCell="E29" sqref="E29"/>
    </sheetView>
  </sheetViews>
  <sheetFormatPr baseColWidth="10" defaultRowHeight="16" x14ac:dyDescent="0.2"/>
  <sheetData>
    <row r="1" spans="1:33" x14ac:dyDescent="0.2">
      <c r="A1" s="1"/>
      <c r="B1" s="1"/>
      <c r="G1" t="s">
        <v>6</v>
      </c>
      <c r="O1" t="s">
        <v>6</v>
      </c>
    </row>
    <row r="2" spans="1:33" x14ac:dyDescent="0.2">
      <c r="A2" s="1" t="s">
        <v>0</v>
      </c>
      <c r="B2" s="1" t="s">
        <v>1</v>
      </c>
      <c r="C2">
        <v>30</v>
      </c>
      <c r="D2">
        <v>60</v>
      </c>
      <c r="E2">
        <v>90</v>
      </c>
      <c r="G2">
        <v>30</v>
      </c>
      <c r="H2">
        <v>60</v>
      </c>
      <c r="I2">
        <v>90</v>
      </c>
      <c r="J2" s="1" t="s">
        <v>1</v>
      </c>
      <c r="K2">
        <v>30</v>
      </c>
      <c r="L2">
        <v>60</v>
      </c>
      <c r="M2">
        <v>90</v>
      </c>
      <c r="O2">
        <v>30</v>
      </c>
      <c r="P2">
        <v>60</v>
      </c>
      <c r="Q2">
        <v>90</v>
      </c>
    </row>
    <row r="3" spans="1:33" x14ac:dyDescent="0.2">
      <c r="A3" s="1" t="s">
        <v>2</v>
      </c>
      <c r="B3" s="1">
        <v>3.073</v>
      </c>
      <c r="C3" s="1">
        <v>679</v>
      </c>
      <c r="D3" s="1">
        <v>1099</v>
      </c>
      <c r="E3" s="1">
        <v>1436</v>
      </c>
      <c r="G3">
        <f>C3/B3</f>
        <v>220.95671981776766</v>
      </c>
      <c r="H3">
        <f>D3/B3</f>
        <v>357.63097949886105</v>
      </c>
      <c r="I3">
        <f>E3/B3</f>
        <v>467.29580214773836</v>
      </c>
      <c r="J3" s="1">
        <v>1.1779999999999999</v>
      </c>
      <c r="K3" s="3">
        <v>484</v>
      </c>
      <c r="L3" s="3">
        <v>765</v>
      </c>
      <c r="M3" s="3">
        <v>989</v>
      </c>
      <c r="N3" s="1" t="s">
        <v>2</v>
      </c>
      <c r="O3" s="3">
        <f>K3/J3</f>
        <v>410.86587436332769</v>
      </c>
      <c r="P3" s="3">
        <f>L3/J3</f>
        <v>649.40577249575551</v>
      </c>
      <c r="Q3" s="3">
        <f>M3/J3</f>
        <v>839.55857385398986</v>
      </c>
      <c r="R3" s="3"/>
      <c r="S3" s="3"/>
    </row>
    <row r="4" spans="1:33" x14ac:dyDescent="0.2">
      <c r="A4" s="1" t="s">
        <v>3</v>
      </c>
      <c r="B4" s="1">
        <v>2.4340000000000002</v>
      </c>
      <c r="C4" s="1">
        <v>603</v>
      </c>
      <c r="D4" s="1">
        <v>996</v>
      </c>
      <c r="E4" s="1">
        <v>1317</v>
      </c>
      <c r="G4">
        <f t="shared" ref="G4:G7" si="0">C4/B4</f>
        <v>247.7403451109285</v>
      </c>
      <c r="H4">
        <f t="shared" ref="H4:H7" si="1">D4/B4</f>
        <v>409.20295809367292</v>
      </c>
      <c r="I4">
        <f t="shared" ref="I4:I7" si="2">E4/B4</f>
        <v>541.08463434675423</v>
      </c>
      <c r="J4" s="1">
        <v>2.5249999999999999</v>
      </c>
      <c r="K4" s="3">
        <v>466</v>
      </c>
      <c r="L4" s="3">
        <v>743</v>
      </c>
      <c r="M4">
        <v>988</v>
      </c>
      <c r="N4" s="1" t="s">
        <v>3</v>
      </c>
      <c r="O4">
        <f>K4/J4</f>
        <v>184.55445544554456</v>
      </c>
      <c r="P4" s="3">
        <f t="shared" ref="P4:P8" si="3">L4/J4</f>
        <v>294.25742574257424</v>
      </c>
      <c r="Q4" s="3">
        <f t="shared" ref="Q4:Q8" si="4">M4/J4</f>
        <v>391.28712871287132</v>
      </c>
      <c r="AD4" t="s">
        <v>13</v>
      </c>
      <c r="AF4" t="s">
        <v>14</v>
      </c>
    </row>
    <row r="5" spans="1:33" x14ac:dyDescent="0.2">
      <c r="A5" s="1" t="s">
        <v>4</v>
      </c>
      <c r="B5" s="1">
        <v>2.0630000000000002</v>
      </c>
      <c r="C5" s="1">
        <v>706</v>
      </c>
      <c r="D5" s="1">
        <v>1132</v>
      </c>
      <c r="E5" s="1">
        <v>1457</v>
      </c>
      <c r="G5">
        <f t="shared" si="0"/>
        <v>342.22006786233635</v>
      </c>
      <c r="H5">
        <f t="shared" si="1"/>
        <v>548.71546291808045</v>
      </c>
      <c r="I5">
        <f t="shared" si="2"/>
        <v>706.25302956858934</v>
      </c>
      <c r="J5" s="1">
        <v>2.145</v>
      </c>
      <c r="K5" s="3">
        <v>466</v>
      </c>
      <c r="L5" s="3">
        <v>611</v>
      </c>
      <c r="M5" s="3">
        <v>768</v>
      </c>
      <c r="N5" s="1" t="s">
        <v>4</v>
      </c>
      <c r="O5">
        <f t="shared" ref="O5:O8" si="5">K5/J5</f>
        <v>217.24941724941723</v>
      </c>
      <c r="P5" s="3">
        <f t="shared" si="3"/>
        <v>284.84848484848487</v>
      </c>
      <c r="Q5" s="3">
        <f t="shared" si="4"/>
        <v>358.04195804195803</v>
      </c>
      <c r="Y5" s="1" t="s">
        <v>0</v>
      </c>
      <c r="Z5" s="1" t="s">
        <v>12</v>
      </c>
      <c r="AA5" s="1" t="s">
        <v>12</v>
      </c>
      <c r="AD5" s="1" t="s">
        <v>10</v>
      </c>
      <c r="AE5" s="1" t="s">
        <v>11</v>
      </c>
      <c r="AF5" s="1" t="s">
        <v>10</v>
      </c>
      <c r="AG5" s="1" t="s">
        <v>11</v>
      </c>
    </row>
    <row r="6" spans="1:33" x14ac:dyDescent="0.2">
      <c r="A6" s="1" t="s">
        <v>7</v>
      </c>
      <c r="B6" s="1">
        <v>2.48</v>
      </c>
      <c r="C6" s="1">
        <v>409</v>
      </c>
      <c r="D6" s="1">
        <v>590</v>
      </c>
      <c r="E6" s="1">
        <v>739</v>
      </c>
      <c r="G6">
        <f t="shared" si="0"/>
        <v>164.91935483870967</v>
      </c>
      <c r="H6">
        <f t="shared" si="1"/>
        <v>237.90322580645162</v>
      </c>
      <c r="I6">
        <f t="shared" si="2"/>
        <v>297.98387096774195</v>
      </c>
      <c r="J6" s="4">
        <v>1.4359999999999999</v>
      </c>
      <c r="K6" s="3">
        <v>259</v>
      </c>
      <c r="L6" s="3">
        <v>305</v>
      </c>
      <c r="M6" s="3">
        <v>338</v>
      </c>
      <c r="N6" s="1" t="s">
        <v>7</v>
      </c>
      <c r="O6">
        <f t="shared" si="5"/>
        <v>180.36211699164346</v>
      </c>
      <c r="P6" s="3">
        <f t="shared" si="3"/>
        <v>212.39554317548746</v>
      </c>
      <c r="Q6" s="3">
        <f t="shared" si="4"/>
        <v>235.37604456824513</v>
      </c>
      <c r="Y6" s="1" t="s">
        <v>2</v>
      </c>
      <c r="Z6" s="1">
        <v>0.85</v>
      </c>
      <c r="AA6" s="1"/>
      <c r="AC6" t="s">
        <v>2</v>
      </c>
      <c r="AD6">
        <f>AVERAGE(Z6:Z11)</f>
        <v>0.73166666666666658</v>
      </c>
      <c r="AE6">
        <f>AVERAGE(AA7:AA11)</f>
        <v>1.246</v>
      </c>
      <c r="AF6">
        <f>STDEV(Z6:Z11)</f>
        <v>0.50181337832571449</v>
      </c>
      <c r="AG6">
        <f>STDEV(AA7:AA11)</f>
        <v>0.63998437480926051</v>
      </c>
    </row>
    <row r="7" spans="1:33" x14ac:dyDescent="0.2">
      <c r="A7" s="1" t="s">
        <v>8</v>
      </c>
      <c r="B7" s="1">
        <v>1.3480000000000001</v>
      </c>
      <c r="C7" s="1">
        <v>270</v>
      </c>
      <c r="D7" s="1">
        <v>360</v>
      </c>
      <c r="E7" s="1">
        <v>430</v>
      </c>
      <c r="G7">
        <f t="shared" si="0"/>
        <v>200.2967359050445</v>
      </c>
      <c r="H7">
        <f t="shared" si="1"/>
        <v>267.06231454005933</v>
      </c>
      <c r="I7">
        <f t="shared" si="2"/>
        <v>318.99109792284867</v>
      </c>
      <c r="J7" s="4">
        <v>1.0149999999999999</v>
      </c>
      <c r="K7" s="3">
        <v>286</v>
      </c>
      <c r="L7" s="3">
        <v>341</v>
      </c>
      <c r="M7" s="3">
        <v>376</v>
      </c>
      <c r="N7" s="1" t="s">
        <v>8</v>
      </c>
      <c r="O7">
        <f t="shared" si="5"/>
        <v>281.77339901477836</v>
      </c>
      <c r="P7" s="3">
        <f t="shared" si="3"/>
        <v>335.96059113300498</v>
      </c>
      <c r="Q7" s="3">
        <f t="shared" si="4"/>
        <v>370.44334975369463</v>
      </c>
      <c r="Y7" s="1" t="s">
        <v>2</v>
      </c>
      <c r="Z7" s="1">
        <v>0.25</v>
      </c>
      <c r="AA7" s="1">
        <v>0.94</v>
      </c>
      <c r="AC7" t="s">
        <v>3</v>
      </c>
      <c r="AD7">
        <f>AVERAGE(Z14:Z17)</f>
        <v>0.97</v>
      </c>
      <c r="AE7">
        <f>AVERAGE(AA14:AA17)</f>
        <v>0.88</v>
      </c>
      <c r="AF7">
        <v>0.97</v>
      </c>
      <c r="AG7">
        <f>STDEV(AA14:AA17)</f>
        <v>0.14352700094407358</v>
      </c>
    </row>
    <row r="8" spans="1:33" x14ac:dyDescent="0.2">
      <c r="J8">
        <v>3.0219999999999998</v>
      </c>
      <c r="K8" s="3">
        <v>385</v>
      </c>
      <c r="L8" s="3">
        <v>534</v>
      </c>
      <c r="M8" s="3">
        <v>665</v>
      </c>
      <c r="N8" s="1" t="s">
        <v>15</v>
      </c>
      <c r="O8">
        <f t="shared" si="5"/>
        <v>127.39907346128393</v>
      </c>
      <c r="P8" s="3">
        <f t="shared" si="3"/>
        <v>176.70416942422239</v>
      </c>
      <c r="Q8" s="3">
        <f t="shared" si="4"/>
        <v>220.05294506949042</v>
      </c>
      <c r="Y8" s="1" t="s">
        <v>2</v>
      </c>
      <c r="Z8" s="1">
        <v>0.5</v>
      </c>
      <c r="AA8" s="1">
        <v>1.1499999999999999</v>
      </c>
      <c r="AC8" t="s">
        <v>4</v>
      </c>
      <c r="AD8">
        <f>AVERAGE(Z20:Z23)</f>
        <v>0.61</v>
      </c>
      <c r="AE8">
        <f>AVERAGE(AA21:AA23)</f>
        <v>0.87</v>
      </c>
      <c r="AF8">
        <f>STDEV(Z20:Z23)</f>
        <v>0.48703182647543691</v>
      </c>
      <c r="AG8">
        <f>STDEV(AA21:AA23)</f>
        <v>0.40853396431631028</v>
      </c>
    </row>
    <row r="9" spans="1:33" x14ac:dyDescent="0.2">
      <c r="Y9" s="1" t="s">
        <v>2</v>
      </c>
      <c r="Z9" s="1">
        <v>1.4</v>
      </c>
      <c r="AA9" s="1">
        <v>1.34</v>
      </c>
    </row>
    <row r="10" spans="1:33" x14ac:dyDescent="0.2">
      <c r="O10" t="s">
        <v>6</v>
      </c>
      <c r="Y10" s="1" t="s">
        <v>2</v>
      </c>
      <c r="Z10" s="1">
        <v>0.19</v>
      </c>
      <c r="AA10" s="1">
        <v>0.54</v>
      </c>
    </row>
    <row r="11" spans="1:33" x14ac:dyDescent="0.2">
      <c r="N11" s="1" t="s">
        <v>0</v>
      </c>
      <c r="O11">
        <v>30</v>
      </c>
      <c r="P11">
        <v>60</v>
      </c>
      <c r="Q11">
        <v>90</v>
      </c>
      <c r="S11" t="s">
        <v>26</v>
      </c>
      <c r="Y11" s="1" t="s">
        <v>2</v>
      </c>
      <c r="Z11" s="1">
        <v>1.2</v>
      </c>
      <c r="AA11" s="1">
        <v>2.2599999999999998</v>
      </c>
    </row>
    <row r="12" spans="1:33" x14ac:dyDescent="0.2">
      <c r="A12" s="1"/>
      <c r="N12" s="1" t="s">
        <v>16</v>
      </c>
      <c r="O12">
        <f>C3/B3</f>
        <v>220.95671981776766</v>
      </c>
      <c r="P12">
        <f>D3/B3</f>
        <v>357.63097949886105</v>
      </c>
      <c r="Q12">
        <f>E3/B3</f>
        <v>467.29580214773836</v>
      </c>
      <c r="R12" s="1">
        <v>5</v>
      </c>
      <c r="S12">
        <v>4.1056999999999997</v>
      </c>
      <c r="Y12" s="1" t="s">
        <v>3</v>
      </c>
      <c r="Z12" s="1"/>
      <c r="AA12" s="1"/>
    </row>
    <row r="13" spans="1:33" x14ac:dyDescent="0.2">
      <c r="A13" s="1"/>
      <c r="N13" s="1" t="s">
        <v>17</v>
      </c>
      <c r="O13">
        <f t="shared" ref="O13:O16" si="6">C4/B4</f>
        <v>247.7403451109285</v>
      </c>
      <c r="P13">
        <f t="shared" ref="P13:P16" si="7">D4/B4</f>
        <v>409.20295809367292</v>
      </c>
      <c r="Q13">
        <f t="shared" ref="Q13:Q16" si="8">E4/B4</f>
        <v>541.08463434675423</v>
      </c>
      <c r="R13" s="1">
        <v>10</v>
      </c>
      <c r="S13">
        <v>4.8810000000000002</v>
      </c>
      <c r="Y13" s="1" t="s">
        <v>3</v>
      </c>
      <c r="Z13" s="1"/>
      <c r="AA13" s="1"/>
    </row>
    <row r="14" spans="1:33" x14ac:dyDescent="0.2">
      <c r="A14" s="1"/>
      <c r="N14" s="1" t="s">
        <v>18</v>
      </c>
      <c r="O14">
        <f t="shared" si="6"/>
        <v>342.22006786233635</v>
      </c>
      <c r="P14">
        <f t="shared" si="7"/>
        <v>548.71546291808045</v>
      </c>
      <c r="Q14">
        <f t="shared" si="8"/>
        <v>706.25302956858934</v>
      </c>
      <c r="R14" s="1">
        <v>15</v>
      </c>
      <c r="S14">
        <v>6.0671999999999997</v>
      </c>
      <c r="Y14" s="1" t="s">
        <v>3</v>
      </c>
      <c r="Z14" s="1">
        <v>0.88</v>
      </c>
      <c r="AA14" s="1">
        <v>1.01</v>
      </c>
    </row>
    <row r="15" spans="1:33" x14ac:dyDescent="0.2">
      <c r="A15" s="1"/>
      <c r="N15" s="1" t="s">
        <v>19</v>
      </c>
      <c r="O15">
        <f t="shared" si="6"/>
        <v>164.91935483870967</v>
      </c>
      <c r="P15">
        <f t="shared" si="7"/>
        <v>237.90322580645162</v>
      </c>
      <c r="Q15">
        <f t="shared" si="8"/>
        <v>297.98387096774195</v>
      </c>
      <c r="R15" s="1">
        <v>0</v>
      </c>
      <c r="S15">
        <v>1.9782</v>
      </c>
      <c r="Y15" s="1" t="s">
        <v>3</v>
      </c>
      <c r="Z15" s="1">
        <v>0.2</v>
      </c>
      <c r="AA15" s="1">
        <v>0.88</v>
      </c>
    </row>
    <row r="16" spans="1:33" x14ac:dyDescent="0.2">
      <c r="A16" s="1"/>
      <c r="N16" s="1" t="s">
        <v>20</v>
      </c>
      <c r="O16">
        <f t="shared" si="6"/>
        <v>200.2967359050445</v>
      </c>
      <c r="P16">
        <f t="shared" si="7"/>
        <v>267.06231454005933</v>
      </c>
      <c r="Q16">
        <f t="shared" si="8"/>
        <v>318.99109792284867</v>
      </c>
      <c r="R16" s="1">
        <v>0</v>
      </c>
      <c r="S16">
        <v>2.2176999999999998</v>
      </c>
      <c r="Y16" s="1" t="s">
        <v>3</v>
      </c>
      <c r="Z16" s="1">
        <v>2.4</v>
      </c>
      <c r="AA16" s="1">
        <v>0.95</v>
      </c>
    </row>
    <row r="17" spans="1:27" x14ac:dyDescent="0.2">
      <c r="A17" s="1"/>
      <c r="N17" s="1" t="s">
        <v>21</v>
      </c>
      <c r="O17">
        <f>K3/J3</f>
        <v>410.86587436332769</v>
      </c>
      <c r="P17">
        <f>L3/J3</f>
        <v>649.40577249575551</v>
      </c>
      <c r="Q17">
        <f>M3/J3</f>
        <v>839.55857385398986</v>
      </c>
      <c r="R17" s="1">
        <v>5</v>
      </c>
      <c r="S17">
        <v>7.1448999999999998</v>
      </c>
      <c r="Y17" s="1" t="s">
        <v>3</v>
      </c>
      <c r="Z17" s="1">
        <v>0.4</v>
      </c>
      <c r="AA17" s="1">
        <v>0.68</v>
      </c>
    </row>
    <row r="18" spans="1:27" x14ac:dyDescent="0.2">
      <c r="A18" s="1"/>
      <c r="N18" s="1" t="s">
        <v>23</v>
      </c>
      <c r="O18">
        <f t="shared" ref="O18:O21" si="9">K4/J4</f>
        <v>184.55445544554456</v>
      </c>
      <c r="P18">
        <f t="shared" ref="P18:P21" si="10">L4/J4</f>
        <v>294.25742574257424</v>
      </c>
      <c r="Q18">
        <f t="shared" ref="Q18:Q21" si="11">M4/J4</f>
        <v>391.28712871287132</v>
      </c>
      <c r="R18" s="1">
        <v>10</v>
      </c>
      <c r="S18">
        <v>1.4778</v>
      </c>
      <c r="Y18" s="1" t="s">
        <v>4</v>
      </c>
      <c r="Z18" s="1"/>
      <c r="AA18" s="1"/>
    </row>
    <row r="19" spans="1:27" x14ac:dyDescent="0.2">
      <c r="A19" s="1"/>
      <c r="N19" s="1" t="s">
        <v>24</v>
      </c>
      <c r="O19">
        <f t="shared" si="9"/>
        <v>217.24941724941723</v>
      </c>
      <c r="P19">
        <f t="shared" si="10"/>
        <v>284.84848484848487</v>
      </c>
      <c r="Q19">
        <f t="shared" si="11"/>
        <v>358.04195804195803</v>
      </c>
      <c r="R19" s="1">
        <v>15</v>
      </c>
      <c r="S19">
        <v>2.3464999999999998</v>
      </c>
      <c r="Y19" s="1" t="s">
        <v>4</v>
      </c>
      <c r="Z19" s="1"/>
      <c r="AA19" s="1"/>
    </row>
    <row r="20" spans="1:27" x14ac:dyDescent="0.2">
      <c r="A20" s="1"/>
      <c r="N20" s="1" t="s">
        <v>22</v>
      </c>
      <c r="O20">
        <f t="shared" si="9"/>
        <v>180.36211699164346</v>
      </c>
      <c r="P20">
        <f t="shared" si="10"/>
        <v>212.39554317548746</v>
      </c>
      <c r="Q20">
        <f t="shared" si="11"/>
        <v>235.37604456824513</v>
      </c>
      <c r="R20" s="1">
        <v>0</v>
      </c>
      <c r="S20">
        <v>0.91690000000000005</v>
      </c>
      <c r="Y20" s="1" t="s">
        <v>4</v>
      </c>
      <c r="Z20" s="1">
        <v>0.3</v>
      </c>
      <c r="AA20" s="1"/>
    </row>
    <row r="21" spans="1:27" x14ac:dyDescent="0.2">
      <c r="A21" s="1"/>
      <c r="N21" s="1" t="s">
        <v>25</v>
      </c>
      <c r="O21">
        <f t="shared" si="9"/>
        <v>281.77339901477836</v>
      </c>
      <c r="P21">
        <f t="shared" si="10"/>
        <v>335.96059113300498</v>
      </c>
      <c r="Q21">
        <f t="shared" si="11"/>
        <v>370.44334975369463</v>
      </c>
      <c r="R21" s="1">
        <v>0</v>
      </c>
      <c r="S21">
        <v>3.4455</v>
      </c>
      <c r="Y21" s="1" t="s">
        <v>4</v>
      </c>
      <c r="Z21" s="1">
        <v>0.7</v>
      </c>
      <c r="AA21" s="1">
        <v>0.6</v>
      </c>
    </row>
    <row r="22" spans="1:27" x14ac:dyDescent="0.2">
      <c r="A22" s="1"/>
      <c r="O22" t="s">
        <v>13</v>
      </c>
      <c r="R22" t="s">
        <v>14</v>
      </c>
      <c r="Y22" s="1" t="s">
        <v>4</v>
      </c>
      <c r="Z22" s="1">
        <v>0.18</v>
      </c>
      <c r="AA22" s="1">
        <v>1.34</v>
      </c>
    </row>
    <row r="23" spans="1:27" x14ac:dyDescent="0.2">
      <c r="A23" s="1"/>
      <c r="N23" s="1" t="s">
        <v>69</v>
      </c>
      <c r="O23">
        <f>AVERAGE(O20:O21)</f>
        <v>231.06775800321091</v>
      </c>
      <c r="P23">
        <f>AVERAGE(P20:P21)</f>
        <v>274.17806715424621</v>
      </c>
      <c r="Q23">
        <f>AVERAGE(Q20:Q21)</f>
        <v>302.90969716096987</v>
      </c>
      <c r="R23">
        <f>STDEV(O20:O21)</f>
        <v>71.708605207380103</v>
      </c>
      <c r="S23">
        <f>STDEV(P20:P21)</f>
        <v>87.373683328401739</v>
      </c>
      <c r="T23">
        <f t="shared" ref="T23" si="12">STDEV(Q20:Q21)</f>
        <v>95.507007413224372</v>
      </c>
      <c r="Y23" s="1" t="s">
        <v>4</v>
      </c>
      <c r="Z23" s="1">
        <v>1.26</v>
      </c>
      <c r="AA23" s="1">
        <v>0.67</v>
      </c>
    </row>
    <row r="24" spans="1:27" x14ac:dyDescent="0.2">
      <c r="A24" s="1"/>
      <c r="N24" s="1" t="s">
        <v>70</v>
      </c>
      <c r="O24">
        <f>AVERAGE(O15:O16)</f>
        <v>182.6080453718771</v>
      </c>
      <c r="P24">
        <f>AVERAGE(P15:P16)</f>
        <v>252.48277017325546</v>
      </c>
      <c r="Q24">
        <f>AVERAGE(Q15:Q16)</f>
        <v>308.48748444529531</v>
      </c>
      <c r="R24">
        <f>STDEV(O15:O16)</f>
        <v>25.015586052625935</v>
      </c>
      <c r="S24">
        <f>STDEV(P15:P16)</f>
        <v>20.618589376754276</v>
      </c>
      <c r="T24">
        <f t="shared" ref="T24" si="13">STDEV(Q15:Q16)</f>
        <v>14.854352633880788</v>
      </c>
    </row>
    <row r="25" spans="1:27" x14ac:dyDescent="0.2">
      <c r="A25" s="1"/>
    </row>
    <row r="26" spans="1:27" x14ac:dyDescent="0.2">
      <c r="A26" s="1"/>
    </row>
    <row r="27" spans="1:27" x14ac:dyDescent="0.2">
      <c r="A27" s="1"/>
    </row>
    <row r="28" spans="1:27" x14ac:dyDescent="0.2">
      <c r="A28" s="1"/>
    </row>
    <row r="29" spans="1:27" x14ac:dyDescent="0.2">
      <c r="A29" s="1"/>
    </row>
    <row r="36" spans="1:3" x14ac:dyDescent="0.2">
      <c r="B36" t="s">
        <v>9</v>
      </c>
    </row>
    <row r="37" spans="1:3" x14ac:dyDescent="0.2">
      <c r="B37" t="s">
        <v>10</v>
      </c>
      <c r="C37" t="s">
        <v>11</v>
      </c>
    </row>
    <row r="38" spans="1:3" x14ac:dyDescent="0.2">
      <c r="A38" t="s">
        <v>2</v>
      </c>
      <c r="B38">
        <v>0</v>
      </c>
      <c r="C38">
        <v>1</v>
      </c>
    </row>
    <row r="39" spans="1:3" x14ac:dyDescent="0.2">
      <c r="A39" t="s">
        <v>3</v>
      </c>
      <c r="B39">
        <v>2</v>
      </c>
      <c r="C39">
        <v>0</v>
      </c>
    </row>
    <row r="40" spans="1:3" x14ac:dyDescent="0.2">
      <c r="A40" t="s">
        <v>4</v>
      </c>
      <c r="B40">
        <v>2</v>
      </c>
      <c r="C40">
        <v>1</v>
      </c>
    </row>
  </sheetData>
  <conditionalFormatting sqref="K4">
    <cfRule type="colorScale" priority="18">
      <colorScale>
        <cfvo type="min"/>
        <cfvo type="max"/>
        <color rgb="FFFCFCFF"/>
        <color rgb="FF63BE7B"/>
      </colorScale>
    </cfRule>
  </conditionalFormatting>
  <conditionalFormatting sqref="K5">
    <cfRule type="colorScale" priority="16">
      <colorScale>
        <cfvo type="min"/>
        <cfvo type="max"/>
        <color rgb="FFFCFCFF"/>
        <color rgb="FF63BE7B"/>
      </colorScale>
    </cfRule>
  </conditionalFormatting>
  <conditionalFormatting sqref="K6">
    <cfRule type="colorScale" priority="12">
      <colorScale>
        <cfvo type="min"/>
        <cfvo type="max"/>
        <color rgb="FFFCFCFF"/>
        <color rgb="FF63BE7B"/>
      </colorScale>
    </cfRule>
  </conditionalFormatting>
  <conditionalFormatting sqref="K7">
    <cfRule type="colorScale" priority="9">
      <colorScale>
        <cfvo type="min"/>
        <cfvo type="max"/>
        <color rgb="FFFCFCFF"/>
        <color rgb="FF63BE7B"/>
      </colorScale>
    </cfRule>
  </conditionalFormatting>
  <conditionalFormatting sqref="K8">
    <cfRule type="colorScale" priority="10">
      <colorScale>
        <cfvo type="min"/>
        <cfvo type="max"/>
        <color rgb="FFFCFCFF"/>
        <color rgb="FF63BE7B"/>
      </colorScale>
    </cfRule>
  </conditionalFormatting>
  <conditionalFormatting sqref="K3:M3 P4:Q8 O3:S3">
    <cfRule type="colorScale" priority="19">
      <colorScale>
        <cfvo type="min"/>
        <cfvo type="max"/>
        <color rgb="FFFCFCFF"/>
        <color rgb="FF63BE7B"/>
      </colorScale>
    </cfRule>
  </conditionalFormatting>
  <conditionalFormatting sqref="L4">
    <cfRule type="colorScale" priority="15">
      <colorScale>
        <cfvo type="min"/>
        <cfvo type="max"/>
        <color rgb="FFFCFCFF"/>
        <color rgb="FF63BE7B"/>
      </colorScale>
    </cfRule>
  </conditionalFormatting>
  <conditionalFormatting sqref="L5">
    <cfRule type="colorScale" priority="14">
      <colorScale>
        <cfvo type="min"/>
        <cfvo type="max"/>
        <color rgb="FFFCFCFF"/>
        <color rgb="FF63BE7B"/>
      </colorScale>
    </cfRule>
  </conditionalFormatting>
  <conditionalFormatting sqref="L6">
    <cfRule type="colorScale" priority="6">
      <colorScale>
        <cfvo type="min"/>
        <cfvo type="max"/>
        <color rgb="FFFCFCFF"/>
        <color rgb="FF63BE7B"/>
      </colorScale>
    </cfRule>
  </conditionalFormatting>
  <conditionalFormatting sqref="L7">
    <cfRule type="colorScale" priority="5">
      <colorScale>
        <cfvo type="min"/>
        <cfvo type="max"/>
        <color rgb="FFFCFCFF"/>
        <color rgb="FF63BE7B"/>
      </colorScale>
    </cfRule>
  </conditionalFormatting>
  <conditionalFormatting sqref="L8">
    <cfRule type="colorScale" priority="4">
      <colorScale>
        <cfvo type="min"/>
        <cfvo type="max"/>
        <color rgb="FFFCFCFF"/>
        <color rgb="FF63BE7B"/>
      </colorScale>
    </cfRule>
  </conditionalFormatting>
  <conditionalFormatting sqref="M5">
    <cfRule type="colorScale" priority="13">
      <colorScale>
        <cfvo type="min"/>
        <cfvo type="max"/>
        <color rgb="FFFCFCFF"/>
        <color rgb="FF63BE7B"/>
      </colorScale>
    </cfRule>
  </conditionalFormatting>
  <conditionalFormatting sqref="M6">
    <cfRule type="colorScale" priority="3">
      <colorScale>
        <cfvo type="min"/>
        <cfvo type="max"/>
        <color rgb="FFFCFCFF"/>
        <color rgb="FF63BE7B"/>
      </colorScale>
    </cfRule>
  </conditionalFormatting>
  <conditionalFormatting sqref="M7">
    <cfRule type="colorScale" priority="2">
      <colorScale>
        <cfvo type="min"/>
        <cfvo type="max"/>
        <color rgb="FFFCFCFF"/>
        <color rgb="FF63BE7B"/>
      </colorScale>
    </cfRule>
  </conditionalFormatting>
  <conditionalFormatting sqref="M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73D14-FCFB-394A-87AF-9C6B6C785DDF}">
  <dimension ref="A1:G16"/>
  <sheetViews>
    <sheetView workbookViewId="0">
      <selection activeCell="F13" sqref="F13"/>
    </sheetView>
  </sheetViews>
  <sheetFormatPr baseColWidth="10" defaultRowHeight="16" x14ac:dyDescent="0.2"/>
  <sheetData>
    <row r="1" spans="1:7" x14ac:dyDescent="0.2">
      <c r="A1" t="s">
        <v>58</v>
      </c>
    </row>
    <row r="3" spans="1:7" ht="17" thickBot="1" x14ac:dyDescent="0.25">
      <c r="A3" t="s">
        <v>59</v>
      </c>
    </row>
    <row r="4" spans="1:7" x14ac:dyDescent="0.2">
      <c r="A4" s="6" t="s">
        <v>60</v>
      </c>
      <c r="B4" s="6" t="s">
        <v>61</v>
      </c>
      <c r="C4" s="6" t="s">
        <v>62</v>
      </c>
      <c r="D4" s="6" t="s">
        <v>63</v>
      </c>
      <c r="E4" s="6" t="s">
        <v>64</v>
      </c>
    </row>
    <row r="5" spans="1:7" x14ac:dyDescent="0.2">
      <c r="A5" t="s">
        <v>2</v>
      </c>
      <c r="B5">
        <v>4</v>
      </c>
      <c r="C5">
        <v>306.59890099999996</v>
      </c>
      <c r="D5">
        <v>76.649725249999989</v>
      </c>
      <c r="E5">
        <v>120.07408696600153</v>
      </c>
    </row>
    <row r="6" spans="1:7" x14ac:dyDescent="0.2">
      <c r="A6" t="s">
        <v>3</v>
      </c>
      <c r="B6">
        <v>4</v>
      </c>
      <c r="C6">
        <v>257.96454729999999</v>
      </c>
      <c r="D6">
        <v>64.491136824999998</v>
      </c>
      <c r="E6">
        <v>3106.8504367791188</v>
      </c>
    </row>
    <row r="7" spans="1:7" x14ac:dyDescent="0.2">
      <c r="A7" t="s">
        <v>4</v>
      </c>
      <c r="B7">
        <v>4</v>
      </c>
      <c r="C7">
        <v>685.67414600000006</v>
      </c>
      <c r="D7">
        <v>171.41853650000002</v>
      </c>
      <c r="E7">
        <v>1734.9037361087005</v>
      </c>
    </row>
    <row r="8" spans="1:7" ht="17" thickBot="1" x14ac:dyDescent="0.25">
      <c r="A8" s="5" t="s">
        <v>5</v>
      </c>
      <c r="B8" s="5">
        <v>12</v>
      </c>
      <c r="C8" s="5">
        <v>3942.6883189999999</v>
      </c>
      <c r="D8" s="5">
        <v>328.55735991666666</v>
      </c>
      <c r="E8" s="5">
        <v>6029.4013545848857</v>
      </c>
    </row>
    <row r="11" spans="1:7" ht="17" thickBot="1" x14ac:dyDescent="0.25">
      <c r="A11" t="s">
        <v>27</v>
      </c>
    </row>
    <row r="12" spans="1:7" x14ac:dyDescent="0.2">
      <c r="A12" s="6" t="s">
        <v>65</v>
      </c>
      <c r="B12" s="6" t="s">
        <v>28</v>
      </c>
      <c r="C12" s="6" t="s">
        <v>29</v>
      </c>
      <c r="D12" s="6" t="s">
        <v>30</v>
      </c>
      <c r="E12" s="6" t="s">
        <v>31</v>
      </c>
      <c r="F12" s="6" t="s">
        <v>32</v>
      </c>
      <c r="G12" s="6" t="s">
        <v>66</v>
      </c>
    </row>
    <row r="13" spans="1:7" x14ac:dyDescent="0.2">
      <c r="A13" t="s">
        <v>67</v>
      </c>
      <c r="B13">
        <v>329470.35791837657</v>
      </c>
      <c r="C13">
        <v>3</v>
      </c>
      <c r="D13">
        <v>109823.45263945886</v>
      </c>
      <c r="E13">
        <v>27.047147066939615</v>
      </c>
      <c r="F13">
        <v>3.0631898350047246E-7</v>
      </c>
      <c r="G13">
        <v>3.0983912121407795</v>
      </c>
    </row>
    <row r="14" spans="1:7" x14ac:dyDescent="0.2">
      <c r="A14" t="s">
        <v>68</v>
      </c>
      <c r="B14">
        <v>81208.899679995258</v>
      </c>
      <c r="C14">
        <v>20</v>
      </c>
      <c r="D14">
        <v>4060.4449839997628</v>
      </c>
    </row>
    <row r="16" spans="1:7" ht="17" thickBot="1" x14ac:dyDescent="0.25">
      <c r="A16" s="5" t="s">
        <v>33</v>
      </c>
      <c r="B16" s="5">
        <v>410679.25759837183</v>
      </c>
      <c r="C16" s="5">
        <v>23</v>
      </c>
      <c r="D16" s="5"/>
      <c r="E16" s="5"/>
      <c r="F16" s="5"/>
      <c r="G1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DE891-FC1F-974A-B91F-6B20F562E27F}">
  <dimension ref="A1:G15"/>
  <sheetViews>
    <sheetView workbookViewId="0">
      <selection activeCell="F26" sqref="F26"/>
    </sheetView>
  </sheetViews>
  <sheetFormatPr baseColWidth="10" defaultRowHeight="16" x14ac:dyDescent="0.2"/>
  <sheetData>
    <row r="1" spans="1:7" x14ac:dyDescent="0.2">
      <c r="A1" t="s">
        <v>58</v>
      </c>
    </row>
    <row r="3" spans="1:7" ht="17" thickBot="1" x14ac:dyDescent="0.25">
      <c r="A3" t="s">
        <v>59</v>
      </c>
    </row>
    <row r="4" spans="1:7" x14ac:dyDescent="0.2">
      <c r="A4" s="6" t="s">
        <v>60</v>
      </c>
      <c r="B4" s="6" t="s">
        <v>61</v>
      </c>
      <c r="C4" s="6" t="s">
        <v>62</v>
      </c>
      <c r="D4" s="6" t="s">
        <v>63</v>
      </c>
      <c r="E4" s="6" t="s">
        <v>64</v>
      </c>
    </row>
    <row r="5" spans="1:7" x14ac:dyDescent="0.2">
      <c r="A5" t="s">
        <v>2</v>
      </c>
      <c r="B5">
        <v>4</v>
      </c>
      <c r="C5">
        <v>306.59890099999996</v>
      </c>
      <c r="D5">
        <v>76.649725249999989</v>
      </c>
      <c r="E5">
        <v>120.07408696600153</v>
      </c>
    </row>
    <row r="6" spans="1:7" x14ac:dyDescent="0.2">
      <c r="A6" t="s">
        <v>3</v>
      </c>
      <c r="B6">
        <v>4</v>
      </c>
      <c r="C6">
        <v>257.96454729999999</v>
      </c>
      <c r="D6">
        <v>64.491136824999998</v>
      </c>
      <c r="E6">
        <v>3106.8504367791188</v>
      </c>
    </row>
    <row r="7" spans="1:7" ht="17" thickBot="1" x14ac:dyDescent="0.25">
      <c r="A7" s="5" t="s">
        <v>4</v>
      </c>
      <c r="B7" s="5">
        <v>4</v>
      </c>
      <c r="C7" s="5">
        <v>685.67414600000006</v>
      </c>
      <c r="D7" s="5">
        <v>171.41853650000002</v>
      </c>
      <c r="E7" s="5">
        <v>1734.9037361087005</v>
      </c>
    </row>
    <row r="10" spans="1:7" ht="17" thickBot="1" x14ac:dyDescent="0.25">
      <c r="A10" t="s">
        <v>27</v>
      </c>
    </row>
    <row r="11" spans="1:7" x14ac:dyDescent="0.2">
      <c r="A11" s="6" t="s">
        <v>65</v>
      </c>
      <c r="B11" s="6" t="s">
        <v>28</v>
      </c>
      <c r="C11" s="6" t="s">
        <v>29</v>
      </c>
      <c r="D11" s="6" t="s">
        <v>30</v>
      </c>
      <c r="E11" s="6" t="s">
        <v>31</v>
      </c>
      <c r="F11" s="6" t="s">
        <v>32</v>
      </c>
      <c r="G11" s="6" t="s">
        <v>66</v>
      </c>
    </row>
    <row r="12" spans="1:7" x14ac:dyDescent="0.2">
      <c r="A12" t="s">
        <v>67</v>
      </c>
      <c r="B12">
        <v>27416.570212645154</v>
      </c>
      <c r="C12">
        <v>2</v>
      </c>
      <c r="D12">
        <v>13708.285106322577</v>
      </c>
      <c r="E12">
        <v>8.2882464215275427</v>
      </c>
      <c r="F12">
        <v>9.0950863946252514E-3</v>
      </c>
      <c r="G12">
        <v>4.2564947290937507</v>
      </c>
    </row>
    <row r="13" spans="1:7" x14ac:dyDescent="0.2">
      <c r="A13" t="s">
        <v>68</v>
      </c>
      <c r="B13">
        <v>14885.484779561488</v>
      </c>
      <c r="C13">
        <v>9</v>
      </c>
      <c r="D13">
        <v>1653.9427532846098</v>
      </c>
    </row>
    <row r="15" spans="1:7" ht="17" thickBot="1" x14ac:dyDescent="0.25">
      <c r="A15" s="5" t="s">
        <v>33</v>
      </c>
      <c r="B15" s="5">
        <v>42302.054992206642</v>
      </c>
      <c r="C15" s="5">
        <v>11</v>
      </c>
      <c r="D15" s="5"/>
      <c r="E15" s="5"/>
      <c r="F15" s="5"/>
      <c r="G15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B6713-53F9-2746-A6B5-562CC6D1228F}">
  <dimension ref="A1:Q13"/>
  <sheetViews>
    <sheetView zoomScale="66" workbookViewId="0">
      <selection activeCell="E20" sqref="E20"/>
    </sheetView>
  </sheetViews>
  <sheetFormatPr baseColWidth="10" defaultRowHeight="16" x14ac:dyDescent="0.2"/>
  <sheetData>
    <row r="1" spans="1:17" x14ac:dyDescent="0.2">
      <c r="A1" t="s">
        <v>55</v>
      </c>
      <c r="B1" t="s">
        <v>56</v>
      </c>
      <c r="D1" t="s">
        <v>13</v>
      </c>
      <c r="E1" t="s">
        <v>14</v>
      </c>
      <c r="H1" t="s">
        <v>13</v>
      </c>
      <c r="I1" t="s">
        <v>14</v>
      </c>
      <c r="N1" t="s">
        <v>2</v>
      </c>
      <c r="O1" t="s">
        <v>3</v>
      </c>
      <c r="P1" t="s">
        <v>4</v>
      </c>
      <c r="Q1" t="s">
        <v>5</v>
      </c>
    </row>
    <row r="2" spans="1:17" x14ac:dyDescent="0.2">
      <c r="A2" t="s">
        <v>2</v>
      </c>
      <c r="B2" s="1">
        <v>90.161563599999994</v>
      </c>
      <c r="C2" s="1">
        <v>63.799016600000002</v>
      </c>
      <c r="D2">
        <f>AVERAGE(B2:C2)</f>
        <v>76.980290099999991</v>
      </c>
      <c r="E2">
        <f>STDEV(B2:C2)</f>
        <v>18.641135753049113</v>
      </c>
      <c r="G2" t="s">
        <v>2</v>
      </c>
      <c r="H2">
        <f>AVERAGE(B2:C3)</f>
        <v>76.649725249999989</v>
      </c>
      <c r="I2">
        <f>STDEV(B2:C3)</f>
        <v>10.957832220197639</v>
      </c>
      <c r="N2" s="1">
        <v>90.161563599999994</v>
      </c>
      <c r="O2" s="1">
        <v>33.469691300000001</v>
      </c>
      <c r="P2" s="1">
        <v>166.93525099999999</v>
      </c>
      <c r="Q2" s="1">
        <v>330.85409700000002</v>
      </c>
    </row>
    <row r="3" spans="1:17" x14ac:dyDescent="0.2">
      <c r="A3" t="s">
        <v>2</v>
      </c>
      <c r="B3" s="1">
        <v>73.839923999999996</v>
      </c>
      <c r="C3" s="1">
        <v>78.798396800000006</v>
      </c>
      <c r="D3">
        <f t="shared" ref="D3:D13" si="0">AVERAGE(B3:C3)</f>
        <v>76.319160400000001</v>
      </c>
      <c r="E3">
        <f t="shared" ref="E3:E13" si="1">STDEV(B3:C3)</f>
        <v>3.5061697412090544</v>
      </c>
      <c r="G3" t="s">
        <v>3</v>
      </c>
      <c r="H3">
        <f t="shared" ref="H3:H4" si="2">AVERAGE(B3:C4)</f>
        <v>51.423494900000001</v>
      </c>
      <c r="I3">
        <f t="shared" ref="I3:I4" si="3">STDEV(B3:C4)</f>
        <v>29.370329485628126</v>
      </c>
      <c r="N3" s="1">
        <v>73.839923999999996</v>
      </c>
      <c r="O3" s="1">
        <v>144.04363499999999</v>
      </c>
      <c r="P3" s="1">
        <v>166.93525099999999</v>
      </c>
      <c r="Q3" s="1">
        <v>262.59245499999997</v>
      </c>
    </row>
    <row r="4" spans="1:17" x14ac:dyDescent="0.2">
      <c r="A4" t="s">
        <v>3</v>
      </c>
      <c r="B4" s="1">
        <v>33.469691300000001</v>
      </c>
      <c r="C4" s="1">
        <v>19.585967499999999</v>
      </c>
      <c r="D4">
        <f t="shared" si="0"/>
        <v>26.527829400000002</v>
      </c>
      <c r="E4">
        <f t="shared" si="1"/>
        <v>9.8172752471010494</v>
      </c>
      <c r="G4" t="s">
        <v>4</v>
      </c>
      <c r="H4">
        <f t="shared" si="2"/>
        <v>64.491136824999998</v>
      </c>
      <c r="I4">
        <f t="shared" si="3"/>
        <v>55.73912841782797</v>
      </c>
      <c r="N4" s="1">
        <v>63.799016600000002</v>
      </c>
      <c r="O4" s="1">
        <v>19.585967499999999</v>
      </c>
      <c r="P4" s="1">
        <v>125.28407900000001</v>
      </c>
      <c r="Q4" s="1">
        <v>200.73550700000001</v>
      </c>
    </row>
    <row r="5" spans="1:17" x14ac:dyDescent="0.2">
      <c r="A5" t="s">
        <v>3</v>
      </c>
      <c r="B5" s="1">
        <v>144.04363499999999</v>
      </c>
      <c r="C5" s="1">
        <v>60.865253500000001</v>
      </c>
      <c r="D5">
        <f t="shared" si="0"/>
        <v>102.45444424999999</v>
      </c>
      <c r="E5">
        <f t="shared" si="1"/>
        <v>58.815997606771667</v>
      </c>
      <c r="G5" t="s">
        <v>5</v>
      </c>
      <c r="H5">
        <f>AVERAGE(B8:C13)</f>
        <v>328.55735991666666</v>
      </c>
      <c r="I5">
        <f>STDEV(B8:C13)</f>
        <v>77.649219922578141</v>
      </c>
      <c r="N5" s="1">
        <v>78.798396800000006</v>
      </c>
      <c r="O5" s="1">
        <v>60.865253500000001</v>
      </c>
      <c r="P5" s="1">
        <v>226.519565</v>
      </c>
      <c r="Q5" s="1">
        <v>379.57109200000002</v>
      </c>
    </row>
    <row r="6" spans="1:17" x14ac:dyDescent="0.2">
      <c r="A6" t="s">
        <v>57</v>
      </c>
      <c r="B6" s="1">
        <v>166.93525099999999</v>
      </c>
      <c r="C6" s="1">
        <v>125.28407900000001</v>
      </c>
      <c r="D6">
        <f t="shared" si="0"/>
        <v>146.10966500000001</v>
      </c>
      <c r="E6">
        <f t="shared" si="1"/>
        <v>29.451826165567166</v>
      </c>
      <c r="Q6" s="1">
        <v>318.54055599999998</v>
      </c>
    </row>
    <row r="7" spans="1:17" x14ac:dyDescent="0.2">
      <c r="A7" t="s">
        <v>57</v>
      </c>
      <c r="B7" s="1">
        <v>166.93525099999999</v>
      </c>
      <c r="C7" s="1">
        <v>226.519565</v>
      </c>
      <c r="D7">
        <f t="shared" si="0"/>
        <v>196.727408</v>
      </c>
      <c r="E7">
        <f t="shared" si="1"/>
        <v>42.13247248174855</v>
      </c>
      <c r="Q7" s="1">
        <v>417.999256</v>
      </c>
    </row>
    <row r="8" spans="1:17" x14ac:dyDescent="0.2">
      <c r="A8" t="s">
        <v>5</v>
      </c>
      <c r="B8" s="1">
        <v>330.85409700000002</v>
      </c>
      <c r="C8" s="1">
        <v>317.63150300000001</v>
      </c>
      <c r="D8">
        <f t="shared" si="0"/>
        <v>324.24279999999999</v>
      </c>
      <c r="E8">
        <f t="shared" si="1"/>
        <v>9.3497858822765672</v>
      </c>
      <c r="Q8" s="1">
        <v>317.63150300000001</v>
      </c>
    </row>
    <row r="9" spans="1:17" x14ac:dyDescent="0.2">
      <c r="A9" t="s">
        <v>5</v>
      </c>
      <c r="B9" s="1">
        <v>262.59245499999997</v>
      </c>
      <c r="C9" s="1">
        <v>282.50898699999999</v>
      </c>
      <c r="D9">
        <f t="shared" si="0"/>
        <v>272.55072099999995</v>
      </c>
      <c r="E9">
        <f t="shared" si="1"/>
        <v>14.083114834918884</v>
      </c>
      <c r="Q9" s="1">
        <v>282.50898699999999</v>
      </c>
    </row>
    <row r="10" spans="1:17" x14ac:dyDescent="0.2">
      <c r="A10" t="s">
        <v>5</v>
      </c>
      <c r="B10" s="1">
        <v>200.73550700000001</v>
      </c>
      <c r="C10" s="1">
        <v>212.09867399999999</v>
      </c>
      <c r="D10">
        <f t="shared" si="0"/>
        <v>206.4170905</v>
      </c>
      <c r="E10">
        <f t="shared" si="1"/>
        <v>8.0349724414551797</v>
      </c>
      <c r="Q10" s="1">
        <v>212.09867399999999</v>
      </c>
    </row>
    <row r="11" spans="1:17" x14ac:dyDescent="0.2">
      <c r="A11" t="s">
        <v>5</v>
      </c>
      <c r="B11" s="1">
        <v>379.57109200000002</v>
      </c>
      <c r="C11" s="1">
        <v>415.64398199999999</v>
      </c>
      <c r="D11">
        <f t="shared" si="0"/>
        <v>397.60753699999998</v>
      </c>
      <c r="E11">
        <f t="shared" si="1"/>
        <v>25.50738513599638</v>
      </c>
      <c r="Q11" s="1">
        <v>415.64398199999999</v>
      </c>
    </row>
    <row r="12" spans="1:17" x14ac:dyDescent="0.2">
      <c r="A12" t="s">
        <v>5</v>
      </c>
      <c r="B12" s="1">
        <v>318.54055599999998</v>
      </c>
      <c r="C12" s="1">
        <v>383.86843499999998</v>
      </c>
      <c r="D12">
        <f t="shared" si="0"/>
        <v>351.20449550000001</v>
      </c>
      <c r="E12">
        <f t="shared" si="1"/>
        <v>46.193786241434253</v>
      </c>
      <c r="Q12" s="1">
        <v>383.86843499999998</v>
      </c>
    </row>
    <row r="13" spans="1:17" x14ac:dyDescent="0.2">
      <c r="A13" t="s">
        <v>5</v>
      </c>
      <c r="B13" s="1">
        <v>417.999256</v>
      </c>
      <c r="C13" s="1">
        <v>420.64377500000001</v>
      </c>
      <c r="D13">
        <f t="shared" si="0"/>
        <v>419.32151550000003</v>
      </c>
      <c r="E13">
        <f t="shared" si="1"/>
        <v>1.8699573178766693</v>
      </c>
      <c r="Q13" s="1">
        <v>420.64377500000001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3F5D3-0DAC-FC49-8A09-7C8BB6A39917}">
  <dimension ref="A1:I20"/>
  <sheetViews>
    <sheetView workbookViewId="0">
      <selection activeCell="E17" sqref="E17"/>
    </sheetView>
  </sheetViews>
  <sheetFormatPr baseColWidth="10" defaultRowHeight="16" x14ac:dyDescent="0.2"/>
  <sheetData>
    <row r="1" spans="1:9" x14ac:dyDescent="0.2">
      <c r="A1" t="s">
        <v>39</v>
      </c>
    </row>
    <row r="2" spans="1:9" ht="17" thickBot="1" x14ac:dyDescent="0.25"/>
    <row r="3" spans="1:9" x14ac:dyDescent="0.2">
      <c r="A3" s="8" t="s">
        <v>40</v>
      </c>
      <c r="B3" s="8"/>
    </row>
    <row r="4" spans="1:9" x14ac:dyDescent="0.2">
      <c r="A4" t="s">
        <v>41</v>
      </c>
      <c r="B4">
        <v>0.59843653581035572</v>
      </c>
    </row>
    <row r="5" spans="1:9" x14ac:dyDescent="0.2">
      <c r="A5" t="s">
        <v>42</v>
      </c>
      <c r="B5">
        <v>0.35812628739269914</v>
      </c>
    </row>
    <row r="6" spans="1:9" x14ac:dyDescent="0.2">
      <c r="A6" t="s">
        <v>43</v>
      </c>
      <c r="B6">
        <v>0.2840639359380106</v>
      </c>
    </row>
    <row r="7" spans="1:9" x14ac:dyDescent="0.2">
      <c r="A7" t="s">
        <v>44</v>
      </c>
      <c r="B7">
        <v>138.78927956565741</v>
      </c>
    </row>
    <row r="8" spans="1:9" ht="17" thickBot="1" x14ac:dyDescent="0.25">
      <c r="A8" s="5" t="s">
        <v>35</v>
      </c>
      <c r="B8" s="5">
        <v>30</v>
      </c>
    </row>
    <row r="10" spans="1:9" ht="17" thickBot="1" x14ac:dyDescent="0.25">
      <c r="A10" t="s">
        <v>27</v>
      </c>
    </row>
    <row r="11" spans="1:9" x14ac:dyDescent="0.2">
      <c r="A11" s="6"/>
      <c r="B11" s="6" t="s">
        <v>29</v>
      </c>
      <c r="C11" s="6" t="s">
        <v>28</v>
      </c>
      <c r="D11" s="6" t="s">
        <v>30</v>
      </c>
      <c r="E11" s="6" t="s">
        <v>31</v>
      </c>
      <c r="F11" s="6" t="s">
        <v>48</v>
      </c>
    </row>
    <row r="12" spans="1:9" x14ac:dyDescent="0.2">
      <c r="A12" t="s">
        <v>45</v>
      </c>
      <c r="B12">
        <v>3</v>
      </c>
      <c r="C12">
        <v>279429.20903858519</v>
      </c>
      <c r="D12">
        <v>93143.069679528402</v>
      </c>
      <c r="E12">
        <v>4.8354701188741114</v>
      </c>
      <c r="F12">
        <v>8.3387021396691581E-3</v>
      </c>
    </row>
    <row r="13" spans="1:9" x14ac:dyDescent="0.2">
      <c r="A13" t="s">
        <v>46</v>
      </c>
      <c r="B13">
        <v>26</v>
      </c>
      <c r="C13">
        <v>500824.06718120934</v>
      </c>
      <c r="D13">
        <v>19262.464122354206</v>
      </c>
    </row>
    <row r="14" spans="1:9" ht="17" thickBot="1" x14ac:dyDescent="0.25">
      <c r="A14" s="5" t="s">
        <v>33</v>
      </c>
      <c r="B14" s="5">
        <v>29</v>
      </c>
      <c r="C14" s="5">
        <v>780253.27621979453</v>
      </c>
      <c r="D14" s="5"/>
      <c r="E14" s="5"/>
      <c r="F14" s="5"/>
    </row>
    <row r="15" spans="1:9" ht="17" thickBot="1" x14ac:dyDescent="0.25"/>
    <row r="16" spans="1:9" x14ac:dyDescent="0.2">
      <c r="A16" s="6"/>
      <c r="B16" s="6" t="s">
        <v>49</v>
      </c>
      <c r="C16" s="6" t="s">
        <v>44</v>
      </c>
      <c r="D16" s="6" t="s">
        <v>50</v>
      </c>
      <c r="E16" s="6" t="s">
        <v>32</v>
      </c>
      <c r="F16" s="6" t="s">
        <v>51</v>
      </c>
      <c r="G16" s="6" t="s">
        <v>52</v>
      </c>
      <c r="H16" s="6" t="s">
        <v>53</v>
      </c>
      <c r="I16" s="6" t="s">
        <v>54</v>
      </c>
    </row>
    <row r="17" spans="1:9" x14ac:dyDescent="0.2">
      <c r="A17" t="s">
        <v>47</v>
      </c>
      <c r="B17">
        <v>95.560177733333362</v>
      </c>
      <c r="C17">
        <v>144.82638970661515</v>
      </c>
      <c r="D17">
        <v>0.65982572600833478</v>
      </c>
      <c r="E17">
        <v>0.51516863480062725</v>
      </c>
      <c r="F17">
        <v>-202.13472980097924</v>
      </c>
      <c r="G17">
        <v>393.255085267646</v>
      </c>
      <c r="H17">
        <v>-202.13472980097924</v>
      </c>
      <c r="I17">
        <v>393.255085267646</v>
      </c>
    </row>
    <row r="18" spans="1:9" x14ac:dyDescent="0.2">
      <c r="A18" t="s">
        <v>36</v>
      </c>
      <c r="B18">
        <v>8.9800023515151537</v>
      </c>
      <c r="C18">
        <v>23.340886124495896</v>
      </c>
      <c r="D18">
        <v>0.38473270910185287</v>
      </c>
      <c r="E18">
        <v>0.70356458991010828</v>
      </c>
      <c r="F18">
        <v>-38.997876201397119</v>
      </c>
      <c r="G18">
        <v>56.957880904427427</v>
      </c>
      <c r="H18">
        <v>-38.997876201397119</v>
      </c>
      <c r="I18">
        <v>56.957880904427427</v>
      </c>
    </row>
    <row r="19" spans="1:9" x14ac:dyDescent="0.2">
      <c r="A19" t="s">
        <v>37</v>
      </c>
      <c r="B19">
        <v>5.499258341111112</v>
      </c>
      <c r="C19">
        <v>2.2347197094646152</v>
      </c>
      <c r="D19">
        <v>2.4608268848304924</v>
      </c>
      <c r="E19">
        <v>2.0817864960931284E-2</v>
      </c>
      <c r="F19">
        <v>0.90572619119114695</v>
      </c>
      <c r="G19">
        <v>10.092790491031078</v>
      </c>
      <c r="H19">
        <v>0.90572619119114695</v>
      </c>
      <c r="I19">
        <v>10.092790491031078</v>
      </c>
    </row>
    <row r="20" spans="1:9" ht="17" thickBot="1" x14ac:dyDescent="0.25">
      <c r="A20" s="5" t="s">
        <v>34</v>
      </c>
      <c r="B20" s="5">
        <v>-0.37096303020202037</v>
      </c>
      <c r="C20" s="5">
        <v>0.36015769200934261</v>
      </c>
      <c r="D20" s="5">
        <v>-1.0300016865734398</v>
      </c>
      <c r="E20" s="5">
        <v>0.31249623729215198</v>
      </c>
      <c r="F20" s="5">
        <v>-1.111277768680897</v>
      </c>
      <c r="G20" s="5">
        <v>0.36935170827685637</v>
      </c>
      <c r="H20" s="5">
        <v>-1.111277768680897</v>
      </c>
      <c r="I20" s="5">
        <v>0.36935170827685637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A0F4-DD5F-AC49-B65F-DA0E12377D8A}">
  <dimension ref="A1:I19"/>
  <sheetViews>
    <sheetView workbookViewId="0">
      <selection activeCell="E19" sqref="E19"/>
    </sheetView>
  </sheetViews>
  <sheetFormatPr baseColWidth="10" defaultRowHeight="16" x14ac:dyDescent="0.2"/>
  <sheetData>
    <row r="1" spans="1:9" x14ac:dyDescent="0.2">
      <c r="A1" t="s">
        <v>39</v>
      </c>
    </row>
    <row r="2" spans="1:9" ht="17" thickBot="1" x14ac:dyDescent="0.25"/>
    <row r="3" spans="1:9" x14ac:dyDescent="0.2">
      <c r="A3" s="8" t="s">
        <v>40</v>
      </c>
      <c r="B3" s="8"/>
    </row>
    <row r="4" spans="1:9" x14ac:dyDescent="0.2">
      <c r="A4" t="s">
        <v>41</v>
      </c>
      <c r="B4">
        <v>0.57613825198521074</v>
      </c>
    </row>
    <row r="5" spans="1:9" x14ac:dyDescent="0.2">
      <c r="A5" t="s">
        <v>42</v>
      </c>
      <c r="B5">
        <v>0.33193528540057415</v>
      </c>
    </row>
    <row r="6" spans="1:9" x14ac:dyDescent="0.2">
      <c r="A6" t="s">
        <v>43</v>
      </c>
      <c r="B6">
        <v>0.28244901024506114</v>
      </c>
    </row>
    <row r="7" spans="1:9" x14ac:dyDescent="0.2">
      <c r="A7" t="s">
        <v>44</v>
      </c>
      <c r="B7">
        <v>138.94572378810955</v>
      </c>
    </row>
    <row r="8" spans="1:9" ht="17" thickBot="1" x14ac:dyDescent="0.25">
      <c r="A8" s="5" t="s">
        <v>35</v>
      </c>
      <c r="B8" s="5">
        <v>30</v>
      </c>
    </row>
    <row r="10" spans="1:9" ht="17" thickBot="1" x14ac:dyDescent="0.25">
      <c r="A10" t="s">
        <v>27</v>
      </c>
    </row>
    <row r="11" spans="1:9" x14ac:dyDescent="0.2">
      <c r="A11" s="6"/>
      <c r="B11" s="6" t="s">
        <v>29</v>
      </c>
      <c r="C11" s="6" t="s">
        <v>28</v>
      </c>
      <c r="D11" s="6" t="s">
        <v>30</v>
      </c>
      <c r="E11" s="6" t="s">
        <v>31</v>
      </c>
      <c r="F11" s="6" t="s">
        <v>48</v>
      </c>
    </row>
    <row r="12" spans="1:9" x14ac:dyDescent="0.2">
      <c r="A12" t="s">
        <v>45</v>
      </c>
      <c r="B12">
        <v>2</v>
      </c>
      <c r="C12">
        <v>258993.59392675053</v>
      </c>
      <c r="D12">
        <v>129496.79696337527</v>
      </c>
      <c r="E12">
        <v>6.7076231613200106</v>
      </c>
      <c r="F12">
        <v>4.31568968926013E-3</v>
      </c>
    </row>
    <row r="13" spans="1:9" x14ac:dyDescent="0.2">
      <c r="A13" t="s">
        <v>46</v>
      </c>
      <c r="B13">
        <v>27</v>
      </c>
      <c r="C13">
        <v>521259.682293044</v>
      </c>
      <c r="D13">
        <v>19305.91415900163</v>
      </c>
    </row>
    <row r="14" spans="1:9" ht="17" thickBot="1" x14ac:dyDescent="0.25">
      <c r="A14" s="5" t="s">
        <v>33</v>
      </c>
      <c r="B14" s="5">
        <v>29</v>
      </c>
      <c r="C14" s="5">
        <v>780253.27621979453</v>
      </c>
      <c r="D14" s="5"/>
      <c r="E14" s="5"/>
      <c r="F14" s="5"/>
    </row>
    <row r="15" spans="1:9" ht="17" thickBot="1" x14ac:dyDescent="0.25"/>
    <row r="16" spans="1:9" x14ac:dyDescent="0.2">
      <c r="A16" s="6"/>
      <c r="B16" s="6" t="s">
        <v>49</v>
      </c>
      <c r="C16" s="6" t="s">
        <v>44</v>
      </c>
      <c r="D16" s="6" t="s">
        <v>50</v>
      </c>
      <c r="E16" s="6" t="s">
        <v>32</v>
      </c>
      <c r="F16" s="6" t="s">
        <v>51</v>
      </c>
      <c r="G16" s="6" t="s">
        <v>52</v>
      </c>
      <c r="H16" s="6" t="s">
        <v>53</v>
      </c>
      <c r="I16" s="6" t="s">
        <v>54</v>
      </c>
    </row>
    <row r="17" spans="1:9" x14ac:dyDescent="0.2">
      <c r="A17" t="s">
        <v>47</v>
      </c>
      <c r="B17">
        <v>217.97797770000003</v>
      </c>
      <c r="C17">
        <v>82.851222286166006</v>
      </c>
      <c r="D17">
        <v>2.6309566918289953</v>
      </c>
      <c r="E17">
        <v>1.3896823164895064E-2</v>
      </c>
      <c r="F17">
        <v>47.98131148555305</v>
      </c>
      <c r="G17">
        <v>387.97464391444703</v>
      </c>
      <c r="H17">
        <v>47.98131148555305</v>
      </c>
      <c r="I17">
        <v>387.97464391444703</v>
      </c>
    </row>
    <row r="18" spans="1:9" x14ac:dyDescent="0.2">
      <c r="A18" t="s">
        <v>36</v>
      </c>
      <c r="B18">
        <v>-13.277779460606061</v>
      </c>
      <c r="C18">
        <v>8.831969971174253</v>
      </c>
      <c r="D18">
        <v>-1.5033768801232366</v>
      </c>
      <c r="E18">
        <v>0.14434970294538663</v>
      </c>
      <c r="F18">
        <v>-31.399484968098903</v>
      </c>
      <c r="G18">
        <v>4.843926046886784</v>
      </c>
      <c r="H18">
        <v>-31.399484968098903</v>
      </c>
      <c r="I18">
        <v>4.843926046886784</v>
      </c>
    </row>
    <row r="19" spans="1:9" ht="17" thickBot="1" x14ac:dyDescent="0.25">
      <c r="A19" s="5" t="s">
        <v>37</v>
      </c>
      <c r="B19" s="5">
        <v>3.4589616749999998</v>
      </c>
      <c r="C19" s="5">
        <v>1.0356402785770751</v>
      </c>
      <c r="D19" s="5">
        <v>3.3399257894376833</v>
      </c>
      <c r="E19" s="5">
        <v>2.4589332674025354E-3</v>
      </c>
      <c r="F19" s="5">
        <v>1.3340033473194128</v>
      </c>
      <c r="G19" s="5">
        <v>5.5839200026805873</v>
      </c>
      <c r="H19" s="5">
        <v>1.3340033473194128</v>
      </c>
      <c r="I19" s="5">
        <v>5.5839200026805873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8D52-8A06-2642-80EC-AC03CF526BC6}">
  <dimension ref="A1:I32"/>
  <sheetViews>
    <sheetView tabSelected="1" workbookViewId="0">
      <selection activeCell="K11" sqref="K11"/>
    </sheetView>
  </sheetViews>
  <sheetFormatPr baseColWidth="10" defaultRowHeight="16" x14ac:dyDescent="0.2"/>
  <cols>
    <col min="7" max="7" width="15.6640625" customWidth="1"/>
  </cols>
  <sheetData>
    <row r="1" spans="1:9" x14ac:dyDescent="0.2">
      <c r="B1" t="s">
        <v>6</v>
      </c>
      <c r="F1" t="s">
        <v>6</v>
      </c>
    </row>
    <row r="2" spans="1:9" x14ac:dyDescent="0.2">
      <c r="A2" s="1" t="s">
        <v>0</v>
      </c>
      <c r="E2" s="1" t="s">
        <v>36</v>
      </c>
      <c r="F2" t="s">
        <v>37</v>
      </c>
      <c r="G2" t="s">
        <v>34</v>
      </c>
      <c r="H2" t="s">
        <v>38</v>
      </c>
    </row>
    <row r="3" spans="1:9" x14ac:dyDescent="0.2">
      <c r="A3" s="1" t="s">
        <v>16</v>
      </c>
      <c r="B3" s="7">
        <v>220.95671999999999</v>
      </c>
      <c r="C3">
        <v>30</v>
      </c>
      <c r="D3" s="7"/>
      <c r="E3" s="1">
        <v>1</v>
      </c>
      <c r="F3">
        <v>30</v>
      </c>
      <c r="G3" s="7">
        <f>E3*F3</f>
        <v>30</v>
      </c>
      <c r="H3" s="7">
        <v>220.95671999999999</v>
      </c>
      <c r="I3" s="7"/>
    </row>
    <row r="4" spans="1:9" x14ac:dyDescent="0.2">
      <c r="A4" s="1" t="s">
        <v>16</v>
      </c>
      <c r="B4" s="7">
        <v>357.63097900000002</v>
      </c>
      <c r="C4">
        <v>60</v>
      </c>
      <c r="D4" s="7"/>
      <c r="E4" s="1">
        <v>1</v>
      </c>
      <c r="F4">
        <v>60</v>
      </c>
      <c r="G4" s="7">
        <f t="shared" ref="G4:G32" si="0">E4*F4</f>
        <v>60</v>
      </c>
      <c r="H4" s="7">
        <v>357.63097900000002</v>
      </c>
      <c r="I4" s="7"/>
    </row>
    <row r="5" spans="1:9" x14ac:dyDescent="0.2">
      <c r="A5" s="1" t="s">
        <v>16</v>
      </c>
      <c r="B5" s="7">
        <v>467.29580199999998</v>
      </c>
      <c r="C5">
        <v>90</v>
      </c>
      <c r="D5" s="7"/>
      <c r="E5" s="1">
        <v>1</v>
      </c>
      <c r="F5">
        <v>90</v>
      </c>
      <c r="G5" s="7">
        <f t="shared" si="0"/>
        <v>90</v>
      </c>
      <c r="H5" s="7">
        <v>467.29580199999998</v>
      </c>
      <c r="I5" s="7"/>
    </row>
    <row r="6" spans="1:9" x14ac:dyDescent="0.2">
      <c r="A6" s="1" t="s">
        <v>17</v>
      </c>
      <c r="B6" s="7">
        <v>247.74034499999999</v>
      </c>
      <c r="C6">
        <v>30</v>
      </c>
      <c r="D6" s="7"/>
      <c r="E6" s="1">
        <v>2</v>
      </c>
      <c r="F6">
        <v>30</v>
      </c>
      <c r="G6" s="7">
        <f t="shared" si="0"/>
        <v>60</v>
      </c>
      <c r="H6" s="7">
        <v>247.74034499999999</v>
      </c>
      <c r="I6" s="7"/>
    </row>
    <row r="7" spans="1:9" x14ac:dyDescent="0.2">
      <c r="A7" s="1" t="s">
        <v>17</v>
      </c>
      <c r="B7" s="7">
        <v>409.20295800000002</v>
      </c>
      <c r="C7">
        <v>60</v>
      </c>
      <c r="D7" s="7"/>
      <c r="E7" s="1">
        <v>2</v>
      </c>
      <c r="F7">
        <v>60</v>
      </c>
      <c r="G7" s="7">
        <f t="shared" si="0"/>
        <v>120</v>
      </c>
      <c r="H7" s="7">
        <v>409.20295800000002</v>
      </c>
      <c r="I7" s="7"/>
    </row>
    <row r="8" spans="1:9" x14ac:dyDescent="0.2">
      <c r="A8" s="1" t="s">
        <v>17</v>
      </c>
      <c r="B8" s="7">
        <v>541.08463400000005</v>
      </c>
      <c r="C8">
        <v>90</v>
      </c>
      <c r="D8" s="7"/>
      <c r="E8" s="1">
        <v>2</v>
      </c>
      <c r="F8">
        <v>90</v>
      </c>
      <c r="G8" s="7">
        <f t="shared" si="0"/>
        <v>180</v>
      </c>
      <c r="H8" s="7">
        <v>541.08463400000005</v>
      </c>
      <c r="I8" s="7"/>
    </row>
    <row r="9" spans="1:9" x14ac:dyDescent="0.2">
      <c r="A9" s="1" t="s">
        <v>18</v>
      </c>
      <c r="B9" s="7">
        <v>342.22006800000003</v>
      </c>
      <c r="C9">
        <v>30</v>
      </c>
      <c r="D9" s="7"/>
      <c r="E9" s="1">
        <v>3</v>
      </c>
      <c r="F9">
        <v>30</v>
      </c>
      <c r="G9" s="7">
        <f t="shared" si="0"/>
        <v>90</v>
      </c>
      <c r="H9" s="7">
        <v>342.22006800000003</v>
      </c>
      <c r="I9" s="7"/>
    </row>
    <row r="10" spans="1:9" x14ac:dyDescent="0.2">
      <c r="A10" s="1" t="s">
        <v>18</v>
      </c>
      <c r="B10" s="7">
        <v>548.715463</v>
      </c>
      <c r="C10">
        <v>60</v>
      </c>
      <c r="D10" s="7"/>
      <c r="E10" s="1">
        <v>3</v>
      </c>
      <c r="F10">
        <v>60</v>
      </c>
      <c r="G10" s="7">
        <f t="shared" si="0"/>
        <v>180</v>
      </c>
      <c r="H10" s="7">
        <v>548.715463</v>
      </c>
      <c r="I10" s="7"/>
    </row>
    <row r="11" spans="1:9" x14ac:dyDescent="0.2">
      <c r="A11" s="1" t="s">
        <v>18</v>
      </c>
      <c r="B11" s="7">
        <v>706.25302999999997</v>
      </c>
      <c r="C11">
        <v>90</v>
      </c>
      <c r="D11" s="7"/>
      <c r="E11" s="1">
        <v>3</v>
      </c>
      <c r="F11">
        <v>90</v>
      </c>
      <c r="G11" s="7">
        <f t="shared" si="0"/>
        <v>270</v>
      </c>
      <c r="H11" s="7">
        <v>706.25302999999997</v>
      </c>
      <c r="I11" s="7"/>
    </row>
    <row r="12" spans="1:9" x14ac:dyDescent="0.2">
      <c r="A12" s="1" t="s">
        <v>19</v>
      </c>
      <c r="B12" s="7">
        <v>164.919355</v>
      </c>
      <c r="C12">
        <v>30</v>
      </c>
      <c r="D12" s="7"/>
      <c r="E12" s="1">
        <v>4</v>
      </c>
      <c r="F12">
        <v>30</v>
      </c>
      <c r="G12" s="7">
        <f t="shared" si="0"/>
        <v>120</v>
      </c>
      <c r="H12" s="7">
        <v>164.919355</v>
      </c>
      <c r="I12" s="7"/>
    </row>
    <row r="13" spans="1:9" x14ac:dyDescent="0.2">
      <c r="A13" s="1" t="s">
        <v>19</v>
      </c>
      <c r="B13" s="7">
        <v>237.90322599999999</v>
      </c>
      <c r="C13">
        <v>60</v>
      </c>
      <c r="D13" s="7"/>
      <c r="E13" s="1">
        <v>4</v>
      </c>
      <c r="F13">
        <v>60</v>
      </c>
      <c r="G13" s="7">
        <f t="shared" si="0"/>
        <v>240</v>
      </c>
      <c r="H13" s="7">
        <v>237.90322599999999</v>
      </c>
      <c r="I13" s="7"/>
    </row>
    <row r="14" spans="1:9" x14ac:dyDescent="0.2">
      <c r="A14" s="1" t="s">
        <v>19</v>
      </c>
      <c r="B14" s="7">
        <v>297.98387100000002</v>
      </c>
      <c r="C14">
        <v>90</v>
      </c>
      <c r="D14" s="7"/>
      <c r="E14" s="1">
        <v>4</v>
      </c>
      <c r="F14">
        <v>90</v>
      </c>
      <c r="G14" s="7">
        <f t="shared" si="0"/>
        <v>360</v>
      </c>
      <c r="H14" s="7">
        <v>297.98387100000002</v>
      </c>
      <c r="I14" s="7"/>
    </row>
    <row r="15" spans="1:9" x14ac:dyDescent="0.2">
      <c r="A15" s="1" t="s">
        <v>20</v>
      </c>
      <c r="B15" s="7">
        <v>200.29673600000001</v>
      </c>
      <c r="C15" s="7">
        <v>30</v>
      </c>
      <c r="D15" s="7"/>
      <c r="E15" s="1">
        <v>5</v>
      </c>
      <c r="F15" s="7">
        <v>30</v>
      </c>
      <c r="G15" s="7">
        <f t="shared" si="0"/>
        <v>150</v>
      </c>
      <c r="H15" s="7">
        <v>200.29673600000001</v>
      </c>
      <c r="I15" s="7"/>
    </row>
    <row r="16" spans="1:9" x14ac:dyDescent="0.2">
      <c r="A16" s="1" t="s">
        <v>20</v>
      </c>
      <c r="B16" s="7">
        <v>267.06231500000001</v>
      </c>
      <c r="C16" s="7">
        <v>60</v>
      </c>
      <c r="D16" s="7"/>
      <c r="E16" s="1">
        <v>5</v>
      </c>
      <c r="F16" s="7">
        <v>60</v>
      </c>
      <c r="G16" s="7">
        <f t="shared" si="0"/>
        <v>300</v>
      </c>
      <c r="H16" s="7">
        <v>267.06231500000001</v>
      </c>
      <c r="I16" s="7"/>
    </row>
    <row r="17" spans="1:9" x14ac:dyDescent="0.2">
      <c r="A17" s="1" t="s">
        <v>20</v>
      </c>
      <c r="B17" s="7">
        <v>318.99109800000002</v>
      </c>
      <c r="C17" s="7">
        <v>90</v>
      </c>
      <c r="D17" s="7"/>
      <c r="E17" s="1">
        <v>5</v>
      </c>
      <c r="F17" s="7">
        <v>90</v>
      </c>
      <c r="G17" s="7">
        <f t="shared" si="0"/>
        <v>450</v>
      </c>
      <c r="H17" s="7">
        <v>318.99109800000002</v>
      </c>
      <c r="I17" s="7"/>
    </row>
    <row r="18" spans="1:9" x14ac:dyDescent="0.2">
      <c r="A18" s="1" t="s">
        <v>21</v>
      </c>
      <c r="B18" s="7">
        <v>410.86587400000002</v>
      </c>
      <c r="C18" s="7">
        <v>30</v>
      </c>
      <c r="D18" s="7"/>
      <c r="E18" s="1">
        <v>6</v>
      </c>
      <c r="F18" s="7">
        <v>30</v>
      </c>
      <c r="G18" s="7">
        <f t="shared" si="0"/>
        <v>180</v>
      </c>
      <c r="H18" s="7">
        <v>410.86587400000002</v>
      </c>
      <c r="I18" s="7"/>
    </row>
    <row r="19" spans="1:9" x14ac:dyDescent="0.2">
      <c r="A19" s="1" t="s">
        <v>21</v>
      </c>
      <c r="B19" s="7">
        <v>649.40577199999996</v>
      </c>
      <c r="C19" s="7">
        <v>60</v>
      </c>
      <c r="D19" s="7"/>
      <c r="E19" s="1">
        <v>6</v>
      </c>
      <c r="F19" s="7">
        <v>60</v>
      </c>
      <c r="G19" s="7">
        <f t="shared" si="0"/>
        <v>360</v>
      </c>
      <c r="H19" s="7">
        <v>649.40577199999996</v>
      </c>
      <c r="I19" s="7"/>
    </row>
    <row r="20" spans="1:9" x14ac:dyDescent="0.2">
      <c r="A20" s="1" t="s">
        <v>21</v>
      </c>
      <c r="B20" s="7">
        <v>839.55857400000002</v>
      </c>
      <c r="C20" s="7">
        <v>90</v>
      </c>
      <c r="D20" s="7"/>
      <c r="E20" s="1">
        <v>6</v>
      </c>
      <c r="F20" s="7">
        <v>90</v>
      </c>
      <c r="G20" s="7">
        <f t="shared" si="0"/>
        <v>540</v>
      </c>
      <c r="H20" s="7">
        <v>839.55857400000002</v>
      </c>
      <c r="I20" s="7"/>
    </row>
    <row r="21" spans="1:9" x14ac:dyDescent="0.2">
      <c r="A21" s="1" t="s">
        <v>23</v>
      </c>
      <c r="B21" s="7">
        <v>184.55445499999999</v>
      </c>
      <c r="C21" s="7">
        <v>30</v>
      </c>
      <c r="D21" s="7"/>
      <c r="E21" s="1">
        <v>7</v>
      </c>
      <c r="F21" s="7">
        <v>30</v>
      </c>
      <c r="G21" s="7">
        <f t="shared" si="0"/>
        <v>210</v>
      </c>
      <c r="H21" s="7">
        <v>184.55445499999999</v>
      </c>
      <c r="I21" s="7"/>
    </row>
    <row r="22" spans="1:9" x14ac:dyDescent="0.2">
      <c r="A22" s="1" t="s">
        <v>23</v>
      </c>
      <c r="B22" s="7">
        <v>294.25742600000001</v>
      </c>
      <c r="C22" s="7">
        <v>60</v>
      </c>
      <c r="D22" s="7"/>
      <c r="E22" s="1">
        <v>7</v>
      </c>
      <c r="F22" s="7">
        <v>60</v>
      </c>
      <c r="G22" s="7">
        <f t="shared" si="0"/>
        <v>420</v>
      </c>
      <c r="H22" s="7">
        <v>294.25742600000001</v>
      </c>
      <c r="I22" s="7"/>
    </row>
    <row r="23" spans="1:9" x14ac:dyDescent="0.2">
      <c r="A23" s="1" t="s">
        <v>23</v>
      </c>
      <c r="B23" s="7">
        <v>391.28712899999999</v>
      </c>
      <c r="C23" s="7">
        <v>90</v>
      </c>
      <c r="D23" s="7"/>
      <c r="E23" s="1">
        <v>7</v>
      </c>
      <c r="F23" s="7">
        <v>90</v>
      </c>
      <c r="G23" s="7">
        <f t="shared" si="0"/>
        <v>630</v>
      </c>
      <c r="H23" s="7">
        <v>391.28712899999999</v>
      </c>
      <c r="I23" s="7"/>
    </row>
    <row r="24" spans="1:9" x14ac:dyDescent="0.2">
      <c r="A24" s="1" t="s">
        <v>24</v>
      </c>
      <c r="B24" s="7">
        <v>217.24941699999999</v>
      </c>
      <c r="C24" s="7">
        <v>30</v>
      </c>
      <c r="D24" s="7"/>
      <c r="E24" s="1">
        <v>8</v>
      </c>
      <c r="F24" s="7">
        <v>30</v>
      </c>
      <c r="G24" s="7">
        <f t="shared" si="0"/>
        <v>240</v>
      </c>
      <c r="H24" s="7">
        <v>217.24941699999999</v>
      </c>
      <c r="I24" s="7"/>
    </row>
    <row r="25" spans="1:9" x14ac:dyDescent="0.2">
      <c r="A25" s="1" t="s">
        <v>24</v>
      </c>
      <c r="B25" s="7">
        <v>284.84848499999998</v>
      </c>
      <c r="C25" s="7">
        <v>60</v>
      </c>
      <c r="D25" s="7"/>
      <c r="E25" s="1">
        <v>8</v>
      </c>
      <c r="F25" s="7">
        <v>60</v>
      </c>
      <c r="G25" s="7">
        <f t="shared" si="0"/>
        <v>480</v>
      </c>
      <c r="H25" s="7">
        <v>284.84848499999998</v>
      </c>
      <c r="I25" s="7"/>
    </row>
    <row r="26" spans="1:9" x14ac:dyDescent="0.2">
      <c r="A26" s="1" t="s">
        <v>24</v>
      </c>
      <c r="B26" s="7">
        <v>358.04195800000002</v>
      </c>
      <c r="C26" s="7">
        <v>90</v>
      </c>
      <c r="D26" s="7"/>
      <c r="E26" s="1">
        <v>8</v>
      </c>
      <c r="F26" s="7">
        <v>90</v>
      </c>
      <c r="G26" s="7">
        <f t="shared" si="0"/>
        <v>720</v>
      </c>
      <c r="H26" s="7">
        <v>358.04195800000002</v>
      </c>
      <c r="I26" s="7"/>
    </row>
    <row r="27" spans="1:9" x14ac:dyDescent="0.2">
      <c r="A27" s="1" t="s">
        <v>22</v>
      </c>
      <c r="B27" s="7">
        <v>180.36211700000001</v>
      </c>
      <c r="C27" s="7">
        <v>30</v>
      </c>
      <c r="D27" s="7"/>
      <c r="E27" s="1">
        <v>9</v>
      </c>
      <c r="F27" s="7">
        <v>30</v>
      </c>
      <c r="G27" s="7">
        <f t="shared" si="0"/>
        <v>270</v>
      </c>
      <c r="H27" s="7">
        <v>180.36211700000001</v>
      </c>
      <c r="I27" s="7"/>
    </row>
    <row r="28" spans="1:9" x14ac:dyDescent="0.2">
      <c r="A28" s="1" t="s">
        <v>22</v>
      </c>
      <c r="B28" s="7">
        <v>212.395543</v>
      </c>
      <c r="C28" s="7">
        <v>60</v>
      </c>
      <c r="D28" s="7"/>
      <c r="E28" s="1">
        <v>9</v>
      </c>
      <c r="F28" s="7">
        <v>60</v>
      </c>
      <c r="G28" s="7">
        <f t="shared" si="0"/>
        <v>540</v>
      </c>
      <c r="H28" s="7">
        <v>212.395543</v>
      </c>
      <c r="I28" s="7"/>
    </row>
    <row r="29" spans="1:9" x14ac:dyDescent="0.2">
      <c r="A29" s="1" t="s">
        <v>22</v>
      </c>
      <c r="B29" s="7">
        <v>235.376045</v>
      </c>
      <c r="C29" s="7">
        <v>90</v>
      </c>
      <c r="D29" s="7"/>
      <c r="E29" s="1">
        <v>9</v>
      </c>
      <c r="F29" s="7">
        <v>90</v>
      </c>
      <c r="G29" s="7">
        <f t="shared" si="0"/>
        <v>810</v>
      </c>
      <c r="H29" s="7">
        <v>235.376045</v>
      </c>
      <c r="I29" s="7"/>
    </row>
    <row r="30" spans="1:9" x14ac:dyDescent="0.2">
      <c r="A30" s="1" t="s">
        <v>25</v>
      </c>
      <c r="B30" s="7">
        <v>281.77339899999998</v>
      </c>
      <c r="C30" s="7">
        <v>30</v>
      </c>
      <c r="D30" s="7"/>
      <c r="E30" s="1">
        <v>10</v>
      </c>
      <c r="F30" s="7">
        <v>30</v>
      </c>
      <c r="G30" s="7">
        <f t="shared" si="0"/>
        <v>300</v>
      </c>
      <c r="H30" s="7">
        <v>281.77339899999998</v>
      </c>
      <c r="I30" s="7"/>
    </row>
    <row r="31" spans="1:9" x14ac:dyDescent="0.2">
      <c r="A31" s="1" t="s">
        <v>25</v>
      </c>
      <c r="B31" s="7">
        <v>335.96059100000002</v>
      </c>
      <c r="C31" s="7">
        <v>60</v>
      </c>
      <c r="D31" s="7"/>
      <c r="E31" s="1">
        <v>10</v>
      </c>
      <c r="F31" s="7">
        <v>60</v>
      </c>
      <c r="G31" s="7">
        <f t="shared" si="0"/>
        <v>600</v>
      </c>
      <c r="H31" s="7">
        <v>335.96059100000002</v>
      </c>
      <c r="I31" s="7"/>
    </row>
    <row r="32" spans="1:9" x14ac:dyDescent="0.2">
      <c r="A32" s="1" t="s">
        <v>25</v>
      </c>
      <c r="B32">
        <v>370.44335000000001</v>
      </c>
      <c r="C32" s="7">
        <v>90</v>
      </c>
      <c r="E32" s="1">
        <v>10</v>
      </c>
      <c r="F32" s="7">
        <v>90</v>
      </c>
      <c r="G32" s="7">
        <f t="shared" si="0"/>
        <v>900</v>
      </c>
      <c r="H32">
        <v>370.44335000000001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Treated+Control</vt:lpstr>
      <vt:lpstr>Sheet4</vt:lpstr>
      <vt:lpstr>Hemolymph</vt:lpstr>
      <vt:lpstr>Sheet7</vt:lpstr>
      <vt:lpstr>Sheet8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E. Eckhart</dc:creator>
  <cp:lastModifiedBy>Sophia E. Eckhart</cp:lastModifiedBy>
  <dcterms:created xsi:type="dcterms:W3CDTF">2025-05-19T01:40:32Z</dcterms:created>
  <dcterms:modified xsi:type="dcterms:W3CDTF">2025-06-05T02:59:24Z</dcterms:modified>
</cp:coreProperties>
</file>