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440" windowWidth="28800" windowHeight="17980" tabRatio="500" activeTab="2"/>
  </bookViews>
  <sheets>
    <sheet name="C02" sheetId="1" r:id="rId1"/>
    <sheet name="Curved CO2" sheetId="2" r:id="rId2"/>
    <sheet name="T5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7" i="3" l="1"/>
  <c r="X36" i="3"/>
  <c r="X35" i="3"/>
  <c r="X34" i="3"/>
  <c r="U37" i="3"/>
  <c r="U36" i="3"/>
  <c r="U35" i="3"/>
  <c r="U34" i="3"/>
  <c r="R35" i="3"/>
  <c r="R37" i="3"/>
  <c r="R34" i="3"/>
  <c r="R36" i="3"/>
  <c r="O35" i="3"/>
  <c r="O37" i="3"/>
  <c r="O34" i="3"/>
  <c r="O36" i="3"/>
  <c r="L35" i="3"/>
  <c r="L37" i="3"/>
  <c r="L36" i="3"/>
  <c r="L34" i="3"/>
  <c r="I35" i="3"/>
  <c r="I37" i="3"/>
  <c r="I36" i="3"/>
  <c r="I34" i="3"/>
  <c r="AA17" i="2"/>
  <c r="AA19" i="2"/>
  <c r="AE19" i="2"/>
  <c r="AE18" i="2"/>
  <c r="AE17" i="2"/>
  <c r="AE16" i="2"/>
  <c r="AA18" i="2"/>
  <c r="AA16" i="2"/>
  <c r="W19" i="2"/>
  <c r="W18" i="2"/>
  <c r="W17" i="2"/>
  <c r="W16" i="2"/>
  <c r="R19" i="2"/>
  <c r="R18" i="2"/>
  <c r="R17" i="2"/>
  <c r="R16" i="2"/>
  <c r="M18" i="2"/>
  <c r="M17" i="2"/>
  <c r="M16" i="2"/>
  <c r="M15" i="2"/>
  <c r="H18" i="2"/>
  <c r="H17" i="2"/>
  <c r="H16" i="2"/>
  <c r="H15" i="2"/>
  <c r="C18" i="2"/>
  <c r="C17" i="2"/>
  <c r="C16" i="2"/>
  <c r="C15" i="2"/>
  <c r="AE32" i="2"/>
  <c r="AE31" i="2"/>
  <c r="AE30" i="2"/>
  <c r="AE29" i="2"/>
  <c r="AE25" i="2"/>
  <c r="AE24" i="2"/>
  <c r="AE23" i="2"/>
  <c r="AE22" i="2"/>
  <c r="AE12" i="2"/>
  <c r="AE11" i="2"/>
  <c r="AE10" i="2"/>
  <c r="AE9" i="2"/>
  <c r="AE6" i="2"/>
  <c r="AE5" i="2"/>
  <c r="AE4" i="2"/>
  <c r="AE3" i="2"/>
  <c r="AA32" i="2"/>
  <c r="AA31" i="2"/>
  <c r="AA30" i="2"/>
  <c r="AA29" i="2"/>
  <c r="W32" i="2"/>
  <c r="W31" i="2"/>
  <c r="W30" i="2"/>
  <c r="W29" i="2"/>
  <c r="R32" i="2"/>
  <c r="R31" i="2"/>
  <c r="R30" i="2"/>
  <c r="R29" i="2"/>
  <c r="M32" i="2"/>
  <c r="M31" i="2"/>
  <c r="M30" i="2"/>
  <c r="M29" i="2"/>
  <c r="H32" i="2"/>
  <c r="H31" i="2"/>
  <c r="H30" i="2"/>
  <c r="H29" i="2"/>
  <c r="C32" i="2"/>
  <c r="C31" i="2"/>
  <c r="C30" i="2"/>
  <c r="C29" i="2"/>
  <c r="AA25" i="2"/>
  <c r="AA24" i="2"/>
  <c r="AA23" i="2"/>
  <c r="AA22" i="2"/>
  <c r="W25" i="2"/>
  <c r="W24" i="2"/>
  <c r="W23" i="2"/>
  <c r="W22" i="2"/>
  <c r="R25" i="2"/>
  <c r="R24" i="2"/>
  <c r="R23" i="2"/>
  <c r="R22" i="2"/>
  <c r="M25" i="2"/>
  <c r="M24" i="2"/>
  <c r="M23" i="2"/>
  <c r="M22" i="2"/>
  <c r="H25" i="2"/>
  <c r="H24" i="2"/>
  <c r="H23" i="2"/>
  <c r="H22" i="2"/>
  <c r="C25" i="2"/>
  <c r="C24" i="2"/>
  <c r="C23" i="2"/>
  <c r="C22" i="2"/>
  <c r="AA12" i="2"/>
  <c r="AA11" i="2"/>
  <c r="AA10" i="2"/>
  <c r="AA9" i="2"/>
  <c r="AA6" i="2"/>
  <c r="AA5" i="2"/>
  <c r="W5" i="2"/>
  <c r="AA4" i="2"/>
  <c r="W4" i="2"/>
  <c r="AA3" i="2"/>
  <c r="W10" i="2"/>
  <c r="W11" i="2"/>
  <c r="W12" i="2"/>
  <c r="W6" i="2"/>
  <c r="R11" i="2"/>
  <c r="R12" i="2"/>
  <c r="R13" i="2"/>
  <c r="R4" i="2"/>
  <c r="R5" i="2"/>
  <c r="R6" i="2"/>
  <c r="M10" i="2"/>
  <c r="M11" i="2"/>
  <c r="M12" i="2"/>
  <c r="M4" i="2"/>
  <c r="M5" i="2"/>
  <c r="M6" i="2"/>
  <c r="H4" i="2"/>
  <c r="H5" i="2"/>
  <c r="H6" i="2"/>
  <c r="H10" i="2"/>
  <c r="H11" i="2"/>
  <c r="H12" i="2"/>
  <c r="C12" i="2"/>
  <c r="C11" i="2"/>
  <c r="C10" i="2"/>
  <c r="C6" i="2"/>
  <c r="C5" i="2"/>
  <c r="C4" i="2"/>
  <c r="W9" i="2"/>
  <c r="W3" i="2"/>
  <c r="R10" i="2"/>
  <c r="R3" i="2"/>
  <c r="M9" i="2"/>
  <c r="M3" i="2"/>
  <c r="H9" i="2"/>
  <c r="H3" i="2"/>
  <c r="C9" i="2"/>
  <c r="C3" i="2"/>
</calcChain>
</file>

<file path=xl/sharedStrings.xml><?xml version="1.0" encoding="utf-8"?>
<sst xmlns="http://schemas.openxmlformats.org/spreadsheetml/2006/main" count="269" uniqueCount="55">
  <si>
    <t>Date</t>
  </si>
  <si>
    <t>Sample ID</t>
  </si>
  <si>
    <t>CO2 Reading</t>
  </si>
  <si>
    <t>Time Taken</t>
  </si>
  <si>
    <t>T1-1</t>
  </si>
  <si>
    <t>T1-2</t>
  </si>
  <si>
    <t>T1-3</t>
  </si>
  <si>
    <t>T1-4</t>
  </si>
  <si>
    <t>T2-1</t>
  </si>
  <si>
    <t>T2-2</t>
  </si>
  <si>
    <t>T2-3</t>
  </si>
  <si>
    <t>T2-4</t>
  </si>
  <si>
    <t>T3-1</t>
  </si>
  <si>
    <t>T3-2</t>
  </si>
  <si>
    <t>T3-3</t>
  </si>
  <si>
    <t>T3-4</t>
  </si>
  <si>
    <t>T4-1</t>
  </si>
  <si>
    <t>T4-2</t>
  </si>
  <si>
    <t>T4-3</t>
  </si>
  <si>
    <t>T4-4</t>
  </si>
  <si>
    <t>CP-1</t>
  </si>
  <si>
    <t>CP-2</t>
  </si>
  <si>
    <t>CP-3</t>
  </si>
  <si>
    <t>CP-4</t>
  </si>
  <si>
    <t>CN-1</t>
  </si>
  <si>
    <t>CN-2</t>
  </si>
  <si>
    <t>CN-3</t>
  </si>
  <si>
    <t>CN-4</t>
  </si>
  <si>
    <t>Time</t>
  </si>
  <si>
    <t>T5-1</t>
  </si>
  <si>
    <t>T5-2</t>
  </si>
  <si>
    <t>T5-3</t>
  </si>
  <si>
    <t>T5-4</t>
  </si>
  <si>
    <t>CN</t>
  </si>
  <si>
    <t>T1</t>
  </si>
  <si>
    <t>T4</t>
  </si>
  <si>
    <t>Averages of :</t>
  </si>
  <si>
    <t>Expected CO2 ppm peaks</t>
  </si>
  <si>
    <t>High RPF</t>
  </si>
  <si>
    <t>Average</t>
  </si>
  <si>
    <t>Standard deviation</t>
  </si>
  <si>
    <t>SE</t>
  </si>
  <si>
    <t>Low RPF</t>
  </si>
  <si>
    <t>Sterile Control</t>
  </si>
  <si>
    <t>Notes</t>
  </si>
  <si>
    <t>Low</t>
  </si>
  <si>
    <t>High</t>
  </si>
  <si>
    <t>Sterile</t>
  </si>
  <si>
    <t>T2</t>
  </si>
  <si>
    <t>T3</t>
  </si>
  <si>
    <t>25 uL Rpf + 75uL H20</t>
  </si>
  <si>
    <t>50 uL Rpf + 50 uL H20</t>
  </si>
  <si>
    <t>SE    0</t>
  </si>
  <si>
    <t>CO2 Respiration (ppm)</t>
  </si>
  <si>
    <t>Time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</si>
</sst>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b/>
      <sz val="12"/>
      <color theme="1"/>
      <name val="Times New Roman"/>
      <family val="2"/>
    </font>
    <font>
      <sz val="12"/>
      <color rgb="FF000000"/>
      <name val="Times New Roman"/>
      <family val="2"/>
    </font>
    <font>
      <sz val="8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16" fontId="0" fillId="0" borderId="0" xfId="0" applyNumberFormat="1"/>
    <xf numFmtId="16" fontId="3" fillId="0" borderId="0" xfId="0" applyNumberFormat="1" applyFont="1"/>
    <xf numFmtId="16" fontId="0" fillId="0" borderId="0" xfId="0" applyNumberFormat="1" applyFont="1"/>
    <xf numFmtId="16" fontId="4" fillId="0" borderId="0" xfId="0" applyNumberFormat="1" applyFont="1"/>
    <xf numFmtId="0" fontId="0" fillId="0" borderId="2" xfId="0" applyFill="1" applyBorder="1"/>
    <xf numFmtId="21" fontId="0" fillId="0" borderId="3" xfId="0" applyNumberFormat="1" applyBorder="1"/>
    <xf numFmtId="0" fontId="0" fillId="0" borderId="0" xfId="0" applyFill="1" applyBorder="1"/>
    <xf numFmtId="21" fontId="0" fillId="0" borderId="5" xfId="0" applyNumberFormat="1" applyBorder="1"/>
    <xf numFmtId="0" fontId="0" fillId="0" borderId="7" xfId="0" applyBorder="1"/>
    <xf numFmtId="21" fontId="0" fillId="0" borderId="8" xfId="0" applyNumberFormat="1" applyBorder="1"/>
    <xf numFmtId="0" fontId="0" fillId="0" borderId="2" xfId="0" applyBorder="1"/>
    <xf numFmtId="20" fontId="0" fillId="0" borderId="3" xfId="0" applyNumberFormat="1" applyBorder="1"/>
    <xf numFmtId="0" fontId="0" fillId="0" borderId="0" xfId="0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21" fontId="0" fillId="0" borderId="3" xfId="0" applyNumberFormat="1" applyFill="1" applyBorder="1"/>
    <xf numFmtId="21" fontId="0" fillId="0" borderId="5" xfId="0" applyNumberFormat="1" applyFill="1" applyBorder="1"/>
    <xf numFmtId="0" fontId="0" fillId="0" borderId="7" xfId="0" applyFill="1" applyBorder="1"/>
    <xf numFmtId="21" fontId="0" fillId="0" borderId="8" xfId="0" applyNumberFormat="1" applyFill="1" applyBorder="1"/>
    <xf numFmtId="20" fontId="0" fillId="0" borderId="8" xfId="0" applyNumberFormat="1" applyFill="1" applyBorder="1"/>
    <xf numFmtId="0" fontId="0" fillId="3" borderId="1" xfId="0" applyFont="1" applyFill="1" applyBorder="1"/>
    <xf numFmtId="0" fontId="0" fillId="3" borderId="4" xfId="0" applyFont="1" applyFill="1" applyBorder="1"/>
    <xf numFmtId="0" fontId="0" fillId="3" borderId="6" xfId="0" applyFont="1" applyFill="1" applyBorder="1"/>
    <xf numFmtId="0" fontId="0" fillId="0" borderId="2" xfId="0" applyFont="1" applyBorder="1"/>
    <xf numFmtId="21" fontId="0" fillId="0" borderId="3" xfId="0" applyNumberFormat="1" applyFont="1" applyBorder="1"/>
    <xf numFmtId="0" fontId="0" fillId="0" borderId="0" xfId="0" applyFont="1" applyBorder="1"/>
    <xf numFmtId="21" fontId="0" fillId="0" borderId="5" xfId="0" applyNumberFormat="1" applyFont="1" applyBorder="1"/>
    <xf numFmtId="0" fontId="0" fillId="0" borderId="7" xfId="0" applyFont="1" applyBorder="1"/>
    <xf numFmtId="21" fontId="0" fillId="0" borderId="8" xfId="0" applyNumberFormat="1" applyFont="1" applyBorder="1"/>
    <xf numFmtId="0" fontId="4" fillId="0" borderId="0" xfId="0" applyFont="1"/>
    <xf numFmtId="0" fontId="4" fillId="4" borderId="4" xfId="0" applyFont="1" applyFill="1" applyBorder="1"/>
    <xf numFmtId="0" fontId="4" fillId="4" borderId="1" xfId="0" applyFont="1" applyFill="1" applyBorder="1"/>
    <xf numFmtId="0" fontId="4" fillId="4" borderId="6" xfId="0" applyFont="1" applyFill="1" applyBorder="1"/>
    <xf numFmtId="21" fontId="0" fillId="0" borderId="8" xfId="0" applyNumberFormat="1" applyFill="1" applyBorder="1" applyAlignment="1">
      <alignment horizontal="right"/>
    </xf>
  </cellXfs>
  <cellStyles count="5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Average CO2</a:t>
            </a:r>
            <a:r>
              <a:rPr lang="en-US" sz="3000" b="1" baseline="0"/>
              <a:t> Respiration Across Time </a:t>
            </a:r>
            <a:endParaRPr lang="en-US" sz="3000" b="1"/>
          </a:p>
        </c:rich>
      </c:tx>
      <c:layout>
        <c:manualLayout>
          <c:xMode val="edge"/>
          <c:yMode val="edge"/>
          <c:x val="0.0835915338836764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567236913524"/>
          <c:y val="0.1158305467208"/>
          <c:w val="0.873515065806104"/>
          <c:h val="0.694978119599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'Curved CO2'!$AN$5</c:f>
              <c:strCache>
                <c:ptCount val="1"/>
                <c:pt idx="0">
                  <c:v>Low RPF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'Curved CO2'!$AN$12:$AT$12</c:f>
                <c:numCache>
                  <c:formatCode>General</c:formatCode>
                  <c:ptCount val="7"/>
                  <c:pt idx="0">
                    <c:v>5157.054291715026</c:v>
                  </c:pt>
                  <c:pt idx="1">
                    <c:v>1968.951460313693</c:v>
                  </c:pt>
                  <c:pt idx="2">
                    <c:v>5375.178096028967</c:v>
                  </c:pt>
                  <c:pt idx="3">
                    <c:v>4903.332053396061</c:v>
                  </c:pt>
                  <c:pt idx="4">
                    <c:v>1055.471664823625</c:v>
                  </c:pt>
                  <c:pt idx="5">
                    <c:v>4935.7393</c:v>
                  </c:pt>
                  <c:pt idx="6">
                    <c:v>6339.6592</c:v>
                  </c:pt>
                </c:numCache>
              </c:numRef>
            </c:plus>
            <c:minus>
              <c:numRef>
                <c:f>'Curved CO2'!$AN$12:$AT$12</c:f>
                <c:numCache>
                  <c:formatCode>General</c:formatCode>
                  <c:ptCount val="7"/>
                  <c:pt idx="0">
                    <c:v>5157.054291715026</c:v>
                  </c:pt>
                  <c:pt idx="1">
                    <c:v>1968.951460313693</c:v>
                  </c:pt>
                  <c:pt idx="2">
                    <c:v>5375.178096028967</c:v>
                  </c:pt>
                  <c:pt idx="3">
                    <c:v>4903.332053396061</c:v>
                  </c:pt>
                  <c:pt idx="4">
                    <c:v>1055.471664823625</c:v>
                  </c:pt>
                  <c:pt idx="5">
                    <c:v>4935.7393</c:v>
                  </c:pt>
                  <c:pt idx="6">
                    <c:v>6339.6592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'Curved CO2'!$AP$4:$AV$4</c:f>
              <c:numCache>
                <c:formatCode>General</c:formatCode>
                <c:ptCount val="7"/>
                <c:pt idx="0">
                  <c:v>0.0</c:v>
                </c:pt>
                <c:pt idx="1">
                  <c:v>24.0</c:v>
                </c:pt>
                <c:pt idx="2">
                  <c:v>46.0</c:v>
                </c:pt>
                <c:pt idx="3">
                  <c:v>70.0</c:v>
                </c:pt>
                <c:pt idx="4">
                  <c:v>94.0</c:v>
                </c:pt>
                <c:pt idx="5">
                  <c:v>118.0</c:v>
                </c:pt>
                <c:pt idx="6">
                  <c:v>141.0</c:v>
                </c:pt>
              </c:numCache>
            </c:numRef>
          </c:cat>
          <c:val>
            <c:numRef>
              <c:f>'Curved CO2'!$AP$5:$AV$5</c:f>
              <c:numCache>
                <c:formatCode>General</c:formatCode>
                <c:ptCount val="7"/>
                <c:pt idx="0">
                  <c:v>21814.0925</c:v>
                </c:pt>
                <c:pt idx="1">
                  <c:v>14556.3953</c:v>
                </c:pt>
                <c:pt idx="2">
                  <c:v>42391.9395</c:v>
                </c:pt>
                <c:pt idx="3">
                  <c:v>54600.7683</c:v>
                </c:pt>
                <c:pt idx="4">
                  <c:v>36794.971</c:v>
                </c:pt>
                <c:pt idx="5">
                  <c:v>47435.34</c:v>
                </c:pt>
                <c:pt idx="6">
                  <c:v>53583.011</c:v>
                </c:pt>
              </c:numCache>
            </c:numRef>
          </c:val>
        </c:ser>
        <c:ser>
          <c:idx val="1"/>
          <c:order val="1"/>
          <c:tx>
            <c:strRef>
              <c:f>'Curved CO2'!$AN$6</c:f>
              <c:strCache>
                <c:ptCount val="1"/>
                <c:pt idx="0">
                  <c:v>High RPF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'Curved CO2'!$AN$13:$AT$13</c:f>
                <c:numCache>
                  <c:formatCode>General</c:formatCode>
                  <c:ptCount val="7"/>
                  <c:pt idx="0">
                    <c:v>1000.428416620863</c:v>
                  </c:pt>
                  <c:pt idx="1">
                    <c:v>1637.602726596568</c:v>
                  </c:pt>
                  <c:pt idx="2">
                    <c:v>3936.013219475353</c:v>
                  </c:pt>
                  <c:pt idx="3">
                    <c:v>3994.689169689332</c:v>
                  </c:pt>
                  <c:pt idx="4">
                    <c:v>4226.082135395097</c:v>
                  </c:pt>
                  <c:pt idx="5">
                    <c:v>3528.3012</c:v>
                  </c:pt>
                  <c:pt idx="6">
                    <c:v>3983.1057</c:v>
                  </c:pt>
                </c:numCache>
              </c:numRef>
            </c:plus>
            <c:minus>
              <c:numRef>
                <c:f>'Curved CO2'!$AN$13:$AT$13</c:f>
                <c:numCache>
                  <c:formatCode>General</c:formatCode>
                  <c:ptCount val="7"/>
                  <c:pt idx="0">
                    <c:v>1000.428416620863</c:v>
                  </c:pt>
                  <c:pt idx="1">
                    <c:v>1637.602726596568</c:v>
                  </c:pt>
                  <c:pt idx="2">
                    <c:v>3936.013219475353</c:v>
                  </c:pt>
                  <c:pt idx="3">
                    <c:v>3994.689169689332</c:v>
                  </c:pt>
                  <c:pt idx="4">
                    <c:v>4226.082135395097</c:v>
                  </c:pt>
                  <c:pt idx="5">
                    <c:v>3528.3012</c:v>
                  </c:pt>
                  <c:pt idx="6">
                    <c:v>3983.1057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'Curved CO2'!$AP$4:$AV$4</c:f>
              <c:numCache>
                <c:formatCode>General</c:formatCode>
                <c:ptCount val="7"/>
                <c:pt idx="0">
                  <c:v>0.0</c:v>
                </c:pt>
                <c:pt idx="1">
                  <c:v>24.0</c:v>
                </c:pt>
                <c:pt idx="2">
                  <c:v>46.0</c:v>
                </c:pt>
                <c:pt idx="3">
                  <c:v>70.0</c:v>
                </c:pt>
                <c:pt idx="4">
                  <c:v>94.0</c:v>
                </c:pt>
                <c:pt idx="5">
                  <c:v>118.0</c:v>
                </c:pt>
                <c:pt idx="6">
                  <c:v>141.0</c:v>
                </c:pt>
              </c:numCache>
            </c:numRef>
          </c:cat>
          <c:val>
            <c:numRef>
              <c:f>'Curved CO2'!$AP$6:$AV$6</c:f>
              <c:numCache>
                <c:formatCode>General</c:formatCode>
                <c:ptCount val="7"/>
                <c:pt idx="0">
                  <c:v>27056.3368</c:v>
                </c:pt>
                <c:pt idx="1">
                  <c:v>18483.6493</c:v>
                </c:pt>
                <c:pt idx="2">
                  <c:v>50517.0738</c:v>
                </c:pt>
                <c:pt idx="3">
                  <c:v>55214.9108</c:v>
                </c:pt>
                <c:pt idx="4">
                  <c:v>34669.0333</c:v>
                </c:pt>
                <c:pt idx="5">
                  <c:v>45496.157</c:v>
                </c:pt>
                <c:pt idx="6">
                  <c:v>49242.362</c:v>
                </c:pt>
              </c:numCache>
            </c:numRef>
          </c:val>
        </c:ser>
        <c:ser>
          <c:idx val="2"/>
          <c:order val="2"/>
          <c:tx>
            <c:strRef>
              <c:f>'Curved CO2'!$AN$7</c:f>
              <c:strCache>
                <c:ptCount val="1"/>
                <c:pt idx="0">
                  <c:v>Sterile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'Curved CO2'!$AN$14:$BC$14</c:f>
                <c:numCache>
                  <c:formatCode>General</c:formatCode>
                  <c:ptCount val="16"/>
                  <c:pt idx="0">
                    <c:v>52.69028</c:v>
                  </c:pt>
                  <c:pt idx="1">
                    <c:v>502.9782</c:v>
                  </c:pt>
                  <c:pt idx="2">
                    <c:v>1324.9806</c:v>
                  </c:pt>
                  <c:pt idx="3">
                    <c:v>1522.2607</c:v>
                  </c:pt>
                  <c:pt idx="4">
                    <c:v>904.93489</c:v>
                  </c:pt>
                  <c:pt idx="5">
                    <c:v>1074.5597</c:v>
                  </c:pt>
                  <c:pt idx="6">
                    <c:v>1041.9527</c:v>
                  </c:pt>
                </c:numCache>
              </c:numRef>
            </c:plus>
            <c:minus>
              <c:numRef>
                <c:f>'Curved CO2'!$AN$14:$BC$14</c:f>
                <c:numCache>
                  <c:formatCode>General</c:formatCode>
                  <c:ptCount val="16"/>
                  <c:pt idx="0">
                    <c:v>52.69028</c:v>
                  </c:pt>
                  <c:pt idx="1">
                    <c:v>502.9782</c:v>
                  </c:pt>
                  <c:pt idx="2">
                    <c:v>1324.9806</c:v>
                  </c:pt>
                  <c:pt idx="3">
                    <c:v>1522.2607</c:v>
                  </c:pt>
                  <c:pt idx="4">
                    <c:v>904.93489</c:v>
                  </c:pt>
                  <c:pt idx="5">
                    <c:v>1074.5597</c:v>
                  </c:pt>
                  <c:pt idx="6">
                    <c:v>1041.9527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'Curved CO2'!$AP$4:$AV$4</c:f>
              <c:numCache>
                <c:formatCode>General</c:formatCode>
                <c:ptCount val="7"/>
                <c:pt idx="0">
                  <c:v>0.0</c:v>
                </c:pt>
                <c:pt idx="1">
                  <c:v>24.0</c:v>
                </c:pt>
                <c:pt idx="2">
                  <c:v>46.0</c:v>
                </c:pt>
                <c:pt idx="3">
                  <c:v>70.0</c:v>
                </c:pt>
                <c:pt idx="4">
                  <c:v>94.0</c:v>
                </c:pt>
                <c:pt idx="5">
                  <c:v>118.0</c:v>
                </c:pt>
                <c:pt idx="6">
                  <c:v>141.0</c:v>
                </c:pt>
              </c:numCache>
            </c:numRef>
          </c:cat>
          <c:val>
            <c:numRef>
              <c:f>'Curved CO2'!$AP$7:$AV$7</c:f>
              <c:numCache>
                <c:formatCode>General</c:formatCode>
                <c:ptCount val="7"/>
                <c:pt idx="0">
                  <c:v>3085.19125</c:v>
                </c:pt>
                <c:pt idx="1">
                  <c:v>2409.15625</c:v>
                </c:pt>
                <c:pt idx="2">
                  <c:v>4167.69075</c:v>
                </c:pt>
                <c:pt idx="3">
                  <c:v>3720.1555</c:v>
                </c:pt>
                <c:pt idx="4">
                  <c:v>2593.88175</c:v>
                </c:pt>
                <c:pt idx="5">
                  <c:v>3730.1518</c:v>
                </c:pt>
                <c:pt idx="6">
                  <c:v>3549.977</c:v>
                </c:pt>
              </c:numCache>
            </c:numRef>
          </c:val>
        </c:ser>
        <c:ser>
          <c:idx val="3"/>
          <c:order val="3"/>
          <c:tx>
            <c:strRef>
              <c:f>'Curved CO2'!$AN$8</c:f>
              <c:strCache>
                <c:ptCount val="1"/>
                <c:pt idx="0">
                  <c:v>T2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'Curved CO2'!$AN$16:$AT$16</c:f>
                <c:numCache>
                  <c:formatCode>General</c:formatCode>
                  <c:ptCount val="7"/>
                  <c:pt idx="0">
                    <c:v>1981.3364</c:v>
                  </c:pt>
                  <c:pt idx="1">
                    <c:v>1640.9602</c:v>
                  </c:pt>
                  <c:pt idx="2">
                    <c:v>5535.7056</c:v>
                  </c:pt>
                  <c:pt idx="3">
                    <c:v>4979.7022</c:v>
                  </c:pt>
                  <c:pt idx="4">
                    <c:v>2314.4623</c:v>
                  </c:pt>
                  <c:pt idx="5">
                    <c:v>6664.2576</c:v>
                  </c:pt>
                  <c:pt idx="6">
                    <c:v>11061.407</c:v>
                  </c:pt>
                </c:numCache>
              </c:numRef>
            </c:plus>
            <c:minus>
              <c:numRef>
                <c:f>'Curved CO2'!$AN$16:$AT$16</c:f>
                <c:numCache>
                  <c:formatCode>General</c:formatCode>
                  <c:ptCount val="7"/>
                  <c:pt idx="0">
                    <c:v>1981.3364</c:v>
                  </c:pt>
                  <c:pt idx="1">
                    <c:v>1640.9602</c:v>
                  </c:pt>
                  <c:pt idx="2">
                    <c:v>5535.7056</c:v>
                  </c:pt>
                  <c:pt idx="3">
                    <c:v>4979.7022</c:v>
                  </c:pt>
                  <c:pt idx="4">
                    <c:v>2314.4623</c:v>
                  </c:pt>
                  <c:pt idx="5">
                    <c:v>6664.2576</c:v>
                  </c:pt>
                  <c:pt idx="6">
                    <c:v>11061.407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cat>
            <c:numRef>
              <c:f>'Curved CO2'!$AP$4:$AV$4</c:f>
              <c:numCache>
                <c:formatCode>General</c:formatCode>
                <c:ptCount val="7"/>
                <c:pt idx="0">
                  <c:v>0.0</c:v>
                </c:pt>
                <c:pt idx="1">
                  <c:v>24.0</c:v>
                </c:pt>
                <c:pt idx="2">
                  <c:v>46.0</c:v>
                </c:pt>
                <c:pt idx="3">
                  <c:v>70.0</c:v>
                </c:pt>
                <c:pt idx="4">
                  <c:v>94.0</c:v>
                </c:pt>
                <c:pt idx="5">
                  <c:v>118.0</c:v>
                </c:pt>
                <c:pt idx="6">
                  <c:v>141.0</c:v>
                </c:pt>
              </c:numCache>
            </c:numRef>
          </c:cat>
          <c:val>
            <c:numRef>
              <c:f>'Curved CO2'!$AP$8:$AV$8</c:f>
              <c:numCache>
                <c:formatCode>General</c:formatCode>
                <c:ptCount val="7"/>
                <c:pt idx="0">
                  <c:v>29677.67</c:v>
                </c:pt>
                <c:pt idx="1">
                  <c:v>20010.41</c:v>
                </c:pt>
                <c:pt idx="2">
                  <c:v>58473.492</c:v>
                </c:pt>
                <c:pt idx="3">
                  <c:v>68440.17</c:v>
                </c:pt>
                <c:pt idx="4">
                  <c:v>50266.767</c:v>
                </c:pt>
                <c:pt idx="5">
                  <c:v>55813.422</c:v>
                </c:pt>
                <c:pt idx="6">
                  <c:v>58471.045</c:v>
                </c:pt>
              </c:numCache>
            </c:numRef>
          </c:val>
        </c:ser>
        <c:ser>
          <c:idx val="4"/>
          <c:order val="4"/>
          <c:tx>
            <c:strRef>
              <c:f>'Curved CO2'!$AN$9</c:f>
              <c:strCache>
                <c:ptCount val="1"/>
                <c:pt idx="0">
                  <c:v>T3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'Curved CO2'!$AN$17:$AT$17</c:f>
                <c:numCache>
                  <c:formatCode>General</c:formatCode>
                  <c:ptCount val="7"/>
                  <c:pt idx="0">
                    <c:v>2921.2591</c:v>
                  </c:pt>
                  <c:pt idx="1">
                    <c:v>2309.2425</c:v>
                  </c:pt>
                  <c:pt idx="2">
                    <c:v>5567.7728</c:v>
                  </c:pt>
                  <c:pt idx="3">
                    <c:v>4043.6443</c:v>
                  </c:pt>
                  <c:pt idx="4">
                    <c:v>1988.1979</c:v>
                  </c:pt>
                  <c:pt idx="5">
                    <c:v>6606.3622</c:v>
                  </c:pt>
                  <c:pt idx="6">
                    <c:v>11376.931</c:v>
                  </c:pt>
                </c:numCache>
              </c:numRef>
            </c:plus>
            <c:minus>
              <c:numRef>
                <c:f>'Curved CO2'!$AN$17:$AT$17</c:f>
                <c:numCache>
                  <c:formatCode>General</c:formatCode>
                  <c:ptCount val="7"/>
                  <c:pt idx="0">
                    <c:v>2921.2591</c:v>
                  </c:pt>
                  <c:pt idx="1">
                    <c:v>2309.2425</c:v>
                  </c:pt>
                  <c:pt idx="2">
                    <c:v>5567.7728</c:v>
                  </c:pt>
                  <c:pt idx="3">
                    <c:v>4043.6443</c:v>
                  </c:pt>
                  <c:pt idx="4">
                    <c:v>1988.1979</c:v>
                  </c:pt>
                  <c:pt idx="5">
                    <c:v>6606.3622</c:v>
                  </c:pt>
                  <c:pt idx="6">
                    <c:v>11376.931</c:v>
                  </c:pt>
                </c:numCache>
              </c:numRef>
            </c:minu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cat>
            <c:numRef>
              <c:f>'Curved CO2'!$AP$4:$AV$4</c:f>
              <c:numCache>
                <c:formatCode>General</c:formatCode>
                <c:ptCount val="7"/>
                <c:pt idx="0">
                  <c:v>0.0</c:v>
                </c:pt>
                <c:pt idx="1">
                  <c:v>24.0</c:v>
                </c:pt>
                <c:pt idx="2">
                  <c:v>46.0</c:v>
                </c:pt>
                <c:pt idx="3">
                  <c:v>70.0</c:v>
                </c:pt>
                <c:pt idx="4">
                  <c:v>94.0</c:v>
                </c:pt>
                <c:pt idx="5">
                  <c:v>118.0</c:v>
                </c:pt>
                <c:pt idx="6">
                  <c:v>141.0</c:v>
                </c:pt>
              </c:numCache>
            </c:numRef>
          </c:cat>
          <c:val>
            <c:numRef>
              <c:f>'Curved CO2'!$AP$9:$AV$9</c:f>
              <c:numCache>
                <c:formatCode>General</c:formatCode>
                <c:ptCount val="7"/>
                <c:pt idx="0">
                  <c:v>25176.656</c:v>
                </c:pt>
                <c:pt idx="1">
                  <c:v>17662.401</c:v>
                </c:pt>
                <c:pt idx="2">
                  <c:v>50090.41</c:v>
                </c:pt>
                <c:pt idx="3">
                  <c:v>56316.829</c:v>
                </c:pt>
                <c:pt idx="4">
                  <c:v>34437.516</c:v>
                </c:pt>
                <c:pt idx="5">
                  <c:v>39497.129</c:v>
                </c:pt>
                <c:pt idx="6">
                  <c:v>41693.306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640952"/>
        <c:axId val="2094362680"/>
      </c:barChart>
      <c:catAx>
        <c:axId val="20946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(hr)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62680"/>
        <c:crosses val="autoZero"/>
        <c:auto val="1"/>
        <c:lblAlgn val="ctr"/>
        <c:lblOffset val="100"/>
        <c:noMultiLvlLbl val="0"/>
      </c:catAx>
      <c:valAx>
        <c:axId val="20943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CO2 Respired</a:t>
                </a:r>
                <a:r>
                  <a:rPr lang="en-US" sz="2000" baseline="0"/>
                  <a:t> (ppm</a:t>
                </a:r>
                <a:r>
                  <a:rPr lang="en-US" baseline="0"/>
                  <a:t>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4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744509085142"/>
          <c:y val="0.933689272458637"/>
          <c:w val="0.539611877938104"/>
          <c:h val="0.0586170498103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Soil</a:t>
            </a:r>
            <a:r>
              <a:rPr lang="en-US" baseline="0"/>
              <a:t> Mesocosm Experiment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'T5'!$J$7</c:f>
              <c:strCache>
                <c:ptCount val="1"/>
                <c:pt idx="0">
                  <c:v>Time (hr)</c:v>
                </c:pt>
              </c:strCache>
            </c:strRef>
          </c:tx>
          <c:invertIfNegative val="0"/>
          <c:cat>
            <c:numRef>
              <c:f>'T5'!$J$8:$J$13</c:f>
              <c:numCache>
                <c:formatCode>General</c:formatCode>
                <c:ptCount val="6"/>
                <c:pt idx="0">
                  <c:v>0.0</c:v>
                </c:pt>
                <c:pt idx="1">
                  <c:v>24.0</c:v>
                </c:pt>
                <c:pt idx="2">
                  <c:v>47.0</c:v>
                </c:pt>
                <c:pt idx="3">
                  <c:v>68.0</c:v>
                </c:pt>
                <c:pt idx="4">
                  <c:v>93.0</c:v>
                </c:pt>
                <c:pt idx="5">
                  <c:v>119.0</c:v>
                </c:pt>
              </c:numCache>
            </c:numRef>
          </c:cat>
          <c:val>
            <c:numRef>
              <c:f>'T5'!$J$8:$J$13</c:f>
              <c:numCache>
                <c:formatCode>General</c:formatCode>
                <c:ptCount val="6"/>
                <c:pt idx="0">
                  <c:v>0.0</c:v>
                </c:pt>
                <c:pt idx="1">
                  <c:v>24.0</c:v>
                </c:pt>
                <c:pt idx="2">
                  <c:v>47.0</c:v>
                </c:pt>
                <c:pt idx="3">
                  <c:v>68.0</c:v>
                </c:pt>
                <c:pt idx="4">
                  <c:v>93.0</c:v>
                </c:pt>
                <c:pt idx="5">
                  <c:v>119.0</c:v>
                </c:pt>
              </c:numCache>
            </c:numRef>
          </c:val>
        </c:ser>
        <c:ser>
          <c:idx val="1"/>
          <c:order val="1"/>
          <c:tx>
            <c:strRef>
              <c:f>'T5'!$K$7</c:f>
              <c:strCache>
                <c:ptCount val="1"/>
                <c:pt idx="0">
                  <c:v>CO2 Respiration (ppm)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'T5'!$L$6:$Q$6</c:f>
                <c:numCache>
                  <c:formatCode>General</c:formatCode>
                  <c:ptCount val="6"/>
                  <c:pt idx="0">
                    <c:v>681.932829</c:v>
                  </c:pt>
                  <c:pt idx="1">
                    <c:v>4325.06967</c:v>
                  </c:pt>
                  <c:pt idx="2">
                    <c:v>10726.4135</c:v>
                  </c:pt>
                  <c:pt idx="3">
                    <c:v>15134.5351</c:v>
                  </c:pt>
                  <c:pt idx="4">
                    <c:v>18442.8117</c:v>
                  </c:pt>
                  <c:pt idx="5">
                    <c:v>19064.2427</c:v>
                  </c:pt>
                </c:numCache>
              </c:numRef>
            </c:plus>
            <c:minus>
              <c:numRef>
                <c:f>'T5'!$L$6:$Q$6</c:f>
                <c:numCache>
                  <c:formatCode>General</c:formatCode>
                  <c:ptCount val="6"/>
                  <c:pt idx="0">
                    <c:v>681.932829</c:v>
                  </c:pt>
                  <c:pt idx="1">
                    <c:v>4325.06967</c:v>
                  </c:pt>
                  <c:pt idx="2">
                    <c:v>10726.4135</c:v>
                  </c:pt>
                  <c:pt idx="3">
                    <c:v>15134.5351</c:v>
                  </c:pt>
                  <c:pt idx="4">
                    <c:v>18442.8117</c:v>
                  </c:pt>
                  <c:pt idx="5">
                    <c:v>19064.2427</c:v>
                  </c:pt>
                </c:numCache>
              </c:numRef>
            </c:minus>
          </c:errBars>
          <c:cat>
            <c:numRef>
              <c:f>'T5'!$J$8:$J$13</c:f>
              <c:numCache>
                <c:formatCode>General</c:formatCode>
                <c:ptCount val="6"/>
                <c:pt idx="0">
                  <c:v>0.0</c:v>
                </c:pt>
                <c:pt idx="1">
                  <c:v>24.0</c:v>
                </c:pt>
                <c:pt idx="2">
                  <c:v>47.0</c:v>
                </c:pt>
                <c:pt idx="3">
                  <c:v>68.0</c:v>
                </c:pt>
                <c:pt idx="4">
                  <c:v>93.0</c:v>
                </c:pt>
                <c:pt idx="5">
                  <c:v>119.0</c:v>
                </c:pt>
              </c:numCache>
            </c:numRef>
          </c:cat>
          <c:val>
            <c:numRef>
              <c:f>'T5'!$K$8:$K$13</c:f>
              <c:numCache>
                <c:formatCode>General</c:formatCode>
                <c:ptCount val="6"/>
                <c:pt idx="0">
                  <c:v>29259.1608</c:v>
                </c:pt>
                <c:pt idx="1">
                  <c:v>38912.1848</c:v>
                </c:pt>
                <c:pt idx="2">
                  <c:v>39902.3628</c:v>
                </c:pt>
                <c:pt idx="3">
                  <c:v>42811.4028</c:v>
                </c:pt>
                <c:pt idx="4">
                  <c:v>34647.891</c:v>
                </c:pt>
                <c:pt idx="5">
                  <c:v>3637.8238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70024"/>
        <c:axId val="2094416088"/>
      </c:barChart>
      <c:catAx>
        <c:axId val="209467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416088"/>
        <c:crosses val="autoZero"/>
        <c:auto val="1"/>
        <c:lblAlgn val="ctr"/>
        <c:lblOffset val="100"/>
        <c:noMultiLvlLbl val="0"/>
      </c:catAx>
      <c:valAx>
        <c:axId val="2094416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67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99290</xdr:colOff>
      <xdr:row>18</xdr:row>
      <xdr:rowOff>88900</xdr:rowOff>
    </xdr:from>
    <xdr:to>
      <xdr:col>42</xdr:col>
      <xdr:colOff>584199</xdr:colOff>
      <xdr:row>48</xdr:row>
      <xdr:rowOff>33482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15</xdr:row>
      <xdr:rowOff>152400</xdr:rowOff>
    </xdr:from>
    <xdr:to>
      <xdr:col>13</xdr:col>
      <xdr:colOff>520700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A100" workbookViewId="0">
      <selection activeCell="I164" sqref="I164"/>
    </sheetView>
  </sheetViews>
  <sheetFormatPr baseColWidth="10" defaultColWidth="10.6640625" defaultRowHeight="15" x14ac:dyDescent="0.75"/>
  <cols>
    <col min="1" max="1" width="17.5" customWidth="1"/>
    <col min="2" max="2" width="19.6640625" customWidth="1"/>
    <col min="3" max="3" width="19.1640625" customWidth="1"/>
    <col min="4" max="4" width="19.5" customWidth="1"/>
    <col min="5" max="5" width="22.6640625" customWidth="1"/>
    <col min="6" max="6" width="19.5" customWidth="1"/>
    <col min="8" max="8" width="15" customWidth="1"/>
    <col min="9" max="9" width="16" customWidth="1"/>
    <col min="10" max="10" width="14.1640625" customWidth="1"/>
  </cols>
  <sheetData>
    <row r="1" spans="1:7">
      <c r="A1" t="s">
        <v>0</v>
      </c>
      <c r="B1" t="s">
        <v>28</v>
      </c>
      <c r="C1" t="s">
        <v>1</v>
      </c>
      <c r="D1" t="s">
        <v>2</v>
      </c>
      <c r="E1" t="s">
        <v>37</v>
      </c>
      <c r="F1" t="s">
        <v>3</v>
      </c>
      <c r="G1" t="s">
        <v>44</v>
      </c>
    </row>
    <row r="2" spans="1:7">
      <c r="A2" s="1">
        <v>42525</v>
      </c>
      <c r="B2">
        <v>0</v>
      </c>
      <c r="C2" s="14" t="s">
        <v>4</v>
      </c>
      <c r="D2" s="5">
        <v>660.69</v>
      </c>
      <c r="E2" s="11">
        <v>22335.471000000001</v>
      </c>
      <c r="F2" s="20">
        <v>0.75135416666666666</v>
      </c>
    </row>
    <row r="3" spans="1:7">
      <c r="A3" s="1">
        <v>42525</v>
      </c>
      <c r="B3">
        <v>0</v>
      </c>
      <c r="C3" s="15" t="s">
        <v>5</v>
      </c>
      <c r="D3" s="7">
        <v>712</v>
      </c>
      <c r="E3" s="13">
        <v>24068.949000000001</v>
      </c>
      <c r="F3" s="21">
        <v>0.75217592592592597</v>
      </c>
    </row>
    <row r="4" spans="1:7">
      <c r="A4" s="1">
        <v>42525</v>
      </c>
      <c r="B4">
        <v>0</v>
      </c>
      <c r="C4" s="15" t="s">
        <v>6</v>
      </c>
      <c r="D4" s="7">
        <v>921.69</v>
      </c>
      <c r="E4" s="13">
        <v>31153.205000000002</v>
      </c>
      <c r="F4" s="21">
        <v>0.75270833333333342</v>
      </c>
    </row>
    <row r="5" spans="1:7">
      <c r="A5" s="1">
        <v>42525</v>
      </c>
      <c r="B5">
        <v>0</v>
      </c>
      <c r="C5" s="16" t="s">
        <v>7</v>
      </c>
      <c r="D5" s="22">
        <v>290</v>
      </c>
      <c r="E5" s="9">
        <v>9985.2369999999992</v>
      </c>
      <c r="F5" s="38">
        <v>0.75328703703703714</v>
      </c>
    </row>
    <row r="6" spans="1:7">
      <c r="A6" s="1">
        <v>42525</v>
      </c>
      <c r="B6">
        <v>0</v>
      </c>
      <c r="C6" s="14" t="s">
        <v>8</v>
      </c>
      <c r="D6" s="5">
        <v>858.38</v>
      </c>
      <c r="E6" s="11">
        <v>29014.312999999998</v>
      </c>
      <c r="F6" s="20">
        <v>0.75395833333333329</v>
      </c>
    </row>
    <row r="7" spans="1:7">
      <c r="A7" s="1">
        <v>42525</v>
      </c>
      <c r="B7">
        <v>0</v>
      </c>
      <c r="C7" s="15" t="s">
        <v>9</v>
      </c>
      <c r="D7" s="7">
        <v>798.8</v>
      </c>
      <c r="E7" s="13">
        <v>27001.437000000002</v>
      </c>
      <c r="F7" s="21">
        <v>0.75474537037037026</v>
      </c>
    </row>
    <row r="8" spans="1:7">
      <c r="A8" s="1">
        <v>42525</v>
      </c>
      <c r="B8">
        <v>0</v>
      </c>
      <c r="C8" s="15" t="s">
        <v>10</v>
      </c>
      <c r="D8" s="7">
        <v>1025.95</v>
      </c>
      <c r="E8" s="13">
        <v>34675.569000000003</v>
      </c>
      <c r="F8" s="21">
        <v>0.75554398148148139</v>
      </c>
    </row>
    <row r="9" spans="1:7">
      <c r="A9" s="1">
        <v>42525</v>
      </c>
      <c r="B9">
        <v>0</v>
      </c>
      <c r="C9" s="16" t="s">
        <v>11</v>
      </c>
      <c r="D9" s="22">
        <v>828.93</v>
      </c>
      <c r="E9" s="9">
        <v>28019.362000000001</v>
      </c>
      <c r="F9" s="24">
        <v>0.75604166666666661</v>
      </c>
    </row>
    <row r="10" spans="1:7">
      <c r="A10" s="1">
        <v>42525</v>
      </c>
      <c r="B10">
        <v>0</v>
      </c>
      <c r="C10" s="14" t="s">
        <v>12</v>
      </c>
      <c r="D10" s="5">
        <v>618.71</v>
      </c>
      <c r="E10" s="11">
        <v>20917.201000000001</v>
      </c>
      <c r="F10" s="20">
        <v>0.75672453703703713</v>
      </c>
    </row>
    <row r="11" spans="1:7">
      <c r="A11" s="1">
        <v>42525</v>
      </c>
      <c r="B11">
        <v>0</v>
      </c>
      <c r="C11" s="15" t="s">
        <v>13</v>
      </c>
      <c r="D11" s="7">
        <v>919.47</v>
      </c>
      <c r="E11" s="13">
        <v>31078.203000000001</v>
      </c>
      <c r="F11" s="21">
        <v>0.75748842592592591</v>
      </c>
    </row>
    <row r="12" spans="1:7">
      <c r="A12" s="1">
        <v>42525</v>
      </c>
      <c r="B12">
        <v>0</v>
      </c>
      <c r="C12" s="15" t="s">
        <v>14</v>
      </c>
      <c r="D12" s="7">
        <v>621.24</v>
      </c>
      <c r="E12" s="13">
        <v>21002.674999999999</v>
      </c>
      <c r="F12" s="21">
        <v>0.75805555555555548</v>
      </c>
    </row>
    <row r="13" spans="1:7">
      <c r="A13" s="1">
        <v>42525</v>
      </c>
      <c r="B13">
        <v>0</v>
      </c>
      <c r="C13" s="16" t="s">
        <v>15</v>
      </c>
      <c r="D13" s="22">
        <v>819.73</v>
      </c>
      <c r="E13" s="9">
        <v>27708.544999999998</v>
      </c>
      <c r="F13" s="23">
        <v>0.75853009259259263</v>
      </c>
    </row>
    <row r="14" spans="1:7">
      <c r="A14" s="2">
        <v>42525</v>
      </c>
      <c r="B14">
        <v>0</v>
      </c>
      <c r="C14" s="14" t="s">
        <v>16</v>
      </c>
      <c r="D14" s="5">
        <v>870.7</v>
      </c>
      <c r="E14" s="11">
        <v>29430.537</v>
      </c>
      <c r="F14" s="20">
        <v>0.75899305555555552</v>
      </c>
    </row>
    <row r="15" spans="1:7">
      <c r="A15" s="1">
        <v>42525</v>
      </c>
      <c r="B15">
        <v>0</v>
      </c>
      <c r="C15" s="15" t="s">
        <v>17</v>
      </c>
      <c r="D15" s="7">
        <v>776.42</v>
      </c>
      <c r="E15" s="13">
        <v>26245.342000000001</v>
      </c>
      <c r="F15" s="21">
        <v>0.75945601851851852</v>
      </c>
    </row>
    <row r="16" spans="1:7">
      <c r="A16" s="1">
        <v>42525</v>
      </c>
      <c r="B16">
        <v>0</v>
      </c>
      <c r="C16" s="15" t="s">
        <v>18</v>
      </c>
      <c r="D16" s="7">
        <v>751.73</v>
      </c>
      <c r="E16" s="13">
        <v>25411.204000000002</v>
      </c>
      <c r="F16" s="21">
        <v>0.75998842592592597</v>
      </c>
    </row>
    <row r="17" spans="1:6">
      <c r="A17" s="1">
        <v>42525</v>
      </c>
      <c r="B17">
        <v>0</v>
      </c>
      <c r="C17" s="16" t="s">
        <v>19</v>
      </c>
      <c r="D17" s="22">
        <v>802.85</v>
      </c>
      <c r="E17" s="9">
        <v>27138.263999999999</v>
      </c>
      <c r="F17" s="23">
        <v>0.76077546296296295</v>
      </c>
    </row>
    <row r="18" spans="1:6">
      <c r="A18" s="1">
        <v>42525</v>
      </c>
      <c r="B18">
        <v>0</v>
      </c>
      <c r="C18" s="17" t="s">
        <v>20</v>
      </c>
      <c r="D18" s="5">
        <v>92.84</v>
      </c>
      <c r="E18" s="11">
        <v>3150.9859999999999</v>
      </c>
      <c r="F18" s="20">
        <v>0.76137731481481474</v>
      </c>
    </row>
    <row r="19" spans="1:6">
      <c r="A19" s="1">
        <v>42525</v>
      </c>
      <c r="B19">
        <v>0</v>
      </c>
      <c r="C19" s="18" t="s">
        <v>21</v>
      </c>
      <c r="D19" s="7">
        <v>95.85</v>
      </c>
      <c r="E19" s="13">
        <v>3252.6779999999999</v>
      </c>
      <c r="F19" s="21">
        <v>0.7618287037037037</v>
      </c>
    </row>
    <row r="20" spans="1:6">
      <c r="A20" s="1">
        <v>42525</v>
      </c>
      <c r="B20">
        <v>0</v>
      </c>
      <c r="C20" s="18" t="s">
        <v>22</v>
      </c>
      <c r="D20" s="7">
        <v>84.7</v>
      </c>
      <c r="E20" s="13">
        <v>2875.9810000000002</v>
      </c>
      <c r="F20" s="21">
        <v>0.7622916666666667</v>
      </c>
    </row>
    <row r="21" spans="1:6">
      <c r="A21" s="1">
        <v>42525</v>
      </c>
      <c r="B21">
        <v>0</v>
      </c>
      <c r="C21" s="19" t="s">
        <v>23</v>
      </c>
      <c r="D21" s="22">
        <v>90.18</v>
      </c>
      <c r="E21" s="9">
        <v>3061.12</v>
      </c>
      <c r="F21" s="23">
        <v>0.76271990740740747</v>
      </c>
    </row>
    <row r="22" spans="1:6">
      <c r="A22" s="3">
        <v>42525</v>
      </c>
      <c r="B22">
        <v>0</v>
      </c>
      <c r="C22" s="17" t="s">
        <v>24</v>
      </c>
      <c r="D22" s="5">
        <v>100.09</v>
      </c>
      <c r="E22" s="11">
        <v>3395.9229999999998</v>
      </c>
      <c r="F22" s="20">
        <v>0.76325231481481481</v>
      </c>
    </row>
    <row r="23" spans="1:6">
      <c r="A23" s="1">
        <v>42525</v>
      </c>
      <c r="B23">
        <v>0</v>
      </c>
      <c r="C23" s="18" t="s">
        <v>25</v>
      </c>
      <c r="D23" s="7">
        <v>103.64</v>
      </c>
      <c r="E23" s="13">
        <v>3515.8580000000002</v>
      </c>
      <c r="F23" s="21">
        <v>0.76370370370370377</v>
      </c>
    </row>
    <row r="24" spans="1:6">
      <c r="A24" s="1">
        <v>42525</v>
      </c>
      <c r="B24">
        <v>0</v>
      </c>
      <c r="C24" s="18" t="s">
        <v>26</v>
      </c>
      <c r="D24" s="7">
        <v>101.11</v>
      </c>
      <c r="E24" s="13">
        <v>3430.384</v>
      </c>
      <c r="F24" s="21">
        <v>0.76415509259259251</v>
      </c>
    </row>
    <row r="25" spans="1:6">
      <c r="A25" s="1">
        <v>42525</v>
      </c>
      <c r="B25">
        <v>0</v>
      </c>
      <c r="C25" s="19" t="s">
        <v>27</v>
      </c>
      <c r="D25" s="22">
        <v>97.11</v>
      </c>
      <c r="E25" s="9">
        <v>3295.2460000000001</v>
      </c>
      <c r="F25" s="23">
        <v>0.76481481481481473</v>
      </c>
    </row>
    <row r="30" spans="1:6">
      <c r="A30" s="1">
        <v>42526</v>
      </c>
      <c r="B30">
        <v>24</v>
      </c>
      <c r="C30" s="14" t="s">
        <v>4</v>
      </c>
      <c r="D30" s="5">
        <v>504.91</v>
      </c>
      <c r="E30" s="11">
        <v>13407.48</v>
      </c>
      <c r="F30" s="6">
        <v>0.77756944444444442</v>
      </c>
    </row>
    <row r="31" spans="1:6">
      <c r="A31" s="1">
        <v>42526</v>
      </c>
      <c r="B31">
        <v>24</v>
      </c>
      <c r="C31" s="15" t="s">
        <v>5</v>
      </c>
      <c r="D31" s="7">
        <v>594.01</v>
      </c>
      <c r="E31" s="13">
        <v>15691.468000000001</v>
      </c>
      <c r="F31" s="8">
        <v>0.77812500000000007</v>
      </c>
    </row>
    <row r="32" spans="1:6">
      <c r="A32" s="1">
        <v>42526</v>
      </c>
      <c r="B32">
        <v>24</v>
      </c>
      <c r="C32" s="15" t="s">
        <v>6</v>
      </c>
      <c r="D32" s="7">
        <v>706.73</v>
      </c>
      <c r="E32" s="13">
        <v>18580.93</v>
      </c>
      <c r="F32" s="8">
        <v>0.77869212962962964</v>
      </c>
    </row>
    <row r="33" spans="1:6">
      <c r="A33" s="1">
        <v>42526</v>
      </c>
      <c r="B33">
        <v>24</v>
      </c>
      <c r="C33" s="16" t="s">
        <v>7</v>
      </c>
      <c r="D33" s="9">
        <v>393.27</v>
      </c>
      <c r="E33" s="9">
        <v>10545.703</v>
      </c>
      <c r="F33" s="10">
        <v>0.77918981481481486</v>
      </c>
    </row>
    <row r="34" spans="1:6">
      <c r="A34" s="1">
        <v>42526</v>
      </c>
      <c r="B34">
        <v>24</v>
      </c>
      <c r="C34" s="14" t="s">
        <v>8</v>
      </c>
      <c r="D34" s="11">
        <v>749.09</v>
      </c>
      <c r="E34" s="11">
        <v>19666.786</v>
      </c>
      <c r="F34" s="12">
        <v>0.77986111111111101</v>
      </c>
    </row>
    <row r="35" spans="1:6">
      <c r="A35" s="1">
        <v>42526</v>
      </c>
      <c r="B35">
        <v>24</v>
      </c>
      <c r="C35" s="15" t="s">
        <v>9</v>
      </c>
      <c r="D35" s="13">
        <v>675.01</v>
      </c>
      <c r="E35" s="13">
        <v>17767.821</v>
      </c>
      <c r="F35" s="8">
        <v>0.78040509259259261</v>
      </c>
    </row>
    <row r="36" spans="1:6">
      <c r="A36" s="1">
        <v>42526</v>
      </c>
      <c r="B36">
        <v>24</v>
      </c>
      <c r="C36" s="15" t="s">
        <v>10</v>
      </c>
      <c r="D36" s="13">
        <v>922.39</v>
      </c>
      <c r="E36" s="13">
        <v>24109.154999999999</v>
      </c>
      <c r="F36" s="8">
        <v>0.78097222222222218</v>
      </c>
    </row>
    <row r="37" spans="1:6">
      <c r="A37" s="1">
        <v>42526</v>
      </c>
      <c r="B37">
        <v>24</v>
      </c>
      <c r="C37" s="16" t="s">
        <v>11</v>
      </c>
      <c r="D37" s="9">
        <v>703.49</v>
      </c>
      <c r="E37" s="9">
        <v>18497.876</v>
      </c>
      <c r="F37" s="10">
        <v>0.78152777777777782</v>
      </c>
    </row>
    <row r="38" spans="1:6">
      <c r="A38" s="1">
        <v>42526</v>
      </c>
      <c r="B38">
        <v>24</v>
      </c>
      <c r="C38" s="14" t="s">
        <v>12</v>
      </c>
      <c r="D38" s="11">
        <v>608.34</v>
      </c>
      <c r="E38" s="11">
        <v>16058.803</v>
      </c>
      <c r="F38" s="6">
        <v>0.78208333333333335</v>
      </c>
    </row>
    <row r="39" spans="1:6">
      <c r="A39" s="1">
        <v>42526</v>
      </c>
      <c r="B39">
        <v>24</v>
      </c>
      <c r="C39" s="15" t="s">
        <v>13</v>
      </c>
      <c r="D39" s="13">
        <v>83.29</v>
      </c>
      <c r="E39" s="13">
        <v>21799.532999999999</v>
      </c>
      <c r="F39" s="8">
        <v>0.7826157407407407</v>
      </c>
    </row>
    <row r="40" spans="1:6">
      <c r="A40" s="1">
        <v>42526</v>
      </c>
      <c r="B40">
        <v>24</v>
      </c>
      <c r="C40" s="15" t="s">
        <v>14</v>
      </c>
      <c r="D40" s="13">
        <v>483.29</v>
      </c>
      <c r="E40" s="13">
        <v>12853.273999999999</v>
      </c>
      <c r="F40" s="8">
        <v>0.78317129629629623</v>
      </c>
    </row>
    <row r="41" spans="1:6">
      <c r="A41" s="1">
        <v>42526</v>
      </c>
      <c r="B41">
        <v>24</v>
      </c>
      <c r="C41" s="16" t="s">
        <v>15</v>
      </c>
      <c r="D41" s="9">
        <v>759.67</v>
      </c>
      <c r="E41" s="9">
        <v>19937.992999999999</v>
      </c>
      <c r="F41" s="10">
        <v>0.78371527777777772</v>
      </c>
    </row>
    <row r="42" spans="1:6">
      <c r="A42" s="1">
        <v>42526</v>
      </c>
      <c r="B42">
        <v>24</v>
      </c>
      <c r="C42" s="14" t="s">
        <v>16</v>
      </c>
      <c r="D42" s="11">
        <v>828.69</v>
      </c>
      <c r="E42" s="11">
        <v>21707.251</v>
      </c>
      <c r="F42" s="6">
        <v>0.78436342592592589</v>
      </c>
    </row>
    <row r="43" spans="1:6">
      <c r="A43" s="1">
        <v>42526</v>
      </c>
      <c r="B43">
        <v>24</v>
      </c>
      <c r="C43" s="15" t="s">
        <v>17</v>
      </c>
      <c r="D43" s="13">
        <v>732.36</v>
      </c>
      <c r="E43" s="13">
        <v>19237.929</v>
      </c>
      <c r="F43" s="8">
        <v>0.78487268518518516</v>
      </c>
    </row>
    <row r="44" spans="1:6">
      <c r="A44" s="1">
        <v>42526</v>
      </c>
      <c r="B44">
        <v>24</v>
      </c>
      <c r="C44" s="15" t="s">
        <v>18</v>
      </c>
      <c r="D44" s="13">
        <v>562.05999999999995</v>
      </c>
      <c r="E44" s="13">
        <v>14872.462</v>
      </c>
      <c r="F44" s="8">
        <v>0.7853472222222222</v>
      </c>
    </row>
    <row r="45" spans="1:6">
      <c r="A45" s="1">
        <v>42526</v>
      </c>
      <c r="B45">
        <v>24</v>
      </c>
      <c r="C45" s="16" t="s">
        <v>19</v>
      </c>
      <c r="D45" s="9">
        <v>688.83</v>
      </c>
      <c r="E45" s="9">
        <v>18116.955000000002</v>
      </c>
      <c r="F45" s="10">
        <v>0.78584490740740742</v>
      </c>
    </row>
    <row r="46" spans="1:6">
      <c r="A46" s="1">
        <v>42526</v>
      </c>
      <c r="B46">
        <v>24</v>
      </c>
      <c r="C46" s="17" t="s">
        <v>20</v>
      </c>
      <c r="D46" s="11">
        <v>73.5</v>
      </c>
      <c r="E46" s="11">
        <v>2348.7240000000002</v>
      </c>
      <c r="F46" s="6">
        <v>0.78635416666666658</v>
      </c>
    </row>
    <row r="47" spans="1:6">
      <c r="A47" s="1">
        <v>42526</v>
      </c>
      <c r="B47">
        <v>24</v>
      </c>
      <c r="C47" s="18" t="s">
        <v>21</v>
      </c>
      <c r="D47" s="13">
        <v>98.39</v>
      </c>
      <c r="E47" s="13">
        <v>2986.7539999999999</v>
      </c>
      <c r="F47" s="8">
        <v>0.7868518518518518</v>
      </c>
    </row>
    <row r="48" spans="1:6">
      <c r="A48" s="1">
        <v>42526</v>
      </c>
      <c r="B48">
        <v>24</v>
      </c>
      <c r="C48" s="18" t="s">
        <v>22</v>
      </c>
      <c r="D48" s="13">
        <v>62.72</v>
      </c>
      <c r="E48" s="13">
        <v>2072.39</v>
      </c>
      <c r="F48" s="8">
        <v>0.78736111111111118</v>
      </c>
    </row>
    <row r="49" spans="1:6">
      <c r="A49" s="1">
        <v>42526</v>
      </c>
      <c r="B49">
        <v>24</v>
      </c>
      <c r="C49" s="19" t="s">
        <v>23</v>
      </c>
      <c r="D49" s="9">
        <v>68.819999999999993</v>
      </c>
      <c r="E49" s="9">
        <v>2228.7570000000001</v>
      </c>
      <c r="F49" s="10">
        <v>0.78781249999999992</v>
      </c>
    </row>
    <row r="50" spans="1:6">
      <c r="A50" s="1">
        <v>42526</v>
      </c>
      <c r="B50">
        <v>24</v>
      </c>
      <c r="C50" s="17" t="s">
        <v>24</v>
      </c>
      <c r="D50" s="11">
        <v>96.1</v>
      </c>
      <c r="E50" s="11">
        <v>2928.0520000000001</v>
      </c>
      <c r="F50" s="6">
        <v>0.78832175925925929</v>
      </c>
    </row>
    <row r="51" spans="1:6">
      <c r="A51" s="1">
        <v>42526</v>
      </c>
      <c r="B51">
        <v>24</v>
      </c>
      <c r="C51" s="18" t="s">
        <v>25</v>
      </c>
      <c r="D51" s="13">
        <v>65.760000000000005</v>
      </c>
      <c r="E51" s="13">
        <v>2150.317</v>
      </c>
      <c r="F51" s="8">
        <v>0.78879629629629633</v>
      </c>
    </row>
    <row r="52" spans="1:6">
      <c r="A52" s="1">
        <v>42526</v>
      </c>
      <c r="B52">
        <v>24</v>
      </c>
      <c r="C52" s="18" t="s">
        <v>26</v>
      </c>
      <c r="D52" s="13">
        <v>101.05</v>
      </c>
      <c r="E52" s="13">
        <v>3054.94</v>
      </c>
      <c r="F52" s="8">
        <v>0.78925925925925933</v>
      </c>
    </row>
    <row r="53" spans="1:6">
      <c r="A53" s="1">
        <v>42526</v>
      </c>
      <c r="B53">
        <v>24</v>
      </c>
      <c r="C53" s="19" t="s">
        <v>27</v>
      </c>
      <c r="D53" s="9">
        <v>27.25</v>
      </c>
      <c r="E53" s="9">
        <v>1163.153</v>
      </c>
      <c r="F53" s="10">
        <v>0.78969907407407414</v>
      </c>
    </row>
    <row r="58" spans="1:6">
      <c r="A58" s="1">
        <v>42527</v>
      </c>
      <c r="B58">
        <v>46</v>
      </c>
      <c r="C58" s="14" t="s">
        <v>4</v>
      </c>
      <c r="D58" s="5">
        <v>721.52</v>
      </c>
      <c r="E58" s="11">
        <v>39287.923000000003</v>
      </c>
      <c r="F58" s="6">
        <v>0.65714120370370377</v>
      </c>
    </row>
    <row r="59" spans="1:6">
      <c r="A59" s="1">
        <v>42527</v>
      </c>
      <c r="B59">
        <v>46</v>
      </c>
      <c r="C59" s="15" t="s">
        <v>5</v>
      </c>
      <c r="D59" s="13">
        <v>809.55</v>
      </c>
      <c r="E59" s="13">
        <v>44121.792999999998</v>
      </c>
      <c r="F59" s="8">
        <v>0.65769675925925919</v>
      </c>
    </row>
    <row r="60" spans="1:6">
      <c r="A60" s="1">
        <v>42527</v>
      </c>
      <c r="B60">
        <v>46</v>
      </c>
      <c r="C60" s="15" t="s">
        <v>6</v>
      </c>
      <c r="D60" s="13">
        <v>992.72</v>
      </c>
      <c r="E60" s="13">
        <v>54179.953000000001</v>
      </c>
      <c r="F60" s="8">
        <v>0.65828703703703706</v>
      </c>
    </row>
    <row r="61" spans="1:6">
      <c r="A61" s="1">
        <v>42527</v>
      </c>
      <c r="B61">
        <v>46</v>
      </c>
      <c r="C61" s="16" t="s">
        <v>7</v>
      </c>
      <c r="D61" s="9">
        <v>588.4</v>
      </c>
      <c r="E61" s="9">
        <v>31978.089</v>
      </c>
      <c r="F61" s="10">
        <v>0.65887731481481482</v>
      </c>
    </row>
    <row r="62" spans="1:6">
      <c r="A62" s="1">
        <v>42527</v>
      </c>
      <c r="B62">
        <v>46</v>
      </c>
      <c r="C62" s="14" t="s">
        <v>8</v>
      </c>
      <c r="D62" s="11">
        <v>992.92</v>
      </c>
      <c r="E62" s="11">
        <v>54190.934999999998</v>
      </c>
      <c r="F62" s="6">
        <v>0.65962962962962968</v>
      </c>
    </row>
    <row r="63" spans="1:6">
      <c r="A63" s="1">
        <v>42527</v>
      </c>
      <c r="B63">
        <v>46</v>
      </c>
      <c r="C63" s="15" t="s">
        <v>9</v>
      </c>
      <c r="D63" s="13">
        <v>906.25</v>
      </c>
      <c r="E63" s="13">
        <v>49431.745999999999</v>
      </c>
      <c r="F63" s="8">
        <v>0.66023148148148147</v>
      </c>
    </row>
    <row r="64" spans="1:6">
      <c r="A64" s="1">
        <v>42527</v>
      </c>
      <c r="B64">
        <v>46</v>
      </c>
      <c r="C64" s="15" t="s">
        <v>10</v>
      </c>
      <c r="D64" s="13">
        <v>1312.3</v>
      </c>
      <c r="E64" s="13">
        <v>71728.607000000004</v>
      </c>
      <c r="F64" s="8">
        <v>0.66078703703703701</v>
      </c>
    </row>
    <row r="65" spans="1:6">
      <c r="A65" s="1">
        <v>42527</v>
      </c>
      <c r="B65">
        <v>46</v>
      </c>
      <c r="C65" s="16" t="s">
        <v>11</v>
      </c>
      <c r="D65" s="9">
        <v>1072.17</v>
      </c>
      <c r="E65" s="9">
        <v>58542.680999999997</v>
      </c>
      <c r="F65" s="10">
        <v>0.6613310185185185</v>
      </c>
    </row>
    <row r="66" spans="1:6">
      <c r="A66" s="1">
        <v>42527</v>
      </c>
      <c r="B66">
        <v>46</v>
      </c>
      <c r="C66" s="14" t="s">
        <v>12</v>
      </c>
      <c r="D66" s="11">
        <v>901.96</v>
      </c>
      <c r="E66" s="11">
        <v>49196.175000000003</v>
      </c>
      <c r="F66" s="12">
        <v>0.66180555555555554</v>
      </c>
    </row>
    <row r="67" spans="1:6">
      <c r="A67" s="1">
        <v>42527</v>
      </c>
      <c r="B67">
        <v>46</v>
      </c>
      <c r="C67" s="15" t="s">
        <v>13</v>
      </c>
      <c r="D67" s="13">
        <v>1090.5</v>
      </c>
      <c r="E67" s="13">
        <v>59549.211000000003</v>
      </c>
      <c r="F67" s="8">
        <v>0.6623148148148148</v>
      </c>
    </row>
    <row r="68" spans="1:6">
      <c r="A68" s="1">
        <v>42527</v>
      </c>
      <c r="B68">
        <v>46</v>
      </c>
      <c r="C68" s="15" t="s">
        <v>14</v>
      </c>
      <c r="D68" s="13">
        <v>681.47</v>
      </c>
      <c r="E68" s="13">
        <v>37088.713000000003</v>
      </c>
      <c r="F68" s="8">
        <v>0.66285879629629629</v>
      </c>
    </row>
    <row r="69" spans="1:6">
      <c r="A69" s="1">
        <v>42527</v>
      </c>
      <c r="B69">
        <v>46</v>
      </c>
      <c r="C69" s="16" t="s">
        <v>15</v>
      </c>
      <c r="D69" s="9">
        <v>999.05</v>
      </c>
      <c r="E69" s="9">
        <v>54527.542999999998</v>
      </c>
      <c r="F69" s="10">
        <v>0.66342592592592597</v>
      </c>
    </row>
    <row r="70" spans="1:6">
      <c r="A70" s="1">
        <v>42527</v>
      </c>
      <c r="B70">
        <v>46</v>
      </c>
      <c r="C70" s="14" t="s">
        <v>16</v>
      </c>
      <c r="D70" s="11">
        <v>1029.81</v>
      </c>
      <c r="E70" s="11">
        <v>56216.625</v>
      </c>
      <c r="F70" s="6">
        <v>0.66417824074074072</v>
      </c>
    </row>
    <row r="71" spans="1:6">
      <c r="A71" s="1">
        <v>42527</v>
      </c>
      <c r="B71">
        <v>46</v>
      </c>
      <c r="C71" s="15" t="s">
        <v>17</v>
      </c>
      <c r="D71" s="13">
        <v>1028.06</v>
      </c>
      <c r="E71" s="13">
        <v>56120.529000000002</v>
      </c>
      <c r="F71" s="8">
        <v>0.66473379629629636</v>
      </c>
    </row>
    <row r="72" spans="1:6">
      <c r="A72" s="1">
        <v>42527</v>
      </c>
      <c r="B72">
        <v>46</v>
      </c>
      <c r="C72" s="15" t="s">
        <v>18</v>
      </c>
      <c r="D72" s="13">
        <v>779.11</v>
      </c>
      <c r="E72" s="13">
        <v>42450.283000000003</v>
      </c>
      <c r="F72" s="8">
        <v>0.66524305555555563</v>
      </c>
    </row>
    <row r="73" spans="1:6">
      <c r="A73" s="1">
        <v>42527</v>
      </c>
      <c r="B73">
        <v>46</v>
      </c>
      <c r="C73" s="16" t="s">
        <v>19</v>
      </c>
      <c r="D73" s="9">
        <v>867.08</v>
      </c>
      <c r="E73" s="9">
        <v>47280.858</v>
      </c>
      <c r="F73" s="10">
        <v>0.6658101851851852</v>
      </c>
    </row>
    <row r="74" spans="1:6">
      <c r="A74" s="1">
        <v>42527</v>
      </c>
      <c r="B74">
        <v>46</v>
      </c>
      <c r="C74" s="17" t="s">
        <v>20</v>
      </c>
      <c r="D74" s="11">
        <v>87.84</v>
      </c>
      <c r="E74" s="11">
        <v>4491.5320000000002</v>
      </c>
      <c r="F74" s="6">
        <v>0.66642361111111115</v>
      </c>
    </row>
    <row r="75" spans="1:6">
      <c r="A75" s="4">
        <v>42527</v>
      </c>
      <c r="B75">
        <v>46</v>
      </c>
      <c r="C75" s="18" t="s">
        <v>21</v>
      </c>
      <c r="D75" s="13">
        <v>114.11</v>
      </c>
      <c r="E75" s="13">
        <v>5934.06</v>
      </c>
      <c r="F75" s="8">
        <v>0.66694444444444445</v>
      </c>
    </row>
    <row r="76" spans="1:6">
      <c r="A76" s="4">
        <v>42527</v>
      </c>
      <c r="B76">
        <v>46</v>
      </c>
      <c r="C76" s="18" t="s">
        <v>22</v>
      </c>
      <c r="D76" s="13">
        <v>49.36</v>
      </c>
      <c r="E76" s="13">
        <v>2378.5329999999999</v>
      </c>
      <c r="F76" s="8">
        <v>0.66738425925925926</v>
      </c>
    </row>
    <row r="77" spans="1:6">
      <c r="A77" s="4">
        <v>42527</v>
      </c>
      <c r="B77">
        <v>46</v>
      </c>
      <c r="C77" s="19" t="s">
        <v>23</v>
      </c>
      <c r="D77" s="9">
        <v>76.459999999999994</v>
      </c>
      <c r="E77" s="9">
        <v>3866.6379999999999</v>
      </c>
      <c r="F77" s="10">
        <v>0.66784722222222215</v>
      </c>
    </row>
    <row r="78" spans="1:6">
      <c r="A78" s="4">
        <v>42527</v>
      </c>
      <c r="B78">
        <v>46</v>
      </c>
      <c r="C78" s="17" t="s">
        <v>24</v>
      </c>
      <c r="D78" s="11">
        <v>111.75</v>
      </c>
      <c r="E78" s="11">
        <v>5804.4679999999998</v>
      </c>
      <c r="F78" s="6">
        <v>0.66836805555555545</v>
      </c>
    </row>
    <row r="79" spans="1:6">
      <c r="A79" s="4">
        <v>42527</v>
      </c>
      <c r="B79">
        <v>46</v>
      </c>
      <c r="C79" s="18" t="s">
        <v>25</v>
      </c>
      <c r="D79" s="13">
        <v>97.04</v>
      </c>
      <c r="E79" s="13">
        <v>4996.7190000000001</v>
      </c>
      <c r="F79" s="8">
        <v>0.66887731481481483</v>
      </c>
    </row>
    <row r="80" spans="1:6">
      <c r="A80" s="4">
        <v>42527</v>
      </c>
      <c r="B80">
        <v>46</v>
      </c>
      <c r="C80" s="18" t="s">
        <v>26</v>
      </c>
      <c r="D80" s="13">
        <v>113.18</v>
      </c>
      <c r="E80" s="13">
        <v>5882.9920000000002</v>
      </c>
      <c r="F80" s="8">
        <v>0.66934027777777771</v>
      </c>
    </row>
    <row r="81" spans="1:6">
      <c r="A81" s="4">
        <v>42527</v>
      </c>
      <c r="B81">
        <v>46</v>
      </c>
      <c r="C81" s="19" t="s">
        <v>27</v>
      </c>
      <c r="D81" s="9">
        <v>25.02</v>
      </c>
      <c r="E81" s="9">
        <v>1041.9839999999999</v>
      </c>
      <c r="F81" s="10">
        <v>0.66987268518518517</v>
      </c>
    </row>
    <row r="86" spans="1:6">
      <c r="A86" s="1">
        <v>42528</v>
      </c>
      <c r="B86">
        <v>70</v>
      </c>
      <c r="C86" s="25" t="s">
        <v>4</v>
      </c>
      <c r="D86" s="28">
        <v>962.24</v>
      </c>
      <c r="E86" s="11">
        <v>50287.377</v>
      </c>
      <c r="F86" s="29">
        <v>0.66822916666666676</v>
      </c>
    </row>
    <row r="87" spans="1:6">
      <c r="A87" s="1">
        <v>42528</v>
      </c>
      <c r="B87">
        <v>70</v>
      </c>
      <c r="C87" s="26" t="s">
        <v>5</v>
      </c>
      <c r="D87" s="30">
        <v>1079.27</v>
      </c>
      <c r="E87" s="13">
        <v>56468.680999999997</v>
      </c>
      <c r="F87" s="31">
        <v>0.66880787037037026</v>
      </c>
    </row>
    <row r="88" spans="1:6">
      <c r="A88" s="1">
        <v>42528</v>
      </c>
      <c r="B88">
        <v>70</v>
      </c>
      <c r="C88" s="26" t="s">
        <v>6</v>
      </c>
      <c r="D88" s="30">
        <v>1252.22</v>
      </c>
      <c r="E88" s="13">
        <v>65603.573000000004</v>
      </c>
      <c r="F88" s="31">
        <v>0.66937500000000005</v>
      </c>
    </row>
    <row r="89" spans="1:6">
      <c r="A89" s="1">
        <v>42528</v>
      </c>
      <c r="B89">
        <v>70</v>
      </c>
      <c r="C89" s="27" t="s">
        <v>7</v>
      </c>
      <c r="D89" s="32">
        <v>881.89</v>
      </c>
      <c r="E89" s="9">
        <v>46043.442000000003</v>
      </c>
      <c r="F89" s="33">
        <v>0.66994212962962962</v>
      </c>
    </row>
    <row r="90" spans="1:6">
      <c r="A90" s="1">
        <v>42528</v>
      </c>
      <c r="B90">
        <v>70</v>
      </c>
      <c r="C90" s="14" t="s">
        <v>8</v>
      </c>
      <c r="D90" s="11">
        <v>1277.45</v>
      </c>
      <c r="E90" s="11">
        <v>66936.173999999999</v>
      </c>
      <c r="F90" s="6">
        <v>0.67047453703703708</v>
      </c>
    </row>
    <row r="91" spans="1:6">
      <c r="A91" s="1">
        <v>42528</v>
      </c>
      <c r="B91">
        <v>70</v>
      </c>
      <c r="C91" s="15" t="s">
        <v>9</v>
      </c>
      <c r="D91" s="13">
        <v>1159.74</v>
      </c>
      <c r="E91" s="13">
        <v>60718.953999999998</v>
      </c>
      <c r="F91" s="8">
        <v>0.67104166666666665</v>
      </c>
    </row>
    <row r="92" spans="1:6">
      <c r="A92" s="1">
        <v>42528</v>
      </c>
      <c r="B92">
        <v>70</v>
      </c>
      <c r="C92" s="15" t="s">
        <v>10</v>
      </c>
      <c r="D92" s="13">
        <v>1539.14</v>
      </c>
      <c r="E92" s="13">
        <v>80758.145999999993</v>
      </c>
      <c r="F92" s="8">
        <v>0.67172453703703694</v>
      </c>
    </row>
    <row r="93" spans="1:6">
      <c r="A93" s="1">
        <v>42528</v>
      </c>
      <c r="B93">
        <v>70</v>
      </c>
      <c r="C93" s="16" t="s">
        <v>11</v>
      </c>
      <c r="D93" s="9">
        <v>1247.3699999999999</v>
      </c>
      <c r="E93" s="9">
        <v>65347.406000000003</v>
      </c>
      <c r="F93" s="10">
        <v>0.67231481481481481</v>
      </c>
    </row>
    <row r="94" spans="1:6">
      <c r="A94" s="1">
        <v>42528</v>
      </c>
      <c r="B94">
        <v>70</v>
      </c>
      <c r="C94" s="14" t="s">
        <v>12</v>
      </c>
      <c r="D94" s="11">
        <v>1032.52</v>
      </c>
      <c r="E94" s="11">
        <v>53999.434000000001</v>
      </c>
      <c r="F94" s="12">
        <v>0.67291666666666661</v>
      </c>
    </row>
    <row r="95" spans="1:6">
      <c r="A95" s="1">
        <v>42528</v>
      </c>
      <c r="B95">
        <v>70</v>
      </c>
      <c r="C95" s="15" t="s">
        <v>13</v>
      </c>
      <c r="D95" s="13">
        <v>1239.32</v>
      </c>
      <c r="E95" s="13">
        <v>64922.22</v>
      </c>
      <c r="F95" s="8">
        <v>0.67349537037037033</v>
      </c>
    </row>
    <row r="96" spans="1:6">
      <c r="A96" s="1">
        <v>42528</v>
      </c>
      <c r="B96">
        <v>70</v>
      </c>
      <c r="C96" s="15" t="s">
        <v>14</v>
      </c>
      <c r="D96" s="13">
        <v>924.15</v>
      </c>
      <c r="E96" s="13">
        <v>48275.535000000003</v>
      </c>
      <c r="F96" s="8">
        <v>0.67410879629629628</v>
      </c>
    </row>
    <row r="97" spans="1:6">
      <c r="A97" s="1">
        <v>42528</v>
      </c>
      <c r="B97">
        <v>70</v>
      </c>
      <c r="C97" s="16" t="s">
        <v>15</v>
      </c>
      <c r="D97" s="9">
        <v>1109.5899999999999</v>
      </c>
      <c r="E97" s="9">
        <v>58070.125999999997</v>
      </c>
      <c r="F97" s="10">
        <v>0.67467592592592596</v>
      </c>
    </row>
    <row r="98" spans="1:6">
      <c r="A98" s="1">
        <v>42528</v>
      </c>
      <c r="B98">
        <v>70</v>
      </c>
      <c r="C98" s="14" t="s">
        <v>16</v>
      </c>
      <c r="D98" s="11">
        <v>1168.4100000000001</v>
      </c>
      <c r="E98" s="11">
        <v>61176.887000000002</v>
      </c>
      <c r="F98" s="6">
        <v>0.67534722222222221</v>
      </c>
    </row>
    <row r="99" spans="1:6">
      <c r="A99" s="1">
        <v>42528</v>
      </c>
      <c r="B99">
        <v>70</v>
      </c>
      <c r="C99" s="15" t="s">
        <v>17</v>
      </c>
      <c r="D99" s="13">
        <v>1153.3900000000001</v>
      </c>
      <c r="E99" s="13">
        <v>60383.559000000001</v>
      </c>
      <c r="F99" s="8">
        <v>0.67593749999999997</v>
      </c>
    </row>
    <row r="100" spans="1:6">
      <c r="A100" s="1">
        <v>42528</v>
      </c>
      <c r="B100">
        <v>70</v>
      </c>
      <c r="C100" s="15" t="s">
        <v>18</v>
      </c>
      <c r="D100" s="13">
        <v>891.18</v>
      </c>
      <c r="E100" s="13">
        <v>46534.122000000003</v>
      </c>
      <c r="F100" s="8">
        <v>0.6766550925925926</v>
      </c>
    </row>
    <row r="101" spans="1:6">
      <c r="A101" s="1">
        <v>42528</v>
      </c>
      <c r="B101">
        <v>70</v>
      </c>
      <c r="C101" s="16" t="s">
        <v>19</v>
      </c>
      <c r="D101" s="9">
        <v>1009.15</v>
      </c>
      <c r="E101" s="9">
        <v>52765.074999999997</v>
      </c>
      <c r="F101" s="10">
        <v>0.67721064814814813</v>
      </c>
    </row>
    <row r="102" spans="1:6">
      <c r="A102" s="1">
        <v>42528</v>
      </c>
      <c r="B102">
        <v>70</v>
      </c>
      <c r="C102" s="17" t="s">
        <v>20</v>
      </c>
      <c r="D102" s="11">
        <v>101.73</v>
      </c>
      <c r="E102" s="11">
        <v>4836.8620000000001</v>
      </c>
      <c r="F102" s="6">
        <v>0.67781249999999993</v>
      </c>
    </row>
    <row r="103" spans="1:6">
      <c r="A103" s="1">
        <v>42528</v>
      </c>
      <c r="B103">
        <v>70</v>
      </c>
      <c r="C103" s="18" t="s">
        <v>21</v>
      </c>
      <c r="D103" s="13">
        <v>116.71</v>
      </c>
      <c r="E103" s="13">
        <v>5628.0780000000004</v>
      </c>
      <c r="F103" s="8">
        <v>0.67831018518518515</v>
      </c>
    </row>
    <row r="104" spans="1:6">
      <c r="A104" s="1">
        <v>42528</v>
      </c>
      <c r="B104">
        <v>70</v>
      </c>
      <c r="C104" s="18" t="s">
        <v>22</v>
      </c>
      <c r="D104" s="13">
        <v>25.86</v>
      </c>
      <c r="E104" s="13">
        <v>829.55200000000002</v>
      </c>
      <c r="F104" s="8">
        <v>0.67876157407407411</v>
      </c>
    </row>
    <row r="105" spans="1:6">
      <c r="A105" s="1">
        <v>42528</v>
      </c>
      <c r="B105">
        <v>70</v>
      </c>
      <c r="C105" s="19" t="s">
        <v>23</v>
      </c>
      <c r="D105" s="9">
        <v>78.05</v>
      </c>
      <c r="E105" s="9">
        <v>3586.13</v>
      </c>
      <c r="F105" s="10">
        <v>0.67921296296296296</v>
      </c>
    </row>
    <row r="106" spans="1:6">
      <c r="A106" s="1">
        <v>42528</v>
      </c>
      <c r="B106">
        <v>70</v>
      </c>
      <c r="C106" s="17" t="s">
        <v>24</v>
      </c>
      <c r="D106" s="11">
        <v>124.36</v>
      </c>
      <c r="E106" s="11">
        <v>6032.1360000000004</v>
      </c>
      <c r="F106" s="6">
        <v>0.67975694444444434</v>
      </c>
    </row>
    <row r="107" spans="1:6">
      <c r="A107" s="1">
        <v>42528</v>
      </c>
      <c r="B107">
        <v>70</v>
      </c>
      <c r="C107" s="18" t="s">
        <v>25</v>
      </c>
      <c r="D107" s="13">
        <v>124.16</v>
      </c>
      <c r="E107" s="13">
        <v>6021.5730000000003</v>
      </c>
      <c r="F107" s="8">
        <v>0.68023148148148149</v>
      </c>
    </row>
    <row r="108" spans="1:6">
      <c r="A108" s="1">
        <v>42528</v>
      </c>
      <c r="B108">
        <v>70</v>
      </c>
      <c r="C108" s="18" t="s">
        <v>26</v>
      </c>
      <c r="D108" s="13">
        <v>121.09</v>
      </c>
      <c r="E108" s="13">
        <v>5859.4210000000003</v>
      </c>
      <c r="F108" s="8">
        <v>0.68078703703703702</v>
      </c>
    </row>
    <row r="109" spans="1:6">
      <c r="A109" s="1">
        <v>42528</v>
      </c>
      <c r="B109">
        <v>70</v>
      </c>
      <c r="C109" s="19" t="s">
        <v>27</v>
      </c>
      <c r="D109" s="9">
        <v>23.41</v>
      </c>
      <c r="E109" s="9">
        <v>700.14800000000002</v>
      </c>
      <c r="F109" s="10">
        <v>0.6812731481481481</v>
      </c>
    </row>
    <row r="114" spans="1:6">
      <c r="A114" s="1">
        <v>42529</v>
      </c>
      <c r="B114">
        <v>94</v>
      </c>
      <c r="C114" s="25" t="s">
        <v>4</v>
      </c>
      <c r="D114" s="11">
        <v>646.08000000000004</v>
      </c>
      <c r="E114" s="11">
        <v>35061.464</v>
      </c>
      <c r="F114" s="6">
        <v>0.66387731481481482</v>
      </c>
    </row>
    <row r="115" spans="1:6">
      <c r="A115" s="1">
        <v>42529</v>
      </c>
      <c r="B115">
        <v>94</v>
      </c>
      <c r="C115" s="26" t="s">
        <v>5</v>
      </c>
      <c r="D115" s="13">
        <v>663.18</v>
      </c>
      <c r="E115" s="13">
        <v>35997.385000000002</v>
      </c>
      <c r="F115" s="8">
        <v>0.66440972222222217</v>
      </c>
    </row>
    <row r="116" spans="1:6">
      <c r="A116" s="1">
        <v>42529</v>
      </c>
      <c r="B116">
        <v>94</v>
      </c>
      <c r="C116" s="26" t="s">
        <v>6</v>
      </c>
      <c r="D116" s="13">
        <v>723.92</v>
      </c>
      <c r="E116" s="13">
        <v>39321.822</v>
      </c>
      <c r="F116" s="8">
        <v>0.66497685185185185</v>
      </c>
    </row>
    <row r="117" spans="1:6">
      <c r="A117" s="1">
        <v>42529</v>
      </c>
      <c r="B117">
        <v>94</v>
      </c>
      <c r="C117" s="27" t="s">
        <v>7</v>
      </c>
      <c r="D117" s="9">
        <v>677.83</v>
      </c>
      <c r="E117" s="9">
        <v>36799.213000000003</v>
      </c>
      <c r="F117" s="10">
        <v>0.66552083333333334</v>
      </c>
    </row>
    <row r="118" spans="1:6">
      <c r="A118" s="1">
        <v>42529</v>
      </c>
      <c r="B118">
        <v>94</v>
      </c>
      <c r="C118" s="14" t="s">
        <v>8</v>
      </c>
      <c r="D118" s="11">
        <v>974.77</v>
      </c>
      <c r="E118" s="11">
        <v>53051.406999999999</v>
      </c>
      <c r="F118" s="6">
        <v>0.66615740740740736</v>
      </c>
    </row>
    <row r="119" spans="1:6">
      <c r="A119" s="1">
        <v>42529</v>
      </c>
      <c r="B119">
        <v>94</v>
      </c>
      <c r="C119" s="15" t="s">
        <v>9</v>
      </c>
      <c r="D119" s="13">
        <v>818.18</v>
      </c>
      <c r="E119" s="13">
        <v>44480.883999999998</v>
      </c>
      <c r="F119" s="8">
        <v>0.66670138888888886</v>
      </c>
    </row>
    <row r="120" spans="1:6">
      <c r="A120" s="1">
        <v>42529</v>
      </c>
      <c r="B120">
        <v>94</v>
      </c>
      <c r="C120" s="15" t="s">
        <v>10</v>
      </c>
      <c r="D120" s="13">
        <v>971.64</v>
      </c>
      <c r="E120" s="13">
        <v>52880.095000000001</v>
      </c>
      <c r="F120" s="8">
        <v>0.66718749999999993</v>
      </c>
    </row>
    <row r="121" spans="1:6">
      <c r="A121" s="1">
        <v>42529</v>
      </c>
      <c r="B121">
        <v>94</v>
      </c>
      <c r="C121" s="16" t="s">
        <v>11</v>
      </c>
      <c r="D121" s="9">
        <v>930.98</v>
      </c>
      <c r="E121" s="9">
        <v>50654.682000000001</v>
      </c>
      <c r="F121" s="10">
        <v>0.66774305555555558</v>
      </c>
    </row>
    <row r="122" spans="1:6">
      <c r="A122" s="1">
        <v>42529</v>
      </c>
      <c r="B122">
        <v>94</v>
      </c>
      <c r="C122" s="14" t="s">
        <v>12</v>
      </c>
      <c r="D122" s="11">
        <v>657.31</v>
      </c>
      <c r="E122" s="11">
        <v>35676.107000000004</v>
      </c>
      <c r="F122" s="6">
        <v>0.66829861111111111</v>
      </c>
    </row>
    <row r="123" spans="1:6">
      <c r="A123" s="1">
        <v>42529</v>
      </c>
      <c r="B123">
        <v>94</v>
      </c>
      <c r="C123" s="15" t="s">
        <v>13</v>
      </c>
      <c r="D123" s="13">
        <v>713.51</v>
      </c>
      <c r="E123" s="13">
        <v>38752.059000000001</v>
      </c>
      <c r="F123" s="8">
        <v>0.66892361111111109</v>
      </c>
    </row>
    <row r="124" spans="1:6">
      <c r="A124" s="1">
        <v>42529</v>
      </c>
      <c r="B124">
        <v>94</v>
      </c>
      <c r="C124" s="15" t="s">
        <v>14</v>
      </c>
      <c r="D124" s="13">
        <v>582.77</v>
      </c>
      <c r="E124" s="13">
        <v>31596.365000000002</v>
      </c>
      <c r="F124" s="8">
        <v>0.66943287037037036</v>
      </c>
    </row>
    <row r="125" spans="1:6">
      <c r="A125" s="1">
        <v>42529</v>
      </c>
      <c r="B125">
        <v>94</v>
      </c>
      <c r="C125" s="16" t="s">
        <v>15</v>
      </c>
      <c r="D125" s="9">
        <v>585.13</v>
      </c>
      <c r="E125" s="9">
        <v>31725.532999999999</v>
      </c>
      <c r="F125" s="10">
        <v>0.66997685185185185</v>
      </c>
    </row>
    <row r="126" spans="1:6">
      <c r="A126" s="1">
        <v>42529</v>
      </c>
      <c r="B126">
        <v>94</v>
      </c>
      <c r="C126" s="14" t="s">
        <v>16</v>
      </c>
      <c r="D126" s="11">
        <v>825.94</v>
      </c>
      <c r="E126" s="11">
        <v>44905.606</v>
      </c>
      <c r="F126" s="6">
        <v>0.6705092592592593</v>
      </c>
    </row>
    <row r="127" spans="1:6">
      <c r="A127" s="1">
        <v>42529</v>
      </c>
      <c r="B127">
        <v>94</v>
      </c>
      <c r="C127" s="15" t="s">
        <v>17</v>
      </c>
      <c r="D127" s="13">
        <v>642.42999999999995</v>
      </c>
      <c r="E127" s="13">
        <v>34861.690999999999</v>
      </c>
      <c r="F127" s="8">
        <v>0.67107638888888888</v>
      </c>
    </row>
    <row r="128" spans="1:6">
      <c r="A128" s="1">
        <v>42529</v>
      </c>
      <c r="B128">
        <v>94</v>
      </c>
      <c r="C128" s="15" t="s">
        <v>18</v>
      </c>
      <c r="D128" s="13">
        <v>527.66</v>
      </c>
      <c r="E128" s="13">
        <v>28580.07</v>
      </c>
      <c r="F128" s="8">
        <v>0.67159722222222218</v>
      </c>
    </row>
    <row r="129" spans="1:6">
      <c r="A129" s="1">
        <v>42529</v>
      </c>
      <c r="B129">
        <v>94</v>
      </c>
      <c r="C129" s="16" t="s">
        <v>19</v>
      </c>
      <c r="D129" s="9">
        <v>559.61</v>
      </c>
      <c r="E129" s="9">
        <v>30328.766</v>
      </c>
      <c r="F129" s="10">
        <v>0.6720949074074074</v>
      </c>
    </row>
    <row r="130" spans="1:6">
      <c r="A130" s="1">
        <v>42529</v>
      </c>
      <c r="B130">
        <v>94</v>
      </c>
      <c r="C130" s="17" t="s">
        <v>20</v>
      </c>
      <c r="D130" s="11">
        <v>60.14</v>
      </c>
      <c r="E130" s="11">
        <v>2991.6480000000001</v>
      </c>
      <c r="F130" s="6">
        <v>0.67275462962962962</v>
      </c>
    </row>
    <row r="131" spans="1:6">
      <c r="A131" s="1">
        <v>42529</v>
      </c>
      <c r="B131">
        <v>94</v>
      </c>
      <c r="C131" s="18" t="s">
        <v>21</v>
      </c>
      <c r="D131" s="13">
        <v>77.67</v>
      </c>
      <c r="E131" s="13">
        <v>3951.105</v>
      </c>
      <c r="F131" s="8">
        <v>0.67321759259259262</v>
      </c>
    </row>
    <row r="132" spans="1:6">
      <c r="A132" s="1">
        <v>42529</v>
      </c>
      <c r="B132">
        <v>94</v>
      </c>
      <c r="C132" s="18" t="s">
        <v>22</v>
      </c>
      <c r="D132" s="13">
        <v>24.99</v>
      </c>
      <c r="E132" s="13">
        <v>1067.81</v>
      </c>
      <c r="F132" s="8">
        <v>0.67366898148148147</v>
      </c>
    </row>
    <row r="133" spans="1:6">
      <c r="A133" s="1">
        <v>42529</v>
      </c>
      <c r="B133">
        <v>94</v>
      </c>
      <c r="C133" s="19" t="s">
        <v>23</v>
      </c>
      <c r="D133" s="9">
        <v>48.69</v>
      </c>
      <c r="E133" s="9">
        <v>2364.9639999999999</v>
      </c>
      <c r="F133" s="10">
        <v>0.67410879629629628</v>
      </c>
    </row>
    <row r="134" spans="1:6">
      <c r="A134" s="1">
        <v>42529</v>
      </c>
      <c r="B134">
        <v>94</v>
      </c>
      <c r="C134" s="17" t="s">
        <v>24</v>
      </c>
      <c r="D134" s="11">
        <v>73.69</v>
      </c>
      <c r="E134" s="11">
        <v>3733.27</v>
      </c>
      <c r="F134" s="6">
        <v>0.67454861111111108</v>
      </c>
    </row>
    <row r="135" spans="1:6">
      <c r="A135" s="1">
        <v>42529</v>
      </c>
      <c r="B135">
        <v>94</v>
      </c>
      <c r="C135" s="18" t="s">
        <v>25</v>
      </c>
      <c r="D135" s="13">
        <v>84.52</v>
      </c>
      <c r="E135" s="13">
        <v>4326.0209999999997</v>
      </c>
      <c r="F135" s="8">
        <v>0.67498842592592589</v>
      </c>
    </row>
    <row r="136" spans="1:6">
      <c r="A136" s="1">
        <v>42529</v>
      </c>
      <c r="B136">
        <v>94</v>
      </c>
      <c r="C136" s="18" t="s">
        <v>26</v>
      </c>
      <c r="D136" s="13">
        <v>83.59</v>
      </c>
      <c r="E136" s="13">
        <v>4275.12</v>
      </c>
      <c r="F136" s="8">
        <v>0.6754282407407407</v>
      </c>
    </row>
    <row r="137" spans="1:6">
      <c r="A137" s="1">
        <v>42529</v>
      </c>
      <c r="B137">
        <v>94</v>
      </c>
      <c r="C137" s="19" t="s">
        <v>27</v>
      </c>
      <c r="D137" s="9">
        <v>24.17</v>
      </c>
      <c r="E137" s="9">
        <v>1022.929</v>
      </c>
      <c r="F137" s="10">
        <v>0.67585648148148147</v>
      </c>
    </row>
    <row r="142" spans="1:6">
      <c r="A142" s="1">
        <v>42530</v>
      </c>
      <c r="B142">
        <v>118</v>
      </c>
      <c r="C142" s="25" t="s">
        <v>4</v>
      </c>
      <c r="D142" s="5">
        <v>904.78</v>
      </c>
      <c r="E142" s="11">
        <v>49113.392</v>
      </c>
      <c r="F142" s="6">
        <v>0.68138888888888882</v>
      </c>
    </row>
    <row r="143" spans="1:6">
      <c r="A143" s="1">
        <v>42530</v>
      </c>
      <c r="B143">
        <v>118</v>
      </c>
      <c r="C143" s="26" t="s">
        <v>5</v>
      </c>
      <c r="D143" s="7">
        <v>938.74</v>
      </c>
      <c r="E143" s="13">
        <v>50972.512000000002</v>
      </c>
      <c r="F143" s="8">
        <v>0.68193287037037031</v>
      </c>
    </row>
    <row r="144" spans="1:6">
      <c r="A144" s="4">
        <v>42530</v>
      </c>
      <c r="B144">
        <v>118</v>
      </c>
      <c r="C144" s="26" t="s">
        <v>6</v>
      </c>
      <c r="D144" s="7">
        <v>1004.69</v>
      </c>
      <c r="E144" s="13">
        <v>54582.904999999999</v>
      </c>
      <c r="F144" s="8">
        <v>0.68243055555555554</v>
      </c>
    </row>
    <row r="145" spans="1:6">
      <c r="A145" s="4">
        <v>42530</v>
      </c>
      <c r="B145">
        <v>118</v>
      </c>
      <c r="C145" s="27" t="s">
        <v>7</v>
      </c>
      <c r="D145" s="22">
        <v>648.29999999999995</v>
      </c>
      <c r="E145" s="9">
        <v>35072.550000000003</v>
      </c>
      <c r="F145" s="10">
        <v>0.68296296296296299</v>
      </c>
    </row>
    <row r="146" spans="1:6">
      <c r="A146" s="4">
        <v>42530</v>
      </c>
      <c r="B146">
        <v>118</v>
      </c>
      <c r="C146" s="14" t="s">
        <v>8</v>
      </c>
      <c r="D146" s="5">
        <v>1149.0999999999999</v>
      </c>
      <c r="E146" s="11">
        <v>62488.542999999998</v>
      </c>
      <c r="F146" s="6">
        <v>0.6834837962962963</v>
      </c>
    </row>
    <row r="147" spans="1:6">
      <c r="A147" s="4">
        <v>42530</v>
      </c>
      <c r="B147">
        <v>118</v>
      </c>
      <c r="C147" s="15" t="s">
        <v>9</v>
      </c>
      <c r="D147" s="7">
        <v>943.77</v>
      </c>
      <c r="E147" s="13">
        <v>51247.875999999997</v>
      </c>
      <c r="F147" s="8">
        <v>0.68405092592592587</v>
      </c>
    </row>
    <row r="148" spans="1:6">
      <c r="A148" s="4">
        <v>42530</v>
      </c>
      <c r="B148">
        <v>118</v>
      </c>
      <c r="C148" s="15" t="s">
        <v>10</v>
      </c>
      <c r="D148" s="7">
        <v>1243.28</v>
      </c>
      <c r="E148" s="13">
        <v>67644.37</v>
      </c>
      <c r="F148" s="8">
        <v>0.68460648148148151</v>
      </c>
    </row>
    <row r="149" spans="1:6">
      <c r="A149" s="4">
        <v>42530</v>
      </c>
      <c r="B149">
        <v>118</v>
      </c>
      <c r="C149" s="16" t="s">
        <v>11</v>
      </c>
      <c r="D149" s="22">
        <v>772.52</v>
      </c>
      <c r="E149" s="9">
        <v>41872.898999999998</v>
      </c>
      <c r="F149" s="10">
        <v>0.68516203703703704</v>
      </c>
    </row>
    <row r="150" spans="1:6">
      <c r="A150" s="4">
        <v>42530</v>
      </c>
      <c r="B150">
        <v>118</v>
      </c>
      <c r="C150" s="14" t="s">
        <v>12</v>
      </c>
      <c r="D150" s="5">
        <v>799.35</v>
      </c>
      <c r="E150" s="11">
        <v>43341.690999999999</v>
      </c>
      <c r="F150" s="6">
        <v>0.68572916666666661</v>
      </c>
    </row>
    <row r="151" spans="1:6">
      <c r="A151" s="4">
        <v>42530</v>
      </c>
      <c r="B151">
        <v>118</v>
      </c>
      <c r="C151" s="15" t="s">
        <v>13</v>
      </c>
      <c r="D151" s="7">
        <v>899.49</v>
      </c>
      <c r="E151" s="13">
        <v>48823.794999999998</v>
      </c>
      <c r="F151" s="8">
        <v>0.68628472222222225</v>
      </c>
    </row>
    <row r="152" spans="1:6">
      <c r="A152" s="4">
        <v>42530</v>
      </c>
      <c r="B152">
        <v>118</v>
      </c>
      <c r="C152" s="15" t="s">
        <v>14</v>
      </c>
      <c r="D152" s="7">
        <v>424.21</v>
      </c>
      <c r="E152" s="13">
        <v>22804.878000000001</v>
      </c>
      <c r="F152" s="8">
        <v>0.68682870370370364</v>
      </c>
    </row>
    <row r="153" spans="1:6">
      <c r="A153" s="4">
        <v>42530</v>
      </c>
      <c r="B153">
        <v>118</v>
      </c>
      <c r="C153" s="16" t="s">
        <v>15</v>
      </c>
      <c r="D153" s="22">
        <v>793.44</v>
      </c>
      <c r="E153" s="9">
        <v>43018.150999999998</v>
      </c>
      <c r="F153" s="10">
        <v>0.68733796296296301</v>
      </c>
    </row>
    <row r="154" spans="1:6">
      <c r="A154" s="4">
        <v>42530</v>
      </c>
      <c r="B154">
        <v>118</v>
      </c>
      <c r="C154" s="14" t="s">
        <v>16</v>
      </c>
      <c r="D154" s="5">
        <v>987</v>
      </c>
      <c r="E154" s="11">
        <v>53614.476999999999</v>
      </c>
      <c r="F154" s="6">
        <v>0.68787037037037047</v>
      </c>
    </row>
    <row r="155" spans="1:6">
      <c r="A155" s="4">
        <v>42530</v>
      </c>
      <c r="B155">
        <v>118</v>
      </c>
      <c r="C155" s="15" t="s">
        <v>17</v>
      </c>
      <c r="D155" s="7">
        <v>841.53</v>
      </c>
      <c r="E155" s="13">
        <v>45650.809000000001</v>
      </c>
      <c r="F155" s="8">
        <v>0.68837962962962962</v>
      </c>
    </row>
    <row r="156" spans="1:6">
      <c r="A156" s="4">
        <v>42530</v>
      </c>
      <c r="B156">
        <v>118</v>
      </c>
      <c r="C156" s="15" t="s">
        <v>18</v>
      </c>
      <c r="D156" s="7">
        <v>718.61</v>
      </c>
      <c r="E156" s="13">
        <v>38921.627999999997</v>
      </c>
      <c r="F156" s="8">
        <v>0.68892361111111111</v>
      </c>
    </row>
    <row r="157" spans="1:6">
      <c r="A157" s="4">
        <v>42530</v>
      </c>
      <c r="B157">
        <v>118</v>
      </c>
      <c r="C157" s="16" t="s">
        <v>19</v>
      </c>
      <c r="D157" s="22">
        <v>807.68</v>
      </c>
      <c r="E157" s="9">
        <v>43797.712</v>
      </c>
      <c r="F157" s="10">
        <v>0.6894097222222223</v>
      </c>
    </row>
    <row r="158" spans="1:6">
      <c r="A158" s="4">
        <v>42530</v>
      </c>
      <c r="B158">
        <v>118</v>
      </c>
      <c r="C158" s="17" t="s">
        <v>20</v>
      </c>
      <c r="D158" s="5">
        <v>77.48</v>
      </c>
      <c r="E158" s="11">
        <v>3823.3539999999998</v>
      </c>
      <c r="F158" s="6">
        <v>0.6899074074074073</v>
      </c>
    </row>
    <row r="159" spans="1:6">
      <c r="A159" s="4">
        <v>42530</v>
      </c>
      <c r="B159">
        <v>118</v>
      </c>
      <c r="C159" s="18" t="s">
        <v>21</v>
      </c>
      <c r="D159" s="7">
        <v>93.87</v>
      </c>
      <c r="E159" s="13">
        <v>4720.6149999999998</v>
      </c>
      <c r="F159" s="8">
        <v>0.69033564814814818</v>
      </c>
    </row>
    <row r="160" spans="1:6">
      <c r="A160" s="4">
        <v>42530</v>
      </c>
      <c r="B160">
        <v>118</v>
      </c>
      <c r="C160" s="18" t="s">
        <v>22</v>
      </c>
      <c r="D160" s="7">
        <v>29.55</v>
      </c>
      <c r="E160">
        <v>5177.183</v>
      </c>
      <c r="F160" s="8">
        <v>0.69078703703703714</v>
      </c>
    </row>
    <row r="161" spans="1:6">
      <c r="A161" s="4">
        <v>42530</v>
      </c>
      <c r="B161">
        <v>118</v>
      </c>
      <c r="C161" s="19" t="s">
        <v>23</v>
      </c>
      <c r="D161" s="22">
        <v>60.71</v>
      </c>
      <c r="E161" s="9">
        <v>1199.4549999999999</v>
      </c>
      <c r="F161" s="10">
        <v>0.69123842592592588</v>
      </c>
    </row>
    <row r="162" spans="1:6">
      <c r="A162" s="4">
        <v>42530</v>
      </c>
      <c r="B162">
        <v>118</v>
      </c>
      <c r="C162" s="17" t="s">
        <v>24</v>
      </c>
      <c r="D162" s="5">
        <v>92.89</v>
      </c>
      <c r="E162" s="11">
        <v>4666.9650000000001</v>
      </c>
      <c r="F162" s="6">
        <v>0.69174768518518526</v>
      </c>
    </row>
    <row r="163" spans="1:6">
      <c r="A163" s="4">
        <v>42530</v>
      </c>
      <c r="B163">
        <v>118</v>
      </c>
      <c r="C163" s="18" t="s">
        <v>25</v>
      </c>
      <c r="D163" s="7">
        <v>96.41</v>
      </c>
      <c r="E163" s="13">
        <v>4859.665</v>
      </c>
      <c r="F163" s="8">
        <v>0.69222222222222218</v>
      </c>
    </row>
    <row r="164" spans="1:6">
      <c r="A164" s="4">
        <v>42530</v>
      </c>
      <c r="B164">
        <v>118</v>
      </c>
      <c r="C164" s="18" t="s">
        <v>26</v>
      </c>
      <c r="D164" s="7">
        <v>102.21</v>
      </c>
      <c r="E164" s="13">
        <v>5177.183</v>
      </c>
      <c r="F164" s="8">
        <v>0.70033564814814808</v>
      </c>
    </row>
    <row r="165" spans="1:6">
      <c r="A165" s="4">
        <v>42530</v>
      </c>
      <c r="B165">
        <v>118</v>
      </c>
      <c r="C165" s="19" t="s">
        <v>27</v>
      </c>
      <c r="D165" s="9">
        <v>29.61</v>
      </c>
      <c r="E165" s="9">
        <v>1202.74</v>
      </c>
      <c r="F165" s="10">
        <v>0.69268518518518529</v>
      </c>
    </row>
    <row r="170" spans="1:6">
      <c r="A170" s="1">
        <v>42531</v>
      </c>
      <c r="B170">
        <v>141</v>
      </c>
      <c r="C170" s="25" t="s">
        <v>4</v>
      </c>
      <c r="D170" s="11">
        <v>1101.57</v>
      </c>
      <c r="E170" s="11">
        <v>60138.319000000003</v>
      </c>
      <c r="F170" s="6">
        <v>0.61802083333333335</v>
      </c>
    </row>
    <row r="171" spans="1:6">
      <c r="A171" s="1">
        <v>42531</v>
      </c>
      <c r="B171">
        <v>141</v>
      </c>
      <c r="C171" s="26" t="s">
        <v>5</v>
      </c>
      <c r="D171" s="13">
        <v>1011.84</v>
      </c>
      <c r="E171" s="13">
        <v>55211.851999999999</v>
      </c>
      <c r="F171" s="8">
        <v>0.61853009259259262</v>
      </c>
    </row>
    <row r="172" spans="1:6">
      <c r="A172" s="1">
        <v>42531</v>
      </c>
      <c r="B172">
        <v>141</v>
      </c>
      <c r="C172" s="26" t="s">
        <v>6</v>
      </c>
      <c r="D172" s="13">
        <v>1124.1500000000001</v>
      </c>
      <c r="E172" s="13">
        <v>61378.034</v>
      </c>
      <c r="F172" s="8">
        <v>0.61909722222222219</v>
      </c>
    </row>
    <row r="173" spans="1:6">
      <c r="A173" s="1">
        <v>42531</v>
      </c>
      <c r="B173">
        <v>141</v>
      </c>
      <c r="C173" s="27" t="s">
        <v>7</v>
      </c>
      <c r="D173" s="9">
        <v>691.13</v>
      </c>
      <c r="E173" s="9">
        <v>37603.839</v>
      </c>
      <c r="F173" s="10">
        <v>0.6196180555555556</v>
      </c>
    </row>
    <row r="174" spans="1:6">
      <c r="A174" s="1">
        <v>42531</v>
      </c>
      <c r="B174">
        <v>141</v>
      </c>
      <c r="C174" s="14" t="s">
        <v>8</v>
      </c>
      <c r="D174" s="11">
        <v>1235.8</v>
      </c>
      <c r="E174" s="11">
        <v>67507.979000000007</v>
      </c>
      <c r="F174" s="6">
        <v>0.62012731481481487</v>
      </c>
    </row>
    <row r="175" spans="1:6">
      <c r="A175" s="1">
        <v>42531</v>
      </c>
      <c r="B175">
        <v>141</v>
      </c>
      <c r="C175" s="15" t="s">
        <v>9</v>
      </c>
      <c r="D175" s="7">
        <v>1033.8699999999999</v>
      </c>
      <c r="E175" s="13">
        <v>56421.37</v>
      </c>
      <c r="F175" s="8">
        <v>0.62064814814814817</v>
      </c>
    </row>
    <row r="176" spans="1:6">
      <c r="A176" s="1">
        <v>42531</v>
      </c>
      <c r="B176">
        <v>141</v>
      </c>
      <c r="C176" s="15" t="s">
        <v>10</v>
      </c>
      <c r="D176" s="7">
        <v>1412.99</v>
      </c>
      <c r="E176" s="13">
        <v>77236.281000000003</v>
      </c>
      <c r="F176" s="8">
        <v>0.62116898148148147</v>
      </c>
    </row>
    <row r="177" spans="1:6">
      <c r="A177" s="1">
        <v>42531</v>
      </c>
      <c r="B177">
        <v>141</v>
      </c>
      <c r="C177" s="16" t="s">
        <v>11</v>
      </c>
      <c r="D177" s="9">
        <v>602.15</v>
      </c>
      <c r="E177" s="9">
        <v>32718.55</v>
      </c>
      <c r="F177" s="10">
        <v>0.62170138888888882</v>
      </c>
    </row>
    <row r="178" spans="1:6">
      <c r="A178" s="1">
        <v>42531</v>
      </c>
      <c r="B178">
        <v>141</v>
      </c>
      <c r="C178" s="14" t="s">
        <v>12</v>
      </c>
      <c r="D178" s="11">
        <v>915.15</v>
      </c>
      <c r="E178" s="11">
        <v>49903.26</v>
      </c>
      <c r="F178" s="6">
        <v>0.62221064814814808</v>
      </c>
    </row>
    <row r="179" spans="1:6">
      <c r="A179" s="1">
        <v>42531</v>
      </c>
      <c r="B179">
        <v>141</v>
      </c>
      <c r="C179" s="15" t="s">
        <v>13</v>
      </c>
      <c r="D179" s="7">
        <v>979.8</v>
      </c>
      <c r="E179" s="13">
        <v>53452.752999999997</v>
      </c>
      <c r="F179" s="8">
        <v>0.62270833333333331</v>
      </c>
    </row>
    <row r="180" spans="1:6">
      <c r="A180" s="1">
        <v>42531</v>
      </c>
      <c r="B180">
        <v>141</v>
      </c>
      <c r="C180" s="15" t="s">
        <v>14</v>
      </c>
      <c r="D180" s="7">
        <v>228.74</v>
      </c>
      <c r="E180" s="13">
        <v>12217.137000000001</v>
      </c>
      <c r="F180" s="8">
        <v>0.62324074074074076</v>
      </c>
    </row>
    <row r="181" spans="1:6">
      <c r="A181" s="1">
        <v>42531</v>
      </c>
      <c r="B181">
        <v>141</v>
      </c>
      <c r="C181" s="16" t="s">
        <v>15</v>
      </c>
      <c r="D181" s="9">
        <v>938.77</v>
      </c>
      <c r="E181" s="9">
        <v>51200.074000000001</v>
      </c>
      <c r="F181" s="10">
        <v>0.62372685185185184</v>
      </c>
    </row>
    <row r="182" spans="1:6">
      <c r="A182" s="1">
        <v>42531</v>
      </c>
      <c r="B182">
        <v>141</v>
      </c>
      <c r="C182" s="14" t="s">
        <v>16</v>
      </c>
      <c r="D182" s="11">
        <v>1012.31</v>
      </c>
      <c r="E182" s="11">
        <v>55237.656999999999</v>
      </c>
      <c r="F182" s="6">
        <v>0.62427083333333333</v>
      </c>
    </row>
    <row r="183" spans="1:6">
      <c r="A183" s="1">
        <v>42531</v>
      </c>
      <c r="B183">
        <v>141</v>
      </c>
      <c r="C183" s="15" t="s">
        <v>17</v>
      </c>
      <c r="D183" s="7">
        <v>993.54</v>
      </c>
      <c r="E183" s="13">
        <v>54207.123</v>
      </c>
      <c r="F183" s="8">
        <v>0.62479166666666663</v>
      </c>
    </row>
    <row r="184" spans="1:6">
      <c r="A184" s="1">
        <v>42531</v>
      </c>
      <c r="B184">
        <v>141</v>
      </c>
      <c r="C184" s="15" t="s">
        <v>18</v>
      </c>
      <c r="D184" s="7">
        <v>742.41</v>
      </c>
      <c r="E184" s="13">
        <v>40435.748</v>
      </c>
      <c r="F184" s="8">
        <v>0.62527777777777771</v>
      </c>
    </row>
    <row r="185" spans="1:6">
      <c r="A185" s="1">
        <v>42531</v>
      </c>
      <c r="B185">
        <v>141</v>
      </c>
      <c r="C185" s="16" t="s">
        <v>19</v>
      </c>
      <c r="D185" s="9">
        <v>863.89</v>
      </c>
      <c r="E185" s="9">
        <v>47088.92</v>
      </c>
      <c r="F185" s="10">
        <v>0.62577546296296294</v>
      </c>
    </row>
    <row r="186" spans="1:6">
      <c r="A186" s="1">
        <v>42531</v>
      </c>
      <c r="B186">
        <v>141</v>
      </c>
      <c r="C186" s="17" t="s">
        <v>20</v>
      </c>
      <c r="D186" s="11">
        <v>84.48</v>
      </c>
      <c r="E186" s="11">
        <v>4296.7979999999998</v>
      </c>
      <c r="F186" s="6">
        <v>0.62629629629629624</v>
      </c>
    </row>
    <row r="187" spans="1:6">
      <c r="A187" s="1">
        <v>42531</v>
      </c>
      <c r="B187">
        <v>141</v>
      </c>
      <c r="C187" s="18" t="s">
        <v>21</v>
      </c>
      <c r="D187" s="7">
        <v>98.8</v>
      </c>
      <c r="E187" s="13">
        <v>5083.0119999999997</v>
      </c>
      <c r="F187" s="8">
        <v>0.6267476851851852</v>
      </c>
    </row>
    <row r="188" spans="1:6">
      <c r="A188" s="1">
        <v>42531</v>
      </c>
      <c r="B188">
        <v>141</v>
      </c>
      <c r="C188" s="18" t="s">
        <v>22</v>
      </c>
      <c r="D188" s="7">
        <v>31.04</v>
      </c>
      <c r="E188" s="13">
        <v>1362.77</v>
      </c>
      <c r="F188" s="8">
        <v>0.62718750000000001</v>
      </c>
    </row>
    <row r="189" spans="1:6">
      <c r="A189" s="1">
        <v>42531</v>
      </c>
      <c r="B189">
        <v>141</v>
      </c>
      <c r="C189" s="19" t="s">
        <v>23</v>
      </c>
      <c r="D189" s="9">
        <v>69.19</v>
      </c>
      <c r="E189" s="9">
        <v>3457.328</v>
      </c>
      <c r="F189" s="10">
        <v>0.62763888888888886</v>
      </c>
    </row>
    <row r="190" spans="1:6">
      <c r="A190" s="1">
        <v>42531</v>
      </c>
      <c r="B190">
        <v>141</v>
      </c>
      <c r="C190" s="17" t="s">
        <v>24</v>
      </c>
      <c r="D190" s="11">
        <v>79.84</v>
      </c>
      <c r="E190" s="11">
        <v>4042.047</v>
      </c>
      <c r="F190" s="6">
        <v>0.62812499999999993</v>
      </c>
    </row>
    <row r="191" spans="1:6">
      <c r="A191" s="1">
        <v>42531</v>
      </c>
      <c r="B191">
        <v>141</v>
      </c>
      <c r="C191" s="18" t="s">
        <v>25</v>
      </c>
      <c r="D191" s="7">
        <v>97.34</v>
      </c>
      <c r="E191" s="13">
        <v>5002.8530000000001</v>
      </c>
      <c r="F191" s="8">
        <v>0.62857638888888889</v>
      </c>
    </row>
    <row r="192" spans="1:6">
      <c r="A192" s="1">
        <v>42531</v>
      </c>
      <c r="B192">
        <v>141</v>
      </c>
      <c r="C192" s="18" t="s">
        <v>26</v>
      </c>
      <c r="D192" s="7">
        <v>100.36</v>
      </c>
      <c r="E192" s="13">
        <v>5168.6610000000001</v>
      </c>
      <c r="F192" s="8">
        <v>0.62902777777777774</v>
      </c>
    </row>
    <row r="193" spans="1:6">
      <c r="A193" s="1">
        <v>42531</v>
      </c>
      <c r="B193">
        <v>141</v>
      </c>
      <c r="C193" s="19" t="s">
        <v>27</v>
      </c>
      <c r="D193" s="9">
        <v>29.31</v>
      </c>
      <c r="E193" s="9">
        <v>1267.787</v>
      </c>
      <c r="F193" s="10">
        <v>0.62944444444444447</v>
      </c>
    </row>
    <row r="1048573" spans="1:1">
      <c r="A1048573" s="1"/>
    </row>
    <row r="1048576" spans="1:1">
      <c r="A1048576" s="4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topLeftCell="AJ4" workbookViewId="0">
      <selection activeCell="AE5" sqref="AE5"/>
    </sheetView>
  </sheetViews>
  <sheetFormatPr baseColWidth="10" defaultColWidth="10.6640625" defaultRowHeight="15" x14ac:dyDescent="0"/>
  <cols>
    <col min="26" max="26" width="11.83203125" customWidth="1"/>
    <col min="28" max="28" width="12.5" customWidth="1"/>
    <col min="29" max="29" width="13.6640625" customWidth="1"/>
    <col min="30" max="30" width="12.83203125" customWidth="1"/>
  </cols>
  <sheetData>
    <row r="1" spans="1:48">
      <c r="A1">
        <v>0</v>
      </c>
      <c r="G1">
        <v>24</v>
      </c>
      <c r="L1">
        <v>46</v>
      </c>
      <c r="Q1">
        <v>70</v>
      </c>
      <c r="V1">
        <v>94</v>
      </c>
      <c r="Z1">
        <v>118</v>
      </c>
      <c r="AD1">
        <v>141</v>
      </c>
    </row>
    <row r="2" spans="1:48">
      <c r="A2" t="s">
        <v>34</v>
      </c>
      <c r="F2" t="s">
        <v>34</v>
      </c>
      <c r="K2" t="s">
        <v>34</v>
      </c>
      <c r="P2" t="s">
        <v>34</v>
      </c>
      <c r="U2" t="s">
        <v>34</v>
      </c>
      <c r="Y2" t="s">
        <v>34</v>
      </c>
      <c r="AC2" t="s">
        <v>34</v>
      </c>
    </row>
    <row r="3" spans="1:48">
      <c r="A3">
        <v>1</v>
      </c>
      <c r="B3">
        <v>22335.471000000001</v>
      </c>
      <c r="C3">
        <f>AVERAGE(B3:B6)</f>
        <v>21814.092499999999</v>
      </c>
      <c r="D3" t="s">
        <v>39</v>
      </c>
      <c r="F3">
        <v>1</v>
      </c>
      <c r="G3">
        <v>13407.48</v>
      </c>
      <c r="H3">
        <f>AVERAGE(G3:G6)</f>
        <v>14556.39525</v>
      </c>
      <c r="K3">
        <v>1</v>
      </c>
      <c r="L3">
        <v>39287.923000000003</v>
      </c>
      <c r="M3">
        <f>AVERAGE(L3:L6)</f>
        <v>42391.9395</v>
      </c>
      <c r="P3">
        <v>1</v>
      </c>
      <c r="Q3">
        <v>50287.377</v>
      </c>
      <c r="R3">
        <f>AVERAGE(Q3:Q6)</f>
        <v>54600.768250000001</v>
      </c>
      <c r="U3">
        <v>1</v>
      </c>
      <c r="V3">
        <v>35061.464</v>
      </c>
      <c r="W3">
        <f>AVERAGE(V3:V6)</f>
        <v>36794.971000000005</v>
      </c>
      <c r="Y3">
        <v>1</v>
      </c>
      <c r="Z3">
        <v>49113.392</v>
      </c>
      <c r="AA3">
        <f>AVERAGE(Z3:Z6)</f>
        <v>47435.339749999999</v>
      </c>
      <c r="AC3">
        <v>1</v>
      </c>
      <c r="AD3">
        <v>60138.319000000003</v>
      </c>
      <c r="AE3">
        <f>AVERAGE(AD3:AD6)</f>
        <v>53583.011000000006</v>
      </c>
    </row>
    <row r="4" spans="1:48">
      <c r="A4">
        <v>2</v>
      </c>
      <c r="B4">
        <v>24068.949000000001</v>
      </c>
      <c r="C4">
        <f>STDEV(B3:B6)</f>
        <v>8932.280050641557</v>
      </c>
      <c r="D4" t="s">
        <v>40</v>
      </c>
      <c r="F4">
        <v>2</v>
      </c>
      <c r="G4">
        <v>15691.468000000001</v>
      </c>
      <c r="H4">
        <f>STDEV(G3:G6)</f>
        <v>3410.3239669002523</v>
      </c>
      <c r="K4">
        <v>2</v>
      </c>
      <c r="L4">
        <v>44121.792999999998</v>
      </c>
      <c r="M4">
        <f>STDEV(L3:L6)</f>
        <v>9310.0815620535122</v>
      </c>
      <c r="P4">
        <v>2</v>
      </c>
      <c r="Q4">
        <v>56468.680999999997</v>
      </c>
      <c r="R4">
        <f>STDEV(Q3:Q6)</f>
        <v>8492.8202428630084</v>
      </c>
      <c r="U4">
        <v>2</v>
      </c>
      <c r="V4">
        <v>35997.385000000002</v>
      </c>
      <c r="W4">
        <f>STDEV(V3:V6)</f>
        <v>1828.1305494238277</v>
      </c>
      <c r="Y4">
        <v>2</v>
      </c>
      <c r="Z4">
        <v>50972.512000000002</v>
      </c>
      <c r="AA4">
        <f>STDEV(Z3:Z6)</f>
        <v>8548.9513252720844</v>
      </c>
      <c r="AC4">
        <v>2</v>
      </c>
      <c r="AD4">
        <v>55211.851999999999</v>
      </c>
      <c r="AE4">
        <f>STDEV(AD3:AD6)</f>
        <v>10980.611812861396</v>
      </c>
      <c r="AO4" t="s">
        <v>36</v>
      </c>
      <c r="AP4">
        <v>0</v>
      </c>
      <c r="AQ4">
        <v>24</v>
      </c>
      <c r="AR4">
        <v>46</v>
      </c>
      <c r="AS4">
        <v>70</v>
      </c>
      <c r="AT4">
        <v>94</v>
      </c>
      <c r="AU4">
        <v>118</v>
      </c>
      <c r="AV4">
        <v>141</v>
      </c>
    </row>
    <row r="5" spans="1:48">
      <c r="A5">
        <v>3</v>
      </c>
      <c r="B5">
        <v>31153.205000000002</v>
      </c>
      <c r="C5">
        <f>SQRT(3)</f>
        <v>1.7320508075688772</v>
      </c>
      <c r="F5">
        <v>3</v>
      </c>
      <c r="G5">
        <v>18580.93</v>
      </c>
      <c r="H5">
        <f>SQRT(3)</f>
        <v>1.7320508075688772</v>
      </c>
      <c r="K5">
        <v>3</v>
      </c>
      <c r="L5">
        <v>54179.953000000001</v>
      </c>
      <c r="M5">
        <f>SQRT(3)</f>
        <v>1.7320508075688772</v>
      </c>
      <c r="P5">
        <v>3</v>
      </c>
      <c r="Q5">
        <v>65603.573000000004</v>
      </c>
      <c r="R5">
        <f>SQRT(3)</f>
        <v>1.7320508075688772</v>
      </c>
      <c r="U5">
        <v>3</v>
      </c>
      <c r="V5">
        <v>39321.822</v>
      </c>
      <c r="W5">
        <f>SQRT(3)</f>
        <v>1.7320508075688772</v>
      </c>
      <c r="Y5">
        <v>3</v>
      </c>
      <c r="Z5">
        <v>54582.904999999999</v>
      </c>
      <c r="AA5">
        <f>SQRT(3)</f>
        <v>1.7320508075688772</v>
      </c>
      <c r="AC5">
        <v>3</v>
      </c>
      <c r="AD5">
        <v>61378.034</v>
      </c>
      <c r="AE5">
        <f>SQRT(3)</f>
        <v>1.7320508075688772</v>
      </c>
      <c r="AN5" t="s">
        <v>42</v>
      </c>
      <c r="AO5" t="s">
        <v>34</v>
      </c>
      <c r="AP5">
        <v>21814.092499999999</v>
      </c>
      <c r="AQ5">
        <v>14556.3953</v>
      </c>
      <c r="AR5">
        <v>42391.9395</v>
      </c>
      <c r="AS5">
        <v>54600.768300000003</v>
      </c>
      <c r="AT5">
        <v>36794.970999999998</v>
      </c>
      <c r="AU5">
        <v>47435.34</v>
      </c>
      <c r="AV5">
        <v>53583.010999999999</v>
      </c>
    </row>
    <row r="6" spans="1:48">
      <c r="A6">
        <v>4</v>
      </c>
      <c r="B6">
        <v>9698.7450000000008</v>
      </c>
      <c r="C6">
        <f>C4/C5</f>
        <v>5157.0542917150269</v>
      </c>
      <c r="D6" t="s">
        <v>41</v>
      </c>
      <c r="F6">
        <v>4</v>
      </c>
      <c r="G6">
        <v>10545.703</v>
      </c>
      <c r="H6">
        <f>H4/H5</f>
        <v>1968.9514603136931</v>
      </c>
      <c r="K6">
        <v>4</v>
      </c>
      <c r="L6">
        <v>31978.089</v>
      </c>
      <c r="M6">
        <f>M4/M5</f>
        <v>5375.178096028967</v>
      </c>
      <c r="P6">
        <v>4</v>
      </c>
      <c r="Q6">
        <v>46043.442000000003</v>
      </c>
      <c r="R6">
        <f>R4/R5</f>
        <v>4903.3320533960614</v>
      </c>
      <c r="U6">
        <v>4</v>
      </c>
      <c r="V6">
        <v>36799.213000000003</v>
      </c>
      <c r="W6">
        <f>W4/W5</f>
        <v>1055.4716648236254</v>
      </c>
      <c r="Y6">
        <v>4</v>
      </c>
      <c r="Z6">
        <v>35072.550000000003</v>
      </c>
      <c r="AA6">
        <f>AA4/AA5</f>
        <v>4935.739348934846</v>
      </c>
      <c r="AC6">
        <v>4</v>
      </c>
      <c r="AD6">
        <v>37603.839</v>
      </c>
      <c r="AE6">
        <f>AE4/AE5</f>
        <v>6339.6591860223116</v>
      </c>
      <c r="AN6" t="s">
        <v>38</v>
      </c>
      <c r="AO6" t="s">
        <v>35</v>
      </c>
      <c r="AP6">
        <v>27056.336800000001</v>
      </c>
      <c r="AQ6">
        <v>18483.649300000001</v>
      </c>
      <c r="AR6">
        <v>50517.073799999998</v>
      </c>
      <c r="AS6">
        <v>55214.910799999998</v>
      </c>
      <c r="AT6">
        <v>34669.033300000003</v>
      </c>
      <c r="AU6">
        <v>45496.156999999999</v>
      </c>
      <c r="AV6">
        <v>49242.362000000001</v>
      </c>
    </row>
    <row r="7" spans="1:48">
      <c r="AN7" t="s">
        <v>43</v>
      </c>
      <c r="AO7" t="s">
        <v>33</v>
      </c>
      <c r="AP7">
        <v>3085.1912499999999</v>
      </c>
      <c r="AQ7">
        <v>2409.15625</v>
      </c>
      <c r="AR7">
        <v>4167.6907499999998</v>
      </c>
      <c r="AS7">
        <v>3720.1554999999998</v>
      </c>
      <c r="AT7">
        <v>2593.88175</v>
      </c>
      <c r="AU7">
        <v>3730.1518000000001</v>
      </c>
      <c r="AV7">
        <v>3549.9769999999999</v>
      </c>
    </row>
    <row r="8" spans="1:48">
      <c r="A8" t="s">
        <v>35</v>
      </c>
      <c r="F8" t="s">
        <v>35</v>
      </c>
      <c r="K8" t="s">
        <v>35</v>
      </c>
      <c r="U8" t="s">
        <v>35</v>
      </c>
      <c r="Y8" t="s">
        <v>35</v>
      </c>
      <c r="AC8" t="s">
        <v>35</v>
      </c>
      <c r="AN8" t="s">
        <v>48</v>
      </c>
      <c r="AO8" t="s">
        <v>48</v>
      </c>
      <c r="AP8">
        <v>29677.67</v>
      </c>
      <c r="AQ8">
        <v>20010.41</v>
      </c>
      <c r="AR8">
        <v>58473.491999999998</v>
      </c>
      <c r="AS8">
        <v>68440.17</v>
      </c>
      <c r="AT8">
        <v>50266.767</v>
      </c>
      <c r="AU8">
        <v>55813.421999999999</v>
      </c>
      <c r="AV8">
        <v>58471.044999999998</v>
      </c>
    </row>
    <row r="9" spans="1:48">
      <c r="A9">
        <v>1</v>
      </c>
      <c r="B9">
        <v>29430.537</v>
      </c>
      <c r="C9">
        <f>AVERAGE(B9:B12)</f>
        <v>27056.336749999999</v>
      </c>
      <c r="F9">
        <v>1</v>
      </c>
      <c r="G9">
        <v>21707.251</v>
      </c>
      <c r="H9">
        <f>AVERAGE(G9:G12)</f>
        <v>18483.649250000002</v>
      </c>
      <c r="K9">
        <v>1</v>
      </c>
      <c r="L9">
        <v>56216.625</v>
      </c>
      <c r="M9">
        <f>AVERAGE(L9:L12)</f>
        <v>50517.073750000003</v>
      </c>
      <c r="P9" t="s">
        <v>35</v>
      </c>
      <c r="U9">
        <v>1</v>
      </c>
      <c r="V9">
        <v>44905.606</v>
      </c>
      <c r="W9">
        <f>AVERAGE(V9:V12)</f>
        <v>34669.03325</v>
      </c>
      <c r="Y9">
        <v>1</v>
      </c>
      <c r="Z9">
        <v>53614.476999999999</v>
      </c>
      <c r="AA9">
        <f>AVERAGE(Z9:Z12)</f>
        <v>45496.156499999997</v>
      </c>
      <c r="AC9">
        <v>1</v>
      </c>
      <c r="AD9">
        <v>55237.656999999999</v>
      </c>
      <c r="AE9">
        <f>AVERAGE(AD9:AD12)</f>
        <v>49242.361999999994</v>
      </c>
      <c r="AN9" t="s">
        <v>49</v>
      </c>
      <c r="AO9" t="s">
        <v>49</v>
      </c>
      <c r="AP9">
        <v>25176.655999999999</v>
      </c>
      <c r="AQ9">
        <v>17662.401000000002</v>
      </c>
      <c r="AR9">
        <v>50090.41</v>
      </c>
      <c r="AS9">
        <v>56316.828999999998</v>
      </c>
      <c r="AT9">
        <v>34437.516000000003</v>
      </c>
      <c r="AU9">
        <v>39497.129000000001</v>
      </c>
      <c r="AV9">
        <v>41693.305999999997</v>
      </c>
    </row>
    <row r="10" spans="1:48">
      <c r="A10">
        <v>2</v>
      </c>
      <c r="B10">
        <v>26245.342000000001</v>
      </c>
      <c r="C10">
        <f>STDEV(B9:B12)</f>
        <v>1732.7928469230192</v>
      </c>
      <c r="F10">
        <v>2</v>
      </c>
      <c r="G10">
        <v>19237.929</v>
      </c>
      <c r="H10">
        <f>STDEV(G9:G12)</f>
        <v>2836.4111250785804</v>
      </c>
      <c r="K10">
        <v>2</v>
      </c>
      <c r="L10">
        <v>56120.529000000002</v>
      </c>
      <c r="M10">
        <f>STDEV(L9:L12)</f>
        <v>6817.3748753940627</v>
      </c>
      <c r="P10">
        <v>1</v>
      </c>
      <c r="Q10">
        <v>61176.887000000002</v>
      </c>
      <c r="R10">
        <f>AVERAGE(Q10:Q13)</f>
        <v>55214.910749999995</v>
      </c>
      <c r="U10">
        <v>2</v>
      </c>
      <c r="V10">
        <v>34861.690999999999</v>
      </c>
      <c r="W10">
        <f>STDEV(V9:V12)</f>
        <v>7319.7889754634834</v>
      </c>
      <c r="Y10">
        <v>2</v>
      </c>
      <c r="Z10">
        <v>45650.809000000001</v>
      </c>
      <c r="AA10">
        <f>STDEV(Z9:Z12)</f>
        <v>6111.196932772109</v>
      </c>
      <c r="AC10">
        <v>2</v>
      </c>
      <c r="AD10">
        <v>54207.123</v>
      </c>
      <c r="AE10">
        <f>STDEV(AD9:AD12)</f>
        <v>6898.9413805430131</v>
      </c>
    </row>
    <row r="11" spans="1:48">
      <c r="A11">
        <v>3</v>
      </c>
      <c r="B11">
        <v>25411.204000000002</v>
      </c>
      <c r="C11">
        <f>SQRT(3)</f>
        <v>1.7320508075688772</v>
      </c>
      <c r="F11">
        <v>3</v>
      </c>
      <c r="G11">
        <v>14872.462</v>
      </c>
      <c r="H11">
        <f>SQRT(3)</f>
        <v>1.7320508075688772</v>
      </c>
      <c r="K11">
        <v>3</v>
      </c>
      <c r="L11">
        <v>42450.283000000003</v>
      </c>
      <c r="M11">
        <f>SQRT(3)</f>
        <v>1.7320508075688772</v>
      </c>
      <c r="P11">
        <v>2</v>
      </c>
      <c r="Q11">
        <v>60383.559000000001</v>
      </c>
      <c r="R11">
        <f>STDEV(Q10:Q13)</f>
        <v>6919.004602347055</v>
      </c>
      <c r="U11">
        <v>3</v>
      </c>
      <c r="V11">
        <v>28580.07</v>
      </c>
      <c r="W11">
        <f>SQRT(3)</f>
        <v>1.7320508075688772</v>
      </c>
      <c r="Y11">
        <v>3</v>
      </c>
      <c r="Z11">
        <v>38921.627999999997</v>
      </c>
      <c r="AA11">
        <f>SQRT(3)</f>
        <v>1.7320508075688772</v>
      </c>
      <c r="AC11">
        <v>3</v>
      </c>
      <c r="AD11">
        <v>40435.748</v>
      </c>
      <c r="AE11">
        <f>SQRT(3)</f>
        <v>1.7320508075688772</v>
      </c>
      <c r="AN11" t="s">
        <v>52</v>
      </c>
      <c r="AO11">
        <v>24</v>
      </c>
      <c r="AP11">
        <v>48</v>
      </c>
      <c r="AQ11">
        <v>70</v>
      </c>
      <c r="AR11">
        <v>94</v>
      </c>
      <c r="AS11">
        <v>118</v>
      </c>
      <c r="AT11">
        <v>141</v>
      </c>
    </row>
    <row r="12" spans="1:48">
      <c r="A12">
        <v>4</v>
      </c>
      <c r="B12">
        <v>27138.263999999999</v>
      </c>
      <c r="C12">
        <f>C10/C11</f>
        <v>1000.4284166208631</v>
      </c>
      <c r="F12">
        <v>4</v>
      </c>
      <c r="G12">
        <v>18116.955000000002</v>
      </c>
      <c r="H12">
        <f>H10/H11</f>
        <v>1637.6027265965679</v>
      </c>
      <c r="K12">
        <v>4</v>
      </c>
      <c r="L12">
        <v>47280.858</v>
      </c>
      <c r="M12">
        <f>M10/M11</f>
        <v>3936.0132194753537</v>
      </c>
      <c r="P12">
        <v>3</v>
      </c>
      <c r="Q12">
        <v>46534.122000000003</v>
      </c>
      <c r="R12">
        <f>SQRT(3)</f>
        <v>1.7320508075688772</v>
      </c>
      <c r="U12">
        <v>4</v>
      </c>
      <c r="V12">
        <v>30328.766</v>
      </c>
      <c r="W12">
        <f>W10/W11</f>
        <v>4226.0821353950978</v>
      </c>
      <c r="Y12">
        <v>4</v>
      </c>
      <c r="Z12">
        <v>43797.712</v>
      </c>
      <c r="AA12">
        <f>AA10/AA11</f>
        <v>3528.3011942067928</v>
      </c>
      <c r="AC12">
        <v>4</v>
      </c>
      <c r="AD12">
        <v>47088.92</v>
      </c>
      <c r="AE12">
        <f>AE10/AE11</f>
        <v>3983.1056631799574</v>
      </c>
      <c r="AM12" t="s">
        <v>45</v>
      </c>
      <c r="AN12">
        <v>5157.0542917150269</v>
      </c>
      <c r="AO12">
        <v>1968.9514603136931</v>
      </c>
      <c r="AP12">
        <v>5375.178096028967</v>
      </c>
      <c r="AQ12">
        <v>4903.3320533960614</v>
      </c>
      <c r="AR12">
        <v>1055.4716648236254</v>
      </c>
      <c r="AS12">
        <v>4935.7393000000002</v>
      </c>
      <c r="AT12">
        <v>6339.6592000000001</v>
      </c>
    </row>
    <row r="13" spans="1:48">
      <c r="P13">
        <v>4</v>
      </c>
      <c r="Q13">
        <v>52765.074999999997</v>
      </c>
      <c r="R13">
        <f>R11/R12</f>
        <v>3994.6891696893322</v>
      </c>
      <c r="AM13" t="s">
        <v>46</v>
      </c>
      <c r="AN13">
        <v>1000.4284166208631</v>
      </c>
      <c r="AO13">
        <v>1637.6027265965679</v>
      </c>
      <c r="AP13">
        <v>3936.0132194753537</v>
      </c>
      <c r="AQ13">
        <v>3994.6891696893322</v>
      </c>
      <c r="AR13">
        <v>4226.0821353950978</v>
      </c>
      <c r="AS13">
        <v>3528.3011999999999</v>
      </c>
      <c r="AT13">
        <v>3983.1057000000001</v>
      </c>
    </row>
    <row r="14" spans="1:48">
      <c r="A14" t="s">
        <v>33</v>
      </c>
      <c r="F14" t="s">
        <v>33</v>
      </c>
      <c r="K14" t="s">
        <v>33</v>
      </c>
      <c r="AM14" t="s">
        <v>47</v>
      </c>
      <c r="AN14">
        <v>52.690280000000001</v>
      </c>
      <c r="AO14">
        <v>502.97820000000002</v>
      </c>
      <c r="AP14">
        <v>1324.9806000000001</v>
      </c>
      <c r="AQ14">
        <v>1522.2607</v>
      </c>
      <c r="AR14">
        <v>904.93489</v>
      </c>
      <c r="AS14">
        <v>1074.5597</v>
      </c>
      <c r="AT14">
        <v>1041.9527</v>
      </c>
    </row>
    <row r="15" spans="1:48">
      <c r="A15">
        <v>1</v>
      </c>
      <c r="B15">
        <v>3395.9229999999998</v>
      </c>
      <c r="C15">
        <f>AVERAGE(B15:B18)</f>
        <v>3409.35275</v>
      </c>
      <c r="F15">
        <v>1</v>
      </c>
      <c r="G15">
        <v>2928.0520000000001</v>
      </c>
      <c r="H15">
        <f>AVERAGE(G15:G18)</f>
        <v>2324.1155000000003</v>
      </c>
      <c r="K15">
        <v>1</v>
      </c>
      <c r="L15">
        <v>5804.4679999999998</v>
      </c>
      <c r="M15">
        <f>AVERAGE(L15:L18)</f>
        <v>4431.5407500000001</v>
      </c>
      <c r="P15" t="s">
        <v>33</v>
      </c>
      <c r="U15" t="s">
        <v>33</v>
      </c>
      <c r="Y15" t="s">
        <v>33</v>
      </c>
      <c r="AC15" t="s">
        <v>33</v>
      </c>
    </row>
    <row r="16" spans="1:48">
      <c r="A16">
        <v>2</v>
      </c>
      <c r="B16">
        <v>3515.8580000000002</v>
      </c>
      <c r="C16">
        <f>STDEV(B15:B18)</f>
        <v>91.262241799388249</v>
      </c>
      <c r="F16">
        <v>2</v>
      </c>
      <c r="G16">
        <v>2150.317</v>
      </c>
      <c r="H16">
        <f>STDEV(G15:G18)</f>
        <v>871.18379056717833</v>
      </c>
      <c r="K16">
        <v>2</v>
      </c>
      <c r="L16">
        <v>4996.7190000000001</v>
      </c>
      <c r="M16">
        <f>STDEV(L15:L18)</f>
        <v>2294.9336505051551</v>
      </c>
      <c r="P16">
        <v>1</v>
      </c>
      <c r="Q16">
        <v>6032.1360000000004</v>
      </c>
      <c r="R16">
        <f>AVERAGE(Q16:Q19)</f>
        <v>4653.3195000000005</v>
      </c>
      <c r="U16">
        <v>1</v>
      </c>
      <c r="V16">
        <v>3733.27</v>
      </c>
      <c r="W16">
        <f>AVERAGE(V16:V19)</f>
        <v>3339.335</v>
      </c>
      <c r="Y16">
        <v>1</v>
      </c>
      <c r="Z16">
        <v>4666.9650000000001</v>
      </c>
      <c r="AA16">
        <f>AVERAGE(Z16:Z19)</f>
        <v>3976.6382500000004</v>
      </c>
      <c r="AC16">
        <v>1</v>
      </c>
      <c r="AD16">
        <v>4042.047</v>
      </c>
      <c r="AE16">
        <f>AVERAGE(AD16:AD19)</f>
        <v>3870.337</v>
      </c>
      <c r="AL16" t="s">
        <v>50</v>
      </c>
      <c r="AM16" t="s">
        <v>48</v>
      </c>
      <c r="AN16">
        <v>1981.3363999999999</v>
      </c>
      <c r="AO16">
        <v>1640.9602</v>
      </c>
      <c r="AP16">
        <v>5535.7056000000002</v>
      </c>
      <c r="AQ16">
        <v>4979.7021999999997</v>
      </c>
      <c r="AR16">
        <v>2314.4623000000001</v>
      </c>
      <c r="AS16">
        <v>6664.2575999999999</v>
      </c>
      <c r="AT16">
        <v>11061.406999999999</v>
      </c>
    </row>
    <row r="17" spans="1:46">
      <c r="A17">
        <v>3</v>
      </c>
      <c r="B17">
        <v>3430.384</v>
      </c>
      <c r="C17">
        <f>SQRT(3)</f>
        <v>1.7320508075688772</v>
      </c>
      <c r="F17">
        <v>3</v>
      </c>
      <c r="G17">
        <v>3054.94</v>
      </c>
      <c r="H17">
        <f>SQRT(3)</f>
        <v>1.7320508075688772</v>
      </c>
      <c r="K17">
        <v>3</v>
      </c>
      <c r="L17">
        <v>5882.9920000000002</v>
      </c>
      <c r="M17">
        <f>SQRT(3)</f>
        <v>1.7320508075688772</v>
      </c>
      <c r="P17">
        <v>2</v>
      </c>
      <c r="Q17">
        <v>6021.5730000000003</v>
      </c>
      <c r="R17">
        <f>STDEV(Q16:Q19)</f>
        <v>2636.632847506392</v>
      </c>
      <c r="U17">
        <v>2</v>
      </c>
      <c r="V17">
        <v>4326.0209999999997</v>
      </c>
      <c r="W17">
        <f>STDEV(V16:V19)</f>
        <v>1567.3932042175416</v>
      </c>
      <c r="Y17">
        <v>2</v>
      </c>
      <c r="Z17">
        <v>4859.665</v>
      </c>
      <c r="AA17">
        <f>STDEV(Z16:Z19)</f>
        <v>1861.1919533000644</v>
      </c>
      <c r="AC17">
        <v>2</v>
      </c>
      <c r="AD17">
        <v>5002.8530000000001</v>
      </c>
      <c r="AE17">
        <f>STDEV(AD16:AD19)</f>
        <v>1804.7149844995845</v>
      </c>
      <c r="AL17" t="s">
        <v>51</v>
      </c>
      <c r="AM17" t="s">
        <v>49</v>
      </c>
      <c r="AN17">
        <v>2921.2591000000002</v>
      </c>
      <c r="AO17">
        <v>2309.2424999999998</v>
      </c>
      <c r="AP17">
        <v>5567.7727999999997</v>
      </c>
      <c r="AQ17">
        <v>4043.6442999999999</v>
      </c>
      <c r="AR17">
        <v>1988.1978999999999</v>
      </c>
      <c r="AS17">
        <v>6606.3621999999996</v>
      </c>
      <c r="AT17">
        <v>11376.931</v>
      </c>
    </row>
    <row r="18" spans="1:46">
      <c r="A18">
        <v>4</v>
      </c>
      <c r="B18">
        <v>3295.2460000000001</v>
      </c>
      <c r="C18">
        <f>C16/C17</f>
        <v>52.690279869725522</v>
      </c>
      <c r="F18">
        <v>4</v>
      </c>
      <c r="G18">
        <v>1163.153</v>
      </c>
      <c r="H18">
        <f>H16/H17</f>
        <v>502.97819599759902</v>
      </c>
      <c r="K18">
        <v>4</v>
      </c>
      <c r="L18">
        <v>1041.9839999999999</v>
      </c>
      <c r="M18">
        <f>M16/M17</f>
        <v>1324.9805608914819</v>
      </c>
      <c r="P18">
        <v>3</v>
      </c>
      <c r="Q18">
        <v>5859.4210000000003</v>
      </c>
      <c r="R18">
        <f>SQRT(3)</f>
        <v>1.7320508075688772</v>
      </c>
      <c r="U18">
        <v>3</v>
      </c>
      <c r="V18">
        <v>4275.12</v>
      </c>
      <c r="W18">
        <f>SQRT(3)</f>
        <v>1.7320508075688772</v>
      </c>
      <c r="Y18">
        <v>3</v>
      </c>
      <c r="Z18">
        <v>5177.183</v>
      </c>
      <c r="AA18">
        <f>SQRT(3)</f>
        <v>1.7320508075688772</v>
      </c>
      <c r="AC18">
        <v>3</v>
      </c>
      <c r="AD18">
        <v>5168.6610000000001</v>
      </c>
      <c r="AE18">
        <f>SQRT(3)</f>
        <v>1.7320508075688772</v>
      </c>
    </row>
    <row r="19" spans="1:46">
      <c r="P19">
        <v>4</v>
      </c>
      <c r="Q19">
        <v>700.14800000000002</v>
      </c>
      <c r="R19">
        <f>R17/R18</f>
        <v>1522.2606842620251</v>
      </c>
      <c r="U19">
        <v>4</v>
      </c>
      <c r="V19">
        <v>1022.929</v>
      </c>
      <c r="W19">
        <f>W17/W18</f>
        <v>904.93488838098779</v>
      </c>
      <c r="Y19">
        <v>4</v>
      </c>
      <c r="Z19">
        <v>1202.74</v>
      </c>
      <c r="AA19">
        <f>AA17/AA18</f>
        <v>1074.5596752513577</v>
      </c>
      <c r="AC19">
        <v>4</v>
      </c>
      <c r="AD19">
        <v>1267.787</v>
      </c>
      <c r="AE19">
        <f>AE17/AE18</f>
        <v>1041.9526821113864</v>
      </c>
    </row>
    <row r="21" spans="1:46">
      <c r="A21" t="s">
        <v>48</v>
      </c>
      <c r="F21" t="s">
        <v>48</v>
      </c>
      <c r="K21" t="s">
        <v>48</v>
      </c>
      <c r="P21" t="s">
        <v>48</v>
      </c>
      <c r="U21" t="s">
        <v>48</v>
      </c>
      <c r="Y21" t="s">
        <v>48</v>
      </c>
      <c r="AC21" t="s">
        <v>48</v>
      </c>
    </row>
    <row r="22" spans="1:46">
      <c r="A22">
        <v>1</v>
      </c>
      <c r="B22" s="11">
        <v>29014.312999999998</v>
      </c>
      <c r="C22">
        <f>AVERAGE('C02'!E6:E9)</f>
        <v>29677.670250000003</v>
      </c>
      <c r="F22">
        <v>1</v>
      </c>
      <c r="G22" s="11">
        <v>19666.786</v>
      </c>
      <c r="H22">
        <f>AVERAGE(G22:G25)</f>
        <v>20010.409500000002</v>
      </c>
      <c r="K22">
        <v>1</v>
      </c>
      <c r="L22" s="11">
        <v>54190.934999999998</v>
      </c>
      <c r="M22">
        <f>AVERAGE(L22:L25)</f>
        <v>58473.492249999996</v>
      </c>
      <c r="P22">
        <v>1</v>
      </c>
      <c r="Q22" s="11">
        <v>66936.173999999999</v>
      </c>
      <c r="R22">
        <f>AVERAGE(Q22:Q25)</f>
        <v>68440.17</v>
      </c>
      <c r="U22">
        <v>1</v>
      </c>
      <c r="V22" s="11">
        <v>53051.406999999999</v>
      </c>
      <c r="W22">
        <f>AVERAGE(V22:V25)</f>
        <v>50266.767</v>
      </c>
      <c r="Y22">
        <v>1</v>
      </c>
      <c r="Z22" s="11">
        <v>62488.542999999998</v>
      </c>
      <c r="AA22">
        <f>AVERAGE(Z22:Z25)</f>
        <v>55813.421999999999</v>
      </c>
      <c r="AC22">
        <v>1</v>
      </c>
      <c r="AD22">
        <v>67507.979000000007</v>
      </c>
      <c r="AE22">
        <f>AVERAGE(AD22:AD25)</f>
        <v>58471.044999999998</v>
      </c>
    </row>
    <row r="23" spans="1:46">
      <c r="A23">
        <v>2</v>
      </c>
      <c r="B23" s="13">
        <v>27001.437000000002</v>
      </c>
      <c r="C23">
        <f>STDEV(B22:B25)</f>
        <v>3431.7753139739384</v>
      </c>
      <c r="F23">
        <v>2</v>
      </c>
      <c r="G23" s="13">
        <v>17767.821</v>
      </c>
      <c r="H23">
        <f>STDEV(G22:G25)</f>
        <v>2842.2263897911912</v>
      </c>
      <c r="K23">
        <v>2</v>
      </c>
      <c r="L23" s="13">
        <v>49431.745999999999</v>
      </c>
      <c r="M23">
        <f>STDEV(L22:L25)</f>
        <v>9588.1233125103663</v>
      </c>
      <c r="P23">
        <v>2</v>
      </c>
      <c r="Q23" s="13">
        <v>60718.953999999998</v>
      </c>
      <c r="R23">
        <f>STDEV(Q22:Q25)</f>
        <v>8625.097146949438</v>
      </c>
      <c r="U23">
        <v>2</v>
      </c>
      <c r="V23" s="13">
        <v>44480.883999999998</v>
      </c>
      <c r="W23">
        <f>STDEV(V22:V25)</f>
        <v>4008.7663647768259</v>
      </c>
      <c r="Y23">
        <v>2</v>
      </c>
      <c r="Z23" s="13">
        <v>51247.875999999997</v>
      </c>
      <c r="AA23">
        <f>STDEV(Z22:Z25)</f>
        <v>11542.832736305638</v>
      </c>
      <c r="AC23">
        <v>2</v>
      </c>
      <c r="AD23">
        <v>56421.37</v>
      </c>
      <c r="AE23">
        <f>STDEV(AD22:AD25)</f>
        <v>19158.918067805953</v>
      </c>
    </row>
    <row r="24" spans="1:46">
      <c r="A24">
        <v>3</v>
      </c>
      <c r="B24" s="13">
        <v>34675.569000000003</v>
      </c>
      <c r="C24">
        <f>SQRT(3)</f>
        <v>1.7320508075688772</v>
      </c>
      <c r="F24">
        <v>3</v>
      </c>
      <c r="G24" s="13">
        <v>24109.154999999999</v>
      </c>
      <c r="H24">
        <f>SQRT(3)</f>
        <v>1.7320508075688772</v>
      </c>
      <c r="K24">
        <v>3</v>
      </c>
      <c r="L24" s="13">
        <v>71728.607000000004</v>
      </c>
      <c r="M24">
        <f>SQRT(3)</f>
        <v>1.7320508075688772</v>
      </c>
      <c r="P24">
        <v>3</v>
      </c>
      <c r="Q24" s="13">
        <v>80758.145999999993</v>
      </c>
      <c r="R24">
        <f>SQRT(3)</f>
        <v>1.7320508075688772</v>
      </c>
      <c r="U24">
        <v>3</v>
      </c>
      <c r="V24" s="13">
        <v>52880.095000000001</v>
      </c>
      <c r="W24">
        <f>SQRT(3)</f>
        <v>1.7320508075688772</v>
      </c>
      <c r="Y24">
        <v>3</v>
      </c>
      <c r="Z24" s="13">
        <v>67644.37</v>
      </c>
      <c r="AA24">
        <f>SQRT(3)</f>
        <v>1.7320508075688772</v>
      </c>
      <c r="AC24">
        <v>3</v>
      </c>
      <c r="AD24">
        <v>77236.281000000003</v>
      </c>
      <c r="AE24">
        <f>SQRT(3)</f>
        <v>1.7320508075688772</v>
      </c>
    </row>
    <row r="25" spans="1:46">
      <c r="A25">
        <v>4</v>
      </c>
      <c r="B25" s="9">
        <v>28019.362000000001</v>
      </c>
      <c r="C25">
        <f>C23/C24</f>
        <v>1981.336401321166</v>
      </c>
      <c r="F25">
        <v>4</v>
      </c>
      <c r="G25" s="9">
        <v>18497.876</v>
      </c>
      <c r="H25">
        <f>H23/H24</f>
        <v>1640.9601712438025</v>
      </c>
      <c r="K25">
        <v>4</v>
      </c>
      <c r="L25" s="9">
        <v>58542.680999999997</v>
      </c>
      <c r="M25">
        <f>M23/M24</f>
        <v>5535.705575501187</v>
      </c>
      <c r="P25">
        <v>4</v>
      </c>
      <c r="Q25" s="9">
        <v>65347.406000000003</v>
      </c>
      <c r="R25">
        <f>R23/R24</f>
        <v>4979.7021595779315</v>
      </c>
      <c r="U25">
        <v>4</v>
      </c>
      <c r="V25" s="9">
        <v>50654.682000000001</v>
      </c>
      <c r="W25">
        <f>W23/W24</f>
        <v>2314.4623398222179</v>
      </c>
      <c r="Y25">
        <v>4</v>
      </c>
      <c r="Z25" s="9">
        <v>41872.898999999998</v>
      </c>
      <c r="AA25">
        <f>AA23/AA24</f>
        <v>6664.257587516885</v>
      </c>
      <c r="AC25">
        <v>4</v>
      </c>
      <c r="AD25">
        <v>32718.55</v>
      </c>
      <c r="AE25">
        <f>AE23/AE24</f>
        <v>11061.406503829752</v>
      </c>
    </row>
    <row r="28" spans="1:46">
      <c r="A28" t="s">
        <v>49</v>
      </c>
      <c r="F28" t="s">
        <v>49</v>
      </c>
      <c r="K28" t="s">
        <v>49</v>
      </c>
      <c r="P28" t="s">
        <v>49</v>
      </c>
      <c r="U28" t="s">
        <v>49</v>
      </c>
      <c r="Y28" t="s">
        <v>49</v>
      </c>
      <c r="AC28" t="s">
        <v>49</v>
      </c>
    </row>
    <row r="29" spans="1:46">
      <c r="A29">
        <v>1</v>
      </c>
      <c r="B29" s="11">
        <v>20917.201000000001</v>
      </c>
      <c r="C29">
        <f>AVERAGE(B29:B32)</f>
        <v>25176.655999999999</v>
      </c>
      <c r="F29">
        <v>1</v>
      </c>
      <c r="G29" s="11">
        <v>16058.803</v>
      </c>
      <c r="H29">
        <f>AVERAGE(G29:G32)</f>
        <v>17662.400749999997</v>
      </c>
      <c r="K29">
        <v>1</v>
      </c>
      <c r="L29" s="11">
        <v>49196.175000000003</v>
      </c>
      <c r="M29">
        <f>AVERAGE(L29:L32)</f>
        <v>50090.410499999998</v>
      </c>
      <c r="P29">
        <v>1</v>
      </c>
      <c r="Q29" s="11">
        <v>53999.434000000001</v>
      </c>
      <c r="R29">
        <f>AVERAGE(Q29:Q32)</f>
        <v>56316.828750000001</v>
      </c>
      <c r="U29">
        <v>1</v>
      </c>
      <c r="V29" s="11">
        <v>35676.107000000004</v>
      </c>
      <c r="W29">
        <f>AVERAGE(V29:V32)</f>
        <v>34437.516000000003</v>
      </c>
      <c r="Y29">
        <v>1</v>
      </c>
      <c r="Z29" s="11">
        <v>43341.690999999999</v>
      </c>
      <c r="AA29">
        <f>AVERAGE(Z29:Z32)</f>
        <v>39497.128750000003</v>
      </c>
      <c r="AC29">
        <v>1</v>
      </c>
      <c r="AD29">
        <v>49903.26</v>
      </c>
      <c r="AE29">
        <f>AVERAGE(AD29:AD32)</f>
        <v>41693.306000000004</v>
      </c>
    </row>
    <row r="30" spans="1:46">
      <c r="A30">
        <v>2</v>
      </c>
      <c r="B30" s="13">
        <v>31078.203000000001</v>
      </c>
      <c r="C30">
        <f>STDEV(B29:B32)</f>
        <v>5059.7692037916886</v>
      </c>
      <c r="F30">
        <v>2</v>
      </c>
      <c r="G30" s="13">
        <v>21799.532999999999</v>
      </c>
      <c r="H30">
        <f>STDEV(G29:G32)</f>
        <v>3999.7253732233985</v>
      </c>
      <c r="K30">
        <v>2</v>
      </c>
      <c r="L30" s="13">
        <v>59549.211000000003</v>
      </c>
      <c r="M30">
        <f>STDEV(L29:L32)</f>
        <v>9643.6653946572023</v>
      </c>
      <c r="P30">
        <v>2</v>
      </c>
      <c r="Q30" s="13">
        <v>64922.22</v>
      </c>
      <c r="R30">
        <f>STDEV(Q29:Q32)</f>
        <v>7003.7973845990482</v>
      </c>
      <c r="U30">
        <v>2</v>
      </c>
      <c r="V30" s="13">
        <v>38752.059000000001</v>
      </c>
      <c r="W30">
        <f>STDEV(V29:V32)</f>
        <v>3443.659863247241</v>
      </c>
      <c r="Y30">
        <v>2</v>
      </c>
      <c r="Z30" s="13">
        <v>48823.794999999998</v>
      </c>
      <c r="AA30">
        <f>STDEV(Z29:Z32)</f>
        <v>11442.555003420122</v>
      </c>
      <c r="AC30">
        <v>2</v>
      </c>
      <c r="AD30">
        <v>53452.752999999997</v>
      </c>
      <c r="AE30">
        <f>STDEV(AD29:AD32)</f>
        <v>19705.423239557746</v>
      </c>
    </row>
    <row r="31" spans="1:46">
      <c r="A31">
        <v>3</v>
      </c>
      <c r="B31" s="13">
        <v>21002.674999999999</v>
      </c>
      <c r="C31">
        <f>SQRT(3)</f>
        <v>1.7320508075688772</v>
      </c>
      <c r="F31">
        <v>3</v>
      </c>
      <c r="G31" s="13">
        <v>12853.273999999999</v>
      </c>
      <c r="H31">
        <f>SQRT(3)</f>
        <v>1.7320508075688772</v>
      </c>
      <c r="K31">
        <v>3</v>
      </c>
      <c r="L31" s="13">
        <v>37088.713000000003</v>
      </c>
      <c r="M31">
        <f>SQRT(3)</f>
        <v>1.7320508075688772</v>
      </c>
      <c r="P31">
        <v>3</v>
      </c>
      <c r="Q31" s="13">
        <v>48275.535000000003</v>
      </c>
      <c r="R31">
        <f>SQRT(3)</f>
        <v>1.7320508075688772</v>
      </c>
      <c r="U31">
        <v>3</v>
      </c>
      <c r="V31" s="13">
        <v>31596.365000000002</v>
      </c>
      <c r="W31">
        <f>SQRT(3)</f>
        <v>1.7320508075688772</v>
      </c>
      <c r="Y31">
        <v>3</v>
      </c>
      <c r="Z31" s="13">
        <v>22804.878000000001</v>
      </c>
      <c r="AA31">
        <f>SQRT(3)</f>
        <v>1.7320508075688772</v>
      </c>
      <c r="AC31">
        <v>3</v>
      </c>
      <c r="AD31">
        <v>12217.137000000001</v>
      </c>
      <c r="AE31">
        <f>SQRT(3)</f>
        <v>1.7320508075688772</v>
      </c>
    </row>
    <row r="32" spans="1:46">
      <c r="A32">
        <v>4</v>
      </c>
      <c r="B32" s="9">
        <v>27708.544999999998</v>
      </c>
      <c r="C32">
        <f>C30/C31</f>
        <v>2921.2591118465102</v>
      </c>
      <c r="F32">
        <v>4</v>
      </c>
      <c r="G32" s="9">
        <v>19937.992999999999</v>
      </c>
      <c r="H32">
        <f>H30/H31</f>
        <v>2309.2425209151056</v>
      </c>
      <c r="K32">
        <v>4</v>
      </c>
      <c r="L32" s="9">
        <v>54527.542999999998</v>
      </c>
      <c r="M32">
        <f>M30/M31</f>
        <v>5567.7728115800146</v>
      </c>
      <c r="P32">
        <v>4</v>
      </c>
      <c r="Q32" s="9">
        <v>58070.125999999997</v>
      </c>
      <c r="R32">
        <f>R30/R31</f>
        <v>4043.6443053478574</v>
      </c>
      <c r="U32">
        <v>4</v>
      </c>
      <c r="V32" s="9">
        <v>31725.532999999999</v>
      </c>
      <c r="W32">
        <f>W30/W31</f>
        <v>1988.1979490433046</v>
      </c>
      <c r="Y32">
        <v>4</v>
      </c>
      <c r="Z32" s="9">
        <v>43018.150999999998</v>
      </c>
      <c r="AA32">
        <f>AA30/AA31</f>
        <v>6606.3622114417076</v>
      </c>
      <c r="AC32">
        <v>4</v>
      </c>
      <c r="AD32">
        <v>51200.074000000001</v>
      </c>
      <c r="AE32">
        <f>AE30/AE31</f>
        <v>11376.931411854172</v>
      </c>
    </row>
    <row r="36" spans="30:30">
      <c r="AD36" s="11"/>
    </row>
    <row r="37" spans="30:30">
      <c r="AD37" s="1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workbookViewId="0">
      <selection activeCell="O25" sqref="O25"/>
    </sheetView>
  </sheetViews>
  <sheetFormatPr baseColWidth="10" defaultRowHeight="15" x14ac:dyDescent="0"/>
  <cols>
    <col min="1" max="1" width="12.33203125" customWidth="1"/>
    <col min="2" max="2" width="13.5" customWidth="1"/>
    <col min="3" max="3" width="13.6640625" customWidth="1"/>
    <col min="4" max="4" width="12.6640625" customWidth="1"/>
    <col min="5" max="5" width="13" customWidth="1"/>
    <col min="6" max="6" width="13.33203125" customWidth="1"/>
  </cols>
  <sheetData>
    <row r="1" spans="1:17">
      <c r="A1" t="s">
        <v>0</v>
      </c>
      <c r="B1" t="s">
        <v>28</v>
      </c>
      <c r="C1" t="s">
        <v>1</v>
      </c>
      <c r="D1" t="s">
        <v>2</v>
      </c>
      <c r="E1" t="s">
        <v>37</v>
      </c>
      <c r="F1" t="s">
        <v>3</v>
      </c>
      <c r="G1" t="s">
        <v>44</v>
      </c>
    </row>
    <row r="2" spans="1:17">
      <c r="A2" s="4">
        <v>42529</v>
      </c>
      <c r="B2" s="34">
        <v>0</v>
      </c>
      <c r="C2" s="36" t="s">
        <v>29</v>
      </c>
      <c r="D2" s="11">
        <v>543.32000000000005</v>
      </c>
      <c r="E2" s="11">
        <v>29437.177</v>
      </c>
      <c r="F2" s="6">
        <v>0.67634259259259266</v>
      </c>
      <c r="K2" t="s">
        <v>54</v>
      </c>
      <c r="L2">
        <v>0</v>
      </c>
      <c r="M2">
        <v>24</v>
      </c>
      <c r="N2">
        <v>47</v>
      </c>
      <c r="O2">
        <v>68</v>
      </c>
      <c r="P2">
        <v>93</v>
      </c>
      <c r="Q2">
        <v>119</v>
      </c>
    </row>
    <row r="3" spans="1:17">
      <c r="A3" s="4">
        <v>42529</v>
      </c>
      <c r="B3" s="34">
        <v>0</v>
      </c>
      <c r="C3" s="35" t="s">
        <v>30</v>
      </c>
      <c r="D3" s="13">
        <v>509.31</v>
      </c>
      <c r="E3" s="13">
        <v>27575.734</v>
      </c>
      <c r="F3" s="8">
        <v>0.676875</v>
      </c>
      <c r="K3" t="s">
        <v>53</v>
      </c>
      <c r="L3">
        <v>29259.160800000001</v>
      </c>
      <c r="M3">
        <v>38912.184800000003</v>
      </c>
      <c r="N3">
        <v>39902.362800000003</v>
      </c>
      <c r="O3">
        <v>42811.402800000003</v>
      </c>
      <c r="P3">
        <v>34647.891000000003</v>
      </c>
      <c r="Q3">
        <v>3637.8238000000001</v>
      </c>
    </row>
    <row r="4" spans="1:17">
      <c r="A4" s="4">
        <v>42529</v>
      </c>
      <c r="B4" s="34">
        <v>0</v>
      </c>
      <c r="C4" s="35" t="s">
        <v>31</v>
      </c>
      <c r="D4" s="13">
        <v>548.24</v>
      </c>
      <c r="E4" s="13">
        <v>29706.46</v>
      </c>
      <c r="F4" s="8">
        <v>0.67733796296296289</v>
      </c>
    </row>
    <row r="5" spans="1:17">
      <c r="A5" s="4">
        <v>42529</v>
      </c>
      <c r="B5" s="34">
        <v>0</v>
      </c>
      <c r="C5" s="37" t="s">
        <v>32</v>
      </c>
      <c r="D5" s="9">
        <v>559.4</v>
      </c>
      <c r="E5" s="9">
        <v>30317.272000000001</v>
      </c>
      <c r="F5" s="10">
        <v>0.67787037037037035</v>
      </c>
    </row>
    <row r="6" spans="1:17">
      <c r="K6" t="s">
        <v>41</v>
      </c>
      <c r="L6">
        <v>681.93282899999997</v>
      </c>
      <c r="M6">
        <v>4325.0696699999999</v>
      </c>
      <c r="N6">
        <v>10726.413500000001</v>
      </c>
      <c r="O6">
        <v>15134.535099999999</v>
      </c>
      <c r="P6">
        <v>18442.811699999998</v>
      </c>
      <c r="Q6">
        <v>19064.242699999999</v>
      </c>
    </row>
    <row r="7" spans="1:17">
      <c r="A7" s="1">
        <v>42530</v>
      </c>
      <c r="B7">
        <v>24</v>
      </c>
      <c r="C7" s="36" t="s">
        <v>29</v>
      </c>
      <c r="D7" s="5">
        <v>839.95</v>
      </c>
      <c r="E7" s="11">
        <v>45564.313000000002</v>
      </c>
      <c r="F7" s="6">
        <v>0.69309027777777776</v>
      </c>
      <c r="J7" t="s">
        <v>54</v>
      </c>
      <c r="K7" t="s">
        <v>53</v>
      </c>
      <c r="M7" t="s">
        <v>54</v>
      </c>
    </row>
    <row r="8" spans="1:17">
      <c r="A8" s="1">
        <v>42530</v>
      </c>
      <c r="B8">
        <v>24</v>
      </c>
      <c r="C8" s="35" t="s">
        <v>30</v>
      </c>
      <c r="D8" s="7">
        <v>521.99</v>
      </c>
      <c r="E8" s="13">
        <v>28157.785</v>
      </c>
      <c r="F8" s="8">
        <v>0.69362268518518511</v>
      </c>
      <c r="J8">
        <v>0</v>
      </c>
      <c r="K8">
        <v>29259.160800000001</v>
      </c>
      <c r="M8">
        <v>0</v>
      </c>
    </row>
    <row r="9" spans="1:17">
      <c r="A9" s="1">
        <v>42530</v>
      </c>
      <c r="B9">
        <v>24</v>
      </c>
      <c r="C9" s="35" t="s">
        <v>31</v>
      </c>
      <c r="D9" s="7">
        <v>753.53</v>
      </c>
      <c r="E9" s="13">
        <v>40833.303</v>
      </c>
      <c r="F9" s="8">
        <v>0.69417824074074075</v>
      </c>
      <c r="J9">
        <v>24</v>
      </c>
      <c r="K9">
        <v>38912.184800000003</v>
      </c>
      <c r="M9">
        <v>24</v>
      </c>
    </row>
    <row r="10" spans="1:17">
      <c r="A10" s="4">
        <v>42530</v>
      </c>
      <c r="B10">
        <v>24</v>
      </c>
      <c r="C10" s="37" t="s">
        <v>32</v>
      </c>
      <c r="D10" s="22">
        <v>758.28</v>
      </c>
      <c r="E10" s="9">
        <v>41093.338000000003</v>
      </c>
      <c r="F10" s="10">
        <v>0.6947106481481482</v>
      </c>
      <c r="J10">
        <v>47</v>
      </c>
      <c r="K10">
        <v>39902.362800000003</v>
      </c>
      <c r="M10">
        <v>47</v>
      </c>
    </row>
    <row r="11" spans="1:17">
      <c r="J11">
        <v>68</v>
      </c>
      <c r="K11">
        <v>42811.402800000003</v>
      </c>
      <c r="M11">
        <v>68</v>
      </c>
    </row>
    <row r="12" spans="1:17">
      <c r="A12" s="1">
        <v>42531</v>
      </c>
      <c r="B12">
        <v>47</v>
      </c>
      <c r="C12" s="36" t="s">
        <v>29</v>
      </c>
      <c r="D12" s="11">
        <v>1001.58</v>
      </c>
      <c r="E12" s="11">
        <v>54648.544999999998</v>
      </c>
      <c r="F12" s="6">
        <v>0.62988425925925928</v>
      </c>
      <c r="J12">
        <v>93</v>
      </c>
      <c r="K12">
        <v>34647.891000000003</v>
      </c>
      <c r="M12">
        <v>93</v>
      </c>
    </row>
    <row r="13" spans="1:17">
      <c r="A13" s="1">
        <v>42531</v>
      </c>
      <c r="B13">
        <v>47</v>
      </c>
      <c r="C13" s="35" t="s">
        <v>30</v>
      </c>
      <c r="D13" s="7">
        <v>640.13</v>
      </c>
      <c r="E13" s="13">
        <v>34803.775000000001</v>
      </c>
      <c r="F13" s="8">
        <v>0.63039351851851855</v>
      </c>
      <c r="J13">
        <v>119</v>
      </c>
      <c r="K13">
        <v>3637.8238000000001</v>
      </c>
      <c r="M13">
        <v>119</v>
      </c>
    </row>
    <row r="14" spans="1:17">
      <c r="A14" s="1">
        <v>42531</v>
      </c>
      <c r="B14">
        <v>47</v>
      </c>
      <c r="C14" s="35" t="s">
        <v>31</v>
      </c>
      <c r="D14" s="7">
        <v>293.48</v>
      </c>
      <c r="E14" s="13">
        <v>15771.572</v>
      </c>
      <c r="F14" s="8">
        <v>0.63090277777777781</v>
      </c>
    </row>
    <row r="15" spans="1:17">
      <c r="A15" s="1">
        <v>42531</v>
      </c>
      <c r="B15">
        <v>47</v>
      </c>
      <c r="C15" s="37" t="s">
        <v>32</v>
      </c>
      <c r="D15" s="9">
        <v>996.79</v>
      </c>
      <c r="E15" s="9">
        <v>54385.559000000001</v>
      </c>
      <c r="F15" s="10">
        <v>0.63136574074074081</v>
      </c>
    </row>
    <row r="17" spans="1:23">
      <c r="A17" s="1">
        <v>42532</v>
      </c>
      <c r="B17">
        <v>68</v>
      </c>
      <c r="C17" s="36" t="s">
        <v>29</v>
      </c>
      <c r="D17" s="11">
        <v>1138.4100000000001</v>
      </c>
      <c r="E17" s="11">
        <v>63370.256999999998</v>
      </c>
      <c r="F17" s="6">
        <v>0.62468749999999995</v>
      </c>
    </row>
    <row r="18" spans="1:23">
      <c r="A18" s="1">
        <v>42532</v>
      </c>
      <c r="B18">
        <v>68</v>
      </c>
      <c r="C18" s="35" t="s">
        <v>30</v>
      </c>
      <c r="D18" s="13">
        <v>574.65</v>
      </c>
      <c r="E18" s="13">
        <v>31832.993999999999</v>
      </c>
      <c r="F18" s="8">
        <v>0.62520833333333337</v>
      </c>
    </row>
    <row r="19" spans="1:23">
      <c r="A19" s="1">
        <v>42532</v>
      </c>
      <c r="B19">
        <v>68</v>
      </c>
      <c r="C19" s="35" t="s">
        <v>31</v>
      </c>
      <c r="D19" s="13">
        <v>200.24</v>
      </c>
      <c r="E19" s="13">
        <v>10888.147000000001</v>
      </c>
      <c r="F19" s="8">
        <v>0.62570601851851848</v>
      </c>
    </row>
    <row r="20" spans="1:23">
      <c r="A20" s="1">
        <v>42532</v>
      </c>
      <c r="B20">
        <v>68</v>
      </c>
      <c r="C20" s="37" t="s">
        <v>32</v>
      </c>
      <c r="D20" s="9">
        <v>1170.3</v>
      </c>
      <c r="E20" s="9">
        <v>65154.213000000003</v>
      </c>
      <c r="F20" s="10">
        <v>0.62614583333333329</v>
      </c>
    </row>
    <row r="22" spans="1:23">
      <c r="A22" s="1">
        <v>42533</v>
      </c>
      <c r="B22">
        <v>93</v>
      </c>
      <c r="C22" s="36" t="s">
        <v>29</v>
      </c>
      <c r="D22" s="11">
        <v>1054.97</v>
      </c>
      <c r="E22" s="11">
        <v>59420.595000000001</v>
      </c>
      <c r="F22" s="6">
        <v>0.66609953703703706</v>
      </c>
    </row>
    <row r="23" spans="1:23">
      <c r="A23" s="1">
        <v>42533</v>
      </c>
      <c r="B23">
        <v>93</v>
      </c>
      <c r="C23" s="35" t="s">
        <v>30</v>
      </c>
      <c r="D23" s="7">
        <v>190.04</v>
      </c>
      <c r="E23" s="13">
        <v>10172.691000000001</v>
      </c>
      <c r="F23" s="8">
        <v>0.66664351851851855</v>
      </c>
    </row>
    <row r="24" spans="1:23">
      <c r="A24" s="1">
        <v>42533</v>
      </c>
      <c r="B24">
        <v>93</v>
      </c>
      <c r="C24" s="35" t="s">
        <v>31</v>
      </c>
      <c r="D24" s="13">
        <v>83.35</v>
      </c>
      <c r="E24" s="13">
        <v>4097.9120000000003</v>
      </c>
      <c r="F24" s="8">
        <v>0.66708333333333336</v>
      </c>
    </row>
    <row r="25" spans="1:23">
      <c r="A25" s="1">
        <v>42533</v>
      </c>
      <c r="B25">
        <v>93</v>
      </c>
      <c r="C25" s="37" t="s">
        <v>32</v>
      </c>
      <c r="D25" s="9">
        <v>1151.21</v>
      </c>
      <c r="E25" s="9">
        <v>64900.366000000002</v>
      </c>
      <c r="F25" s="10">
        <v>0.66759259259259263</v>
      </c>
    </row>
    <row r="27" spans="1:23">
      <c r="A27" s="1">
        <v>42534</v>
      </c>
      <c r="B27">
        <v>119</v>
      </c>
      <c r="C27" s="36" t="s">
        <v>29</v>
      </c>
      <c r="D27" s="11">
        <v>1120.58</v>
      </c>
      <c r="E27" s="11">
        <v>61029.095999999998</v>
      </c>
      <c r="F27" s="6">
        <v>0.74997685185185192</v>
      </c>
    </row>
    <row r="28" spans="1:23">
      <c r="A28" s="1">
        <v>42534</v>
      </c>
      <c r="B28">
        <v>119</v>
      </c>
      <c r="C28" s="35" t="s">
        <v>30</v>
      </c>
      <c r="D28" s="7">
        <v>227.59</v>
      </c>
      <c r="E28" s="13">
        <v>11822.03</v>
      </c>
      <c r="F28" s="8">
        <v>0.7507638888888889</v>
      </c>
    </row>
    <row r="29" spans="1:23">
      <c r="A29" s="1">
        <v>42534</v>
      </c>
      <c r="B29">
        <v>119</v>
      </c>
      <c r="C29" s="35" t="s">
        <v>31</v>
      </c>
      <c r="D29" s="13">
        <v>92.06</v>
      </c>
      <c r="E29" s="13">
        <v>4353.8239999999996</v>
      </c>
      <c r="F29" s="8">
        <v>0.75131944444444443</v>
      </c>
    </row>
    <row r="30" spans="1:23">
      <c r="A30" s="1">
        <v>42534</v>
      </c>
      <c r="B30">
        <v>119</v>
      </c>
      <c r="C30" s="37" t="s">
        <v>32</v>
      </c>
      <c r="D30" s="9">
        <v>1257</v>
      </c>
      <c r="E30" s="9">
        <v>68546.345000000001</v>
      </c>
      <c r="F30" s="10">
        <v>0.75177083333333339</v>
      </c>
    </row>
    <row r="32" spans="1:23">
      <c r="H32">
        <v>0</v>
      </c>
      <c r="K32">
        <v>24</v>
      </c>
      <c r="N32">
        <v>47</v>
      </c>
      <c r="Q32">
        <v>68</v>
      </c>
      <c r="T32">
        <v>93</v>
      </c>
      <c r="W32">
        <v>119</v>
      </c>
    </row>
    <row r="34" spans="8:24">
      <c r="H34" s="11">
        <v>29437.177</v>
      </c>
      <c r="I34">
        <f>AVERAGE(H34:H37)</f>
        <v>29259.160749999999</v>
      </c>
      <c r="K34" s="11">
        <v>45564.313000000002</v>
      </c>
      <c r="L34">
        <f>AVERAGE(K34:K37)</f>
        <v>38912.18475</v>
      </c>
      <c r="N34" s="11">
        <v>54648.544999999998</v>
      </c>
      <c r="O34">
        <f>AVERAGE(N34:N37)</f>
        <v>39902.36275</v>
      </c>
      <c r="Q34" s="11">
        <v>63370.256999999998</v>
      </c>
      <c r="R34">
        <f>AVERAGE(Q34:Q37)</f>
        <v>42811.402749999994</v>
      </c>
      <c r="T34">
        <v>59420.595000000001</v>
      </c>
      <c r="U34">
        <f>AVERAGE(T34:T37)</f>
        <v>34647.891000000003</v>
      </c>
      <c r="W34" s="11">
        <v>61029.095999999998</v>
      </c>
      <c r="X34">
        <f>AVERAGE(W34:W37)</f>
        <v>36437.823749999996</v>
      </c>
    </row>
    <row r="35" spans="8:24">
      <c r="H35" s="13">
        <v>27575.734</v>
      </c>
      <c r="I35">
        <f>STDEV(H34:H37)</f>
        <v>1181.142306456868</v>
      </c>
      <c r="K35" s="13">
        <v>28157.785</v>
      </c>
      <c r="L35">
        <f>STDEV(K34:K37)</f>
        <v>7491.2404194880964</v>
      </c>
      <c r="N35" s="13">
        <v>34803.775000000001</v>
      </c>
      <c r="O35">
        <f>STDEV(N34:N37)</f>
        <v>18578.693206923577</v>
      </c>
      <c r="Q35" s="13">
        <v>31832.993999999999</v>
      </c>
      <c r="R35">
        <f>STDEV(Q34:Q37)</f>
        <v>26213.783742541724</v>
      </c>
      <c r="T35">
        <v>10172.691000000001</v>
      </c>
      <c r="U35">
        <f>STDEV(T34:T37)</f>
        <v>31943.886942771391</v>
      </c>
      <c r="W35" s="13">
        <v>11822.03</v>
      </c>
      <c r="X35">
        <f>STDEV(W34:W37)</f>
        <v>33020.236974901018</v>
      </c>
    </row>
    <row r="36" spans="8:24">
      <c r="H36" s="13">
        <v>29706.46</v>
      </c>
      <c r="I36">
        <f>SQRT(3)</f>
        <v>1.7320508075688772</v>
      </c>
      <c r="K36" s="13">
        <v>40833.303</v>
      </c>
      <c r="L36">
        <f>SQRT(3)</f>
        <v>1.7320508075688772</v>
      </c>
      <c r="N36" s="13">
        <v>15771.572</v>
      </c>
      <c r="O36">
        <f>SQRT(3)</f>
        <v>1.7320508075688772</v>
      </c>
      <c r="Q36" s="13">
        <v>10888.147000000001</v>
      </c>
      <c r="R36">
        <f>SQRT(3)</f>
        <v>1.7320508075688772</v>
      </c>
      <c r="T36">
        <v>4097.9120000000003</v>
      </c>
      <c r="U36">
        <f>SQRT(3)</f>
        <v>1.7320508075688772</v>
      </c>
      <c r="W36" s="13">
        <v>4353.8239999999996</v>
      </c>
      <c r="X36">
        <f>SQRT(3)</f>
        <v>1.7320508075688772</v>
      </c>
    </row>
    <row r="37" spans="8:24">
      <c r="H37" s="9">
        <v>30317.272000000001</v>
      </c>
      <c r="I37">
        <f>I35/I36</f>
        <v>681.93282858412829</v>
      </c>
      <c r="K37" s="9">
        <v>41093.338000000003</v>
      </c>
      <c r="L37">
        <f>L35/L36</f>
        <v>4325.0696727556578</v>
      </c>
      <c r="N37" s="9">
        <v>54385.559000000001</v>
      </c>
      <c r="O37">
        <f>O35/O36</f>
        <v>10726.4135242088</v>
      </c>
      <c r="Q37" s="9">
        <v>65154.213000000003</v>
      </c>
      <c r="R37">
        <f>R35/R36</f>
        <v>15134.5351002351</v>
      </c>
      <c r="T37">
        <v>64900.366000000002</v>
      </c>
      <c r="U37">
        <f>U35/U36</f>
        <v>18442.811725372034</v>
      </c>
      <c r="W37" s="9">
        <v>68546.345000000001</v>
      </c>
      <c r="X37">
        <f>X35/X36</f>
        <v>19064.242706164339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C02</vt:lpstr>
      <vt:lpstr>Curved CO2</vt:lpstr>
      <vt:lpstr>T5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Thomas</dc:creator>
  <cp:lastModifiedBy>Peyton Thomas</cp:lastModifiedBy>
  <cp:lastPrinted>2016-06-08T23:45:54Z</cp:lastPrinted>
  <dcterms:created xsi:type="dcterms:W3CDTF">2016-06-02T21:17:42Z</dcterms:created>
  <dcterms:modified xsi:type="dcterms:W3CDTF">2016-06-14T04:19:37Z</dcterms:modified>
</cp:coreProperties>
</file>