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R\Google Drive\Seed Robotics\code\Capacitive AT42QT1070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5" i="1"/>
  <c r="D56" i="1" l="1"/>
  <c r="D57" i="1"/>
  <c r="D58" i="1"/>
  <c r="D59" i="1"/>
  <c r="D54" i="1"/>
  <c r="D49" i="1"/>
  <c r="D50" i="1"/>
  <c r="D51" i="1"/>
  <c r="D52" i="1"/>
  <c r="D53" i="1"/>
  <c r="D48" i="1"/>
  <c r="D47" i="1"/>
  <c r="D42" i="1"/>
  <c r="D43" i="1"/>
  <c r="D44" i="1"/>
  <c r="D45" i="1"/>
  <c r="D46" i="1"/>
  <c r="D41" i="1"/>
  <c r="D35" i="1"/>
  <c r="D36" i="1"/>
  <c r="D37" i="1"/>
  <c r="D38" i="1"/>
  <c r="D39" i="1"/>
  <c r="D40" i="1"/>
  <c r="D34" i="1"/>
  <c r="D33" i="1"/>
  <c r="D31" i="1"/>
  <c r="D29" i="1"/>
  <c r="D27" i="1"/>
  <c r="D25" i="1"/>
  <c r="D23" i="1"/>
  <c r="D21" i="1"/>
  <c r="D20" i="1"/>
  <c r="D32" i="1"/>
  <c r="D30" i="1"/>
  <c r="D28" i="1"/>
  <c r="D26" i="1"/>
  <c r="D24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<sst xmlns="http://schemas.openxmlformats.org/spreadsheetml/2006/main" count="114" uniqueCount="23">
  <si>
    <t>Chip</t>
  </si>
  <si>
    <t>ID</t>
  </si>
  <si>
    <t>Firmware</t>
  </si>
  <si>
    <t>Version</t>
  </si>
  <si>
    <t>Detection</t>
  </si>
  <si>
    <t>status</t>
  </si>
  <si>
    <t>Key</t>
  </si>
  <si>
    <t>Reference</t>
  </si>
  <si>
    <t>NTHR</t>
  </si>
  <si>
    <t>key</t>
  </si>
  <si>
    <t>Signal</t>
  </si>
  <si>
    <t>STATUS</t>
  </si>
  <si>
    <t>Data</t>
  </si>
  <si>
    <t>AVE_AKS</t>
  </si>
  <si>
    <t>DI</t>
  </si>
  <si>
    <t>Calibrate</t>
  </si>
  <si>
    <t>RESET</t>
  </si>
  <si>
    <t>FO_MO_GuardCH</t>
  </si>
  <si>
    <t>LP_Mode</t>
  </si>
  <si>
    <t>MaxOn_Duration</t>
  </si>
  <si>
    <t>Register ADDR</t>
  </si>
  <si>
    <t>Description</t>
  </si>
  <si>
    <t>C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</si>
</sst>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0" xfId="1"/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B4" sqref="B4"/>
    </sheetView>
  </sheetViews>
  <sheetFormatPr defaultRowHeight="14.4" x14ac:dyDescent="0.3"/>
  <cols>
    <col min="1" max="1" width="12.6640625" bestFit="1" customWidth="1"/>
    <col min="2" max="2" width="15.5546875" customWidth="1"/>
    <col min="4" max="4" width="42.5546875" bestFit="1" customWidth="1"/>
  </cols>
  <sheetData>
    <row r="1" spans="1:4" x14ac:dyDescent="0.3">
      <c r="A1" s="2" t="s">
        <v>20</v>
      </c>
      <c r="B1" s="3" t="s">
        <v>21</v>
      </c>
      <c r="C1" s="3"/>
      <c r="D1" s="2" t="s">
        <v>22</v>
      </c>
    </row>
    <row r="2" spans="1:4" x14ac:dyDescent="0.3">
      <c r="A2">
        <v>0</v>
      </c>
      <c r="B2" t="s">
        <v>0</v>
      </c>
      <c r="C2" t="s">
        <v>1</v>
      </c>
      <c r="D2" t="str">
        <f>"#define AT42QT_" &amp; UPPER(B2 &amp; "_" &amp; C2) &amp; " 0x" &amp; DEC2HEX(A2)</f>
        <v>#define AT42QT_CHIP_ID 0x0</v>
      </c>
    </row>
    <row r="3" spans="1:4" x14ac:dyDescent="0.3">
      <c r="A3">
        <v>1</v>
      </c>
      <c r="B3" t="s">
        <v>2</v>
      </c>
      <c r="C3" t="s">
        <v>3</v>
      </c>
      <c r="D3" t="str">
        <f t="shared" ref="D3:D5" si="0">"#define AT42QT_" &amp; UPPER(B3 &amp; "_" &amp; C3) &amp; " 0x" &amp; DEC2HEX(A3)</f>
        <v>#define AT42QT_FIRMWARE_VERSION 0x1</v>
      </c>
    </row>
    <row r="4" spans="1:4" x14ac:dyDescent="0.3">
      <c r="A4">
        <v>2</v>
      </c>
      <c r="B4" t="s">
        <v>4</v>
      </c>
      <c r="C4" t="s">
        <v>5</v>
      </c>
      <c r="D4" t="str">
        <f t="shared" si="0"/>
        <v>#define AT42QT_DETECTION_STATUS 0x2</v>
      </c>
    </row>
    <row r="5" spans="1:4" x14ac:dyDescent="0.3">
      <c r="A5">
        <v>3</v>
      </c>
      <c r="B5" t="s">
        <v>6</v>
      </c>
      <c r="C5" t="s">
        <v>11</v>
      </c>
      <c r="D5" t="str">
        <f t="shared" si="0"/>
        <v>#define AT42QT_KEY_STATUS 0x3</v>
      </c>
    </row>
    <row r="6" spans="1:4" x14ac:dyDescent="0.3">
      <c r="A6">
        <v>4</v>
      </c>
      <c r="B6" t="s">
        <v>6</v>
      </c>
      <c r="C6" t="s">
        <v>10</v>
      </c>
      <c r="D6" t="str">
        <f>"#define AT42QT_" &amp; UPPER(B6 &amp; "_" &amp; C6 &amp; "_") &amp; TEXT((A6-4) / 2,"0") &amp;   "_HIGH x" &amp; DEC2HEX(A6)</f>
        <v>#define AT42QT_KEY_SIGNAL_0_HIGH x4</v>
      </c>
    </row>
    <row r="7" spans="1:4" x14ac:dyDescent="0.3">
      <c r="A7">
        <v>5</v>
      </c>
      <c r="B7" t="s">
        <v>6</v>
      </c>
      <c r="C7" t="s">
        <v>10</v>
      </c>
      <c r="D7" t="str">
        <f>"#define AT42QT_" &amp; UPPER(B7 &amp; "_" &amp; C7 &amp; "_") &amp; TEXT((A7-5) / 2,"0") &amp;   "_LOW x" &amp; DEC2HEX(A7)</f>
        <v>#define AT42QT_KEY_SIGNAL_0_LOW x5</v>
      </c>
    </row>
    <row r="8" spans="1:4" x14ac:dyDescent="0.3">
      <c r="A8">
        <v>6</v>
      </c>
      <c r="B8" t="s">
        <v>6</v>
      </c>
      <c r="C8" t="s">
        <v>10</v>
      </c>
      <c r="D8" t="str">
        <f>"#define AT42QT_" &amp; UPPER(B8 &amp; "_" &amp; C8 &amp; "_") &amp; TEXT((A8-5) / 2,"0") &amp;   "_HIGH x" &amp; DEC2HEX(A8)</f>
        <v>#define AT42QT_KEY_SIGNAL_1_HIGH x6</v>
      </c>
    </row>
    <row r="9" spans="1:4" x14ac:dyDescent="0.3">
      <c r="A9">
        <v>7</v>
      </c>
      <c r="B9" t="s">
        <v>6</v>
      </c>
      <c r="C9" t="s">
        <v>10</v>
      </c>
      <c r="D9" t="str">
        <f>"#define AT42QT_" &amp; UPPER(B9 &amp; "_" &amp; C9 &amp; "_") &amp; TEXT((A9-5) / 2,"0") &amp;   "_LOW x" &amp; DEC2HEX(A9)</f>
        <v>#define AT42QT_KEY_SIGNAL_1_LOW x7</v>
      </c>
    </row>
    <row r="10" spans="1:4" x14ac:dyDescent="0.3">
      <c r="A10">
        <v>8</v>
      </c>
      <c r="B10" t="s">
        <v>6</v>
      </c>
      <c r="C10" t="s">
        <v>10</v>
      </c>
      <c r="D10" t="str">
        <f>"#define AT42QT_" &amp; UPPER(B10 &amp; "_" &amp; C10 &amp; "_") &amp; TEXT((A10-5) / 2,"0") &amp;   "_HIGH x" &amp; DEC2HEX(A10)</f>
        <v>#define AT42QT_KEY_SIGNAL_2_HIGH x8</v>
      </c>
    </row>
    <row r="11" spans="1:4" x14ac:dyDescent="0.3">
      <c r="A11">
        <v>9</v>
      </c>
      <c r="B11" t="s">
        <v>6</v>
      </c>
      <c r="C11" t="s">
        <v>10</v>
      </c>
      <c r="D11" t="str">
        <f>"#define AT42QT_" &amp; UPPER(B11 &amp; "_" &amp; C11 &amp; "_") &amp; TEXT((A11-5) / 2,"0") &amp;   "_LOW x" &amp; DEC2HEX(A11)</f>
        <v>#define AT42QT_KEY_SIGNAL_2_LOW x9</v>
      </c>
    </row>
    <row r="12" spans="1:4" x14ac:dyDescent="0.3">
      <c r="A12">
        <v>10</v>
      </c>
      <c r="B12" t="s">
        <v>6</v>
      </c>
      <c r="C12" t="s">
        <v>10</v>
      </c>
      <c r="D12" t="str">
        <f>"#define AT42QT_" &amp; UPPER(B12 &amp; "_" &amp; C12 &amp; "_") &amp; TEXT((A12-5) / 2,"0") &amp;   "_HIGH x" &amp; DEC2HEX(A12)</f>
        <v>#define AT42QT_KEY_SIGNAL_3_HIGH xA</v>
      </c>
    </row>
    <row r="13" spans="1:4" x14ac:dyDescent="0.3">
      <c r="A13">
        <v>11</v>
      </c>
      <c r="B13" t="s">
        <v>6</v>
      </c>
      <c r="C13" t="s">
        <v>10</v>
      </c>
      <c r="D13" t="str">
        <f>"#define AT42QT_" &amp; UPPER(B13 &amp; "_" &amp; C13 &amp; "_") &amp; TEXT((A13-5) / 2,"0") &amp;   "_LOW x" &amp; DEC2HEX(A13)</f>
        <v>#define AT42QT_KEY_SIGNAL_3_LOW xB</v>
      </c>
    </row>
    <row r="14" spans="1:4" x14ac:dyDescent="0.3">
      <c r="A14">
        <v>12</v>
      </c>
      <c r="B14" t="s">
        <v>6</v>
      </c>
      <c r="C14" t="s">
        <v>10</v>
      </c>
      <c r="D14" t="str">
        <f>"#define AT42QT_" &amp; UPPER(B14 &amp; "_" &amp; C14 &amp; "_") &amp; TEXT((A14-5) / 2,"0") &amp;   "_HIGH x" &amp; DEC2HEX(A14)</f>
        <v>#define AT42QT_KEY_SIGNAL_4_HIGH xC</v>
      </c>
    </row>
    <row r="15" spans="1:4" x14ac:dyDescent="0.3">
      <c r="A15">
        <v>13</v>
      </c>
      <c r="B15" t="s">
        <v>6</v>
      </c>
      <c r="C15" t="s">
        <v>10</v>
      </c>
      <c r="D15" t="str">
        <f>"#define AT42QT_" &amp; UPPER(B15 &amp; "_" &amp; C15 &amp; "_") &amp; TEXT((A15-5) / 2,"0") &amp;   "_LOW x" &amp; DEC2HEX(A15)</f>
        <v>#define AT42QT_KEY_SIGNAL_4_LOW xD</v>
      </c>
    </row>
    <row r="16" spans="1:4" x14ac:dyDescent="0.3">
      <c r="A16">
        <v>14</v>
      </c>
      <c r="B16" t="s">
        <v>6</v>
      </c>
      <c r="C16" t="s">
        <v>10</v>
      </c>
      <c r="D16" t="str">
        <f>"#define AT42QT_" &amp; UPPER(B16 &amp; "_" &amp; C16 &amp; "_") &amp; TEXT((A16-5) / 2,"0") &amp;   "_HIGH x" &amp; DEC2HEX(A16)</f>
        <v>#define AT42QT_KEY_SIGNAL_5_HIGH xE</v>
      </c>
    </row>
    <row r="17" spans="1:4" x14ac:dyDescent="0.3">
      <c r="A17">
        <v>15</v>
      </c>
      <c r="B17" t="s">
        <v>6</v>
      </c>
      <c r="C17" t="s">
        <v>10</v>
      </c>
      <c r="D17" t="str">
        <f>"#define AT42QT_" &amp; UPPER(B17 &amp; "_" &amp; C17 &amp; "_") &amp; TEXT((A17-5) / 2,"0") &amp;   "_LOW x" &amp; DEC2HEX(A17)</f>
        <v>#define AT42QT_KEY_SIGNAL_5_LOW xF</v>
      </c>
    </row>
    <row r="18" spans="1:4" x14ac:dyDescent="0.3">
      <c r="A18">
        <v>16</v>
      </c>
      <c r="B18" t="s">
        <v>6</v>
      </c>
      <c r="C18" t="s">
        <v>10</v>
      </c>
      <c r="D18" t="str">
        <f>"#define AT42QT_" &amp; UPPER(B18 &amp; "_" &amp; C18 &amp; "_") &amp; TEXT((A18-5) / 2,"0") &amp;   "_HIGH x" &amp; DEC2HEX(A18)</f>
        <v>#define AT42QT_KEY_SIGNAL_6_HIGH x10</v>
      </c>
    </row>
    <row r="19" spans="1:4" x14ac:dyDescent="0.3">
      <c r="A19">
        <v>17</v>
      </c>
      <c r="B19" s="1" t="s">
        <v>6</v>
      </c>
      <c r="C19" s="1" t="s">
        <v>10</v>
      </c>
      <c r="D19" s="1" t="str">
        <f>"#define AT42QT_" &amp; UPPER(B19 &amp; "_" &amp; C19 &amp; "_") &amp; TEXT((A19-5) / 2,"0") &amp;   "_LOW x" &amp; DEC2HEX(A19)</f>
        <v>#define AT42QT_KEY_SIGNAL_6_LOW x11</v>
      </c>
    </row>
    <row r="20" spans="1:4" x14ac:dyDescent="0.3">
      <c r="A20">
        <v>18</v>
      </c>
      <c r="B20" t="s">
        <v>7</v>
      </c>
      <c r="C20" t="s">
        <v>12</v>
      </c>
      <c r="D20" t="str">
        <f>"#define AT42QT_" &amp; UPPER(B20 &amp; "_" &amp; C20 &amp; "_") &amp; TEXT((A20-18) / 2,"0") &amp;   "_HIGH 0x" &amp; DEC2HEX(A20)</f>
        <v>#define AT42QT_REFERENCE_DATA_0_HIGH 0x12</v>
      </c>
    </row>
    <row r="21" spans="1:4" x14ac:dyDescent="0.3">
      <c r="A21">
        <v>19</v>
      </c>
      <c r="B21" t="s">
        <v>7</v>
      </c>
      <c r="C21" t="s">
        <v>12</v>
      </c>
      <c r="D21" t="str">
        <f>"#define AT42QT_" &amp; UPPER(B21 &amp; "_" &amp; C21 &amp; "_") &amp; TEXT((A21-19) / 2,"0") &amp;   "_LOW 0x" &amp; DEC2HEX(A21)</f>
        <v>#define AT42QT_REFERENCE_DATA_0_LOW 0x13</v>
      </c>
    </row>
    <row r="22" spans="1:4" x14ac:dyDescent="0.3">
      <c r="A22">
        <v>20</v>
      </c>
      <c r="B22" t="s">
        <v>7</v>
      </c>
      <c r="C22" t="s">
        <v>12</v>
      </c>
      <c r="D22" t="str">
        <f>"#define AT42QT_" &amp; UPPER(B22 &amp; "_" &amp; C22 &amp; "_") &amp; TEXT((A22-19) / 2,"0") &amp;   "_HIGH 0x" &amp; DEC2HEX(A22)</f>
        <v>#define AT42QT_REFERENCE_DATA_1_HIGH 0x14</v>
      </c>
    </row>
    <row r="23" spans="1:4" x14ac:dyDescent="0.3">
      <c r="A23">
        <v>21</v>
      </c>
      <c r="B23" t="s">
        <v>7</v>
      </c>
      <c r="C23" t="s">
        <v>12</v>
      </c>
      <c r="D23" t="str">
        <f>"#define AT42QT_" &amp; UPPER(B23 &amp; "_" &amp; C23 &amp; "_") &amp; TEXT((A23-19) / 2,"0") &amp;   "_LOW 0x" &amp; DEC2HEX(A23)</f>
        <v>#define AT42QT_REFERENCE_DATA_1_LOW 0x15</v>
      </c>
    </row>
    <row r="24" spans="1:4" x14ac:dyDescent="0.3">
      <c r="A24">
        <v>22</v>
      </c>
      <c r="B24" t="s">
        <v>7</v>
      </c>
      <c r="C24" t="s">
        <v>12</v>
      </c>
      <c r="D24" t="str">
        <f>"#define AT42QT_" &amp; UPPER(B24 &amp; "_" &amp; C24 &amp; "_") &amp; TEXT((A24-19) / 2,"0") &amp;   "_HIGH 0x" &amp; DEC2HEX(A24)</f>
        <v>#define AT42QT_REFERENCE_DATA_2_HIGH 0x16</v>
      </c>
    </row>
    <row r="25" spans="1:4" x14ac:dyDescent="0.3">
      <c r="A25">
        <v>23</v>
      </c>
      <c r="B25" t="s">
        <v>7</v>
      </c>
      <c r="C25" t="s">
        <v>12</v>
      </c>
      <c r="D25" t="str">
        <f>"#define AT42QT_" &amp; UPPER(B25 &amp; "_" &amp; C25 &amp; "_") &amp; TEXT((A25-19) / 2,"0") &amp;   "_LOW 0x" &amp; DEC2HEX(A25)</f>
        <v>#define AT42QT_REFERENCE_DATA_2_LOW 0x17</v>
      </c>
    </row>
    <row r="26" spans="1:4" x14ac:dyDescent="0.3">
      <c r="A26">
        <v>24</v>
      </c>
      <c r="B26" t="s">
        <v>7</v>
      </c>
      <c r="C26" t="s">
        <v>12</v>
      </c>
      <c r="D26" t="str">
        <f>"#define AT42QT_" &amp; UPPER(B26 &amp; "_" &amp; C26 &amp; "_") &amp; TEXT((A26-19) / 2,"0") &amp;   "_HIGH 0x" &amp; DEC2HEX(A26)</f>
        <v>#define AT42QT_REFERENCE_DATA_3_HIGH 0x18</v>
      </c>
    </row>
    <row r="27" spans="1:4" x14ac:dyDescent="0.3">
      <c r="A27">
        <v>25</v>
      </c>
      <c r="B27" t="s">
        <v>7</v>
      </c>
      <c r="C27" t="s">
        <v>12</v>
      </c>
      <c r="D27" t="str">
        <f>"#define AT42QT_" &amp; UPPER(B27 &amp; "_" &amp; C27 &amp; "_") &amp; TEXT((A27-19) / 2,"0") &amp;   "_LOW 0x" &amp; DEC2HEX(A27)</f>
        <v>#define AT42QT_REFERENCE_DATA_3_LOW 0x19</v>
      </c>
    </row>
    <row r="28" spans="1:4" x14ac:dyDescent="0.3">
      <c r="A28">
        <v>26</v>
      </c>
      <c r="B28" t="s">
        <v>7</v>
      </c>
      <c r="C28" t="s">
        <v>12</v>
      </c>
      <c r="D28" t="str">
        <f>"#define AT42QT_" &amp; UPPER(B28 &amp; "_" &amp; C28 &amp; "_") &amp; TEXT((A28-19) / 2,"0") &amp;   "_HIGH 0x" &amp; DEC2HEX(A28)</f>
        <v>#define AT42QT_REFERENCE_DATA_4_HIGH 0x1A</v>
      </c>
    </row>
    <row r="29" spans="1:4" x14ac:dyDescent="0.3">
      <c r="A29">
        <v>27</v>
      </c>
      <c r="B29" t="s">
        <v>7</v>
      </c>
      <c r="C29" t="s">
        <v>12</v>
      </c>
      <c r="D29" t="str">
        <f>"#define AT42QT_" &amp; UPPER(B29 &amp; "_" &amp; C29 &amp; "_") &amp; TEXT((A29-19) / 2,"0") &amp;   "_LOW 0x" &amp; DEC2HEX(A29)</f>
        <v>#define AT42QT_REFERENCE_DATA_4_LOW 0x1B</v>
      </c>
    </row>
    <row r="30" spans="1:4" x14ac:dyDescent="0.3">
      <c r="A30">
        <v>28</v>
      </c>
      <c r="B30" t="s">
        <v>7</v>
      </c>
      <c r="C30" t="s">
        <v>12</v>
      </c>
      <c r="D30" t="str">
        <f>"#define AT42QT_" &amp; UPPER(B30 &amp; "_" &amp; C30 &amp; "_") &amp; TEXT((A30-19) / 2,"0") &amp;   "_HIGH 0x" &amp; DEC2HEX(A30)</f>
        <v>#define AT42QT_REFERENCE_DATA_5_HIGH 0x1C</v>
      </c>
    </row>
    <row r="31" spans="1:4" x14ac:dyDescent="0.3">
      <c r="A31">
        <v>29</v>
      </c>
      <c r="B31" t="s">
        <v>7</v>
      </c>
      <c r="C31" t="s">
        <v>12</v>
      </c>
      <c r="D31" t="str">
        <f>"#define AT42QT_" &amp; UPPER(B31 &amp; "_" &amp; C31 &amp; "_") &amp; TEXT((A31-19) / 2,"0") &amp;   "_LOW 0x" &amp; DEC2HEX(A31)</f>
        <v>#define AT42QT_REFERENCE_DATA_5_LOW 0x1D</v>
      </c>
    </row>
    <row r="32" spans="1:4" x14ac:dyDescent="0.3">
      <c r="A32">
        <v>30</v>
      </c>
      <c r="B32" t="s">
        <v>7</v>
      </c>
      <c r="C32" t="s">
        <v>12</v>
      </c>
      <c r="D32" t="str">
        <f>"#define AT42QT_" &amp; UPPER(B32 &amp; "_" &amp; C32 &amp; "_") &amp; TEXT((A32-19) / 2,"0") &amp;   "_HIGH 0x" &amp; DEC2HEX(A32)</f>
        <v>#define AT42QT_REFERENCE_DATA_6_HIGH 0x1E</v>
      </c>
    </row>
    <row r="33" spans="1:4" x14ac:dyDescent="0.3">
      <c r="A33">
        <v>31</v>
      </c>
      <c r="B33" t="s">
        <v>7</v>
      </c>
      <c r="C33" t="s">
        <v>12</v>
      </c>
      <c r="D33" t="str">
        <f>"#define AT42QT_" &amp; UPPER(B33 &amp; "_" &amp; C33 &amp; "_") &amp; TEXT((A33-19) / 2,"0") &amp;   "_LOW 0x" &amp; DEC2HEX(A33)</f>
        <v>#define AT42QT_REFERENCE_DATA_6_LOW 0x1F</v>
      </c>
    </row>
    <row r="34" spans="1:4" x14ac:dyDescent="0.3">
      <c r="A34">
        <v>32</v>
      </c>
      <c r="B34" t="s">
        <v>8</v>
      </c>
      <c r="C34" t="s">
        <v>9</v>
      </c>
      <c r="D34" t="str">
        <f>"#define AT42QT_" &amp; UPPER(B34 &amp; "_" &amp; C34 &amp; "_") &amp; TEXT((A34-32),"0") &amp;   " 0x" &amp; DEC2HEX(A34)</f>
        <v>#define AT42QT_NTHR_KEY_0 0x20</v>
      </c>
    </row>
    <row r="35" spans="1:4" x14ac:dyDescent="0.3">
      <c r="A35">
        <v>33</v>
      </c>
      <c r="B35" t="s">
        <v>8</v>
      </c>
      <c r="C35" t="s">
        <v>9</v>
      </c>
      <c r="D35" t="str">
        <f t="shared" ref="D35:D40" si="1">"#define AT42QT_" &amp; UPPER(B35 &amp; "_" &amp; C35 &amp; "_") &amp; TEXT((A35-32),"0") &amp;   " 0x" &amp; DEC2HEX(A35)</f>
        <v>#define AT42QT_NTHR_KEY_1 0x21</v>
      </c>
    </row>
    <row r="36" spans="1:4" x14ac:dyDescent="0.3">
      <c r="A36">
        <v>34</v>
      </c>
      <c r="B36" t="s">
        <v>8</v>
      </c>
      <c r="C36" t="s">
        <v>9</v>
      </c>
      <c r="D36" t="str">
        <f t="shared" si="1"/>
        <v>#define AT42QT_NTHR_KEY_2 0x22</v>
      </c>
    </row>
    <row r="37" spans="1:4" x14ac:dyDescent="0.3">
      <c r="A37">
        <v>35</v>
      </c>
      <c r="B37" t="s">
        <v>8</v>
      </c>
      <c r="C37" t="s">
        <v>9</v>
      </c>
      <c r="D37" t="str">
        <f t="shared" si="1"/>
        <v>#define AT42QT_NTHR_KEY_3 0x23</v>
      </c>
    </row>
    <row r="38" spans="1:4" x14ac:dyDescent="0.3">
      <c r="A38">
        <v>36</v>
      </c>
      <c r="B38" t="s">
        <v>8</v>
      </c>
      <c r="C38" t="s">
        <v>9</v>
      </c>
      <c r="D38" t="str">
        <f t="shared" si="1"/>
        <v>#define AT42QT_NTHR_KEY_4 0x24</v>
      </c>
    </row>
    <row r="39" spans="1:4" x14ac:dyDescent="0.3">
      <c r="A39">
        <v>37</v>
      </c>
      <c r="B39" t="s">
        <v>8</v>
      </c>
      <c r="C39" t="s">
        <v>9</v>
      </c>
      <c r="D39" t="str">
        <f t="shared" si="1"/>
        <v>#define AT42QT_NTHR_KEY_5 0x25</v>
      </c>
    </row>
    <row r="40" spans="1:4" x14ac:dyDescent="0.3">
      <c r="A40">
        <v>38</v>
      </c>
      <c r="B40" t="s">
        <v>8</v>
      </c>
      <c r="C40" t="s">
        <v>9</v>
      </c>
      <c r="D40" t="str">
        <f t="shared" si="1"/>
        <v>#define AT42QT_NTHR_KEY_6 0x26</v>
      </c>
    </row>
    <row r="41" spans="1:4" x14ac:dyDescent="0.3">
      <c r="A41">
        <v>39</v>
      </c>
      <c r="B41" t="s">
        <v>13</v>
      </c>
      <c r="C41" t="s">
        <v>9</v>
      </c>
      <c r="D41" t="str">
        <f>"#define AT42QT_" &amp; UPPER(B41 &amp; "_" &amp; C41 &amp; "_") &amp; TEXT((A41-39),"0") &amp;   " 0x" &amp; DEC2HEX(A41)</f>
        <v>#define AT42QT_AVE_AKS_KEY_0 0x27</v>
      </c>
    </row>
    <row r="42" spans="1:4" x14ac:dyDescent="0.3">
      <c r="A42">
        <v>40</v>
      </c>
      <c r="B42" t="s">
        <v>13</v>
      </c>
      <c r="C42" t="s">
        <v>9</v>
      </c>
      <c r="D42" t="str">
        <f t="shared" ref="D42:D46" si="2">"#define AT42QT_" &amp; UPPER(B42 &amp; "_" &amp; C42 &amp; "_") &amp; TEXT((A42-39),"0") &amp;   " 0x" &amp; DEC2HEX(A42)</f>
        <v>#define AT42QT_AVE_AKS_KEY_1 0x28</v>
      </c>
    </row>
    <row r="43" spans="1:4" x14ac:dyDescent="0.3">
      <c r="A43">
        <v>41</v>
      </c>
      <c r="B43" t="s">
        <v>13</v>
      </c>
      <c r="C43" t="s">
        <v>9</v>
      </c>
      <c r="D43" t="str">
        <f t="shared" si="2"/>
        <v>#define AT42QT_AVE_AKS_KEY_2 0x29</v>
      </c>
    </row>
    <row r="44" spans="1:4" x14ac:dyDescent="0.3">
      <c r="A44">
        <v>42</v>
      </c>
      <c r="B44" t="s">
        <v>13</v>
      </c>
      <c r="C44" t="s">
        <v>9</v>
      </c>
      <c r="D44" t="str">
        <f t="shared" si="2"/>
        <v>#define AT42QT_AVE_AKS_KEY_3 0x2A</v>
      </c>
    </row>
    <row r="45" spans="1:4" x14ac:dyDescent="0.3">
      <c r="A45">
        <v>43</v>
      </c>
      <c r="B45" t="s">
        <v>13</v>
      </c>
      <c r="C45" t="s">
        <v>9</v>
      </c>
      <c r="D45" t="str">
        <f t="shared" si="2"/>
        <v>#define AT42QT_AVE_AKS_KEY_4 0x2B</v>
      </c>
    </row>
    <row r="46" spans="1:4" x14ac:dyDescent="0.3">
      <c r="A46">
        <v>44</v>
      </c>
      <c r="B46" t="s">
        <v>13</v>
      </c>
      <c r="C46" t="s">
        <v>9</v>
      </c>
      <c r="D46" t="str">
        <f t="shared" si="2"/>
        <v>#define AT42QT_AVE_AKS_KEY_5 0x2C</v>
      </c>
    </row>
    <row r="47" spans="1:4" x14ac:dyDescent="0.3">
      <c r="A47">
        <v>45</v>
      </c>
      <c r="B47" t="s">
        <v>13</v>
      </c>
      <c r="C47" t="s">
        <v>9</v>
      </c>
      <c r="D47" t="str">
        <f>"#define AT42QT_" &amp; UPPER(B47 &amp; "_" &amp; C47 &amp; "_") &amp; TEXT((A47-39),"0") &amp;   " 0x" &amp; DEC2HEX(A47)</f>
        <v>#define AT42QT_AVE_AKS_KEY_6 0x2D</v>
      </c>
    </row>
    <row r="48" spans="1:4" x14ac:dyDescent="0.3">
      <c r="A48">
        <v>46</v>
      </c>
      <c r="B48" t="s">
        <v>14</v>
      </c>
      <c r="C48" t="s">
        <v>9</v>
      </c>
      <c r="D48" t="str">
        <f>"#define AT42QT_" &amp; UPPER(B48 &amp; "_" &amp; C48 &amp; "_") &amp; TEXT((A48-46),"0") &amp;   " 0x" &amp; DEC2HEX(A48)</f>
        <v>#define AT42QT_DI_KEY_0 0x2E</v>
      </c>
    </row>
    <row r="49" spans="1:4" x14ac:dyDescent="0.3">
      <c r="A49">
        <v>47</v>
      </c>
      <c r="B49" t="s">
        <v>14</v>
      </c>
      <c r="C49" t="s">
        <v>9</v>
      </c>
      <c r="D49" t="str">
        <f t="shared" ref="D49:D53" si="3">"#define AT42QT_" &amp; UPPER(B49 &amp; "_" &amp; C49 &amp; "_") &amp; TEXT((A49-46),"0") &amp;   " 0x" &amp; DEC2HEX(A49)</f>
        <v>#define AT42QT_DI_KEY_1 0x2F</v>
      </c>
    </row>
    <row r="50" spans="1:4" x14ac:dyDescent="0.3">
      <c r="A50">
        <v>48</v>
      </c>
      <c r="B50" t="s">
        <v>14</v>
      </c>
      <c r="C50" t="s">
        <v>9</v>
      </c>
      <c r="D50" t="str">
        <f t="shared" si="3"/>
        <v>#define AT42QT_DI_KEY_2 0x30</v>
      </c>
    </row>
    <row r="51" spans="1:4" x14ac:dyDescent="0.3">
      <c r="A51">
        <v>49</v>
      </c>
      <c r="B51" t="s">
        <v>14</v>
      </c>
      <c r="C51" t="s">
        <v>9</v>
      </c>
      <c r="D51" t="str">
        <f t="shared" si="3"/>
        <v>#define AT42QT_DI_KEY_3 0x31</v>
      </c>
    </row>
    <row r="52" spans="1:4" x14ac:dyDescent="0.3">
      <c r="A52">
        <v>50</v>
      </c>
      <c r="B52" t="s">
        <v>14</v>
      </c>
      <c r="C52" t="s">
        <v>9</v>
      </c>
      <c r="D52" t="str">
        <f t="shared" si="3"/>
        <v>#define AT42QT_DI_KEY_4 0x32</v>
      </c>
    </row>
    <row r="53" spans="1:4" x14ac:dyDescent="0.3">
      <c r="A53">
        <v>51</v>
      </c>
      <c r="B53" t="s">
        <v>14</v>
      </c>
      <c r="C53" t="s">
        <v>9</v>
      </c>
      <c r="D53" t="str">
        <f t="shared" si="3"/>
        <v>#define AT42QT_DI_KEY_5 0x33</v>
      </c>
    </row>
    <row r="54" spans="1:4" x14ac:dyDescent="0.3">
      <c r="A54">
        <v>52</v>
      </c>
      <c r="B54" t="s">
        <v>14</v>
      </c>
      <c r="C54" t="s">
        <v>9</v>
      </c>
      <c r="D54" t="str">
        <f t="shared" ref="D54" si="4">"#define AT42QT_" &amp; UPPER(B54 &amp; "_" &amp; C54 &amp; "_") &amp; TEXT((A54-46),"0") &amp;   " 0x" &amp; DEC2HEX(A54)</f>
        <v>#define AT42QT_DI_KEY_6 0x34</v>
      </c>
    </row>
    <row r="55" spans="1:4" x14ac:dyDescent="0.3">
      <c r="A55">
        <v>53</v>
      </c>
      <c r="B55" t="s">
        <v>17</v>
      </c>
      <c r="D55" t="str">
        <f>"#define AT42QT_" &amp; UPPER(B55) &amp; " 0x" &amp; DEC2HEX(A55)</f>
        <v>#define AT42QT_FO_MO_GUARDCH 0x35</v>
      </c>
    </row>
    <row r="56" spans="1:4" x14ac:dyDescent="0.3">
      <c r="A56">
        <v>54</v>
      </c>
      <c r="B56" t="s">
        <v>18</v>
      </c>
      <c r="D56" t="str">
        <f t="shared" ref="D56:D59" si="5">"#define AT42QT_" &amp; UPPER(B56) &amp; " 0x" &amp; DEC2HEX(A56)</f>
        <v>#define AT42QT_LP_MODE 0x36</v>
      </c>
    </row>
    <row r="57" spans="1:4" x14ac:dyDescent="0.3">
      <c r="A57">
        <v>55</v>
      </c>
      <c r="B57" t="s">
        <v>19</v>
      </c>
      <c r="D57" t="str">
        <f t="shared" si="5"/>
        <v>#define AT42QT_MAXON_DURATION 0x37</v>
      </c>
    </row>
    <row r="58" spans="1:4" x14ac:dyDescent="0.3">
      <c r="A58">
        <v>56</v>
      </c>
      <c r="B58" t="s">
        <v>15</v>
      </c>
      <c r="D58" t="str">
        <f t="shared" si="5"/>
        <v>#define AT42QT_CALIBRATE 0x38</v>
      </c>
    </row>
    <row r="59" spans="1:4" x14ac:dyDescent="0.3">
      <c r="A59">
        <v>57</v>
      </c>
      <c r="B59" t="s">
        <v>16</v>
      </c>
      <c r="D59" t="str">
        <f t="shared" si="5"/>
        <v>#define AT42QT_RESET 0x39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</dc:creator>
  <cp:lastModifiedBy>Pedro R</cp:lastModifiedBy>
  <dcterms:created xsi:type="dcterms:W3CDTF">2020-01-28T16:25:13Z</dcterms:created>
  <dcterms:modified xsi:type="dcterms:W3CDTF">2020-01-28T20:21:42Z</dcterms:modified>
</cp:coreProperties>
</file>