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ave\tool_mini\tool\3_公式\"/>
    </mc:Choice>
  </mc:AlternateContent>
  <bookViews>
    <workbookView xWindow="240" yWindow="105" windowWidth="14805" windowHeight="8025" activeTab="4"/>
  </bookViews>
  <sheets>
    <sheet name="lcd4bit" sheetId="12" r:id="rId1"/>
    <sheet name="led8bit" sheetId="13" r:id="rId2"/>
    <sheet name="Binary" sheetId="15" r:id="rId3"/>
    <sheet name="week" sheetId="14" r:id="rId4"/>
    <sheet name="simlock" sheetId="16" r:id="rId5"/>
    <sheet name="band" sheetId="17" r:id="rId6"/>
    <sheet name="engKey" sheetId="18" r:id="rId7"/>
  </sheets>
  <calcPr calcId="152511"/>
</workbook>
</file>

<file path=xl/calcChain.xml><?xml version="1.0" encoding="utf-8"?>
<calcChain xmlns="http://schemas.openxmlformats.org/spreadsheetml/2006/main">
  <c r="P94" i="16" l="1"/>
  <c r="O94" i="16"/>
  <c r="N94" i="16"/>
  <c r="M94" i="16"/>
  <c r="L94" i="16"/>
  <c r="K94" i="16"/>
  <c r="I94" i="16"/>
  <c r="H94" i="16"/>
  <c r="G94" i="16"/>
  <c r="F94" i="16"/>
  <c r="E94" i="16"/>
  <c r="D94" i="16"/>
  <c r="C94" i="16"/>
  <c r="B94" i="16"/>
  <c r="A94" i="16"/>
  <c r="J94" i="16"/>
  <c r="E22" i="18" l="1"/>
  <c r="E21" i="18"/>
  <c r="D8" i="18" l="1"/>
  <c r="D5" i="18"/>
  <c r="D6" i="18"/>
  <c r="D7" i="18"/>
  <c r="D4" i="18"/>
  <c r="C101" i="16" l="1"/>
  <c r="C3" i="17" l="1"/>
  <c r="C4" i="17"/>
  <c r="C5" i="17"/>
  <c r="C2" i="17"/>
  <c r="F132" i="16" l="1"/>
  <c r="F131" i="16"/>
  <c r="M73" i="16"/>
  <c r="M72" i="16"/>
  <c r="F125" i="16" l="1"/>
  <c r="F126" i="16"/>
  <c r="F124" i="16"/>
  <c r="K84" i="16" l="1"/>
  <c r="C97" i="16"/>
  <c r="C96" i="16"/>
  <c r="C95" i="16"/>
  <c r="M99" i="16"/>
  <c r="L99" i="16"/>
  <c r="K99" i="16"/>
  <c r="J99" i="16"/>
  <c r="I99" i="16"/>
  <c r="C99" i="16"/>
  <c r="M98" i="16"/>
  <c r="L98" i="16"/>
  <c r="K98" i="16"/>
  <c r="J98" i="16"/>
  <c r="I98" i="16"/>
  <c r="C98" i="16"/>
  <c r="M97" i="16"/>
  <c r="L97" i="16"/>
  <c r="K97" i="16"/>
  <c r="J97" i="16"/>
  <c r="I97" i="16"/>
  <c r="M96" i="16"/>
  <c r="L96" i="16"/>
  <c r="K96" i="16"/>
  <c r="J96" i="16"/>
  <c r="I96" i="16"/>
  <c r="M95" i="16"/>
  <c r="L95" i="16"/>
  <c r="K95" i="16"/>
  <c r="J95" i="16"/>
  <c r="I95" i="16"/>
  <c r="C69" i="16"/>
  <c r="G69" i="16"/>
  <c r="H69" i="16"/>
  <c r="I69" i="16"/>
  <c r="J69" i="16"/>
  <c r="K69" i="16"/>
  <c r="F26" i="16"/>
  <c r="H26" i="16"/>
  <c r="C26" i="16"/>
  <c r="D26" i="16"/>
  <c r="E26" i="16"/>
  <c r="G26" i="16"/>
  <c r="I26" i="16"/>
  <c r="J26" i="16"/>
  <c r="K26" i="16"/>
  <c r="K81" i="16"/>
  <c r="K80" i="16"/>
  <c r="K79" i="16"/>
  <c r="K78" i="16"/>
  <c r="K77" i="16"/>
  <c r="K75" i="16"/>
  <c r="K76" i="16"/>
  <c r="K73" i="16"/>
  <c r="K74" i="16"/>
  <c r="K72" i="16"/>
  <c r="C68" i="16"/>
  <c r="G68" i="16"/>
  <c r="H68" i="16"/>
  <c r="I68" i="16"/>
  <c r="J68" i="16"/>
  <c r="K68" i="16"/>
  <c r="C67" i="16"/>
  <c r="G67" i="16"/>
  <c r="H67" i="16"/>
  <c r="I67" i="16"/>
  <c r="J67" i="16"/>
  <c r="K67" i="16"/>
  <c r="K66" i="16"/>
  <c r="J66" i="16"/>
  <c r="I66" i="16"/>
  <c r="H66" i="16"/>
  <c r="G66" i="16"/>
  <c r="C66" i="16"/>
  <c r="K65" i="16"/>
  <c r="J65" i="16"/>
  <c r="I65" i="16"/>
  <c r="H65" i="16"/>
  <c r="G65" i="16"/>
  <c r="C65" i="16"/>
  <c r="K64" i="16"/>
  <c r="J64" i="16"/>
  <c r="I64" i="16"/>
  <c r="H64" i="16"/>
  <c r="G64" i="16"/>
  <c r="C64" i="16"/>
  <c r="K63" i="16"/>
  <c r="J63" i="16"/>
  <c r="I63" i="16"/>
  <c r="H63" i="16"/>
  <c r="G63" i="16"/>
  <c r="C63" i="16"/>
  <c r="K62" i="16"/>
  <c r="J62" i="16"/>
  <c r="I62" i="16"/>
  <c r="H62" i="16"/>
  <c r="G62" i="16"/>
  <c r="C62" i="16"/>
  <c r="K61" i="16"/>
  <c r="J61" i="16"/>
  <c r="I61" i="16"/>
  <c r="H61" i="16"/>
  <c r="G61" i="16"/>
  <c r="C61" i="16"/>
  <c r="K60" i="16"/>
  <c r="J60" i="16"/>
  <c r="I60" i="16"/>
  <c r="H60" i="16"/>
  <c r="G60" i="16"/>
  <c r="C60" i="16"/>
  <c r="K59" i="16"/>
  <c r="J59" i="16"/>
  <c r="I59" i="16"/>
  <c r="H59" i="16"/>
  <c r="G59" i="16"/>
  <c r="C59" i="16"/>
  <c r="K58" i="16"/>
  <c r="J58" i="16"/>
  <c r="I58" i="16"/>
  <c r="H58" i="16"/>
  <c r="G58" i="16"/>
  <c r="C58" i="16"/>
  <c r="K57" i="16"/>
  <c r="J57" i="16"/>
  <c r="I57" i="16"/>
  <c r="H57" i="16"/>
  <c r="G57" i="16"/>
  <c r="C57" i="16"/>
  <c r="K56" i="16"/>
  <c r="J56" i="16"/>
  <c r="I56" i="16"/>
  <c r="H56" i="16"/>
  <c r="G56" i="16"/>
  <c r="C56" i="16"/>
  <c r="K55" i="16"/>
  <c r="J55" i="16"/>
  <c r="I55" i="16"/>
  <c r="H55" i="16"/>
  <c r="G55" i="16"/>
  <c r="C55" i="16"/>
  <c r="K54" i="16"/>
  <c r="J54" i="16"/>
  <c r="I54" i="16"/>
  <c r="H54" i="16"/>
  <c r="G54" i="16"/>
  <c r="C54" i="16"/>
  <c r="K53" i="16"/>
  <c r="J53" i="16"/>
  <c r="I53" i="16"/>
  <c r="H53" i="16"/>
  <c r="G53" i="16"/>
  <c r="C53" i="16"/>
  <c r="K52" i="16"/>
  <c r="J52" i="16"/>
  <c r="I52" i="16"/>
  <c r="H52" i="16"/>
  <c r="G52" i="16"/>
  <c r="C52" i="16"/>
  <c r="K51" i="16"/>
  <c r="J51" i="16"/>
  <c r="I51" i="16"/>
  <c r="H51" i="16"/>
  <c r="G51" i="16"/>
  <c r="C51" i="16"/>
  <c r="D25" i="16"/>
  <c r="F25" i="16"/>
  <c r="C25" i="16"/>
  <c r="E25" i="16"/>
  <c r="G25" i="16"/>
  <c r="H25" i="16"/>
  <c r="I25" i="16"/>
  <c r="J25" i="16"/>
  <c r="K25" i="16"/>
  <c r="H24" i="16"/>
  <c r="C24" i="16"/>
  <c r="D24" i="16"/>
  <c r="E24" i="16"/>
  <c r="F24" i="16"/>
  <c r="G24" i="16"/>
  <c r="I24" i="16"/>
  <c r="J24" i="16"/>
  <c r="K24" i="16"/>
  <c r="F23" i="16"/>
  <c r="F22" i="16"/>
  <c r="C22" i="16"/>
  <c r="C23" i="16"/>
  <c r="D22" i="16"/>
  <c r="E22" i="16"/>
  <c r="G22" i="16"/>
  <c r="H22" i="16"/>
  <c r="I22" i="16"/>
  <c r="J22" i="16"/>
  <c r="K22" i="16"/>
  <c r="D23" i="16"/>
  <c r="E23" i="16"/>
  <c r="G23" i="16"/>
  <c r="H23" i="16"/>
  <c r="I23" i="16"/>
  <c r="J23" i="16"/>
  <c r="K23" i="16"/>
  <c r="F20" i="16"/>
  <c r="G20" i="16"/>
  <c r="D20" i="16"/>
  <c r="E20" i="16"/>
  <c r="H20" i="16"/>
  <c r="I20" i="16"/>
  <c r="J20" i="16"/>
  <c r="K20" i="16"/>
  <c r="C20" i="16"/>
  <c r="D21" i="16"/>
  <c r="E21" i="16"/>
  <c r="F21" i="16"/>
  <c r="G21" i="16"/>
  <c r="H21" i="16"/>
  <c r="I21" i="16"/>
  <c r="J21" i="16"/>
  <c r="K21" i="16"/>
  <c r="C21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4" i="16"/>
  <c r="D19" i="16"/>
  <c r="E19" i="16"/>
  <c r="F19" i="16"/>
  <c r="G19" i="16"/>
  <c r="H19" i="16"/>
  <c r="I19" i="16"/>
  <c r="J19" i="16"/>
  <c r="K19" i="16"/>
  <c r="K18" i="16"/>
  <c r="J18" i="16"/>
  <c r="I18" i="16"/>
  <c r="H18" i="16"/>
  <c r="G18" i="16"/>
  <c r="F18" i="16"/>
  <c r="E18" i="16"/>
  <c r="D18" i="16"/>
  <c r="K17" i="16"/>
  <c r="J17" i="16"/>
  <c r="I17" i="16"/>
  <c r="H17" i="16"/>
  <c r="G17" i="16"/>
  <c r="F17" i="16"/>
  <c r="E17" i="16"/>
  <c r="D17" i="16"/>
  <c r="K16" i="16"/>
  <c r="J16" i="16"/>
  <c r="I16" i="16"/>
  <c r="H16" i="16"/>
  <c r="G16" i="16"/>
  <c r="F16" i="16"/>
  <c r="E16" i="16"/>
  <c r="D16" i="16"/>
  <c r="K15" i="16"/>
  <c r="J15" i="16"/>
  <c r="I15" i="16"/>
  <c r="H15" i="16"/>
  <c r="G15" i="16"/>
  <c r="F15" i="16"/>
  <c r="E15" i="16"/>
  <c r="D15" i="16"/>
  <c r="K14" i="16"/>
  <c r="J14" i="16"/>
  <c r="I14" i="16"/>
  <c r="H14" i="16"/>
  <c r="G14" i="16"/>
  <c r="F14" i="16"/>
  <c r="E14" i="16"/>
  <c r="D14" i="16"/>
  <c r="K13" i="16"/>
  <c r="J13" i="16"/>
  <c r="I13" i="16"/>
  <c r="H13" i="16"/>
  <c r="G13" i="16"/>
  <c r="F13" i="16"/>
  <c r="E13" i="16"/>
  <c r="D13" i="16"/>
  <c r="K12" i="16"/>
  <c r="J12" i="16"/>
  <c r="I12" i="16"/>
  <c r="H12" i="16"/>
  <c r="G12" i="16"/>
  <c r="F12" i="16"/>
  <c r="E12" i="16"/>
  <c r="D12" i="16"/>
  <c r="K11" i="16"/>
  <c r="J11" i="16"/>
  <c r="I11" i="16"/>
  <c r="H11" i="16"/>
  <c r="G11" i="16"/>
  <c r="F11" i="16"/>
  <c r="E11" i="16"/>
  <c r="D11" i="16"/>
  <c r="K10" i="16"/>
  <c r="J10" i="16"/>
  <c r="I10" i="16"/>
  <c r="H10" i="16"/>
  <c r="G10" i="16"/>
  <c r="F10" i="16"/>
  <c r="E10" i="16"/>
  <c r="D10" i="16"/>
  <c r="K9" i="16"/>
  <c r="J9" i="16"/>
  <c r="I9" i="16"/>
  <c r="H9" i="16"/>
  <c r="G9" i="16"/>
  <c r="F9" i="16"/>
  <c r="E9" i="16"/>
  <c r="D9" i="16"/>
  <c r="K8" i="16"/>
  <c r="J8" i="16"/>
  <c r="I8" i="16"/>
  <c r="H8" i="16"/>
  <c r="G8" i="16"/>
  <c r="F8" i="16"/>
  <c r="E8" i="16"/>
  <c r="D8" i="16"/>
  <c r="K7" i="16"/>
  <c r="J7" i="16"/>
  <c r="I7" i="16"/>
  <c r="H7" i="16"/>
  <c r="G7" i="16"/>
  <c r="F7" i="16"/>
  <c r="E7" i="16"/>
  <c r="D7" i="16"/>
  <c r="K6" i="16"/>
  <c r="J6" i="16"/>
  <c r="I6" i="16"/>
  <c r="H6" i="16"/>
  <c r="G6" i="16"/>
  <c r="F6" i="16"/>
  <c r="E6" i="16"/>
  <c r="D6" i="16"/>
  <c r="K5" i="16"/>
  <c r="J5" i="16"/>
  <c r="I5" i="16"/>
  <c r="H5" i="16"/>
  <c r="G5" i="16"/>
  <c r="F5" i="16"/>
  <c r="E5" i="16"/>
  <c r="D5" i="16"/>
  <c r="K4" i="16"/>
  <c r="J4" i="16"/>
  <c r="I4" i="16"/>
  <c r="H4" i="16"/>
  <c r="G4" i="16"/>
  <c r="F4" i="16"/>
  <c r="E4" i="16"/>
  <c r="D4" i="16"/>
  <c r="B16" i="15" l="1"/>
  <c r="C16" i="15" s="1"/>
  <c r="B14" i="15"/>
  <c r="C14" i="15" s="1"/>
  <c r="B13" i="15"/>
  <c r="C13" i="15" s="1"/>
  <c r="B15" i="15"/>
  <c r="F15" i="15" s="1"/>
  <c r="B6" i="15"/>
  <c r="C6" i="15" s="1"/>
  <c r="B7" i="15"/>
  <c r="G7" i="15" s="1"/>
  <c r="B8" i="15"/>
  <c r="E8" i="15" s="1"/>
  <c r="B9" i="15"/>
  <c r="C9" i="15" s="1"/>
  <c r="B10" i="15"/>
  <c r="G10" i="15" s="1"/>
  <c r="B11" i="15"/>
  <c r="G11" i="15" s="1"/>
  <c r="B12" i="15"/>
  <c r="C12" i="15" s="1"/>
  <c r="B5" i="15"/>
  <c r="H5" i="15" s="1"/>
  <c r="J16" i="15" l="1"/>
  <c r="E16" i="15"/>
  <c r="I16" i="15"/>
  <c r="H16" i="15"/>
  <c r="D16" i="15"/>
  <c r="G16" i="15"/>
  <c r="F16" i="15"/>
  <c r="J14" i="15"/>
  <c r="E14" i="15"/>
  <c r="H14" i="15"/>
  <c r="D14" i="15"/>
  <c r="I14" i="15"/>
  <c r="G14" i="15"/>
  <c r="F14" i="15"/>
  <c r="J13" i="15"/>
  <c r="E15" i="15"/>
  <c r="G13" i="15"/>
  <c r="F13" i="15"/>
  <c r="D15" i="15"/>
  <c r="E13" i="15"/>
  <c r="I13" i="15"/>
  <c r="J15" i="15"/>
  <c r="H15" i="15"/>
  <c r="G15" i="15"/>
  <c r="D13" i="15"/>
  <c r="C15" i="15"/>
  <c r="H13" i="15"/>
  <c r="I15" i="15"/>
  <c r="C5" i="15"/>
  <c r="J11" i="15"/>
  <c r="F10" i="15"/>
  <c r="J8" i="15"/>
  <c r="F7" i="15"/>
  <c r="I11" i="15"/>
  <c r="I8" i="15"/>
  <c r="D10" i="15"/>
  <c r="D7" i="15"/>
  <c r="H9" i="15"/>
  <c r="D8" i="15"/>
  <c r="H6" i="15"/>
  <c r="G12" i="15"/>
  <c r="C11" i="15"/>
  <c r="G9" i="15"/>
  <c r="C8" i="15"/>
  <c r="G6" i="15"/>
  <c r="D5" i="15"/>
  <c r="E10" i="15"/>
  <c r="E7" i="15"/>
  <c r="E5" i="15"/>
  <c r="H8" i="15"/>
  <c r="F5" i="15"/>
  <c r="G8" i="15"/>
  <c r="F11" i="15"/>
  <c r="F8" i="15"/>
  <c r="J10" i="15"/>
  <c r="I6" i="15"/>
  <c r="H12" i="15"/>
  <c r="F12" i="15"/>
  <c r="F6" i="15"/>
  <c r="J5" i="15"/>
  <c r="E12" i="15"/>
  <c r="I10" i="15"/>
  <c r="E9" i="15"/>
  <c r="I7" i="15"/>
  <c r="E6" i="15"/>
  <c r="H11" i="15"/>
  <c r="C10" i="15"/>
  <c r="J9" i="15"/>
  <c r="J6" i="15"/>
  <c r="E11" i="15"/>
  <c r="D11" i="15"/>
  <c r="J7" i="15"/>
  <c r="I5" i="15"/>
  <c r="D12" i="15"/>
  <c r="H10" i="15"/>
  <c r="D9" i="15"/>
  <c r="H7" i="15"/>
  <c r="D6" i="15"/>
  <c r="C7" i="15"/>
  <c r="J12" i="15"/>
  <c r="I12" i="15"/>
  <c r="I9" i="15"/>
  <c r="G5" i="15"/>
  <c r="F9" i="15"/>
  <c r="N15" i="12"/>
  <c r="Q15" i="12" s="1"/>
  <c r="N14" i="12"/>
  <c r="S14" i="12" s="1"/>
  <c r="N13" i="12"/>
  <c r="P13" i="12" s="1"/>
  <c r="N12" i="12"/>
  <c r="Q12" i="12" s="1"/>
  <c r="Q13" i="12" l="1"/>
  <c r="R15" i="12"/>
  <c r="R12" i="12"/>
  <c r="P14" i="12"/>
  <c r="S15" i="12"/>
  <c r="S12" i="12"/>
  <c r="Q14" i="12"/>
  <c r="R13" i="12"/>
  <c r="P15" i="12"/>
  <c r="P12" i="12"/>
  <c r="S13" i="12"/>
  <c r="R14" i="12"/>
  <c r="H3" i="14"/>
  <c r="H12" i="14"/>
  <c r="H4" i="14" l="1"/>
  <c r="H5" i="14"/>
  <c r="H6" i="14"/>
  <c r="H7" i="14"/>
  <c r="H8" i="14"/>
  <c r="H9" i="14"/>
  <c r="H10" i="14"/>
  <c r="H11" i="14"/>
  <c r="B8" i="12" l="1"/>
  <c r="D8" i="12" s="1"/>
  <c r="B9" i="12"/>
  <c r="K9" i="12" s="1"/>
  <c r="J9" i="12" l="1"/>
  <c r="K8" i="12"/>
  <c r="J8" i="12"/>
  <c r="I9" i="12"/>
  <c r="H9" i="12"/>
  <c r="I8" i="12"/>
  <c r="G9" i="12"/>
  <c r="H8" i="12"/>
  <c r="F9" i="12"/>
  <c r="G8" i="12"/>
  <c r="E9" i="12"/>
  <c r="F8" i="12"/>
  <c r="D9" i="12"/>
  <c r="E8" i="12"/>
  <c r="B46" i="13"/>
  <c r="J46" i="13" s="1"/>
  <c r="B45" i="13"/>
  <c r="E45" i="13" s="1"/>
  <c r="M37" i="13"/>
  <c r="M38" i="13"/>
  <c r="M39" i="13"/>
  <c r="M35" i="13"/>
  <c r="M36" i="13"/>
  <c r="B39" i="13"/>
  <c r="F39" i="13" s="1"/>
  <c r="B21" i="13"/>
  <c r="D21" i="13" s="1"/>
  <c r="R13" i="13"/>
  <c r="R11" i="13"/>
  <c r="R10" i="13"/>
  <c r="O24" i="13"/>
  <c r="O23" i="13"/>
  <c r="P8" i="13"/>
  <c r="O21" i="13"/>
  <c r="O20" i="13"/>
  <c r="O17" i="13"/>
  <c r="O16" i="13"/>
  <c r="O19" i="13"/>
  <c r="N6" i="13"/>
  <c r="B20" i="13"/>
  <c r="E20" i="13" s="1"/>
  <c r="B38" i="13"/>
  <c r="E38" i="13" s="1"/>
  <c r="D37" i="13"/>
  <c r="E37" i="13"/>
  <c r="F37" i="13"/>
  <c r="G37" i="13"/>
  <c r="B37" i="13"/>
  <c r="H37" i="13" s="1"/>
  <c r="B62" i="13"/>
  <c r="A62" i="13" s="1"/>
  <c r="B36" i="13"/>
  <c r="G36" i="13" s="1"/>
  <c r="B54" i="13"/>
  <c r="H54" i="13" s="1"/>
  <c r="B52" i="13"/>
  <c r="G52" i="13" s="1"/>
  <c r="B53" i="13"/>
  <c r="F53" i="13" s="1"/>
  <c r="B25" i="13"/>
  <c r="I25" i="13" s="1"/>
  <c r="B19" i="13"/>
  <c r="J19" i="13" s="1"/>
  <c r="B14" i="13"/>
  <c r="H14" i="13" s="1"/>
  <c r="B10" i="13"/>
  <c r="H10" i="13" s="1"/>
  <c r="B6" i="13"/>
  <c r="J6" i="13" s="1"/>
  <c r="B2" i="13"/>
  <c r="I2" i="13" s="1"/>
  <c r="B30" i="13"/>
  <c r="I30" i="13" s="1"/>
  <c r="B51" i="13"/>
  <c r="C51" i="13" s="1"/>
  <c r="B44" i="13"/>
  <c r="G44" i="13" s="1"/>
  <c r="I46" i="13" l="1"/>
  <c r="H46" i="13"/>
  <c r="G46" i="13"/>
  <c r="F46" i="13"/>
  <c r="E46" i="13"/>
  <c r="D46" i="13"/>
  <c r="C46" i="13"/>
  <c r="C37" i="13"/>
  <c r="J37" i="13"/>
  <c r="I37" i="13"/>
  <c r="I45" i="13"/>
  <c r="D45" i="13"/>
  <c r="C45" i="13"/>
  <c r="J45" i="13"/>
  <c r="H45" i="13"/>
  <c r="G45" i="13"/>
  <c r="F45" i="13"/>
  <c r="I39" i="13"/>
  <c r="D39" i="13"/>
  <c r="C39" i="13"/>
  <c r="J39" i="13"/>
  <c r="H39" i="13"/>
  <c r="E39" i="13"/>
  <c r="G39" i="13"/>
  <c r="C21" i="13"/>
  <c r="J21" i="13"/>
  <c r="I21" i="13"/>
  <c r="H21" i="13"/>
  <c r="G21" i="13"/>
  <c r="F21" i="13"/>
  <c r="E21" i="13"/>
  <c r="I20" i="13"/>
  <c r="H20" i="13"/>
  <c r="D20" i="13"/>
  <c r="C20" i="13"/>
  <c r="J20" i="13"/>
  <c r="G20" i="13"/>
  <c r="F20" i="13"/>
  <c r="J38" i="13"/>
  <c r="C38" i="13"/>
  <c r="I38" i="13"/>
  <c r="H38" i="13"/>
  <c r="G38" i="13"/>
  <c r="F38" i="13"/>
  <c r="D38" i="13"/>
  <c r="I36" i="13"/>
  <c r="F36" i="13"/>
  <c r="E36" i="13"/>
  <c r="D36" i="13"/>
  <c r="C36" i="13"/>
  <c r="J36" i="13"/>
  <c r="H36" i="13"/>
  <c r="I54" i="13"/>
  <c r="G54" i="13"/>
  <c r="F54" i="13"/>
  <c r="E54" i="13"/>
  <c r="D54" i="13"/>
  <c r="C54" i="13"/>
  <c r="J54" i="13"/>
  <c r="C52" i="13"/>
  <c r="I53" i="13"/>
  <c r="J52" i="13"/>
  <c r="I52" i="13"/>
  <c r="E53" i="13"/>
  <c r="F52" i="13"/>
  <c r="D53" i="13"/>
  <c r="E52" i="13"/>
  <c r="C53" i="13"/>
  <c r="D52" i="13"/>
  <c r="J53" i="13"/>
  <c r="H52" i="13"/>
  <c r="H53" i="13"/>
  <c r="G53" i="13"/>
  <c r="E25" i="13"/>
  <c r="H25" i="13"/>
  <c r="J25" i="13"/>
  <c r="C25" i="13"/>
  <c r="D25" i="13"/>
  <c r="F25" i="13"/>
  <c r="G25" i="13"/>
  <c r="I19" i="13"/>
  <c r="C19" i="13"/>
  <c r="D19" i="13"/>
  <c r="E19" i="13"/>
  <c r="F19" i="13"/>
  <c r="G19" i="13"/>
  <c r="H19" i="13"/>
  <c r="J14" i="13"/>
  <c r="C14" i="13"/>
  <c r="D14" i="13"/>
  <c r="I14" i="13"/>
  <c r="E14" i="13"/>
  <c r="F14" i="13"/>
  <c r="G14" i="13"/>
  <c r="J10" i="13"/>
  <c r="C10" i="13"/>
  <c r="D10" i="13"/>
  <c r="I10" i="13"/>
  <c r="E10" i="13"/>
  <c r="F10" i="13"/>
  <c r="G10" i="13"/>
  <c r="D6" i="13"/>
  <c r="E6" i="13"/>
  <c r="F6" i="13"/>
  <c r="G6" i="13"/>
  <c r="H6" i="13"/>
  <c r="I6" i="13"/>
  <c r="C6" i="13"/>
  <c r="D2" i="13"/>
  <c r="C2" i="13"/>
  <c r="J2" i="13"/>
  <c r="E2" i="13"/>
  <c r="F2" i="13"/>
  <c r="G2" i="13"/>
  <c r="H2" i="13"/>
  <c r="J30" i="13"/>
  <c r="D30" i="13"/>
  <c r="C30" i="13"/>
  <c r="E30" i="13"/>
  <c r="F30" i="13"/>
  <c r="G30" i="13"/>
  <c r="H30" i="13"/>
  <c r="I51" i="13"/>
  <c r="G51" i="13"/>
  <c r="D51" i="13"/>
  <c r="E51" i="13"/>
  <c r="F51" i="13"/>
  <c r="H51" i="13"/>
  <c r="J51" i="13"/>
  <c r="I44" i="13"/>
  <c r="C44" i="13"/>
  <c r="D44" i="13"/>
  <c r="H44" i="13"/>
  <c r="E44" i="13"/>
  <c r="J44" i="13"/>
  <c r="F44" i="13"/>
  <c r="B35" i="13"/>
  <c r="H35" i="13" s="1"/>
  <c r="C35" i="13" l="1"/>
  <c r="D35" i="13"/>
  <c r="J35" i="13"/>
  <c r="E35" i="13"/>
  <c r="F35" i="13"/>
  <c r="I35" i="13"/>
  <c r="G35" i="13"/>
  <c r="N4" i="12"/>
  <c r="N6" i="12"/>
  <c r="S6" i="12" s="1"/>
  <c r="N5" i="12"/>
  <c r="Q5" i="12" s="1"/>
  <c r="N3" i="12"/>
  <c r="P3" i="12" s="1"/>
  <c r="P4" i="12" l="1"/>
  <c r="Q4" i="12"/>
  <c r="R4" i="12"/>
  <c r="S4" i="12"/>
  <c r="Q6" i="12"/>
  <c r="R6" i="12"/>
  <c r="R5" i="12"/>
  <c r="S3" i="12"/>
  <c r="S5" i="12"/>
  <c r="Q3" i="12"/>
  <c r="P5" i="12"/>
  <c r="R3" i="12"/>
  <c r="P6" i="12"/>
  <c r="D31" i="12"/>
  <c r="E31" i="12"/>
  <c r="F31" i="12"/>
  <c r="G31" i="12"/>
  <c r="H31" i="12"/>
  <c r="I31" i="12"/>
  <c r="J31" i="12"/>
  <c r="K31" i="12"/>
  <c r="D22" i="12"/>
  <c r="E22" i="12"/>
  <c r="F22" i="12"/>
  <c r="G22" i="12"/>
  <c r="H22" i="12"/>
  <c r="I22" i="12"/>
  <c r="J22" i="12"/>
  <c r="K22" i="12"/>
  <c r="D23" i="12"/>
  <c r="E23" i="12"/>
  <c r="F23" i="12"/>
  <c r="G23" i="12"/>
  <c r="H23" i="12"/>
  <c r="I23" i="12"/>
  <c r="J23" i="12"/>
  <c r="K23" i="12"/>
  <c r="D24" i="12"/>
  <c r="E24" i="12"/>
  <c r="F24" i="12"/>
  <c r="G24" i="12"/>
  <c r="H24" i="12"/>
  <c r="I24" i="12"/>
  <c r="J24" i="12"/>
  <c r="K24" i="12"/>
  <c r="D25" i="12"/>
  <c r="E25" i="12"/>
  <c r="F25" i="12"/>
  <c r="G25" i="12"/>
  <c r="H25" i="12"/>
  <c r="I25" i="12"/>
  <c r="J25" i="12"/>
  <c r="K25" i="12"/>
  <c r="D26" i="12"/>
  <c r="E26" i="12"/>
  <c r="F26" i="12"/>
  <c r="G26" i="12"/>
  <c r="H26" i="12"/>
  <c r="I26" i="12"/>
  <c r="J26" i="12"/>
  <c r="K26" i="12"/>
  <c r="D27" i="12"/>
  <c r="E27" i="12"/>
  <c r="F27" i="12"/>
  <c r="G27" i="12"/>
  <c r="H27" i="12"/>
  <c r="I27" i="12"/>
  <c r="J27" i="12"/>
  <c r="K27" i="12"/>
  <c r="D28" i="12"/>
  <c r="E28" i="12"/>
  <c r="F28" i="12"/>
  <c r="G28" i="12"/>
  <c r="H28" i="12"/>
  <c r="I28" i="12"/>
  <c r="J28" i="12"/>
  <c r="K28" i="12"/>
  <c r="D29" i="12"/>
  <c r="E29" i="12"/>
  <c r="F29" i="12"/>
  <c r="G29" i="12"/>
  <c r="H29" i="12"/>
  <c r="I29" i="12"/>
  <c r="J29" i="12"/>
  <c r="K29" i="12"/>
  <c r="D30" i="12"/>
  <c r="E30" i="12"/>
  <c r="F30" i="12"/>
  <c r="G30" i="12"/>
  <c r="H30" i="12"/>
  <c r="I30" i="12"/>
  <c r="J30" i="12"/>
  <c r="K30" i="12"/>
  <c r="B7" i="12"/>
  <c r="H7" i="12" s="1"/>
  <c r="K7" i="12" l="1"/>
  <c r="J7" i="12"/>
  <c r="I7" i="12"/>
  <c r="G7" i="12"/>
  <c r="F7" i="12"/>
  <c r="E7" i="12"/>
  <c r="D7" i="12"/>
  <c r="B6" i="12"/>
  <c r="E6" i="12" s="1"/>
  <c r="B5" i="12"/>
  <c r="D5" i="12" s="1"/>
  <c r="B3" i="12"/>
  <c r="G3" i="12" s="1"/>
  <c r="D17" i="12"/>
  <c r="D21" i="12"/>
  <c r="D18" i="12"/>
  <c r="D20" i="12"/>
  <c r="D19" i="12"/>
  <c r="D4" i="12"/>
  <c r="E20" i="12"/>
  <c r="E19" i="12"/>
  <c r="E4" i="12"/>
  <c r="E17" i="12"/>
  <c r="E21" i="12"/>
  <c r="E18" i="12"/>
  <c r="G20" i="12"/>
  <c r="G4" i="12"/>
  <c r="G19" i="12"/>
  <c r="G17" i="12"/>
  <c r="G18" i="12"/>
  <c r="G21" i="12"/>
  <c r="K20" i="12"/>
  <c r="K18" i="12"/>
  <c r="K19" i="12"/>
  <c r="K17" i="12"/>
  <c r="K4" i="12"/>
  <c r="K21" i="12"/>
  <c r="H18" i="12"/>
  <c r="H20" i="12"/>
  <c r="H19" i="12"/>
  <c r="H17" i="12"/>
  <c r="H21" i="12"/>
  <c r="H4" i="12"/>
  <c r="F18" i="12"/>
  <c r="F17" i="12"/>
  <c r="F20" i="12"/>
  <c r="F21" i="12"/>
  <c r="F4" i="12"/>
  <c r="F19" i="12"/>
  <c r="J20" i="12"/>
  <c r="J17" i="12"/>
  <c r="J19" i="12"/>
  <c r="J4" i="12"/>
  <c r="J18" i="12"/>
  <c r="J21" i="12"/>
  <c r="I17" i="12"/>
  <c r="I20" i="12"/>
  <c r="I18" i="12"/>
  <c r="I21" i="12"/>
  <c r="I4" i="12"/>
  <c r="I19" i="12"/>
  <c r="J6" i="12" l="1"/>
  <c r="F6" i="12"/>
  <c r="K5" i="12"/>
  <c r="I5" i="12"/>
  <c r="J5" i="12"/>
  <c r="F5" i="12"/>
  <c r="D3" i="12"/>
  <c r="J3" i="12"/>
  <c r="H3" i="12"/>
  <c r="E3" i="12"/>
  <c r="G5" i="12"/>
  <c r="I3" i="12"/>
  <c r="H5" i="12"/>
  <c r="E5" i="12"/>
  <c r="G6" i="12"/>
  <c r="I6" i="12"/>
  <c r="F3" i="12"/>
  <c r="K3" i="12"/>
  <c r="H6" i="12"/>
  <c r="D6" i="12"/>
  <c r="K6" i="12"/>
</calcChain>
</file>

<file path=xl/sharedStrings.xml><?xml version="1.0" encoding="utf-8"?>
<sst xmlns="http://schemas.openxmlformats.org/spreadsheetml/2006/main" count="289" uniqueCount="188">
  <si>
    <t>_</t>
    <phoneticPr fontId="1" type="noConversion"/>
  </si>
  <si>
    <t>Test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</si>
  <si>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</si>
  <si>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</si>
  <si>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</si>
  <si>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</si>
  <si>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</si>
  <si>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</si>
  <si>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_HV</t>
    <phoneticPr fontId="1" type="noConversion"/>
  </si>
  <si>
    <t>R</t>
    <phoneticPr fontId="1" type="noConversion"/>
  </si>
  <si>
    <t>H</t>
    <phoneticPr fontId="1" type="noConversion"/>
  </si>
  <si>
    <t>LCD</t>
    <phoneticPr fontId="1" type="noConversion"/>
  </si>
  <si>
    <t>CAM</t>
    <phoneticPr fontId="1" type="noConversion"/>
  </si>
  <si>
    <t>C</t>
    <phoneticPr fontId="1" type="noConversion"/>
  </si>
  <si>
    <t>_H</t>
    <phoneticPr fontId="1" type="noConversion"/>
  </si>
  <si>
    <t>_V</t>
    <phoneticPr fontId="1" type="noConversion"/>
  </si>
  <si>
    <t>V</t>
    <phoneticPr fontId="1" type="noConversion"/>
  </si>
  <si>
    <t>LED37</t>
    <phoneticPr fontId="1" type="noConversion"/>
  </si>
  <si>
    <t>1.04s</t>
    <phoneticPr fontId="1" type="noConversion"/>
  </si>
  <si>
    <t>up</t>
    <phoneticPr fontId="1" type="noConversion"/>
  </si>
  <si>
    <t>down</t>
    <phoneticPr fontId="1" type="noConversion"/>
  </si>
  <si>
    <t>LED38</t>
    <phoneticPr fontId="1" type="noConversion"/>
  </si>
  <si>
    <t>on</t>
    <phoneticPr fontId="1" type="noConversion"/>
  </si>
  <si>
    <t>off</t>
    <phoneticPr fontId="1" type="noConversion"/>
  </si>
  <si>
    <t>LED39</t>
    <phoneticPr fontId="1" type="noConversion"/>
  </si>
  <si>
    <t>delay</t>
    <phoneticPr fontId="1" type="noConversion"/>
  </si>
  <si>
    <t>num</t>
    <phoneticPr fontId="1" type="noConversion"/>
  </si>
  <si>
    <t>0s</t>
    <phoneticPr fontId="1" type="noConversion"/>
  </si>
  <si>
    <t>0~16</t>
    <phoneticPr fontId="1" type="noConversion"/>
  </si>
  <si>
    <t>LED35</t>
    <phoneticPr fontId="1" type="noConversion"/>
  </si>
  <si>
    <t>LED36</t>
    <phoneticPr fontId="1" type="noConversion"/>
  </si>
  <si>
    <t>light</t>
    <phoneticPr fontId="1" type="noConversion"/>
  </si>
  <si>
    <t>0~255</t>
    <phoneticPr fontId="1" type="noConversion"/>
  </si>
  <si>
    <t>ff</t>
    <phoneticPr fontId="1" type="noConversion"/>
  </si>
  <si>
    <t>LED34</t>
    <phoneticPr fontId="1" type="noConversion"/>
  </si>
  <si>
    <t>LED00</t>
    <phoneticPr fontId="1" type="noConversion"/>
  </si>
  <si>
    <t>复位</t>
  </si>
  <si>
    <t>LED01</t>
    <phoneticPr fontId="1" type="noConversion"/>
  </si>
  <si>
    <t>子模块使能</t>
  </si>
  <si>
    <t>LED02</t>
    <phoneticPr fontId="1" type="noConversion"/>
  </si>
  <si>
    <t>无 中断</t>
    <phoneticPr fontId="1" type="noConversion"/>
  </si>
  <si>
    <t>LED30</t>
    <phoneticPr fontId="1" type="noConversion"/>
  </si>
  <si>
    <t>LED77</t>
    <phoneticPr fontId="1" type="noConversion"/>
  </si>
  <si>
    <t>LED31</t>
    <phoneticPr fontId="1" type="noConversion"/>
  </si>
  <si>
    <t>LED32</t>
    <phoneticPr fontId="1" type="noConversion"/>
  </si>
  <si>
    <t>LED33</t>
    <phoneticPr fontId="1" type="noConversion"/>
  </si>
  <si>
    <t>G</t>
    <phoneticPr fontId="1" type="noConversion"/>
  </si>
  <si>
    <t>color</t>
    <phoneticPr fontId="1" type="noConversion"/>
  </si>
  <si>
    <t>淡出,淡入,闪烁,15mA</t>
    <phoneticPr fontId="1" type="noConversion"/>
  </si>
  <si>
    <t>2.08s</t>
    <phoneticPr fontId="1" type="noConversion"/>
  </si>
  <si>
    <t>4.16s</t>
    <phoneticPr fontId="1" type="noConversion"/>
  </si>
  <si>
    <t>计算</t>
    <phoneticPr fontId="1" type="noConversion"/>
  </si>
  <si>
    <t>0.26s</t>
    <phoneticPr fontId="1" type="noConversion"/>
  </si>
  <si>
    <t>淡出,淡入,不闪烁,15mA</t>
    <phoneticPr fontId="1" type="noConversion"/>
  </si>
  <si>
    <t>缺省值地址</t>
    <phoneticPr fontId="1" type="noConversion"/>
  </si>
  <si>
    <t>不淡出,不淡入,不闪烁,15mA</t>
    <phoneticPr fontId="1" type="noConversion"/>
  </si>
  <si>
    <t>D0</t>
    <phoneticPr fontId="1" type="noConversion"/>
  </si>
  <si>
    <t>C0</t>
    <phoneticPr fontId="1" type="noConversion"/>
  </si>
  <si>
    <t>00</t>
    <phoneticPr fontId="1" type="noConversion"/>
  </si>
  <si>
    <t>rgb</t>
    <phoneticPr fontId="1" type="noConversion"/>
  </si>
  <si>
    <t>resv</t>
  </si>
  <si>
    <t>mh</t>
  </si>
  <si>
    <t>ml</t>
  </si>
  <si>
    <t>_V</t>
    <phoneticPr fontId="1" type="noConversion"/>
  </si>
  <si>
    <t>Hx</t>
    <phoneticPr fontId="1" type="noConversion"/>
  </si>
  <si>
    <t>Vy</t>
    <phoneticPr fontId="1" type="noConversion"/>
  </si>
  <si>
    <t>NV3023</t>
    <phoneticPr fontId="1" type="noConversion"/>
  </si>
  <si>
    <t>水平翻转</t>
    <phoneticPr fontId="1" type="noConversion"/>
  </si>
  <si>
    <t>ST7735S</t>
    <phoneticPr fontId="1" type="noConversion"/>
  </si>
  <si>
    <t>Sun</t>
  </si>
  <si>
    <t>Mon</t>
  </si>
  <si>
    <t>Sat</t>
  </si>
  <si>
    <t>e</t>
    <phoneticPr fontId="1" type="noConversion"/>
  </si>
  <si>
    <t>f</t>
    <phoneticPr fontId="1" type="noConversion"/>
  </si>
  <si>
    <t>gc6133</t>
    <phoneticPr fontId="1" type="noConversion"/>
  </si>
  <si>
    <t>bf30A2</t>
    <phoneticPr fontId="1" type="noConversion"/>
  </si>
  <si>
    <t>1F</t>
    <phoneticPr fontId="1" type="noConversion"/>
  </si>
  <si>
    <t>2E</t>
    <phoneticPr fontId="1" type="noConversion"/>
  </si>
  <si>
    <t>3D</t>
    <phoneticPr fontId="1" type="noConversion"/>
  </si>
  <si>
    <t>4C</t>
    <phoneticPr fontId="1" type="noConversion"/>
  </si>
  <si>
    <t>5B</t>
    <phoneticPr fontId="1" type="noConversion"/>
  </si>
  <si>
    <t>6A</t>
    <phoneticPr fontId="1" type="noConversion"/>
  </si>
  <si>
    <t>1F</t>
    <phoneticPr fontId="1" type="noConversion"/>
  </si>
  <si>
    <t>0B</t>
    <phoneticPr fontId="1" type="noConversion"/>
  </si>
  <si>
    <t>7F</t>
    <phoneticPr fontId="1" type="noConversion"/>
  </si>
  <si>
    <t>协议星期设置</t>
    <phoneticPr fontId="1" type="noConversion"/>
  </si>
  <si>
    <t>卡 1开关</t>
    <phoneticPr fontId="1" type="noConversion"/>
  </si>
  <si>
    <t>卡 2开关</t>
    <phoneticPr fontId="1" type="noConversion"/>
  </si>
  <si>
    <t>卡 3开关</t>
    <phoneticPr fontId="1" type="noConversion"/>
  </si>
  <si>
    <t>425+02</t>
  </si>
  <si>
    <t>425+03</t>
  </si>
  <si>
    <t>425+04</t>
    <phoneticPr fontId="1" type="noConversion"/>
  </si>
  <si>
    <t>425+01</t>
  </si>
  <si>
    <t>425+10</t>
  </si>
  <si>
    <t>425+08</t>
  </si>
  <si>
    <t>425+07</t>
  </si>
  <si>
    <t>425+12</t>
  </si>
  <si>
    <t>515+03</t>
  </si>
  <si>
    <t>260+06</t>
  </si>
  <si>
    <t>425+26</t>
  </si>
  <si>
    <t>310+630</t>
  </si>
  <si>
    <t>222+01</t>
  </si>
  <si>
    <t>425+19</t>
  </si>
  <si>
    <t>425+02_Cellcom</t>
  </si>
  <si>
    <t>425+03_Pelephone</t>
  </si>
  <si>
    <t>425+04_Pelephone (2)</t>
  </si>
  <si>
    <t>425+01_Partner</t>
  </si>
  <si>
    <t>425+10_Partner (2)</t>
  </si>
  <si>
    <t>425+08_Golan Telecom</t>
  </si>
  <si>
    <t>425+01_Golan Telecom</t>
  </si>
  <si>
    <t>425+07_Hot Mobile</t>
  </si>
  <si>
    <t>425+04_Hot Mobile (2)</t>
  </si>
  <si>
    <t>425+12_Widely</t>
  </si>
  <si>
    <t>515+03_Widely (2)</t>
  </si>
  <si>
    <t>260+06_Widely (3)</t>
  </si>
  <si>
    <t>425+01_Widely (4)</t>
  </si>
  <si>
    <t>425+26_LB Annatel</t>
  </si>
  <si>
    <t>425+01_LB Annatel</t>
  </si>
  <si>
    <t>310+630_K-SIM</t>
  </si>
  <si>
    <t>222+01_K-SIM</t>
  </si>
  <si>
    <t>425+19_Kehilot</t>
  </si>
  <si>
    <t>Network Lock</t>
  </si>
  <si>
    <t>Network Subset Lock</t>
    <phoneticPr fontId="1" type="noConversion"/>
  </si>
  <si>
    <t>SP Lock</t>
  </si>
  <si>
    <t>Corporate Lock</t>
  </si>
  <si>
    <t>User Lock</t>
  </si>
  <si>
    <t>网络子锁</t>
    <phoneticPr fontId="1" type="noConversion"/>
  </si>
  <si>
    <t>网络锁-默认</t>
    <phoneticPr fontId="1" type="noConversion"/>
  </si>
  <si>
    <t>运营商锁</t>
    <phoneticPr fontId="1" type="noConversion"/>
  </si>
  <si>
    <t>业务锁</t>
    <phoneticPr fontId="1" type="noConversion"/>
  </si>
  <si>
    <t>用户锁</t>
    <phoneticPr fontId="1" type="noConversion"/>
  </si>
  <si>
    <t>网络锁</t>
    <phoneticPr fontId="1" type="noConversion"/>
  </si>
  <si>
    <t>用户锁+网络锁</t>
    <phoneticPr fontId="1" type="noConversion"/>
  </si>
  <si>
    <t>运营商锁</t>
    <phoneticPr fontId="1" type="noConversion"/>
  </si>
  <si>
    <t>用户锁+运营商锁</t>
    <phoneticPr fontId="1" type="noConversion"/>
  </si>
  <si>
    <t>用户锁+网络锁</t>
    <phoneticPr fontId="1" type="noConversion"/>
  </si>
  <si>
    <t>用户锁+运营商锁+网络锁</t>
    <phoneticPr fontId="1" type="noConversion"/>
  </si>
  <si>
    <t>业务锁</t>
    <phoneticPr fontId="1" type="noConversion"/>
  </si>
  <si>
    <t>运营商锁+网络锁</t>
    <phoneticPr fontId="1" type="noConversion"/>
  </si>
  <si>
    <t>关闭解锁</t>
    <phoneticPr fontId="1" type="noConversion"/>
  </si>
  <si>
    <t>锁的关系</t>
    <phoneticPr fontId="1" type="noConversion"/>
  </si>
  <si>
    <t>独立</t>
    <phoneticPr fontId="1" type="noConversion"/>
  </si>
  <si>
    <t>352273017386340</t>
    <phoneticPr fontId="1" type="noConversion"/>
  </si>
  <si>
    <t>密码无需存储</t>
  </si>
  <si>
    <t>该算法的密码为：</t>
  </si>
  <si>
    <t>网络锁</t>
    <phoneticPr fontId="1" type="noConversion"/>
  </si>
  <si>
    <t>用户锁+运营商锁+网络锁</t>
    <phoneticPr fontId="1" type="noConversion"/>
  </si>
  <si>
    <t>355858200000101</t>
    <phoneticPr fontId="1" type="noConversion"/>
  </si>
  <si>
    <t>355858200000102</t>
    <phoneticPr fontId="1" type="noConversion"/>
  </si>
  <si>
    <t>91C</t>
  </si>
  <si>
    <t>7E4</t>
    <phoneticPr fontId="1" type="noConversion"/>
  </si>
  <si>
    <t>用户锁</t>
    <phoneticPr fontId="1" type="noConversion"/>
  </si>
  <si>
    <t>460012348652788</t>
    <phoneticPr fontId="1" type="noConversion"/>
  </si>
  <si>
    <t>A0A0A0A0A0A0A0B</t>
    <phoneticPr fontId="1" type="noConversion"/>
  </si>
  <si>
    <t>用户锁+网络锁</t>
    <phoneticPr fontId="1" type="noConversion"/>
  </si>
  <si>
    <t>用户锁</t>
    <phoneticPr fontId="1" type="noConversion"/>
  </si>
  <si>
    <t>0x0:EGSM900;</t>
  </si>
  <si>
    <t>0x1:DCS1800;</t>
  </si>
  <si>
    <t>0x2:EGSM_DCS;</t>
  </si>
  <si>
    <t>0x3:PCS1900;</t>
  </si>
  <si>
    <t>0x4:GSM850;</t>
  </si>
  <si>
    <t>0x5:EGSM_PCS;</t>
  </si>
  <si>
    <t>0x6:GSM850_DCS;</t>
  </si>
  <si>
    <t>0x7:GSM850_PCS;</t>
  </si>
  <si>
    <t>0x8:GSM850_EGSM;</t>
  </si>
  <si>
    <t>0x9:GSM850_EGSM_PCS;</t>
  </si>
  <si>
    <t>0xa:GSM850_EGSM_DCS;</t>
  </si>
  <si>
    <t>0xb:EGSM_DCS_PCS;</t>
  </si>
  <si>
    <t>0xc:GSM850_EGSM_DCS_PCS;</t>
  </si>
  <si>
    <t>0xd:DCS_PCS;</t>
  </si>
  <si>
    <t>0xe:GSM850_DCS_PCS</t>
  </si>
  <si>
    <t>解锁+与</t>
    <phoneticPr fontId="1" type="noConversion"/>
  </si>
  <si>
    <t>关锁+与</t>
    <phoneticPr fontId="1" type="noConversion"/>
  </si>
  <si>
    <t>解锁+或</t>
    <phoneticPr fontId="1" type="noConversion"/>
  </si>
  <si>
    <t>关锁+或</t>
    <phoneticPr fontId="1" type="noConversion"/>
  </si>
  <si>
    <t>关锁+独立+与</t>
    <phoneticPr fontId="1" type="noConversion"/>
  </si>
  <si>
    <t>默认</t>
    <phoneticPr fontId="1" type="noConversion"/>
  </si>
  <si>
    <t>21位</t>
    <phoneticPr fontId="1" type="noConversion"/>
  </si>
  <si>
    <t>测试模式-按键</t>
    <phoneticPr fontId="1" type="noConversion"/>
  </si>
  <si>
    <t>key1</t>
    <phoneticPr fontId="1" type="noConversion"/>
  </si>
  <si>
    <t>key2</t>
    <phoneticPr fontId="1" type="noConversion"/>
  </si>
  <si>
    <t>key3</t>
    <phoneticPr fontId="1" type="noConversion"/>
  </si>
  <si>
    <t>key4</t>
    <phoneticPr fontId="1" type="noConversion"/>
  </si>
  <si>
    <t>22位</t>
    <phoneticPr fontId="1" type="noConversion"/>
  </si>
  <si>
    <t>23位</t>
    <phoneticPr fontId="1" type="noConversion"/>
  </si>
  <si>
    <t>24位</t>
    <phoneticPr fontId="1" type="noConversion"/>
  </si>
  <si>
    <t>25位</t>
    <phoneticPr fontId="1" type="noConversion"/>
  </si>
  <si>
    <r>
      <t>IMSI</t>
    </r>
    <r>
      <rPr>
        <sz val="8"/>
        <color rgb="FF000000"/>
        <rFont val="宋体"/>
        <family val="3"/>
        <charset val="134"/>
      </rPr>
      <t>的前</t>
    </r>
    <r>
      <rPr>
        <sz val="8"/>
        <color rgb="FF000000"/>
        <rFont val="Verdana"/>
        <family val="2"/>
      </rPr>
      <t>x</t>
    </r>
    <r>
      <rPr>
        <sz val="8"/>
        <color rgb="FF000000"/>
        <rFont val="宋体"/>
        <family val="3"/>
        <charset val="134"/>
      </rPr>
      <t>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</si>
</sst>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0x&quot;\ General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theme="0" tint="-0.499984740745262"/>
      <name val="宋体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8"/>
      <color rgb="FF000000"/>
      <name val="Verdana"/>
      <family val="2"/>
    </font>
    <font>
      <sz val="8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0" borderId="0" xfId="0" applyFont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0" borderId="0" xfId="0" quotePrefix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9" borderId="0" xfId="0" applyFont="1" applyFill="1"/>
    <xf numFmtId="0" fontId="8" fillId="0" borderId="0" xfId="0" applyFont="1"/>
    <xf numFmtId="0" fontId="0" fillId="10" borderId="0" xfId="0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/>
    <xf numFmtId="0" fontId="0" fillId="0" borderId="0" xfId="0" quotePrefix="1" applyAlignment="1">
      <alignment horizontal="left"/>
    </xf>
    <xf numFmtId="11" fontId="0" fillId="0" borderId="0" xfId="0" quotePrefix="1" applyNumberFormat="1"/>
    <xf numFmtId="0" fontId="12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31"/>
  <sheetViews>
    <sheetView zoomScale="85" zoomScaleNormal="85" workbookViewId="0">
      <selection activeCell="V44" sqref="V44"/>
    </sheetView>
  </sheetViews>
  <sheetFormatPr defaultRowHeight="13.5" x14ac:dyDescent="0.15"/>
  <cols>
    <col min="1" max="1" width="5.5" style="1" customWidth="1"/>
    <col min="2" max="3" width="8.875" style="1"/>
    <col min="4" max="7" width="4.875" style="7" customWidth="1"/>
  </cols>
  <sheetData>
    <row r="1" spans="1:19" x14ac:dyDescent="0.15">
      <c r="D1" s="19" t="s">
        <v>65</v>
      </c>
      <c r="E1" s="1" t="s">
        <v>64</v>
      </c>
      <c r="F1" s="1" t="s">
        <v>9</v>
      </c>
      <c r="G1" s="17" t="s">
        <v>62</v>
      </c>
      <c r="H1" s="1" t="s">
        <v>59</v>
      </c>
      <c r="I1" s="18" t="s">
        <v>61</v>
      </c>
      <c r="J1" s="18" t="s">
        <v>60</v>
      </c>
      <c r="K1" s="18" t="s">
        <v>60</v>
      </c>
      <c r="P1" s="1" t="s">
        <v>10</v>
      </c>
      <c r="Q1" s="9" t="s">
        <v>16</v>
      </c>
    </row>
    <row r="2" spans="1:19" x14ac:dyDescent="0.15">
      <c r="C2" s="8" t="s">
        <v>11</v>
      </c>
      <c r="D2" s="5">
        <v>8</v>
      </c>
      <c r="E2" s="5">
        <v>7</v>
      </c>
      <c r="F2" s="5">
        <v>6</v>
      </c>
      <c r="G2" s="5">
        <v>5</v>
      </c>
      <c r="H2" s="2">
        <v>4</v>
      </c>
      <c r="I2" s="2">
        <v>3</v>
      </c>
      <c r="J2" s="2">
        <v>2</v>
      </c>
      <c r="K2" s="2">
        <v>1</v>
      </c>
      <c r="M2" s="8" t="s">
        <v>75</v>
      </c>
      <c r="N2" s="1"/>
      <c r="O2" s="8" t="s">
        <v>12</v>
      </c>
      <c r="P2" s="2">
        <v>4</v>
      </c>
      <c r="Q2" s="2">
        <v>3</v>
      </c>
      <c r="R2" s="2">
        <v>2</v>
      </c>
      <c r="S2" s="2">
        <v>1</v>
      </c>
    </row>
    <row r="3" spans="1:19" x14ac:dyDescent="0.15">
      <c r="A3" s="1" t="s">
        <v>56</v>
      </c>
      <c r="B3" s="1">
        <f>HEX2DEC(A3)</f>
        <v>208</v>
      </c>
      <c r="C3" s="1" t="s">
        <v>0</v>
      </c>
      <c r="D3" s="6">
        <f t="shared" ref="D3:K9" si="0">(MOD($B3,2^D$2)-MOD(MOD($B3,2^D$2),2^(D$2-1)))/2^(D$2-1)</f>
        <v>1</v>
      </c>
      <c r="E3" s="6">
        <f t="shared" si="0"/>
        <v>1</v>
      </c>
      <c r="F3" s="6">
        <f t="shared" si="0"/>
        <v>0</v>
      </c>
      <c r="G3" s="6">
        <f t="shared" si="0"/>
        <v>1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3">
        <f t="shared" si="0"/>
        <v>0</v>
      </c>
      <c r="M3" s="1">
        <v>0</v>
      </c>
      <c r="N3" s="1">
        <f>HEX2DEC(M3)</f>
        <v>0</v>
      </c>
      <c r="O3" s="1" t="s">
        <v>0</v>
      </c>
      <c r="P3" s="4">
        <f t="shared" ref="P3:S6" si="1">(MOD($N3,2^H$2)-MOD(MOD($N3,2^H$2),2^(H$2-1)))/2^(H$2-1)</f>
        <v>0</v>
      </c>
      <c r="Q3" s="4">
        <f t="shared" si="1"/>
        <v>0</v>
      </c>
      <c r="R3" s="4">
        <f t="shared" si="1"/>
        <v>0</v>
      </c>
      <c r="S3" s="3">
        <f t="shared" si="1"/>
        <v>0</v>
      </c>
    </row>
    <row r="4" spans="1:19" x14ac:dyDescent="0.15">
      <c r="A4" s="16" t="s">
        <v>58</v>
      </c>
      <c r="B4" s="1">
        <v>0</v>
      </c>
      <c r="C4" s="1" t="s">
        <v>8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3">
        <f t="shared" si="0"/>
        <v>0</v>
      </c>
      <c r="I4" s="4">
        <f t="shared" si="0"/>
        <v>0</v>
      </c>
      <c r="J4" s="3">
        <f t="shared" si="0"/>
        <v>0</v>
      </c>
      <c r="K4" s="3">
        <f t="shared" si="0"/>
        <v>0</v>
      </c>
      <c r="M4" s="1">
        <v>8</v>
      </c>
      <c r="N4" s="1">
        <f>HEX2DEC(M4)</f>
        <v>8</v>
      </c>
      <c r="O4" s="1" t="s">
        <v>14</v>
      </c>
      <c r="P4" s="3">
        <f t="shared" si="1"/>
        <v>1</v>
      </c>
      <c r="Q4" s="4">
        <f t="shared" si="1"/>
        <v>0</v>
      </c>
      <c r="R4" s="3">
        <f t="shared" si="1"/>
        <v>0</v>
      </c>
      <c r="S4" s="3">
        <f t="shared" si="1"/>
        <v>0</v>
      </c>
    </row>
    <row r="5" spans="1:19" x14ac:dyDescent="0.15">
      <c r="A5" s="1" t="s">
        <v>57</v>
      </c>
      <c r="B5" s="1">
        <f>HEX2DEC(A5)</f>
        <v>192</v>
      </c>
      <c r="C5" s="1" t="s">
        <v>0</v>
      </c>
      <c r="D5" s="6">
        <f t="shared" si="0"/>
        <v>1</v>
      </c>
      <c r="E5" s="6">
        <f t="shared" si="0"/>
        <v>1</v>
      </c>
      <c r="F5" s="6">
        <f t="shared" si="0"/>
        <v>0</v>
      </c>
      <c r="G5" s="6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M5" s="1">
        <v>4</v>
      </c>
      <c r="N5" s="1">
        <f>HEX2DEC(M5)</f>
        <v>4</v>
      </c>
      <c r="O5" s="1" t="s">
        <v>15</v>
      </c>
      <c r="P5" s="3">
        <f t="shared" si="1"/>
        <v>0</v>
      </c>
      <c r="Q5" s="3">
        <f t="shared" si="1"/>
        <v>1</v>
      </c>
      <c r="R5" s="3">
        <f t="shared" si="1"/>
        <v>0</v>
      </c>
      <c r="S5" s="3">
        <f t="shared" si="1"/>
        <v>0</v>
      </c>
    </row>
    <row r="6" spans="1:19" x14ac:dyDescent="0.15">
      <c r="A6" s="1">
        <v>40</v>
      </c>
      <c r="B6" s="1">
        <f>HEX2DEC(A6)</f>
        <v>64</v>
      </c>
      <c r="C6" s="1" t="s">
        <v>63</v>
      </c>
      <c r="D6" s="6">
        <f t="shared" si="0"/>
        <v>0</v>
      </c>
      <c r="E6" s="6">
        <f t="shared" si="0"/>
        <v>1</v>
      </c>
      <c r="F6" s="6">
        <f t="shared" si="0"/>
        <v>0</v>
      </c>
      <c r="G6" s="6">
        <f t="shared" si="0"/>
        <v>0</v>
      </c>
      <c r="H6" s="4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M6" s="1" t="s">
        <v>13</v>
      </c>
      <c r="N6" s="1">
        <f>HEX2DEC(M6)</f>
        <v>12</v>
      </c>
      <c r="O6" s="1" t="s">
        <v>8</v>
      </c>
      <c r="P6" s="4">
        <f t="shared" si="1"/>
        <v>1</v>
      </c>
      <c r="Q6" s="3">
        <f t="shared" si="1"/>
        <v>1</v>
      </c>
      <c r="R6" s="3">
        <f t="shared" si="1"/>
        <v>0</v>
      </c>
      <c r="S6" s="3">
        <f t="shared" si="1"/>
        <v>0</v>
      </c>
    </row>
    <row r="7" spans="1:19" x14ac:dyDescent="0.15">
      <c r="A7" s="1">
        <v>60</v>
      </c>
      <c r="B7" s="1">
        <f>HEX2DEC(A7)</f>
        <v>96</v>
      </c>
      <c r="D7" s="6">
        <f t="shared" si="0"/>
        <v>0</v>
      </c>
      <c r="E7" s="6">
        <f t="shared" si="0"/>
        <v>1</v>
      </c>
      <c r="F7" s="6">
        <f t="shared" si="0"/>
        <v>1</v>
      </c>
      <c r="G7" s="6">
        <f t="shared" si="0"/>
        <v>0</v>
      </c>
      <c r="H7" s="3">
        <f t="shared" si="0"/>
        <v>0</v>
      </c>
      <c r="I7" s="3">
        <f t="shared" si="0"/>
        <v>0</v>
      </c>
      <c r="J7" s="4">
        <f t="shared" si="0"/>
        <v>0</v>
      </c>
      <c r="K7" s="3">
        <f t="shared" si="0"/>
        <v>0</v>
      </c>
    </row>
    <row r="8" spans="1:19" x14ac:dyDescent="0.15">
      <c r="A8" s="1">
        <v>48</v>
      </c>
      <c r="B8" s="1">
        <f>HEX2DEC(A8)</f>
        <v>72</v>
      </c>
      <c r="C8" s="1" t="s">
        <v>15</v>
      </c>
      <c r="D8" s="7">
        <f t="shared" si="0"/>
        <v>0</v>
      </c>
      <c r="E8" s="7">
        <f t="shared" si="0"/>
        <v>1</v>
      </c>
      <c r="F8" s="7">
        <f t="shared" si="0"/>
        <v>0</v>
      </c>
      <c r="G8" s="7">
        <f t="shared" si="0"/>
        <v>0</v>
      </c>
      <c r="H8" s="3">
        <f t="shared" si="0"/>
        <v>1</v>
      </c>
      <c r="I8" s="3">
        <f t="shared" si="0"/>
        <v>0</v>
      </c>
      <c r="J8" s="3">
        <f t="shared" si="0"/>
        <v>0</v>
      </c>
      <c r="K8" s="3">
        <f t="shared" si="0"/>
        <v>0</v>
      </c>
    </row>
    <row r="9" spans="1:19" x14ac:dyDescent="0.15">
      <c r="A9" s="1">
        <v>98</v>
      </c>
      <c r="B9" s="1">
        <f>HEX2DEC(A9)</f>
        <v>152</v>
      </c>
      <c r="C9" s="1" t="s">
        <v>14</v>
      </c>
      <c r="D9" s="7">
        <f t="shared" si="0"/>
        <v>1</v>
      </c>
      <c r="E9" s="7">
        <f t="shared" si="0"/>
        <v>0</v>
      </c>
      <c r="F9" s="7">
        <f t="shared" si="0"/>
        <v>0</v>
      </c>
      <c r="G9" s="7">
        <f t="shared" si="0"/>
        <v>1</v>
      </c>
      <c r="H9" s="3">
        <f t="shared" si="0"/>
        <v>1</v>
      </c>
      <c r="I9" s="3">
        <f t="shared" si="0"/>
        <v>0</v>
      </c>
      <c r="J9" s="3">
        <f t="shared" si="0"/>
        <v>0</v>
      </c>
      <c r="K9" s="3">
        <f t="shared" si="0"/>
        <v>0</v>
      </c>
    </row>
    <row r="10" spans="1:19" x14ac:dyDescent="0.15">
      <c r="R10" s="9" t="s">
        <v>16</v>
      </c>
      <c r="S10" s="1" t="s">
        <v>10</v>
      </c>
    </row>
    <row r="11" spans="1:19" x14ac:dyDescent="0.15">
      <c r="M11" s="8" t="s">
        <v>74</v>
      </c>
      <c r="O11" s="8" t="s">
        <v>12</v>
      </c>
      <c r="P11" s="2">
        <v>4</v>
      </c>
      <c r="Q11" s="2">
        <v>3</v>
      </c>
      <c r="R11" s="2">
        <v>2</v>
      </c>
      <c r="S11" s="2">
        <v>1</v>
      </c>
    </row>
    <row r="12" spans="1:19" x14ac:dyDescent="0.15">
      <c r="M12" s="1">
        <v>4</v>
      </c>
      <c r="N12" s="1">
        <f>HEX2DEC(M12)</f>
        <v>4</v>
      </c>
      <c r="O12" s="1" t="s">
        <v>0</v>
      </c>
      <c r="P12" s="4">
        <f t="shared" ref="P12:P15" si="2">(MOD($N12,2^H$2)-MOD(MOD($N12,2^H$2),2^(H$2-1)))/2^(H$2-1)</f>
        <v>0</v>
      </c>
      <c r="Q12" s="4">
        <f t="shared" ref="Q12:Q15" si="3">(MOD($N12,2^I$2)-MOD(MOD($N12,2^I$2),2^(I$2-1)))/2^(I$2-1)</f>
        <v>1</v>
      </c>
      <c r="R12" s="4">
        <f t="shared" ref="R12:R15" si="4">(MOD($N12,2^J$2)-MOD(MOD($N12,2^J$2),2^(J$2-1)))/2^(J$2-1)</f>
        <v>0</v>
      </c>
      <c r="S12" s="3">
        <f t="shared" ref="S12:S15" si="5">(MOD($N12,2^K$2)-MOD(MOD($N12,2^K$2),2^(K$2-1)))/2^(K$2-1)</f>
        <v>0</v>
      </c>
    </row>
    <row r="13" spans="1:19" x14ac:dyDescent="0.15">
      <c r="B13" s="1" t="s">
        <v>66</v>
      </c>
      <c r="D13" s="22" t="s">
        <v>67</v>
      </c>
      <c r="M13" s="1">
        <v>5</v>
      </c>
      <c r="N13" s="1">
        <f>HEX2DEC(M13)</f>
        <v>5</v>
      </c>
      <c r="O13" s="1" t="s">
        <v>14</v>
      </c>
      <c r="P13" s="3">
        <f t="shared" si="2"/>
        <v>0</v>
      </c>
      <c r="Q13" s="4">
        <f t="shared" si="3"/>
        <v>1</v>
      </c>
      <c r="R13" s="3">
        <f t="shared" si="4"/>
        <v>0</v>
      </c>
      <c r="S13" s="3">
        <f t="shared" si="5"/>
        <v>1</v>
      </c>
    </row>
    <row r="14" spans="1:19" x14ac:dyDescent="0.15">
      <c r="B14" s="1" t="s">
        <v>68</v>
      </c>
      <c r="M14" s="1" t="s">
        <v>72</v>
      </c>
      <c r="N14" s="1">
        <f>HEX2DEC(M14)</f>
        <v>14</v>
      </c>
      <c r="O14" s="1" t="s">
        <v>15</v>
      </c>
      <c r="P14" s="3">
        <f t="shared" si="2"/>
        <v>1</v>
      </c>
      <c r="Q14" s="3">
        <f t="shared" si="3"/>
        <v>1</v>
      </c>
      <c r="R14" s="3">
        <f t="shared" si="4"/>
        <v>1</v>
      </c>
      <c r="S14" s="3">
        <f t="shared" si="5"/>
        <v>0</v>
      </c>
    </row>
    <row r="15" spans="1:19" x14ac:dyDescent="0.15">
      <c r="M15" s="1" t="s">
        <v>73</v>
      </c>
      <c r="N15" s="1">
        <f>HEX2DEC(M15)</f>
        <v>15</v>
      </c>
      <c r="O15" s="1" t="s">
        <v>8</v>
      </c>
      <c r="P15" s="4">
        <f t="shared" si="2"/>
        <v>1</v>
      </c>
      <c r="Q15" s="3">
        <f t="shared" si="3"/>
        <v>1</v>
      </c>
      <c r="R15" s="3">
        <f t="shared" si="4"/>
        <v>1</v>
      </c>
      <c r="S15" s="3">
        <f t="shared" si="5"/>
        <v>1</v>
      </c>
    </row>
    <row r="16" spans="1:19" x14ac:dyDescent="0.15">
      <c r="H16" s="19" t="s">
        <v>65</v>
      </c>
      <c r="I16" s="1" t="s">
        <v>64</v>
      </c>
      <c r="J16" s="1" t="s">
        <v>9</v>
      </c>
      <c r="K16" s="20" t="s">
        <v>62</v>
      </c>
    </row>
    <row r="17" spans="1:11" x14ac:dyDescent="0.15">
      <c r="A17" s="1">
        <v>1</v>
      </c>
      <c r="B17" s="1">
        <v>1</v>
      </c>
      <c r="C17" s="1" t="s">
        <v>1</v>
      </c>
      <c r="D17" s="6">
        <f t="shared" ref="D17:K31" si="6">(MOD($B17,2^D$2)-MOD(MOD($B17,2^D$2),2^(D$2-1)))/2^(D$2-1)</f>
        <v>0</v>
      </c>
      <c r="E17" s="6">
        <f t="shared" si="6"/>
        <v>0</v>
      </c>
      <c r="F17" s="6">
        <f t="shared" si="6"/>
        <v>0</v>
      </c>
      <c r="G17" s="6">
        <f t="shared" si="6"/>
        <v>0</v>
      </c>
      <c r="H17" s="3">
        <f t="shared" si="6"/>
        <v>0</v>
      </c>
      <c r="I17" s="3">
        <f t="shared" si="6"/>
        <v>0</v>
      </c>
      <c r="J17" s="3">
        <f t="shared" si="6"/>
        <v>0</v>
      </c>
      <c r="K17" s="3">
        <f t="shared" si="6"/>
        <v>1</v>
      </c>
    </row>
    <row r="18" spans="1:11" x14ac:dyDescent="0.15">
      <c r="A18" s="1">
        <v>2</v>
      </c>
      <c r="B18" s="1">
        <v>2</v>
      </c>
      <c r="C18" s="1" t="s">
        <v>1</v>
      </c>
      <c r="D18" s="6">
        <f t="shared" si="6"/>
        <v>0</v>
      </c>
      <c r="E18" s="6">
        <f t="shared" si="6"/>
        <v>0</v>
      </c>
      <c r="F18" s="6">
        <f t="shared" si="6"/>
        <v>0</v>
      </c>
      <c r="G18" s="6">
        <f t="shared" si="6"/>
        <v>0</v>
      </c>
      <c r="H18" s="3">
        <f t="shared" si="6"/>
        <v>0</v>
      </c>
      <c r="I18" s="3">
        <f t="shared" si="6"/>
        <v>0</v>
      </c>
      <c r="J18" s="3">
        <f t="shared" si="6"/>
        <v>1</v>
      </c>
      <c r="K18" s="3">
        <f t="shared" si="6"/>
        <v>0</v>
      </c>
    </row>
    <row r="19" spans="1:11" x14ac:dyDescent="0.15">
      <c r="A19" s="1">
        <v>3</v>
      </c>
      <c r="B19" s="1">
        <v>3</v>
      </c>
      <c r="C19" s="1" t="s">
        <v>1</v>
      </c>
      <c r="D19" s="6">
        <f t="shared" si="6"/>
        <v>0</v>
      </c>
      <c r="E19" s="6">
        <f t="shared" si="6"/>
        <v>0</v>
      </c>
      <c r="F19" s="6">
        <f t="shared" si="6"/>
        <v>0</v>
      </c>
      <c r="G19" s="6">
        <f t="shared" si="6"/>
        <v>0</v>
      </c>
      <c r="H19" s="3">
        <f t="shared" si="6"/>
        <v>0</v>
      </c>
      <c r="I19" s="3">
        <f t="shared" si="6"/>
        <v>0</v>
      </c>
      <c r="J19" s="3">
        <f t="shared" si="6"/>
        <v>1</v>
      </c>
      <c r="K19" s="3">
        <f t="shared" si="6"/>
        <v>1</v>
      </c>
    </row>
    <row r="20" spans="1:11" x14ac:dyDescent="0.15">
      <c r="A20" s="1">
        <v>4</v>
      </c>
      <c r="B20" s="1">
        <v>4</v>
      </c>
      <c r="C20" s="1" t="s">
        <v>1</v>
      </c>
      <c r="D20" s="6">
        <f t="shared" si="6"/>
        <v>0</v>
      </c>
      <c r="E20" s="6">
        <f t="shared" si="6"/>
        <v>0</v>
      </c>
      <c r="F20" s="6">
        <f t="shared" si="6"/>
        <v>0</v>
      </c>
      <c r="G20" s="6">
        <f t="shared" si="6"/>
        <v>0</v>
      </c>
      <c r="H20" s="3">
        <f t="shared" si="6"/>
        <v>0</v>
      </c>
      <c r="I20" s="3">
        <f t="shared" si="6"/>
        <v>1</v>
      </c>
      <c r="J20" s="3">
        <f t="shared" si="6"/>
        <v>0</v>
      </c>
      <c r="K20" s="3">
        <f t="shared" si="6"/>
        <v>0</v>
      </c>
    </row>
    <row r="21" spans="1:11" x14ac:dyDescent="0.15">
      <c r="A21" s="1">
        <v>5</v>
      </c>
      <c r="B21" s="1">
        <v>5</v>
      </c>
      <c r="C21" s="1" t="s">
        <v>1</v>
      </c>
      <c r="D21" s="6">
        <f t="shared" si="6"/>
        <v>0</v>
      </c>
      <c r="E21" s="6">
        <f t="shared" si="6"/>
        <v>0</v>
      </c>
      <c r="F21" s="6">
        <f t="shared" si="6"/>
        <v>0</v>
      </c>
      <c r="G21" s="6">
        <f t="shared" si="6"/>
        <v>0</v>
      </c>
      <c r="H21" s="3">
        <f t="shared" si="6"/>
        <v>0</v>
      </c>
      <c r="I21" s="3">
        <f t="shared" si="6"/>
        <v>1</v>
      </c>
      <c r="J21" s="3">
        <f t="shared" si="6"/>
        <v>0</v>
      </c>
      <c r="K21" s="3">
        <f t="shared" si="6"/>
        <v>1</v>
      </c>
    </row>
    <row r="22" spans="1:11" x14ac:dyDescent="0.15">
      <c r="A22" s="1">
        <v>6</v>
      </c>
      <c r="B22" s="1">
        <v>6</v>
      </c>
      <c r="C22" s="1" t="s">
        <v>1</v>
      </c>
      <c r="D22" s="6">
        <f t="shared" si="6"/>
        <v>0</v>
      </c>
      <c r="E22" s="6">
        <f t="shared" si="6"/>
        <v>0</v>
      </c>
      <c r="F22" s="6">
        <f t="shared" si="6"/>
        <v>0</v>
      </c>
      <c r="G22" s="6">
        <f t="shared" si="6"/>
        <v>0</v>
      </c>
      <c r="H22" s="3">
        <f t="shared" si="6"/>
        <v>0</v>
      </c>
      <c r="I22" s="3">
        <f t="shared" si="6"/>
        <v>1</v>
      </c>
      <c r="J22" s="3">
        <f t="shared" si="6"/>
        <v>1</v>
      </c>
      <c r="K22" s="3">
        <f t="shared" si="6"/>
        <v>0</v>
      </c>
    </row>
    <row r="23" spans="1:11" x14ac:dyDescent="0.15">
      <c r="A23" s="1">
        <v>7</v>
      </c>
      <c r="B23" s="1">
        <v>7</v>
      </c>
      <c r="C23" s="1" t="s">
        <v>1</v>
      </c>
      <c r="D23" s="6">
        <f t="shared" si="6"/>
        <v>0</v>
      </c>
      <c r="E23" s="6">
        <f t="shared" si="6"/>
        <v>0</v>
      </c>
      <c r="F23" s="6">
        <f t="shared" si="6"/>
        <v>0</v>
      </c>
      <c r="G23" s="6">
        <f t="shared" si="6"/>
        <v>0</v>
      </c>
      <c r="H23" s="3">
        <f t="shared" si="6"/>
        <v>0</v>
      </c>
      <c r="I23" s="3">
        <f t="shared" si="6"/>
        <v>1</v>
      </c>
      <c r="J23" s="3">
        <f t="shared" si="6"/>
        <v>1</v>
      </c>
      <c r="K23" s="3">
        <f t="shared" si="6"/>
        <v>1</v>
      </c>
    </row>
    <row r="24" spans="1:11" x14ac:dyDescent="0.15">
      <c r="A24" s="1">
        <v>8</v>
      </c>
      <c r="B24" s="1">
        <v>8</v>
      </c>
      <c r="C24" s="1" t="s">
        <v>1</v>
      </c>
      <c r="D24" s="6">
        <f t="shared" si="6"/>
        <v>0</v>
      </c>
      <c r="E24" s="6">
        <f t="shared" si="6"/>
        <v>0</v>
      </c>
      <c r="F24" s="6">
        <f t="shared" si="6"/>
        <v>0</v>
      </c>
      <c r="G24" s="6">
        <f t="shared" si="6"/>
        <v>0</v>
      </c>
      <c r="H24" s="3">
        <f t="shared" si="6"/>
        <v>1</v>
      </c>
      <c r="I24" s="3">
        <f t="shared" si="6"/>
        <v>0</v>
      </c>
      <c r="J24" s="3">
        <f t="shared" si="6"/>
        <v>0</v>
      </c>
      <c r="K24" s="3">
        <f t="shared" si="6"/>
        <v>0</v>
      </c>
    </row>
    <row r="25" spans="1:11" x14ac:dyDescent="0.15">
      <c r="A25" s="1">
        <v>9</v>
      </c>
      <c r="B25" s="1">
        <v>9</v>
      </c>
      <c r="C25" s="1" t="s">
        <v>1</v>
      </c>
      <c r="D25" s="6">
        <f t="shared" si="6"/>
        <v>0</v>
      </c>
      <c r="E25" s="6">
        <f t="shared" si="6"/>
        <v>0</v>
      </c>
      <c r="F25" s="6">
        <f t="shared" si="6"/>
        <v>0</v>
      </c>
      <c r="G25" s="6">
        <f t="shared" si="6"/>
        <v>0</v>
      </c>
      <c r="H25" s="3">
        <f t="shared" si="6"/>
        <v>1</v>
      </c>
      <c r="I25" s="3">
        <f t="shared" si="6"/>
        <v>0</v>
      </c>
      <c r="J25" s="3">
        <f t="shared" si="6"/>
        <v>0</v>
      </c>
      <c r="K25" s="3">
        <f t="shared" si="6"/>
        <v>1</v>
      </c>
    </row>
    <row r="26" spans="1:11" x14ac:dyDescent="0.15">
      <c r="A26" s="1" t="s">
        <v>2</v>
      </c>
      <c r="B26" s="1">
        <v>10</v>
      </c>
      <c r="C26" s="1" t="s">
        <v>1</v>
      </c>
      <c r="D26" s="6">
        <f t="shared" si="6"/>
        <v>0</v>
      </c>
      <c r="E26" s="6">
        <f t="shared" si="6"/>
        <v>0</v>
      </c>
      <c r="F26" s="6">
        <f t="shared" si="6"/>
        <v>0</v>
      </c>
      <c r="G26" s="6">
        <f t="shared" si="6"/>
        <v>0</v>
      </c>
      <c r="H26" s="3">
        <f t="shared" si="6"/>
        <v>1</v>
      </c>
      <c r="I26" s="3">
        <f t="shared" si="6"/>
        <v>0</v>
      </c>
      <c r="J26" s="3">
        <f t="shared" si="6"/>
        <v>1</v>
      </c>
      <c r="K26" s="3">
        <f t="shared" si="6"/>
        <v>0</v>
      </c>
    </row>
    <row r="27" spans="1:11" x14ac:dyDescent="0.15">
      <c r="A27" s="1" t="s">
        <v>3</v>
      </c>
      <c r="B27" s="1">
        <v>11</v>
      </c>
      <c r="C27" s="1" t="s">
        <v>1</v>
      </c>
      <c r="D27" s="6">
        <f t="shared" si="6"/>
        <v>0</v>
      </c>
      <c r="E27" s="6">
        <f t="shared" si="6"/>
        <v>0</v>
      </c>
      <c r="F27" s="6">
        <f t="shared" si="6"/>
        <v>0</v>
      </c>
      <c r="G27" s="6">
        <f t="shared" si="6"/>
        <v>0</v>
      </c>
      <c r="H27" s="3">
        <f t="shared" si="6"/>
        <v>1</v>
      </c>
      <c r="I27" s="3">
        <f t="shared" si="6"/>
        <v>0</v>
      </c>
      <c r="J27" s="3">
        <f t="shared" si="6"/>
        <v>1</v>
      </c>
      <c r="K27" s="3">
        <f t="shared" si="6"/>
        <v>1</v>
      </c>
    </row>
    <row r="28" spans="1:11" x14ac:dyDescent="0.15">
      <c r="A28" s="1" t="s">
        <v>4</v>
      </c>
      <c r="B28" s="1">
        <v>12</v>
      </c>
      <c r="C28" s="1" t="s">
        <v>1</v>
      </c>
      <c r="D28" s="6">
        <f t="shared" si="6"/>
        <v>0</v>
      </c>
      <c r="E28" s="6">
        <f t="shared" si="6"/>
        <v>0</v>
      </c>
      <c r="F28" s="6">
        <f t="shared" si="6"/>
        <v>0</v>
      </c>
      <c r="G28" s="6">
        <f t="shared" si="6"/>
        <v>0</v>
      </c>
      <c r="H28" s="3">
        <f t="shared" si="6"/>
        <v>1</v>
      </c>
      <c r="I28" s="3">
        <f t="shared" si="6"/>
        <v>1</v>
      </c>
      <c r="J28" s="3">
        <f t="shared" si="6"/>
        <v>0</v>
      </c>
      <c r="K28" s="3">
        <f t="shared" si="6"/>
        <v>0</v>
      </c>
    </row>
    <row r="29" spans="1:11" x14ac:dyDescent="0.15">
      <c r="A29" s="1" t="s">
        <v>5</v>
      </c>
      <c r="B29" s="1">
        <v>13</v>
      </c>
      <c r="C29" s="1" t="s">
        <v>1</v>
      </c>
      <c r="D29" s="6">
        <f t="shared" si="6"/>
        <v>0</v>
      </c>
      <c r="E29" s="6">
        <f t="shared" si="6"/>
        <v>0</v>
      </c>
      <c r="F29" s="6">
        <f t="shared" si="6"/>
        <v>0</v>
      </c>
      <c r="G29" s="6">
        <f t="shared" si="6"/>
        <v>0</v>
      </c>
      <c r="H29" s="3">
        <f t="shared" si="6"/>
        <v>1</v>
      </c>
      <c r="I29" s="3">
        <f t="shared" si="6"/>
        <v>1</v>
      </c>
      <c r="J29" s="3">
        <f t="shared" si="6"/>
        <v>0</v>
      </c>
      <c r="K29" s="3">
        <f t="shared" si="6"/>
        <v>1</v>
      </c>
    </row>
    <row r="30" spans="1:11" x14ac:dyDescent="0.15">
      <c r="A30" s="1" t="s">
        <v>6</v>
      </c>
      <c r="B30" s="1">
        <v>14</v>
      </c>
      <c r="C30" s="1" t="s">
        <v>1</v>
      </c>
      <c r="D30" s="6">
        <f t="shared" si="6"/>
        <v>0</v>
      </c>
      <c r="E30" s="6">
        <f t="shared" si="6"/>
        <v>0</v>
      </c>
      <c r="F30" s="6">
        <f t="shared" si="6"/>
        <v>0</v>
      </c>
      <c r="G30" s="6">
        <f t="shared" si="6"/>
        <v>0</v>
      </c>
      <c r="H30" s="3">
        <f t="shared" si="6"/>
        <v>1</v>
      </c>
      <c r="I30" s="3">
        <f t="shared" si="6"/>
        <v>1</v>
      </c>
      <c r="J30" s="3">
        <f t="shared" si="6"/>
        <v>1</v>
      </c>
      <c r="K30" s="3">
        <f t="shared" si="6"/>
        <v>0</v>
      </c>
    </row>
    <row r="31" spans="1:11" x14ac:dyDescent="0.15">
      <c r="A31" s="1" t="s">
        <v>7</v>
      </c>
      <c r="B31" s="1">
        <v>15</v>
      </c>
      <c r="C31" s="1" t="s">
        <v>1</v>
      </c>
      <c r="D31" s="6">
        <f t="shared" si="6"/>
        <v>0</v>
      </c>
      <c r="E31" s="6">
        <f t="shared" si="6"/>
        <v>0</v>
      </c>
      <c r="F31" s="6">
        <f t="shared" si="6"/>
        <v>0</v>
      </c>
      <c r="G31" s="6">
        <f t="shared" si="6"/>
        <v>0</v>
      </c>
      <c r="H31" s="3">
        <f t="shared" si="6"/>
        <v>1</v>
      </c>
      <c r="I31" s="3">
        <f t="shared" si="6"/>
        <v>1</v>
      </c>
      <c r="J31" s="3">
        <f t="shared" si="6"/>
        <v>1</v>
      </c>
      <c r="K31" s="3">
        <f t="shared" si="6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65"/>
  <sheetViews>
    <sheetView zoomScale="85" zoomScaleNormal="85" workbookViewId="0">
      <selection activeCell="L31" sqref="L31"/>
    </sheetView>
  </sheetViews>
  <sheetFormatPr defaultRowHeight="13.5" x14ac:dyDescent="0.15"/>
  <cols>
    <col min="1" max="1" width="8.875" style="1"/>
    <col min="11" max="12" width="8.875" style="1"/>
  </cols>
  <sheetData>
    <row r="1" spans="1:18" x14ac:dyDescent="0.15">
      <c r="A1" s="8" t="s">
        <v>35</v>
      </c>
      <c r="B1" s="1"/>
      <c r="C1" s="5">
        <v>8</v>
      </c>
      <c r="D1" s="5">
        <v>7</v>
      </c>
      <c r="E1" s="5">
        <v>6</v>
      </c>
      <c r="F1" s="5">
        <v>5</v>
      </c>
      <c r="G1" s="2">
        <v>4</v>
      </c>
      <c r="H1" s="2">
        <v>3</v>
      </c>
      <c r="I1" s="2">
        <v>2</v>
      </c>
      <c r="J1" s="2">
        <v>1</v>
      </c>
      <c r="K1"/>
    </row>
    <row r="2" spans="1:18" x14ac:dyDescent="0.15">
      <c r="A2" s="10">
        <v>55</v>
      </c>
      <c r="B2" s="1">
        <f>HEX2DEC(A2)</f>
        <v>85</v>
      </c>
      <c r="C2" s="14">
        <f t="shared" ref="C2:J2" si="0">(MOD($B2,2^C$34)-MOD(MOD($B2,2^C$34),2^(C$34-1)))/2^(C$34-1)</f>
        <v>0</v>
      </c>
      <c r="D2" s="14">
        <f t="shared" si="0"/>
        <v>1</v>
      </c>
      <c r="E2" s="14">
        <f t="shared" si="0"/>
        <v>0</v>
      </c>
      <c r="F2" s="14">
        <f t="shared" si="0"/>
        <v>1</v>
      </c>
      <c r="G2" s="14">
        <f t="shared" si="0"/>
        <v>0</v>
      </c>
      <c r="H2" s="14">
        <f t="shared" si="0"/>
        <v>1</v>
      </c>
      <c r="I2" s="14">
        <f t="shared" si="0"/>
        <v>0</v>
      </c>
      <c r="J2" s="14">
        <f t="shared" si="0"/>
        <v>1</v>
      </c>
      <c r="K2" t="s">
        <v>36</v>
      </c>
    </row>
    <row r="5" spans="1:18" x14ac:dyDescent="0.15">
      <c r="A5" s="8" t="s">
        <v>37</v>
      </c>
      <c r="B5" s="1"/>
      <c r="C5" s="5">
        <v>8</v>
      </c>
      <c r="D5" s="5">
        <v>7</v>
      </c>
      <c r="E5" s="5">
        <v>6</v>
      </c>
      <c r="F5" s="5">
        <v>5</v>
      </c>
      <c r="G5" s="2">
        <v>4</v>
      </c>
      <c r="H5" s="2">
        <v>3</v>
      </c>
      <c r="I5" s="2">
        <v>2</v>
      </c>
      <c r="J5" s="2">
        <v>1</v>
      </c>
    </row>
    <row r="6" spans="1:18" x14ac:dyDescent="0.15">
      <c r="A6" s="10">
        <v>1</v>
      </c>
      <c r="B6" s="1">
        <f>HEX2DEC(A6)</f>
        <v>1</v>
      </c>
      <c r="C6" s="14">
        <f t="shared" ref="C6:J6" si="1">(MOD($B6,2^C$34)-MOD(MOD($B6,2^C$34),2^(C$34-1)))/2^(C$34-1)</f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1</v>
      </c>
      <c r="K6" t="s">
        <v>38</v>
      </c>
      <c r="N6">
        <f>255/15</f>
        <v>17</v>
      </c>
    </row>
    <row r="8" spans="1:18" x14ac:dyDescent="0.15">
      <c r="P8">
        <f>40*6</f>
        <v>240</v>
      </c>
    </row>
    <row r="9" spans="1:18" x14ac:dyDescent="0.15">
      <c r="A9" s="8" t="s">
        <v>39</v>
      </c>
      <c r="B9" s="1"/>
      <c r="C9" s="5">
        <v>8</v>
      </c>
      <c r="D9" s="5">
        <v>7</v>
      </c>
      <c r="E9" s="5">
        <v>6</v>
      </c>
      <c r="F9" s="5">
        <v>5</v>
      </c>
      <c r="G9" s="2">
        <v>4</v>
      </c>
      <c r="H9" s="2">
        <v>3</v>
      </c>
      <c r="I9" s="2">
        <v>2</v>
      </c>
      <c r="J9" s="2">
        <v>1</v>
      </c>
    </row>
    <row r="10" spans="1:18" x14ac:dyDescent="0.15">
      <c r="A10" s="10">
        <v>1</v>
      </c>
      <c r="B10" s="1">
        <f>HEX2DEC(A10)</f>
        <v>1</v>
      </c>
      <c r="C10" s="14">
        <f t="shared" ref="C10:J10" si="2">(MOD($B10,2^C$34)-MOD(MOD($B10,2^C$34),2^(C$34-1)))/2^(C$34-1)</f>
        <v>0</v>
      </c>
      <c r="D10" s="14">
        <f t="shared" si="2"/>
        <v>0</v>
      </c>
      <c r="E10" s="14">
        <f t="shared" si="2"/>
        <v>0</v>
      </c>
      <c r="F10" s="14">
        <f t="shared" si="2"/>
        <v>0</v>
      </c>
      <c r="G10" s="14">
        <f t="shared" si="2"/>
        <v>0</v>
      </c>
      <c r="H10" s="14">
        <f t="shared" si="2"/>
        <v>0</v>
      </c>
      <c r="I10" s="14">
        <f t="shared" si="2"/>
        <v>0</v>
      </c>
      <c r="J10" s="14">
        <f t="shared" si="2"/>
        <v>1</v>
      </c>
      <c r="K10" s="1" t="s">
        <v>40</v>
      </c>
      <c r="R10">
        <f>255/40</f>
        <v>6.375</v>
      </c>
    </row>
    <row r="11" spans="1:18" x14ac:dyDescent="0.15">
      <c r="R11">
        <f>255-40*6</f>
        <v>15</v>
      </c>
    </row>
    <row r="13" spans="1:18" x14ac:dyDescent="0.15">
      <c r="A13" s="8" t="s">
        <v>42</v>
      </c>
      <c r="B13" s="1"/>
      <c r="C13" s="5">
        <v>8</v>
      </c>
      <c r="D13" s="5">
        <v>7</v>
      </c>
      <c r="E13" s="5">
        <v>6</v>
      </c>
      <c r="F13" s="5">
        <v>5</v>
      </c>
      <c r="G13" s="2">
        <v>4</v>
      </c>
      <c r="H13" s="2">
        <v>3</v>
      </c>
      <c r="I13" s="2">
        <v>2</v>
      </c>
      <c r="J13" s="2">
        <v>1</v>
      </c>
      <c r="R13">
        <f>80*(6*2+5+5)</f>
        <v>1760</v>
      </c>
    </row>
    <row r="14" spans="1:18" x14ac:dyDescent="0.15">
      <c r="A14" s="10">
        <v>0</v>
      </c>
      <c r="B14" s="1">
        <f>HEX2DEC(A14)</f>
        <v>0</v>
      </c>
      <c r="C14" s="3">
        <f t="shared" ref="C14:J14" si="3">(MOD($B14,2^C$34)-MOD(MOD($B14,2^C$34),2^(C$34-1)))/2^(C$34-1)</f>
        <v>0</v>
      </c>
      <c r="D14" s="11">
        <f t="shared" si="3"/>
        <v>0</v>
      </c>
      <c r="E14" s="11">
        <f t="shared" si="3"/>
        <v>0</v>
      </c>
      <c r="F14" s="11">
        <f t="shared" si="3"/>
        <v>0</v>
      </c>
      <c r="G14" s="4">
        <f t="shared" si="3"/>
        <v>0</v>
      </c>
      <c r="H14" s="12">
        <f t="shared" si="3"/>
        <v>0</v>
      </c>
      <c r="I14" s="12">
        <f t="shared" si="3"/>
        <v>0</v>
      </c>
      <c r="J14" s="11">
        <f t="shared" si="3"/>
        <v>0</v>
      </c>
      <c r="K14" t="s">
        <v>54</v>
      </c>
    </row>
    <row r="16" spans="1:18" x14ac:dyDescent="0.15">
      <c r="O16">
        <f>256/40</f>
        <v>6.4</v>
      </c>
    </row>
    <row r="17" spans="1:15" x14ac:dyDescent="0.15">
      <c r="A17" s="8" t="s">
        <v>43</v>
      </c>
      <c r="B17" s="8" t="s">
        <v>44</v>
      </c>
      <c r="C17" s="8" t="s">
        <v>45</v>
      </c>
      <c r="O17">
        <f>256-6*40</f>
        <v>16</v>
      </c>
    </row>
    <row r="18" spans="1:15" x14ac:dyDescent="0.15">
      <c r="A18" s="8" t="s">
        <v>43</v>
      </c>
      <c r="B18" s="1"/>
      <c r="C18" s="5">
        <v>8</v>
      </c>
      <c r="D18" s="5">
        <v>7</v>
      </c>
      <c r="E18" s="5">
        <v>6</v>
      </c>
      <c r="F18" s="5">
        <v>5</v>
      </c>
      <c r="G18" s="2">
        <v>4</v>
      </c>
      <c r="H18" s="2">
        <v>3</v>
      </c>
      <c r="I18" s="2">
        <v>2</v>
      </c>
      <c r="J18" s="2">
        <v>1</v>
      </c>
    </row>
    <row r="19" spans="1:15" x14ac:dyDescent="0.15">
      <c r="A19" s="10">
        <v>73</v>
      </c>
      <c r="B19" s="1">
        <f>HEX2DEC(A19)</f>
        <v>115</v>
      </c>
      <c r="C19" s="14">
        <f t="shared" ref="C19:J21" si="4">(MOD($B19,2^C$34)-MOD(MOD($B19,2^C$34),2^(C$34-1)))/2^(C$34-1)</f>
        <v>0</v>
      </c>
      <c r="D19" s="15">
        <f t="shared" si="4"/>
        <v>1</v>
      </c>
      <c r="E19" s="15">
        <f t="shared" si="4"/>
        <v>1</v>
      </c>
      <c r="F19" s="15">
        <f t="shared" si="4"/>
        <v>1</v>
      </c>
      <c r="G19" s="14">
        <f t="shared" si="4"/>
        <v>0</v>
      </c>
      <c r="H19" s="14">
        <f t="shared" si="4"/>
        <v>0</v>
      </c>
      <c r="I19" s="13">
        <f t="shared" si="4"/>
        <v>1</v>
      </c>
      <c r="J19" s="13">
        <f t="shared" si="4"/>
        <v>1</v>
      </c>
      <c r="K19" t="s">
        <v>48</v>
      </c>
      <c r="O19">
        <f>50*17*2</f>
        <v>1700</v>
      </c>
    </row>
    <row r="20" spans="1:15" x14ac:dyDescent="0.15">
      <c r="A20" s="10">
        <v>63</v>
      </c>
      <c r="B20" s="1">
        <f>HEX2DEC(A20)</f>
        <v>99</v>
      </c>
      <c r="C20" s="14">
        <f t="shared" si="4"/>
        <v>0</v>
      </c>
      <c r="D20" s="15">
        <f t="shared" si="4"/>
        <v>1</v>
      </c>
      <c r="E20" s="15">
        <f t="shared" si="4"/>
        <v>1</v>
      </c>
      <c r="F20" s="15">
        <f t="shared" si="4"/>
        <v>0</v>
      </c>
      <c r="G20" s="14">
        <f t="shared" si="4"/>
        <v>0</v>
      </c>
      <c r="H20" s="14">
        <f t="shared" si="4"/>
        <v>0</v>
      </c>
      <c r="I20" s="13">
        <f t="shared" si="4"/>
        <v>1</v>
      </c>
      <c r="J20" s="13">
        <f t="shared" si="4"/>
        <v>1</v>
      </c>
      <c r="K20" t="s">
        <v>53</v>
      </c>
      <c r="O20">
        <f>30*(7*2+2)</f>
        <v>480</v>
      </c>
    </row>
    <row r="21" spans="1:15" x14ac:dyDescent="0.15">
      <c r="A21" s="10">
        <v>3</v>
      </c>
      <c r="B21" s="1">
        <f>HEX2DEC(A21)</f>
        <v>3</v>
      </c>
      <c r="C21" s="14">
        <f t="shared" si="4"/>
        <v>0</v>
      </c>
      <c r="D21" s="15">
        <f t="shared" si="4"/>
        <v>0</v>
      </c>
      <c r="E21" s="15">
        <f t="shared" si="4"/>
        <v>0</v>
      </c>
      <c r="F21" s="15">
        <f t="shared" si="4"/>
        <v>0</v>
      </c>
      <c r="G21" s="14">
        <f t="shared" si="4"/>
        <v>0</v>
      </c>
      <c r="H21" s="14">
        <f t="shared" si="4"/>
        <v>0</v>
      </c>
      <c r="I21" s="13">
        <f t="shared" si="4"/>
        <v>1</v>
      </c>
      <c r="J21" s="13">
        <f t="shared" si="4"/>
        <v>1</v>
      </c>
      <c r="K21" t="s">
        <v>55</v>
      </c>
      <c r="O21">
        <f>20*(7*2+2)</f>
        <v>320</v>
      </c>
    </row>
    <row r="22" spans="1:15" x14ac:dyDescent="0.15">
      <c r="A22" s="10"/>
      <c r="B22" s="1"/>
      <c r="C22" s="1"/>
      <c r="D22" s="1"/>
      <c r="E22" s="1"/>
      <c r="F22" s="1"/>
      <c r="G22" s="1"/>
      <c r="H22" s="1"/>
      <c r="I22" s="1"/>
      <c r="J22" s="1"/>
    </row>
    <row r="23" spans="1:15" x14ac:dyDescent="0.15">
      <c r="O23">
        <f>80*(12*2+11+11)</f>
        <v>3680</v>
      </c>
    </row>
    <row r="24" spans="1:15" x14ac:dyDescent="0.15">
      <c r="A24" s="8" t="s">
        <v>41</v>
      </c>
      <c r="B24" s="1"/>
      <c r="C24" s="5">
        <v>8</v>
      </c>
      <c r="D24" s="5">
        <v>7</v>
      </c>
      <c r="E24" s="5">
        <v>6</v>
      </c>
      <c r="F24" s="5">
        <v>5</v>
      </c>
      <c r="G24" s="2">
        <v>4</v>
      </c>
      <c r="H24" s="2">
        <v>3</v>
      </c>
      <c r="I24" s="2">
        <v>2</v>
      </c>
      <c r="J24" s="2">
        <v>1</v>
      </c>
      <c r="O24">
        <f>40*(12*2+8+8)</f>
        <v>1600</v>
      </c>
    </row>
    <row r="25" spans="1:15" x14ac:dyDescent="0.15">
      <c r="A25" s="10">
        <v>7</v>
      </c>
      <c r="B25" s="1">
        <f>HEX2DEC(A25)</f>
        <v>7</v>
      </c>
      <c r="C25" s="14">
        <f t="shared" ref="C25:J25" si="5">(MOD($B25,2^C$34)-MOD(MOD($B25,2^C$34),2^(C$34-1)))/2^(C$34-1)</f>
        <v>0</v>
      </c>
      <c r="D25" s="14">
        <f t="shared" si="5"/>
        <v>0</v>
      </c>
      <c r="E25" s="14">
        <f t="shared" si="5"/>
        <v>0</v>
      </c>
      <c r="F25" s="14">
        <f t="shared" si="5"/>
        <v>0</v>
      </c>
      <c r="G25" s="14">
        <f t="shared" si="5"/>
        <v>0</v>
      </c>
      <c r="H25" s="13">
        <f t="shared" si="5"/>
        <v>1</v>
      </c>
      <c r="I25" s="13">
        <f t="shared" si="5"/>
        <v>1</v>
      </c>
      <c r="J25" s="13">
        <f t="shared" si="5"/>
        <v>1</v>
      </c>
    </row>
    <row r="26" spans="1:15" x14ac:dyDescent="0.15">
      <c r="H26" s="1" t="s">
        <v>3</v>
      </c>
      <c r="I26" s="1" t="s">
        <v>46</v>
      </c>
      <c r="J26" s="1" t="s">
        <v>9</v>
      </c>
      <c r="K26" s="1" t="s">
        <v>47</v>
      </c>
    </row>
    <row r="28" spans="1:15" x14ac:dyDescent="0.15">
      <c r="A28" s="8" t="s">
        <v>34</v>
      </c>
      <c r="B28" s="8" t="s">
        <v>29</v>
      </c>
      <c r="C28" s="8" t="s">
        <v>30</v>
      </c>
    </row>
    <row r="29" spans="1:15" x14ac:dyDescent="0.15">
      <c r="A29" s="8" t="s">
        <v>30</v>
      </c>
      <c r="B29" s="1"/>
      <c r="C29" s="5">
        <v>8</v>
      </c>
      <c r="D29" s="5">
        <v>7</v>
      </c>
      <c r="E29" s="5">
        <v>6</v>
      </c>
      <c r="F29" s="5">
        <v>5</v>
      </c>
      <c r="G29" s="2">
        <v>4</v>
      </c>
      <c r="H29" s="2">
        <v>3</v>
      </c>
      <c r="I29" s="2">
        <v>2</v>
      </c>
      <c r="J29" s="2">
        <v>1</v>
      </c>
      <c r="K29" s="1" t="s">
        <v>31</v>
      </c>
    </row>
    <row r="30" spans="1:15" x14ac:dyDescent="0.15">
      <c r="A30" s="10" t="s">
        <v>33</v>
      </c>
      <c r="B30" s="1">
        <f>HEX2DEC(A30)</f>
        <v>255</v>
      </c>
      <c r="C30" s="14">
        <f t="shared" ref="C30:J30" si="6">(MOD($B30,2^C$34)-MOD(MOD($B30,2^C$34),2^(C$34-1)))/2^(C$34-1)</f>
        <v>1</v>
      </c>
      <c r="D30" s="14">
        <f t="shared" si="6"/>
        <v>1</v>
      </c>
      <c r="E30" s="14">
        <f t="shared" si="6"/>
        <v>1</v>
      </c>
      <c r="F30" s="14">
        <f t="shared" si="6"/>
        <v>1</v>
      </c>
      <c r="G30" s="14">
        <f t="shared" si="6"/>
        <v>1</v>
      </c>
      <c r="H30" s="14">
        <f t="shared" si="6"/>
        <v>1</v>
      </c>
      <c r="I30" s="14">
        <f t="shared" si="6"/>
        <v>1</v>
      </c>
      <c r="J30" s="14">
        <f t="shared" si="6"/>
        <v>1</v>
      </c>
      <c r="K30" s="1" t="s">
        <v>32</v>
      </c>
    </row>
    <row r="33" spans="1:13" x14ac:dyDescent="0.15">
      <c r="A33" s="8" t="s">
        <v>17</v>
      </c>
      <c r="B33" s="8"/>
      <c r="C33" s="8"/>
      <c r="K33"/>
      <c r="L33"/>
    </row>
    <row r="34" spans="1:13" x14ac:dyDescent="0.15">
      <c r="A34" s="8" t="s">
        <v>17</v>
      </c>
      <c r="B34" s="1"/>
      <c r="C34" s="5">
        <v>8</v>
      </c>
      <c r="D34" s="5">
        <v>7</v>
      </c>
      <c r="E34" s="5">
        <v>6</v>
      </c>
      <c r="F34" s="5">
        <v>5</v>
      </c>
      <c r="G34" s="2">
        <v>4</v>
      </c>
      <c r="H34" s="2">
        <v>3</v>
      </c>
      <c r="I34" s="2">
        <v>2</v>
      </c>
      <c r="J34" s="2">
        <v>1</v>
      </c>
      <c r="K34" s="1" t="s">
        <v>19</v>
      </c>
      <c r="L34" s="1" t="s">
        <v>22</v>
      </c>
    </row>
    <row r="35" spans="1:13" x14ac:dyDescent="0.15">
      <c r="A35" s="10">
        <v>34</v>
      </c>
      <c r="B35" s="1">
        <f>HEX2DEC(A35)</f>
        <v>52</v>
      </c>
      <c r="C35" s="3">
        <f t="shared" ref="C35:J39" si="7">(MOD($B35,2^C$34)-MOD(MOD($B35,2^C$34),2^(C$34-1)))/2^(C$34-1)</f>
        <v>0</v>
      </c>
      <c r="D35" s="11">
        <f t="shared" si="7"/>
        <v>0</v>
      </c>
      <c r="E35" s="11">
        <f t="shared" si="7"/>
        <v>1</v>
      </c>
      <c r="F35" s="11">
        <f t="shared" si="7"/>
        <v>1</v>
      </c>
      <c r="G35" s="4">
        <f t="shared" si="7"/>
        <v>0</v>
      </c>
      <c r="H35" s="12">
        <f t="shared" si="7"/>
        <v>1</v>
      </c>
      <c r="I35" s="12">
        <f t="shared" si="7"/>
        <v>0</v>
      </c>
      <c r="J35" s="11">
        <f t="shared" si="7"/>
        <v>0</v>
      </c>
      <c r="K35" s="1">
        <v>1.04</v>
      </c>
      <c r="L35" s="1">
        <v>2.04</v>
      </c>
      <c r="M35">
        <f>(K35+L35)*2</f>
        <v>6.16</v>
      </c>
    </row>
    <row r="36" spans="1:13" x14ac:dyDescent="0.15">
      <c r="A36" s="10">
        <v>23</v>
      </c>
      <c r="B36" s="1">
        <f>HEX2DEC(A36)</f>
        <v>35</v>
      </c>
      <c r="C36" s="3">
        <f t="shared" si="7"/>
        <v>0</v>
      </c>
      <c r="D36" s="11">
        <f t="shared" si="7"/>
        <v>0</v>
      </c>
      <c r="E36" s="11">
        <f t="shared" si="7"/>
        <v>1</v>
      </c>
      <c r="F36" s="11">
        <f t="shared" si="7"/>
        <v>0</v>
      </c>
      <c r="G36" s="4">
        <f t="shared" si="7"/>
        <v>0</v>
      </c>
      <c r="H36" s="12">
        <f t="shared" si="7"/>
        <v>0</v>
      </c>
      <c r="I36" s="12">
        <f t="shared" si="7"/>
        <v>1</v>
      </c>
      <c r="J36" s="11">
        <f t="shared" si="7"/>
        <v>1</v>
      </c>
      <c r="K36" s="1">
        <v>0.52</v>
      </c>
      <c r="L36" s="1">
        <v>1.04</v>
      </c>
      <c r="M36">
        <f>(K36+L36)*2</f>
        <v>3.12</v>
      </c>
    </row>
    <row r="37" spans="1:13" x14ac:dyDescent="0.15">
      <c r="A37" s="10">
        <v>22</v>
      </c>
      <c r="B37" s="1">
        <f>HEX2DEC(A37)</f>
        <v>34</v>
      </c>
      <c r="C37" s="3">
        <f t="shared" si="7"/>
        <v>0</v>
      </c>
      <c r="D37" s="11">
        <f t="shared" si="7"/>
        <v>0</v>
      </c>
      <c r="E37" s="11">
        <f t="shared" si="7"/>
        <v>1</v>
      </c>
      <c r="F37" s="11">
        <f t="shared" si="7"/>
        <v>0</v>
      </c>
      <c r="G37" s="4">
        <f t="shared" si="7"/>
        <v>0</v>
      </c>
      <c r="H37" s="12">
        <f t="shared" si="7"/>
        <v>0</v>
      </c>
      <c r="I37" s="12">
        <f t="shared" si="7"/>
        <v>1</v>
      </c>
      <c r="J37" s="11">
        <f t="shared" si="7"/>
        <v>0</v>
      </c>
      <c r="K37" s="1">
        <v>0.52</v>
      </c>
      <c r="L37" s="1">
        <v>0.52</v>
      </c>
      <c r="M37">
        <f t="shared" ref="M37:M39" si="8">(K37+L37)*2</f>
        <v>2.08</v>
      </c>
    </row>
    <row r="38" spans="1:13" x14ac:dyDescent="0.15">
      <c r="A38" s="10">
        <v>44</v>
      </c>
      <c r="B38" s="1">
        <f>HEX2DEC(A38)</f>
        <v>68</v>
      </c>
      <c r="C38" s="3">
        <f t="shared" si="7"/>
        <v>0</v>
      </c>
      <c r="D38" s="11">
        <f t="shared" si="7"/>
        <v>1</v>
      </c>
      <c r="E38" s="11">
        <f t="shared" si="7"/>
        <v>0</v>
      </c>
      <c r="F38" s="11">
        <f t="shared" si="7"/>
        <v>0</v>
      </c>
      <c r="G38" s="4">
        <f t="shared" si="7"/>
        <v>0</v>
      </c>
      <c r="H38" s="12">
        <f t="shared" si="7"/>
        <v>1</v>
      </c>
      <c r="I38" s="12">
        <f t="shared" si="7"/>
        <v>0</v>
      </c>
      <c r="J38" s="11">
        <f t="shared" si="7"/>
        <v>0</v>
      </c>
      <c r="K38" s="1">
        <v>2.04</v>
      </c>
      <c r="L38" s="1">
        <v>2.04</v>
      </c>
      <c r="M38">
        <f t="shared" si="8"/>
        <v>8.16</v>
      </c>
    </row>
    <row r="39" spans="1:13" x14ac:dyDescent="0.15">
      <c r="A39" s="10">
        <v>12</v>
      </c>
      <c r="B39" s="1">
        <f>HEX2DEC(A39)</f>
        <v>18</v>
      </c>
      <c r="C39" s="3">
        <f t="shared" si="7"/>
        <v>0</v>
      </c>
      <c r="D39" s="11">
        <f t="shared" si="7"/>
        <v>0</v>
      </c>
      <c r="E39" s="11">
        <f t="shared" si="7"/>
        <v>0</v>
      </c>
      <c r="F39" s="11">
        <f t="shared" si="7"/>
        <v>1</v>
      </c>
      <c r="G39" s="4">
        <f t="shared" si="7"/>
        <v>0</v>
      </c>
      <c r="H39" s="12">
        <f t="shared" si="7"/>
        <v>0</v>
      </c>
      <c r="I39" s="12">
        <f t="shared" si="7"/>
        <v>1</v>
      </c>
      <c r="J39" s="11">
        <f t="shared" si="7"/>
        <v>0</v>
      </c>
      <c r="K39" s="1">
        <v>0.26</v>
      </c>
      <c r="L39" s="1">
        <v>0.52</v>
      </c>
      <c r="M39">
        <f t="shared" si="8"/>
        <v>1.56</v>
      </c>
    </row>
    <row r="40" spans="1:13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3" x14ac:dyDescent="0.15">
      <c r="A41"/>
      <c r="K41"/>
      <c r="L41"/>
    </row>
    <row r="42" spans="1:13" x14ac:dyDescent="0.15">
      <c r="A42" s="8" t="s">
        <v>21</v>
      </c>
      <c r="B42" s="8"/>
      <c r="C42" s="8"/>
      <c r="D42" s="1"/>
      <c r="E42" s="1"/>
      <c r="F42" s="1"/>
      <c r="G42" s="1"/>
      <c r="H42" s="1"/>
      <c r="I42" s="1"/>
      <c r="J42" s="1"/>
    </row>
    <row r="43" spans="1:13" x14ac:dyDescent="0.15">
      <c r="A43" s="8" t="s">
        <v>21</v>
      </c>
      <c r="B43" s="1"/>
      <c r="C43" s="5">
        <v>8</v>
      </c>
      <c r="D43" s="5">
        <v>7</v>
      </c>
      <c r="E43" s="5">
        <v>6</v>
      </c>
      <c r="F43" s="5">
        <v>5</v>
      </c>
      <c r="G43" s="2">
        <v>4</v>
      </c>
      <c r="H43" s="2">
        <v>3</v>
      </c>
      <c r="I43" s="2">
        <v>2</v>
      </c>
      <c r="J43" s="2">
        <v>1</v>
      </c>
      <c r="K43" s="1" t="s">
        <v>20</v>
      </c>
      <c r="L43" s="1" t="s">
        <v>23</v>
      </c>
    </row>
    <row r="44" spans="1:13" x14ac:dyDescent="0.15">
      <c r="A44" s="10">
        <v>34</v>
      </c>
      <c r="B44" s="1">
        <f>HEX2DEC(A44)</f>
        <v>52</v>
      </c>
      <c r="C44" s="3">
        <f t="shared" ref="C44:J46" si="9">(MOD($B44,2^C$34)-MOD(MOD($B44,2^C$34),2^(C$34-1)))/2^(C$34-1)</f>
        <v>0</v>
      </c>
      <c r="D44" s="11">
        <f t="shared" si="9"/>
        <v>0</v>
      </c>
      <c r="E44" s="11">
        <f t="shared" si="9"/>
        <v>1</v>
      </c>
      <c r="F44" s="11">
        <f t="shared" si="9"/>
        <v>1</v>
      </c>
      <c r="G44" s="4">
        <f t="shared" si="9"/>
        <v>0</v>
      </c>
      <c r="H44" s="12">
        <f t="shared" si="9"/>
        <v>1</v>
      </c>
      <c r="I44" s="12">
        <f t="shared" si="9"/>
        <v>0</v>
      </c>
      <c r="J44" s="11">
        <f t="shared" si="9"/>
        <v>0</v>
      </c>
      <c r="K44" s="1" t="s">
        <v>18</v>
      </c>
      <c r="L44" s="1">
        <v>2.04</v>
      </c>
    </row>
    <row r="45" spans="1:13" x14ac:dyDescent="0.15">
      <c r="A45" s="10">
        <v>11</v>
      </c>
      <c r="B45" s="1">
        <f>HEX2DEC(A45)</f>
        <v>17</v>
      </c>
      <c r="C45" s="3">
        <f t="shared" si="9"/>
        <v>0</v>
      </c>
      <c r="D45" s="11">
        <f t="shared" si="9"/>
        <v>0</v>
      </c>
      <c r="E45" s="11">
        <f t="shared" si="9"/>
        <v>0</v>
      </c>
      <c r="F45" s="11">
        <f t="shared" si="9"/>
        <v>1</v>
      </c>
      <c r="G45" s="4">
        <f t="shared" si="9"/>
        <v>0</v>
      </c>
      <c r="H45" s="12">
        <f t="shared" si="9"/>
        <v>0</v>
      </c>
      <c r="I45" s="12">
        <f t="shared" si="9"/>
        <v>0</v>
      </c>
      <c r="J45" s="11">
        <f t="shared" si="9"/>
        <v>1</v>
      </c>
      <c r="K45" s="1">
        <v>0.26</v>
      </c>
      <c r="L45" s="1">
        <v>0.26</v>
      </c>
    </row>
    <row r="46" spans="1:13" x14ac:dyDescent="0.15">
      <c r="A46" s="10">
        <v>21</v>
      </c>
      <c r="B46" s="1">
        <f>HEX2DEC(A46)</f>
        <v>33</v>
      </c>
      <c r="C46" s="3">
        <f t="shared" si="9"/>
        <v>0</v>
      </c>
      <c r="D46" s="11">
        <f t="shared" si="9"/>
        <v>0</v>
      </c>
      <c r="E46" s="11">
        <f t="shared" si="9"/>
        <v>1</v>
      </c>
      <c r="F46" s="11">
        <f t="shared" si="9"/>
        <v>0</v>
      </c>
      <c r="G46" s="4">
        <f t="shared" si="9"/>
        <v>0</v>
      </c>
      <c r="H46" s="12">
        <f t="shared" si="9"/>
        <v>0</v>
      </c>
      <c r="I46" s="12">
        <f t="shared" si="9"/>
        <v>0</v>
      </c>
      <c r="J46" s="11">
        <f t="shared" si="9"/>
        <v>1</v>
      </c>
      <c r="K46" s="1">
        <v>0.52</v>
      </c>
      <c r="L46" s="1">
        <v>0.26</v>
      </c>
    </row>
    <row r="47" spans="1:13" x14ac:dyDescent="0.15">
      <c r="A47"/>
      <c r="K47"/>
    </row>
    <row r="48" spans="1:13" x14ac:dyDescent="0.15">
      <c r="A48"/>
      <c r="K48"/>
    </row>
    <row r="49" spans="1:12" x14ac:dyDescent="0.15">
      <c r="A49" s="8" t="s">
        <v>24</v>
      </c>
      <c r="B49" s="8"/>
      <c r="C49" s="8"/>
    </row>
    <row r="50" spans="1:12" x14ac:dyDescent="0.15">
      <c r="A50" s="8" t="s">
        <v>24</v>
      </c>
      <c r="B50" s="1"/>
      <c r="C50" s="5">
        <v>8</v>
      </c>
      <c r="D50" s="5">
        <v>7</v>
      </c>
      <c r="E50" s="5">
        <v>6</v>
      </c>
      <c r="F50" s="5">
        <v>5</v>
      </c>
      <c r="G50" s="2">
        <v>4</v>
      </c>
      <c r="H50" s="2">
        <v>3</v>
      </c>
      <c r="I50" s="2">
        <v>2</v>
      </c>
      <c r="J50" s="2">
        <v>1</v>
      </c>
      <c r="K50" s="1" t="s">
        <v>25</v>
      </c>
      <c r="L50" s="1" t="s">
        <v>26</v>
      </c>
    </row>
    <row r="51" spans="1:12" x14ac:dyDescent="0.15">
      <c r="A51" s="10">
        <v>0</v>
      </c>
      <c r="B51" s="1">
        <f>HEX2DEC(A51)</f>
        <v>0</v>
      </c>
      <c r="C51" s="13">
        <f t="shared" ref="C51:J51" si="10">(MOD($B51,2^C$34)-MOD(MOD($B51,2^C$34),2^(C$34-1)))/2^(C$34-1)</f>
        <v>0</v>
      </c>
      <c r="D51" s="13">
        <f t="shared" si="10"/>
        <v>0</v>
      </c>
      <c r="E51" s="13">
        <f t="shared" si="10"/>
        <v>0</v>
      </c>
      <c r="F51" s="13">
        <f t="shared" si="10"/>
        <v>0</v>
      </c>
      <c r="G51" s="14">
        <f t="shared" si="10"/>
        <v>0</v>
      </c>
      <c r="H51" s="14">
        <f t="shared" si="10"/>
        <v>0</v>
      </c>
      <c r="I51" s="14">
        <f t="shared" si="10"/>
        <v>0</v>
      </c>
      <c r="J51" s="14">
        <f t="shared" si="10"/>
        <v>0</v>
      </c>
      <c r="K51" s="1" t="s">
        <v>27</v>
      </c>
      <c r="L51" s="1" t="s">
        <v>28</v>
      </c>
    </row>
    <row r="52" spans="1:12" x14ac:dyDescent="0.15">
      <c r="A52" s="10">
        <v>50</v>
      </c>
      <c r="B52" s="1">
        <f t="shared" ref="B52:B54" si="11">HEX2DEC(A52)</f>
        <v>80</v>
      </c>
      <c r="C52" s="13">
        <f t="shared" ref="C52:J54" si="12">(MOD($B52,2^C$34)-MOD(MOD($B52,2^C$34),2^(C$34-1)))/2^(C$34-1)</f>
        <v>0</v>
      </c>
      <c r="D52" s="13">
        <f t="shared" si="12"/>
        <v>1</v>
      </c>
      <c r="E52" s="13">
        <f t="shared" si="12"/>
        <v>0</v>
      </c>
      <c r="F52" s="13">
        <f t="shared" si="12"/>
        <v>1</v>
      </c>
      <c r="G52" s="14">
        <f t="shared" si="12"/>
        <v>0</v>
      </c>
      <c r="H52" s="14">
        <f t="shared" si="12"/>
        <v>0</v>
      </c>
      <c r="I52" s="14">
        <f t="shared" si="12"/>
        <v>0</v>
      </c>
      <c r="J52" s="14">
        <f t="shared" si="12"/>
        <v>0</v>
      </c>
      <c r="K52" s="1" t="s">
        <v>49</v>
      </c>
      <c r="L52" s="1" t="s">
        <v>28</v>
      </c>
    </row>
    <row r="53" spans="1:12" x14ac:dyDescent="0.15">
      <c r="A53" s="10">
        <v>60</v>
      </c>
      <c r="B53" s="1">
        <f t="shared" si="11"/>
        <v>96</v>
      </c>
      <c r="C53" s="13">
        <f t="shared" si="12"/>
        <v>0</v>
      </c>
      <c r="D53" s="13">
        <f t="shared" si="12"/>
        <v>1</v>
      </c>
      <c r="E53" s="13">
        <f t="shared" si="12"/>
        <v>1</v>
      </c>
      <c r="F53" s="13">
        <f t="shared" si="12"/>
        <v>0</v>
      </c>
      <c r="G53" s="14">
        <f t="shared" si="12"/>
        <v>0</v>
      </c>
      <c r="H53" s="14">
        <f t="shared" si="12"/>
        <v>0</v>
      </c>
      <c r="I53" s="14">
        <f t="shared" si="12"/>
        <v>0</v>
      </c>
      <c r="J53" s="14">
        <f t="shared" si="12"/>
        <v>0</v>
      </c>
      <c r="K53" s="1" t="s">
        <v>50</v>
      </c>
      <c r="L53" s="1" t="s">
        <v>28</v>
      </c>
    </row>
    <row r="54" spans="1:12" x14ac:dyDescent="0.15">
      <c r="A54" s="10">
        <v>21</v>
      </c>
      <c r="B54" s="1">
        <f t="shared" si="11"/>
        <v>33</v>
      </c>
      <c r="C54" s="13">
        <f t="shared" si="12"/>
        <v>0</v>
      </c>
      <c r="D54" s="13">
        <f t="shared" si="12"/>
        <v>0</v>
      </c>
      <c r="E54" s="13">
        <f t="shared" si="12"/>
        <v>1</v>
      </c>
      <c r="F54" s="13">
        <f t="shared" si="12"/>
        <v>0</v>
      </c>
      <c r="G54" s="14">
        <f t="shared" si="12"/>
        <v>0</v>
      </c>
      <c r="H54" s="14">
        <f t="shared" si="12"/>
        <v>0</v>
      </c>
      <c r="I54" s="14">
        <f t="shared" si="12"/>
        <v>0</v>
      </c>
      <c r="J54" s="14">
        <f t="shared" si="12"/>
        <v>1</v>
      </c>
      <c r="K54" s="1" t="s">
        <v>52</v>
      </c>
      <c r="L54" s="1" t="s">
        <v>28</v>
      </c>
    </row>
    <row r="56" spans="1:12" x14ac:dyDescent="0.15">
      <c r="A56"/>
      <c r="K56"/>
      <c r="L56"/>
    </row>
    <row r="57" spans="1:12" x14ac:dyDescent="0.15">
      <c r="A57"/>
      <c r="K57"/>
      <c r="L57"/>
    </row>
    <row r="59" spans="1:12" x14ac:dyDescent="0.15">
      <c r="A59" s="8" t="s">
        <v>51</v>
      </c>
    </row>
    <row r="60" spans="1:12" x14ac:dyDescent="0.15">
      <c r="C60" s="5">
        <v>128</v>
      </c>
      <c r="D60" s="5">
        <v>64</v>
      </c>
      <c r="E60" s="5">
        <v>32</v>
      </c>
      <c r="F60" s="5">
        <v>16</v>
      </c>
      <c r="G60" s="2">
        <v>8</v>
      </c>
      <c r="H60" s="2">
        <v>4</v>
      </c>
      <c r="I60" s="2">
        <v>2</v>
      </c>
      <c r="J60" s="2">
        <v>1</v>
      </c>
    </row>
    <row r="61" spans="1:12" x14ac:dyDescent="0.15">
      <c r="B61" s="1"/>
      <c r="C61" s="3">
        <v>0</v>
      </c>
      <c r="D61" s="11">
        <v>0</v>
      </c>
      <c r="E61" s="11">
        <v>0</v>
      </c>
      <c r="F61" s="11">
        <v>1</v>
      </c>
      <c r="G61" s="4">
        <v>0</v>
      </c>
      <c r="H61" s="12">
        <v>0</v>
      </c>
      <c r="I61" s="12">
        <v>1</v>
      </c>
      <c r="J61" s="11">
        <v>0</v>
      </c>
    </row>
    <row r="62" spans="1:12" x14ac:dyDescent="0.15">
      <c r="A62" s="10" t="str">
        <f>DEC2HEX(B62)</f>
        <v>21</v>
      </c>
      <c r="B62" s="9">
        <f>SUMPRODUCT(C62:J62,C$60:J$60)</f>
        <v>33</v>
      </c>
      <c r="C62" s="3">
        <v>0</v>
      </c>
      <c r="D62" s="11">
        <v>0</v>
      </c>
      <c r="E62" s="11">
        <v>1</v>
      </c>
      <c r="F62" s="11">
        <v>0</v>
      </c>
      <c r="G62" s="4">
        <v>0</v>
      </c>
      <c r="H62" s="12">
        <v>0</v>
      </c>
      <c r="I62" s="12">
        <v>0</v>
      </c>
      <c r="J62" s="11">
        <v>1</v>
      </c>
    </row>
    <row r="65" spans="2:10" x14ac:dyDescent="0.15">
      <c r="B65" s="1"/>
      <c r="C65" s="1"/>
      <c r="D65" s="1"/>
      <c r="E65" s="1"/>
      <c r="F65" s="1"/>
      <c r="G65" s="1"/>
      <c r="H65" s="1"/>
      <c r="I65" s="1"/>
      <c r="J6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6"/>
  <sheetViews>
    <sheetView workbookViewId="0">
      <selection activeCell="H26" sqref="H26"/>
    </sheetView>
  </sheetViews>
  <sheetFormatPr defaultRowHeight="13.5" x14ac:dyDescent="0.15"/>
  <cols>
    <col min="1" max="2" width="9" style="1"/>
  </cols>
  <sheetData>
    <row r="1" spans="1:11" x14ac:dyDescent="0.15">
      <c r="C1" s="5">
        <v>8</v>
      </c>
      <c r="D1" s="5">
        <v>7</v>
      </c>
      <c r="E1" s="5">
        <v>6</v>
      </c>
      <c r="F1" s="5">
        <v>5</v>
      </c>
      <c r="G1" s="2">
        <v>4</v>
      </c>
      <c r="H1" s="2">
        <v>3</v>
      </c>
      <c r="I1" s="2">
        <v>2</v>
      </c>
      <c r="J1" s="2">
        <v>1</v>
      </c>
    </row>
    <row r="2" spans="1:11" x14ac:dyDescent="0.15">
      <c r="C2" s="23">
        <v>256</v>
      </c>
      <c r="D2" s="23">
        <v>128</v>
      </c>
      <c r="E2" s="23">
        <v>64</v>
      </c>
      <c r="F2" s="23">
        <v>32</v>
      </c>
      <c r="G2" s="23">
        <v>16</v>
      </c>
      <c r="H2" s="23">
        <v>8</v>
      </c>
      <c r="I2" s="23">
        <v>4</v>
      </c>
      <c r="J2" s="23">
        <v>2</v>
      </c>
      <c r="K2" s="23">
        <v>1</v>
      </c>
    </row>
    <row r="5" spans="1:11" x14ac:dyDescent="0.15">
      <c r="A5" s="1" t="s">
        <v>76</v>
      </c>
      <c r="B5" s="1">
        <f>+HEX2DEC($A5)</f>
        <v>31</v>
      </c>
      <c r="C5" s="3">
        <f t="shared" ref="C5:F5" si="0">(MOD($B5,C$2)-MOD(MOD($B5,C$2),D$2))/D$2</f>
        <v>0</v>
      </c>
      <c r="D5" s="3">
        <f t="shared" si="0"/>
        <v>0</v>
      </c>
      <c r="E5" s="3">
        <f t="shared" si="0"/>
        <v>0</v>
      </c>
      <c r="F5" s="3">
        <f t="shared" si="0"/>
        <v>1</v>
      </c>
      <c r="G5" s="3">
        <f>(MOD($B5,G$2)-MOD(MOD($B5,G$2),H$2))/H$2</f>
        <v>1</v>
      </c>
      <c r="H5" s="3">
        <f t="shared" ref="H5:J5" si="1">(MOD($B5,H$2)-MOD(MOD($B5,H$2),I$2))/I$2</f>
        <v>1</v>
      </c>
      <c r="I5" s="3">
        <f t="shared" si="1"/>
        <v>1</v>
      </c>
      <c r="J5" s="3">
        <f t="shared" si="1"/>
        <v>1</v>
      </c>
    </row>
    <row r="6" spans="1:11" x14ac:dyDescent="0.15">
      <c r="A6" s="1" t="s">
        <v>77</v>
      </c>
      <c r="B6" s="1">
        <f t="shared" ref="B6:B13" si="2">+HEX2DEC($A6)</f>
        <v>46</v>
      </c>
      <c r="C6" s="3">
        <f t="shared" ref="C6:J6" si="3">(MOD($B6,C$2)-MOD(MOD($B6,C$2),D$2))/D$2</f>
        <v>0</v>
      </c>
      <c r="D6" s="3">
        <f t="shared" si="3"/>
        <v>0</v>
      </c>
      <c r="E6" s="3">
        <f t="shared" si="3"/>
        <v>1</v>
      </c>
      <c r="F6" s="3">
        <f t="shared" si="3"/>
        <v>0</v>
      </c>
      <c r="G6" s="3">
        <f t="shared" si="3"/>
        <v>1</v>
      </c>
      <c r="H6" s="3">
        <f t="shared" si="3"/>
        <v>1</v>
      </c>
      <c r="I6" s="3">
        <f t="shared" si="3"/>
        <v>1</v>
      </c>
      <c r="J6" s="3">
        <f t="shared" si="3"/>
        <v>0</v>
      </c>
    </row>
    <row r="7" spans="1:11" x14ac:dyDescent="0.15">
      <c r="A7" s="1" t="s">
        <v>78</v>
      </c>
      <c r="B7" s="1">
        <f t="shared" si="2"/>
        <v>61</v>
      </c>
      <c r="C7" s="3">
        <f t="shared" ref="C7:J7" si="4">(MOD($B7,C$2)-MOD(MOD($B7,C$2),D$2))/D$2</f>
        <v>0</v>
      </c>
      <c r="D7" s="3">
        <f t="shared" si="4"/>
        <v>0</v>
      </c>
      <c r="E7" s="3">
        <f t="shared" si="4"/>
        <v>1</v>
      </c>
      <c r="F7" s="3">
        <f t="shared" si="4"/>
        <v>1</v>
      </c>
      <c r="G7" s="3">
        <f t="shared" si="4"/>
        <v>1</v>
      </c>
      <c r="H7" s="3">
        <f t="shared" si="4"/>
        <v>1</v>
      </c>
      <c r="I7" s="3">
        <f t="shared" si="4"/>
        <v>0</v>
      </c>
      <c r="J7" s="3">
        <f t="shared" si="4"/>
        <v>1</v>
      </c>
    </row>
    <row r="8" spans="1:11" x14ac:dyDescent="0.15">
      <c r="A8" s="1" t="s">
        <v>79</v>
      </c>
      <c r="B8" s="1">
        <f t="shared" si="2"/>
        <v>76</v>
      </c>
      <c r="C8" s="3">
        <f t="shared" ref="C8:J8" si="5">(MOD($B8,C$2)-MOD(MOD($B8,C$2),D$2))/D$2</f>
        <v>0</v>
      </c>
      <c r="D8" s="3">
        <f t="shared" si="5"/>
        <v>1</v>
      </c>
      <c r="E8" s="3">
        <f t="shared" si="5"/>
        <v>0</v>
      </c>
      <c r="F8" s="3">
        <f t="shared" si="5"/>
        <v>0</v>
      </c>
      <c r="G8" s="3">
        <f t="shared" si="5"/>
        <v>1</v>
      </c>
      <c r="H8" s="3">
        <f t="shared" si="5"/>
        <v>1</v>
      </c>
      <c r="I8" s="3">
        <f t="shared" si="5"/>
        <v>0</v>
      </c>
      <c r="J8" s="3">
        <f t="shared" si="5"/>
        <v>0</v>
      </c>
    </row>
    <row r="9" spans="1:11" x14ac:dyDescent="0.15">
      <c r="A9" s="1" t="s">
        <v>80</v>
      </c>
      <c r="B9" s="1">
        <f t="shared" si="2"/>
        <v>91</v>
      </c>
      <c r="C9" s="3">
        <f t="shared" ref="C9:J9" si="6">(MOD($B9,C$2)-MOD(MOD($B9,C$2),D$2))/D$2</f>
        <v>0</v>
      </c>
      <c r="D9" s="3">
        <f t="shared" si="6"/>
        <v>1</v>
      </c>
      <c r="E9" s="3">
        <f t="shared" si="6"/>
        <v>0</v>
      </c>
      <c r="F9" s="3">
        <f t="shared" si="6"/>
        <v>1</v>
      </c>
      <c r="G9" s="3">
        <f t="shared" si="6"/>
        <v>1</v>
      </c>
      <c r="H9" s="3">
        <f t="shared" si="6"/>
        <v>0</v>
      </c>
      <c r="I9" s="3">
        <f t="shared" si="6"/>
        <v>1</v>
      </c>
      <c r="J9" s="3">
        <f t="shared" si="6"/>
        <v>1</v>
      </c>
    </row>
    <row r="10" spans="1:11" x14ac:dyDescent="0.15">
      <c r="A10" s="1" t="s">
        <v>81</v>
      </c>
      <c r="B10" s="1">
        <f t="shared" si="2"/>
        <v>106</v>
      </c>
      <c r="C10" s="3">
        <f t="shared" ref="C10:J10" si="7">(MOD($B10,C$2)-MOD(MOD($B10,C$2),D$2))/D$2</f>
        <v>0</v>
      </c>
      <c r="D10" s="3">
        <f t="shared" si="7"/>
        <v>1</v>
      </c>
      <c r="E10" s="3">
        <f t="shared" si="7"/>
        <v>1</v>
      </c>
      <c r="F10" s="3">
        <f t="shared" si="7"/>
        <v>0</v>
      </c>
      <c r="G10" s="3">
        <f t="shared" si="7"/>
        <v>1</v>
      </c>
      <c r="H10" s="3">
        <f t="shared" si="7"/>
        <v>0</v>
      </c>
      <c r="I10" s="3">
        <f t="shared" si="7"/>
        <v>1</v>
      </c>
      <c r="J10" s="3">
        <f t="shared" si="7"/>
        <v>0</v>
      </c>
    </row>
    <row r="11" spans="1:11" x14ac:dyDescent="0.15">
      <c r="A11" s="1">
        <v>79</v>
      </c>
      <c r="B11" s="1">
        <f t="shared" si="2"/>
        <v>121</v>
      </c>
      <c r="C11" s="3">
        <f t="shared" ref="C11:J11" si="8">(MOD($B11,C$2)-MOD(MOD($B11,C$2),D$2))/D$2</f>
        <v>0</v>
      </c>
      <c r="D11" s="3">
        <f t="shared" si="8"/>
        <v>1</v>
      </c>
      <c r="E11" s="3">
        <f t="shared" si="8"/>
        <v>1</v>
      </c>
      <c r="F11" s="3">
        <f t="shared" si="8"/>
        <v>1</v>
      </c>
      <c r="G11" s="3">
        <f t="shared" si="8"/>
        <v>1</v>
      </c>
      <c r="H11" s="3">
        <f t="shared" si="8"/>
        <v>0</v>
      </c>
      <c r="I11" s="3">
        <f t="shared" si="8"/>
        <v>0</v>
      </c>
      <c r="J11" s="3">
        <f t="shared" si="8"/>
        <v>1</v>
      </c>
    </row>
    <row r="12" spans="1:11" x14ac:dyDescent="0.15">
      <c r="A12" s="1">
        <v>80</v>
      </c>
      <c r="B12" s="1">
        <f t="shared" si="2"/>
        <v>128</v>
      </c>
      <c r="C12" s="3">
        <f t="shared" ref="C12:J12" si="9">(MOD($B12,C$2)-MOD(MOD($B12,C$2),D$2))/D$2</f>
        <v>1</v>
      </c>
      <c r="D12" s="3">
        <f t="shared" si="9"/>
        <v>0</v>
      </c>
      <c r="E12" s="3">
        <f t="shared" si="9"/>
        <v>0</v>
      </c>
      <c r="F12" s="3">
        <f t="shared" si="9"/>
        <v>0</v>
      </c>
      <c r="G12" s="3">
        <f t="shared" si="9"/>
        <v>0</v>
      </c>
      <c r="H12" s="3">
        <f t="shared" si="9"/>
        <v>0</v>
      </c>
      <c r="I12" s="3">
        <f t="shared" si="9"/>
        <v>0</v>
      </c>
      <c r="J12" s="3">
        <f t="shared" si="9"/>
        <v>0</v>
      </c>
    </row>
    <row r="13" spans="1:11" x14ac:dyDescent="0.15">
      <c r="A13" s="1" t="s">
        <v>82</v>
      </c>
      <c r="B13" s="1">
        <f t="shared" si="2"/>
        <v>31</v>
      </c>
      <c r="C13" s="3">
        <f t="shared" ref="C13:J13" si="10">(MOD($B13,C$2)-MOD(MOD($B13,C$2),D$2))/D$2</f>
        <v>0</v>
      </c>
      <c r="D13" s="3">
        <f t="shared" si="10"/>
        <v>0</v>
      </c>
      <c r="E13" s="3">
        <f t="shared" si="10"/>
        <v>0</v>
      </c>
      <c r="F13" s="3">
        <f t="shared" si="10"/>
        <v>1</v>
      </c>
      <c r="G13" s="3">
        <f t="shared" si="10"/>
        <v>1</v>
      </c>
      <c r="H13" s="3">
        <f t="shared" si="10"/>
        <v>1</v>
      </c>
      <c r="I13" s="3">
        <f t="shared" si="10"/>
        <v>1</v>
      </c>
      <c r="J13" s="3">
        <f t="shared" si="10"/>
        <v>1</v>
      </c>
    </row>
    <row r="14" spans="1:11" x14ac:dyDescent="0.15">
      <c r="A14" s="1" t="s">
        <v>84</v>
      </c>
      <c r="B14" s="1">
        <f>+HEX2DEC($A14)</f>
        <v>127</v>
      </c>
      <c r="C14" s="3">
        <f t="shared" ref="C14:J16" si="11">(MOD($B14,C$2)-MOD(MOD($B14,C$2),D$2))/D$2</f>
        <v>0</v>
      </c>
      <c r="D14" s="3">
        <f t="shared" si="11"/>
        <v>1</v>
      </c>
      <c r="E14" s="3">
        <f t="shared" si="11"/>
        <v>1</v>
      </c>
      <c r="F14" s="3">
        <f t="shared" si="11"/>
        <v>1</v>
      </c>
      <c r="G14" s="3">
        <f t="shared" si="11"/>
        <v>1</v>
      </c>
      <c r="H14" s="3">
        <f t="shared" si="11"/>
        <v>1</v>
      </c>
      <c r="I14" s="3">
        <f t="shared" si="11"/>
        <v>1</v>
      </c>
      <c r="J14" s="3">
        <f t="shared" si="11"/>
        <v>1</v>
      </c>
    </row>
    <row r="15" spans="1:11" x14ac:dyDescent="0.15">
      <c r="A15" s="1" t="s">
        <v>83</v>
      </c>
      <c r="B15" s="1">
        <f>+HEX2DEC($A15)</f>
        <v>11</v>
      </c>
      <c r="C15" s="3">
        <f t="shared" si="11"/>
        <v>0</v>
      </c>
      <c r="D15" s="3">
        <f t="shared" si="11"/>
        <v>0</v>
      </c>
      <c r="E15" s="3">
        <f t="shared" si="11"/>
        <v>0</v>
      </c>
      <c r="F15" s="3">
        <f t="shared" si="11"/>
        <v>0</v>
      </c>
      <c r="G15" s="3">
        <f t="shared" si="11"/>
        <v>1</v>
      </c>
      <c r="H15" s="3">
        <f t="shared" si="11"/>
        <v>0</v>
      </c>
      <c r="I15" s="3">
        <f t="shared" si="11"/>
        <v>1</v>
      </c>
      <c r="J15" s="3">
        <f t="shared" si="11"/>
        <v>1</v>
      </c>
    </row>
    <row r="16" spans="1:11" x14ac:dyDescent="0.15">
      <c r="A16" s="1">
        <v>8</v>
      </c>
      <c r="B16" s="1">
        <f>+HEX2DEC($A16)</f>
        <v>8</v>
      </c>
      <c r="C16" s="3">
        <f t="shared" si="11"/>
        <v>0</v>
      </c>
      <c r="D16" s="3">
        <f t="shared" si="11"/>
        <v>0</v>
      </c>
      <c r="E16" s="3">
        <f t="shared" si="11"/>
        <v>0</v>
      </c>
      <c r="F16" s="3">
        <f t="shared" si="11"/>
        <v>0</v>
      </c>
      <c r="G16" s="3">
        <f t="shared" si="11"/>
        <v>1</v>
      </c>
      <c r="H16" s="3">
        <f t="shared" si="11"/>
        <v>0</v>
      </c>
      <c r="I16" s="3">
        <f t="shared" si="11"/>
        <v>0</v>
      </c>
      <c r="J16" s="3">
        <f t="shared" si="11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13"/>
  <sheetViews>
    <sheetView workbookViewId="0">
      <selection activeCell="I34" sqref="I34"/>
    </sheetView>
  </sheetViews>
  <sheetFormatPr defaultRowHeight="13.5" x14ac:dyDescent="0.15"/>
  <sheetData>
    <row r="2" spans="1:10" x14ac:dyDescent="0.15">
      <c r="A2" s="2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</row>
    <row r="3" spans="1:1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A3*2^(A$2)+B3*2^(B$2)+C3*2^(C$2)+D3*2^(D$2)+E3*2^(E$2)+F3*2^(F$2)+G3*2^(G$2)</f>
        <v>0</v>
      </c>
    </row>
    <row r="4" spans="1:10" x14ac:dyDescent="0.15">
      <c r="A4" s="21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ref="H4:H12" si="0">A4*2^(A$2)+B4*2^(B$2)+C4*2^(C$2)+D4*2^(D$2)+E4*2^(E$2)+F4*2^(F$2)+G4*2^(G$2)</f>
        <v>1</v>
      </c>
    </row>
    <row r="5" spans="1:10" x14ac:dyDescent="0.15">
      <c r="A5">
        <v>0</v>
      </c>
      <c r="B5" s="21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2</v>
      </c>
    </row>
    <row r="6" spans="1:10" x14ac:dyDescent="0.15">
      <c r="A6">
        <v>0</v>
      </c>
      <c r="B6">
        <v>0</v>
      </c>
      <c r="C6" s="21">
        <v>1</v>
      </c>
      <c r="D6">
        <v>0</v>
      </c>
      <c r="E6">
        <v>0</v>
      </c>
      <c r="F6">
        <v>0</v>
      </c>
      <c r="G6">
        <v>0</v>
      </c>
      <c r="H6">
        <f t="shared" si="0"/>
        <v>4</v>
      </c>
    </row>
    <row r="7" spans="1:10" x14ac:dyDescent="0.15">
      <c r="A7">
        <v>0</v>
      </c>
      <c r="B7">
        <v>0</v>
      </c>
      <c r="C7">
        <v>0</v>
      </c>
      <c r="D7" s="21">
        <v>1</v>
      </c>
      <c r="E7">
        <v>0</v>
      </c>
      <c r="F7">
        <v>0</v>
      </c>
      <c r="G7">
        <v>0</v>
      </c>
      <c r="H7">
        <f t="shared" si="0"/>
        <v>8</v>
      </c>
      <c r="J7" t="s">
        <v>85</v>
      </c>
    </row>
    <row r="8" spans="1:10" x14ac:dyDescent="0.15">
      <c r="A8">
        <v>0</v>
      </c>
      <c r="B8">
        <v>0</v>
      </c>
      <c r="C8">
        <v>0</v>
      </c>
      <c r="D8">
        <v>0</v>
      </c>
      <c r="E8" s="21">
        <v>1</v>
      </c>
      <c r="F8">
        <v>0</v>
      </c>
      <c r="G8">
        <v>0</v>
      </c>
      <c r="H8">
        <f t="shared" si="0"/>
        <v>16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0</v>
      </c>
      <c r="F9" s="21">
        <v>1</v>
      </c>
      <c r="G9">
        <v>0</v>
      </c>
      <c r="H9">
        <f t="shared" si="0"/>
        <v>32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 s="21">
        <v>1</v>
      </c>
      <c r="H10">
        <f t="shared" si="0"/>
        <v>64</v>
      </c>
    </row>
    <row r="11" spans="1:10" x14ac:dyDescent="0.1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f t="shared" si="0"/>
        <v>63</v>
      </c>
    </row>
    <row r="12" spans="1:10" x14ac:dyDescent="0.1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f t="shared" si="0"/>
        <v>127</v>
      </c>
    </row>
    <row r="13" spans="1:10" x14ac:dyDescent="0.15">
      <c r="A13" t="s">
        <v>69</v>
      </c>
      <c r="B13" t="s">
        <v>70</v>
      </c>
      <c r="G13" t="s">
        <v>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32"/>
  <sheetViews>
    <sheetView tabSelected="1" topLeftCell="A82" workbookViewId="0">
      <selection activeCell="F102" sqref="F102"/>
    </sheetView>
  </sheetViews>
  <sheetFormatPr defaultRowHeight="13.5" x14ac:dyDescent="0.15"/>
  <cols>
    <col min="1" max="1" width="22" customWidth="1"/>
    <col min="3" max="3" width="13.125" customWidth="1"/>
    <col min="4" max="11" width="12.625" customWidth="1"/>
  </cols>
  <sheetData>
    <row r="1" spans="1:11" x14ac:dyDescent="0.15">
      <c r="D1" s="28">
        <v>128</v>
      </c>
      <c r="E1" s="28">
        <v>64</v>
      </c>
      <c r="F1" s="28">
        <v>32</v>
      </c>
      <c r="G1" s="28">
        <v>16</v>
      </c>
      <c r="H1" s="28">
        <v>8</v>
      </c>
      <c r="I1" s="28">
        <v>4</v>
      </c>
      <c r="J1" s="28">
        <v>2</v>
      </c>
      <c r="K1" s="28">
        <v>1</v>
      </c>
    </row>
    <row r="2" spans="1:11" x14ac:dyDescent="0.15">
      <c r="D2" s="5">
        <v>8</v>
      </c>
      <c r="E2" s="5">
        <v>7</v>
      </c>
      <c r="F2" s="5">
        <v>6</v>
      </c>
      <c r="G2" s="5">
        <v>5</v>
      </c>
      <c r="H2" s="2">
        <v>4</v>
      </c>
      <c r="I2" s="2">
        <v>3</v>
      </c>
      <c r="J2" s="2">
        <v>2</v>
      </c>
      <c r="K2" s="2">
        <v>1</v>
      </c>
    </row>
    <row r="3" spans="1:11" ht="29.25" customHeight="1" x14ac:dyDescent="0.15">
      <c r="B3" s="1"/>
      <c r="C3" s="1"/>
      <c r="D3" s="19" t="s">
        <v>125</v>
      </c>
      <c r="E3" s="27" t="s">
        <v>124</v>
      </c>
      <c r="F3" s="19" t="s">
        <v>123</v>
      </c>
      <c r="G3" s="27" t="s">
        <v>122</v>
      </c>
      <c r="H3" s="19" t="s">
        <v>121</v>
      </c>
      <c r="I3" s="19" t="s">
        <v>88</v>
      </c>
      <c r="J3" s="19" t="s">
        <v>87</v>
      </c>
      <c r="K3" s="19" t="s">
        <v>86</v>
      </c>
    </row>
    <row r="4" spans="1:11" x14ac:dyDescent="0.15">
      <c r="B4" s="1">
        <v>1</v>
      </c>
      <c r="C4" s="1" t="str">
        <f>DEC2HEX(B4)</f>
        <v>1</v>
      </c>
      <c r="D4" s="3">
        <f t="shared" ref="D4:K13" si="0">(MOD($B4,2^D$2)-MOD(MOD($B4,2^D$2),2^(D$2-1)))/2^(D$2-1)</f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1</v>
      </c>
    </row>
    <row r="5" spans="1:11" x14ac:dyDescent="0.15">
      <c r="B5" s="1">
        <v>2</v>
      </c>
      <c r="C5" s="1" t="str">
        <f t="shared" ref="C5:C20" si="1">DEC2HEX(B5)</f>
        <v>2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1</v>
      </c>
      <c r="K5" s="3">
        <f t="shared" si="0"/>
        <v>0</v>
      </c>
    </row>
    <row r="6" spans="1:11" x14ac:dyDescent="0.15">
      <c r="B6" s="1">
        <v>3</v>
      </c>
      <c r="C6" s="1" t="str">
        <f t="shared" si="1"/>
        <v>3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1</v>
      </c>
      <c r="K6" s="3">
        <f t="shared" si="0"/>
        <v>1</v>
      </c>
    </row>
    <row r="7" spans="1:11" x14ac:dyDescent="0.15">
      <c r="B7" s="1">
        <v>4</v>
      </c>
      <c r="C7" s="1" t="str">
        <f t="shared" si="1"/>
        <v>4</v>
      </c>
      <c r="D7" s="3">
        <f t="shared" si="0"/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1</v>
      </c>
      <c r="J7" s="3">
        <f t="shared" si="0"/>
        <v>0</v>
      </c>
      <c r="K7" s="3">
        <f t="shared" si="0"/>
        <v>0</v>
      </c>
    </row>
    <row r="8" spans="1:11" x14ac:dyDescent="0.15">
      <c r="B8" s="1">
        <v>5</v>
      </c>
      <c r="C8" s="1" t="str">
        <f t="shared" si="1"/>
        <v>5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1</v>
      </c>
      <c r="J8" s="3">
        <f t="shared" si="0"/>
        <v>0</v>
      </c>
      <c r="K8" s="3">
        <f t="shared" si="0"/>
        <v>1</v>
      </c>
    </row>
    <row r="9" spans="1:11" x14ac:dyDescent="0.15">
      <c r="B9" s="1">
        <v>6</v>
      </c>
      <c r="C9" s="1" t="str">
        <f t="shared" si="1"/>
        <v>6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1</v>
      </c>
      <c r="J9" s="3">
        <f t="shared" si="0"/>
        <v>1</v>
      </c>
      <c r="K9" s="3">
        <f t="shared" si="0"/>
        <v>0</v>
      </c>
    </row>
    <row r="10" spans="1:11" x14ac:dyDescent="0.15">
      <c r="B10" s="1">
        <v>7</v>
      </c>
      <c r="C10" s="1" t="str">
        <f t="shared" si="1"/>
        <v>7</v>
      </c>
      <c r="D10" s="3">
        <f t="shared" si="0"/>
        <v>0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1</v>
      </c>
      <c r="J10" s="3">
        <f t="shared" si="0"/>
        <v>1</v>
      </c>
      <c r="K10" s="3">
        <f t="shared" si="0"/>
        <v>1</v>
      </c>
    </row>
    <row r="11" spans="1:11" x14ac:dyDescent="0.15">
      <c r="B11" s="1">
        <v>8</v>
      </c>
      <c r="C11" s="1" t="str">
        <f t="shared" si="1"/>
        <v>8</v>
      </c>
      <c r="D11" s="3">
        <f t="shared" si="0"/>
        <v>0</v>
      </c>
      <c r="E11" s="3">
        <f t="shared" si="0"/>
        <v>0</v>
      </c>
      <c r="F11" s="3">
        <f t="shared" si="0"/>
        <v>0</v>
      </c>
      <c r="G11" s="3">
        <f t="shared" si="0"/>
        <v>0</v>
      </c>
      <c r="H11" s="3">
        <f t="shared" si="0"/>
        <v>1</v>
      </c>
      <c r="I11" s="3">
        <f t="shared" si="0"/>
        <v>0</v>
      </c>
      <c r="J11" s="3">
        <f t="shared" si="0"/>
        <v>0</v>
      </c>
      <c r="K11" s="3">
        <f t="shared" si="0"/>
        <v>0</v>
      </c>
    </row>
    <row r="12" spans="1:11" x14ac:dyDescent="0.15">
      <c r="B12" s="1">
        <v>9</v>
      </c>
      <c r="C12" s="1" t="str">
        <f t="shared" si="1"/>
        <v>9</v>
      </c>
      <c r="D12" s="3">
        <f t="shared" si="0"/>
        <v>0</v>
      </c>
      <c r="E12" s="3">
        <f t="shared" si="0"/>
        <v>0</v>
      </c>
      <c r="F12" s="3">
        <f t="shared" si="0"/>
        <v>0</v>
      </c>
      <c r="G12" s="3">
        <f t="shared" si="0"/>
        <v>0</v>
      </c>
      <c r="H12" s="3">
        <f t="shared" si="0"/>
        <v>1</v>
      </c>
      <c r="I12" s="3">
        <f t="shared" si="0"/>
        <v>0</v>
      </c>
      <c r="J12" s="3">
        <f t="shared" si="0"/>
        <v>0</v>
      </c>
      <c r="K12" s="3">
        <f t="shared" si="0"/>
        <v>1</v>
      </c>
    </row>
    <row r="13" spans="1:11" x14ac:dyDescent="0.15">
      <c r="B13" s="1">
        <v>10</v>
      </c>
      <c r="C13" s="1" t="str">
        <f t="shared" si="1"/>
        <v>A</v>
      </c>
      <c r="D13" s="3">
        <f t="shared" si="0"/>
        <v>0</v>
      </c>
      <c r="E13" s="3">
        <f t="shared" si="0"/>
        <v>0</v>
      </c>
      <c r="F13" s="3">
        <f t="shared" si="0"/>
        <v>0</v>
      </c>
      <c r="G13" s="3">
        <f t="shared" si="0"/>
        <v>0</v>
      </c>
      <c r="H13" s="3">
        <f t="shared" si="0"/>
        <v>1</v>
      </c>
      <c r="I13" s="3">
        <f t="shared" si="0"/>
        <v>0</v>
      </c>
      <c r="J13" s="3">
        <f t="shared" si="0"/>
        <v>1</v>
      </c>
      <c r="K13" s="3">
        <f t="shared" si="0"/>
        <v>0</v>
      </c>
    </row>
    <row r="14" spans="1:11" x14ac:dyDescent="0.15">
      <c r="A14" t="s">
        <v>145</v>
      </c>
      <c r="B14" s="24">
        <v>11</v>
      </c>
      <c r="C14" s="42" t="str">
        <f t="shared" si="1"/>
        <v>B</v>
      </c>
      <c r="D14" s="3">
        <f t="shared" ref="D14:K21" si="2">(MOD($B14,2^D$2)-MOD(MOD($B14,2^D$2),2^(D$2-1)))/2^(D$2-1)</f>
        <v>0</v>
      </c>
      <c r="E14" s="3">
        <f t="shared" si="2"/>
        <v>0</v>
      </c>
      <c r="F14" s="3">
        <f t="shared" si="2"/>
        <v>0</v>
      </c>
      <c r="G14" s="3">
        <f t="shared" si="2"/>
        <v>0</v>
      </c>
      <c r="H14" s="4">
        <f t="shared" si="2"/>
        <v>1</v>
      </c>
      <c r="I14" s="3">
        <f t="shared" si="2"/>
        <v>0</v>
      </c>
      <c r="J14" s="3">
        <f t="shared" si="2"/>
        <v>1</v>
      </c>
      <c r="K14" s="3">
        <f t="shared" si="2"/>
        <v>1</v>
      </c>
    </row>
    <row r="15" spans="1:11" x14ac:dyDescent="0.15">
      <c r="B15" s="1">
        <v>12</v>
      </c>
      <c r="C15" s="1" t="str">
        <f t="shared" si="1"/>
        <v>C</v>
      </c>
      <c r="D15" s="3">
        <f t="shared" si="2"/>
        <v>0</v>
      </c>
      <c r="E15" s="3">
        <f t="shared" si="2"/>
        <v>0</v>
      </c>
      <c r="F15" s="3">
        <f t="shared" si="2"/>
        <v>0</v>
      </c>
      <c r="G15" s="3">
        <f t="shared" si="2"/>
        <v>0</v>
      </c>
      <c r="H15" s="3">
        <f t="shared" si="2"/>
        <v>1</v>
      </c>
      <c r="I15" s="3">
        <f t="shared" si="2"/>
        <v>1</v>
      </c>
      <c r="J15" s="3">
        <f t="shared" si="2"/>
        <v>0</v>
      </c>
      <c r="K15" s="3">
        <f t="shared" si="2"/>
        <v>0</v>
      </c>
    </row>
    <row r="16" spans="1:11" x14ac:dyDescent="0.15">
      <c r="B16" s="1">
        <v>13</v>
      </c>
      <c r="C16" s="1" t="str">
        <f t="shared" si="1"/>
        <v>D</v>
      </c>
      <c r="D16" s="3">
        <f t="shared" si="2"/>
        <v>0</v>
      </c>
      <c r="E16" s="3">
        <f t="shared" si="2"/>
        <v>0</v>
      </c>
      <c r="F16" s="3">
        <f t="shared" si="2"/>
        <v>0</v>
      </c>
      <c r="G16" s="3">
        <f t="shared" si="2"/>
        <v>0</v>
      </c>
      <c r="H16" s="3">
        <f t="shared" si="2"/>
        <v>1</v>
      </c>
      <c r="I16" s="3">
        <f t="shared" si="2"/>
        <v>1</v>
      </c>
      <c r="J16" s="3">
        <f t="shared" si="2"/>
        <v>0</v>
      </c>
      <c r="K16" s="3">
        <f t="shared" si="2"/>
        <v>1</v>
      </c>
    </row>
    <row r="17" spans="1:11" x14ac:dyDescent="0.15">
      <c r="B17" s="1">
        <v>14</v>
      </c>
      <c r="C17" s="1" t="str">
        <f t="shared" si="1"/>
        <v>E</v>
      </c>
      <c r="D17" s="3">
        <f t="shared" si="2"/>
        <v>0</v>
      </c>
      <c r="E17" s="3">
        <f t="shared" si="2"/>
        <v>0</v>
      </c>
      <c r="F17" s="3">
        <f t="shared" si="2"/>
        <v>0</v>
      </c>
      <c r="G17" s="3">
        <f t="shared" si="2"/>
        <v>0</v>
      </c>
      <c r="H17" s="3">
        <f t="shared" si="2"/>
        <v>1</v>
      </c>
      <c r="I17" s="3">
        <f t="shared" si="2"/>
        <v>1</v>
      </c>
      <c r="J17" s="3">
        <f t="shared" si="2"/>
        <v>1</v>
      </c>
      <c r="K17" s="3">
        <f t="shared" si="2"/>
        <v>0</v>
      </c>
    </row>
    <row r="18" spans="1:11" x14ac:dyDescent="0.15">
      <c r="A18" t="s">
        <v>127</v>
      </c>
      <c r="B18" s="1">
        <v>15</v>
      </c>
      <c r="C18" s="1" t="str">
        <f t="shared" si="1"/>
        <v>F</v>
      </c>
      <c r="D18" s="3">
        <f t="shared" si="2"/>
        <v>0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4">
        <f t="shared" si="2"/>
        <v>1</v>
      </c>
      <c r="I18" s="3">
        <f t="shared" si="2"/>
        <v>1</v>
      </c>
      <c r="J18" s="3">
        <f t="shared" si="2"/>
        <v>1</v>
      </c>
      <c r="K18" s="3">
        <f t="shared" si="2"/>
        <v>1</v>
      </c>
    </row>
    <row r="19" spans="1:11" x14ac:dyDescent="0.15">
      <c r="A19" t="s">
        <v>126</v>
      </c>
      <c r="B19" s="24">
        <v>19</v>
      </c>
      <c r="C19" s="43" t="str">
        <f t="shared" si="1"/>
        <v>13</v>
      </c>
      <c r="D19" s="3">
        <f t="shared" si="2"/>
        <v>0</v>
      </c>
      <c r="E19" s="3">
        <f t="shared" si="2"/>
        <v>0</v>
      </c>
      <c r="F19" s="3">
        <f t="shared" si="2"/>
        <v>0</v>
      </c>
      <c r="G19" s="4">
        <f t="shared" si="2"/>
        <v>1</v>
      </c>
      <c r="H19" s="3">
        <f t="shared" si="2"/>
        <v>0</v>
      </c>
      <c r="I19" s="3">
        <f t="shared" si="2"/>
        <v>0</v>
      </c>
      <c r="J19" s="3">
        <f t="shared" si="2"/>
        <v>1</v>
      </c>
      <c r="K19" s="3">
        <f t="shared" si="2"/>
        <v>1</v>
      </c>
    </row>
    <row r="20" spans="1:11" x14ac:dyDescent="0.15">
      <c r="A20" t="s">
        <v>133</v>
      </c>
      <c r="B20" s="24">
        <v>35</v>
      </c>
      <c r="C20" s="43" t="str">
        <f t="shared" si="1"/>
        <v>23</v>
      </c>
      <c r="D20" s="3">
        <f t="shared" si="2"/>
        <v>0</v>
      </c>
      <c r="E20" s="3">
        <f t="shared" si="2"/>
        <v>0</v>
      </c>
      <c r="F20" s="4">
        <f t="shared" si="2"/>
        <v>1</v>
      </c>
      <c r="G20" s="3">
        <f t="shared" si="2"/>
        <v>0</v>
      </c>
      <c r="H20" s="3">
        <f t="shared" si="2"/>
        <v>0</v>
      </c>
      <c r="I20" s="3">
        <f t="shared" si="2"/>
        <v>0</v>
      </c>
      <c r="J20" s="3">
        <f t="shared" si="2"/>
        <v>1</v>
      </c>
      <c r="K20" s="3">
        <f t="shared" si="2"/>
        <v>1</v>
      </c>
    </row>
    <row r="21" spans="1:11" x14ac:dyDescent="0.15">
      <c r="B21" s="29">
        <v>43</v>
      </c>
      <c r="C21" s="1" t="str">
        <f>DEC2HEX(B21)</f>
        <v>2B</v>
      </c>
      <c r="D21" s="3">
        <f t="shared" si="2"/>
        <v>0</v>
      </c>
      <c r="E21" s="3">
        <f t="shared" si="2"/>
        <v>0</v>
      </c>
      <c r="F21" s="4">
        <f t="shared" si="2"/>
        <v>1</v>
      </c>
      <c r="G21" s="3">
        <f t="shared" si="2"/>
        <v>0</v>
      </c>
      <c r="H21" s="3">
        <f t="shared" si="2"/>
        <v>1</v>
      </c>
      <c r="I21" s="3">
        <f t="shared" si="2"/>
        <v>0</v>
      </c>
      <c r="J21" s="3">
        <f t="shared" si="2"/>
        <v>1</v>
      </c>
      <c r="K21" s="3">
        <f t="shared" si="2"/>
        <v>1</v>
      </c>
    </row>
    <row r="22" spans="1:11" x14ac:dyDescent="0.15">
      <c r="A22" t="s">
        <v>129</v>
      </c>
      <c r="B22" s="29">
        <v>67</v>
      </c>
      <c r="C22" s="43" t="str">
        <f t="shared" ref="C22:C26" si="3">DEC2HEX(B22)</f>
        <v>43</v>
      </c>
      <c r="D22" s="3">
        <f t="shared" ref="D22:K26" si="4">(MOD($B22,2^D$2)-MOD(MOD($B22,2^D$2),2^(D$2-1)))/2^(D$2-1)</f>
        <v>0</v>
      </c>
      <c r="E22" s="4">
        <f t="shared" si="4"/>
        <v>1</v>
      </c>
      <c r="F22" s="3">
        <f t="shared" si="4"/>
        <v>0</v>
      </c>
      <c r="G22" s="3">
        <f t="shared" si="4"/>
        <v>0</v>
      </c>
      <c r="H22" s="3">
        <f t="shared" si="4"/>
        <v>0</v>
      </c>
      <c r="I22" s="3">
        <f t="shared" si="4"/>
        <v>0</v>
      </c>
      <c r="J22" s="3">
        <f t="shared" si="4"/>
        <v>1</v>
      </c>
      <c r="K22" s="3">
        <f t="shared" si="4"/>
        <v>1</v>
      </c>
    </row>
    <row r="23" spans="1:11" x14ac:dyDescent="0.15">
      <c r="A23" t="s">
        <v>130</v>
      </c>
      <c r="B23" s="29">
        <v>131</v>
      </c>
      <c r="C23" s="43" t="str">
        <f t="shared" si="3"/>
        <v>83</v>
      </c>
      <c r="D23" s="4">
        <f t="shared" si="4"/>
        <v>1</v>
      </c>
      <c r="E23" s="3">
        <f t="shared" si="4"/>
        <v>0</v>
      </c>
      <c r="F23" s="3">
        <f t="shared" si="4"/>
        <v>0</v>
      </c>
      <c r="G23" s="3">
        <f t="shared" si="4"/>
        <v>0</v>
      </c>
      <c r="H23" s="3">
        <f t="shared" si="4"/>
        <v>0</v>
      </c>
      <c r="I23" s="3">
        <f t="shared" si="4"/>
        <v>0</v>
      </c>
      <c r="J23" s="3">
        <f t="shared" si="4"/>
        <v>1</v>
      </c>
      <c r="K23" s="3">
        <f t="shared" si="4"/>
        <v>1</v>
      </c>
    </row>
    <row r="24" spans="1:11" x14ac:dyDescent="0.15">
      <c r="A24" t="s">
        <v>135</v>
      </c>
      <c r="B24" s="29">
        <v>139</v>
      </c>
      <c r="C24" s="1" t="str">
        <f t="shared" si="3"/>
        <v>8B</v>
      </c>
      <c r="D24" s="4">
        <f t="shared" si="4"/>
        <v>1</v>
      </c>
      <c r="E24" s="3">
        <f t="shared" si="4"/>
        <v>0</v>
      </c>
      <c r="F24" s="3">
        <f t="shared" si="4"/>
        <v>0</v>
      </c>
      <c r="G24" s="3">
        <f t="shared" si="4"/>
        <v>0</v>
      </c>
      <c r="H24" s="4">
        <f>(MOD($B24,2^H$2)-MOD(MOD($B24,2^H$2),2^(H$2-1)))/2^(H$2-1)</f>
        <v>1</v>
      </c>
      <c r="I24" s="3">
        <f t="shared" si="4"/>
        <v>0</v>
      </c>
      <c r="J24" s="3">
        <f t="shared" si="4"/>
        <v>1</v>
      </c>
      <c r="K24" s="3">
        <f t="shared" si="4"/>
        <v>1</v>
      </c>
    </row>
    <row r="25" spans="1:11" x14ac:dyDescent="0.15">
      <c r="A25" t="s">
        <v>134</v>
      </c>
      <c r="B25" s="29">
        <v>163</v>
      </c>
      <c r="C25" s="1" t="str">
        <f t="shared" si="3"/>
        <v>A3</v>
      </c>
      <c r="D25" s="4">
        <f t="shared" si="4"/>
        <v>1</v>
      </c>
      <c r="E25" s="3">
        <f t="shared" si="4"/>
        <v>0</v>
      </c>
      <c r="F25" s="4">
        <f>(MOD($B25,2^F$2)-MOD(MOD($B25,2^F$2),2^(F$2-1)))/2^(F$2-1)</f>
        <v>1</v>
      </c>
      <c r="G25" s="3">
        <f t="shared" si="4"/>
        <v>0</v>
      </c>
      <c r="H25" s="3">
        <f>(MOD($B25,2^H$2)-MOD(MOD($B25,2^H$2),2^(H$2-1)))/2^(H$2-1)</f>
        <v>0</v>
      </c>
      <c r="I25" s="3">
        <f t="shared" si="4"/>
        <v>0</v>
      </c>
      <c r="J25" s="3">
        <f t="shared" si="4"/>
        <v>1</v>
      </c>
      <c r="K25" s="3">
        <f t="shared" si="4"/>
        <v>1</v>
      </c>
    </row>
    <row r="26" spans="1:11" x14ac:dyDescent="0.15">
      <c r="A26" t="s">
        <v>136</v>
      </c>
      <c r="B26" s="29">
        <v>171</v>
      </c>
      <c r="C26" s="1" t="str">
        <f t="shared" si="3"/>
        <v>AB</v>
      </c>
      <c r="D26" s="4">
        <f t="shared" si="4"/>
        <v>1</v>
      </c>
      <c r="E26" s="3">
        <f t="shared" si="4"/>
        <v>0</v>
      </c>
      <c r="F26" s="4">
        <f>(MOD($B26,2^F$2)-MOD(MOD($B26,2^F$2),2^(F$2-1)))/2^(F$2-1)</f>
        <v>1</v>
      </c>
      <c r="G26" s="3">
        <f t="shared" si="4"/>
        <v>0</v>
      </c>
      <c r="H26" s="4">
        <f>(MOD($B26,2^H$2)-MOD(MOD($B26,2^H$2),2^(H$2-1)))/2^(H$2-1)</f>
        <v>1</v>
      </c>
      <c r="I26" s="3">
        <f t="shared" si="4"/>
        <v>0</v>
      </c>
      <c r="J26" s="3">
        <f t="shared" si="4"/>
        <v>1</v>
      </c>
      <c r="K26" s="3">
        <f t="shared" si="4"/>
        <v>1</v>
      </c>
    </row>
    <row r="27" spans="1:11" x14ac:dyDescent="0.15">
      <c r="B27" s="29"/>
      <c r="C27" s="1"/>
      <c r="D27" s="4"/>
      <c r="E27" s="3"/>
      <c r="F27" s="4"/>
      <c r="G27" s="3"/>
      <c r="H27" s="4"/>
      <c r="I27" s="3"/>
      <c r="J27" s="3"/>
      <c r="K27" s="3"/>
    </row>
    <row r="29" spans="1:11" x14ac:dyDescent="0.15">
      <c r="A29" t="s">
        <v>103</v>
      </c>
      <c r="B29" s="24">
        <v>35</v>
      </c>
      <c r="C29" t="s">
        <v>128</v>
      </c>
    </row>
    <row r="30" spans="1:11" x14ac:dyDescent="0.15">
      <c r="A30" t="s">
        <v>104</v>
      </c>
      <c r="B30" s="24">
        <v>35</v>
      </c>
      <c r="C30" t="s">
        <v>128</v>
      </c>
    </row>
    <row r="31" spans="1:11" x14ac:dyDescent="0.15">
      <c r="A31" t="s">
        <v>105</v>
      </c>
      <c r="B31" s="24">
        <v>35</v>
      </c>
      <c r="C31" t="s">
        <v>128</v>
      </c>
    </row>
    <row r="32" spans="1:11" x14ac:dyDescent="0.15">
      <c r="A32" t="s">
        <v>106</v>
      </c>
      <c r="B32" s="29">
        <v>139</v>
      </c>
      <c r="C32" t="s">
        <v>132</v>
      </c>
    </row>
    <row r="33" spans="1:3" x14ac:dyDescent="0.15">
      <c r="A33" t="s">
        <v>107</v>
      </c>
      <c r="B33" s="29">
        <v>11</v>
      </c>
      <c r="C33" t="s">
        <v>131</v>
      </c>
    </row>
    <row r="34" spans="1:3" x14ac:dyDescent="0.15">
      <c r="A34" t="s">
        <v>108</v>
      </c>
      <c r="B34" s="24">
        <v>35</v>
      </c>
      <c r="C34" t="s">
        <v>128</v>
      </c>
    </row>
    <row r="35" spans="1:3" x14ac:dyDescent="0.15">
      <c r="A35" t="s">
        <v>109</v>
      </c>
      <c r="B35" s="24">
        <v>35</v>
      </c>
      <c r="C35" t="s">
        <v>128</v>
      </c>
    </row>
    <row r="36" spans="1:3" x14ac:dyDescent="0.15">
      <c r="A36" t="s">
        <v>110</v>
      </c>
      <c r="B36" s="24">
        <v>35</v>
      </c>
      <c r="C36" t="s">
        <v>128</v>
      </c>
    </row>
    <row r="37" spans="1:3" x14ac:dyDescent="0.15">
      <c r="A37" t="s">
        <v>111</v>
      </c>
      <c r="B37" s="24">
        <v>35</v>
      </c>
      <c r="C37" t="s">
        <v>128</v>
      </c>
    </row>
    <row r="38" spans="1:3" x14ac:dyDescent="0.15">
      <c r="A38" t="s">
        <v>112</v>
      </c>
      <c r="B38" s="24">
        <v>35</v>
      </c>
      <c r="C38" t="s">
        <v>128</v>
      </c>
    </row>
    <row r="39" spans="1:3" x14ac:dyDescent="0.15">
      <c r="A39" t="s">
        <v>113</v>
      </c>
      <c r="B39" s="24">
        <v>35</v>
      </c>
      <c r="C39" t="s">
        <v>128</v>
      </c>
    </row>
    <row r="40" spans="1:3" x14ac:dyDescent="0.15">
      <c r="A40" t="s">
        <v>114</v>
      </c>
      <c r="B40" s="24">
        <v>35</v>
      </c>
      <c r="C40" t="s">
        <v>128</v>
      </c>
    </row>
    <row r="41" spans="1:3" x14ac:dyDescent="0.15">
      <c r="A41" t="s">
        <v>115</v>
      </c>
      <c r="B41" s="24">
        <v>35</v>
      </c>
      <c r="C41" t="s">
        <v>128</v>
      </c>
    </row>
    <row r="42" spans="1:3" x14ac:dyDescent="0.15">
      <c r="A42" t="s">
        <v>116</v>
      </c>
      <c r="B42" s="29">
        <v>163</v>
      </c>
      <c r="C42" t="s">
        <v>134</v>
      </c>
    </row>
    <row r="43" spans="1:3" x14ac:dyDescent="0.15">
      <c r="A43" t="s">
        <v>117</v>
      </c>
      <c r="B43" s="29">
        <v>163</v>
      </c>
      <c r="C43" t="s">
        <v>134</v>
      </c>
    </row>
    <row r="44" spans="1:3" x14ac:dyDescent="0.15">
      <c r="A44" t="s">
        <v>118</v>
      </c>
      <c r="B44" s="24">
        <v>35</v>
      </c>
      <c r="C44" t="s">
        <v>128</v>
      </c>
    </row>
    <row r="45" spans="1:3" x14ac:dyDescent="0.15">
      <c r="A45" t="s">
        <v>119</v>
      </c>
      <c r="B45" s="24">
        <v>35</v>
      </c>
      <c r="C45" t="s">
        <v>128</v>
      </c>
    </row>
    <row r="46" spans="1:3" x14ac:dyDescent="0.15">
      <c r="A46" t="s">
        <v>120</v>
      </c>
      <c r="B46" s="24">
        <v>35</v>
      </c>
      <c r="C46" t="s">
        <v>128</v>
      </c>
    </row>
    <row r="50" spans="1:11" ht="36" customHeight="1" x14ac:dyDescent="0.15">
      <c r="B50" s="1"/>
      <c r="C50" s="1"/>
      <c r="D50" s="1"/>
      <c r="E50" s="1"/>
      <c r="F50" s="1"/>
      <c r="G50" s="19" t="s">
        <v>125</v>
      </c>
      <c r="H50" s="27" t="s">
        <v>124</v>
      </c>
      <c r="I50" s="19" t="s">
        <v>123</v>
      </c>
      <c r="J50" s="27" t="s">
        <v>122</v>
      </c>
      <c r="K50" s="19" t="s">
        <v>121</v>
      </c>
    </row>
    <row r="51" spans="1:11" x14ac:dyDescent="0.15">
      <c r="A51" t="s">
        <v>131</v>
      </c>
      <c r="B51" s="1">
        <v>1</v>
      </c>
      <c r="C51" s="41" t="str">
        <f>DEC2HEX(B51)</f>
        <v>1</v>
      </c>
      <c r="D51" s="3"/>
      <c r="E51" s="3"/>
      <c r="F51" s="3"/>
      <c r="G51" s="3">
        <f t="shared" ref="G51:K60" si="5">(MOD($B51,2^G$2)-MOD(MOD($B51,2^G$2),2^(G$2-1)))/2^(G$2-1)</f>
        <v>0</v>
      </c>
      <c r="H51" s="3">
        <f t="shared" si="5"/>
        <v>0</v>
      </c>
      <c r="I51" s="3">
        <f t="shared" si="5"/>
        <v>0</v>
      </c>
      <c r="J51" s="3">
        <f t="shared" si="5"/>
        <v>0</v>
      </c>
      <c r="K51" s="3">
        <f t="shared" si="5"/>
        <v>1</v>
      </c>
    </row>
    <row r="52" spans="1:11" x14ac:dyDescent="0.15">
      <c r="A52" t="s">
        <v>126</v>
      </c>
      <c r="B52" s="1">
        <v>2</v>
      </c>
      <c r="C52" s="1" t="str">
        <f t="shared" ref="C52:C69" si="6">DEC2HEX(B52)</f>
        <v>2</v>
      </c>
      <c r="D52" s="3"/>
      <c r="E52" s="3"/>
      <c r="F52" s="3"/>
      <c r="G52" s="3">
        <f t="shared" si="5"/>
        <v>0</v>
      </c>
      <c r="H52" s="3">
        <f t="shared" si="5"/>
        <v>0</v>
      </c>
      <c r="I52" s="3">
        <f t="shared" si="5"/>
        <v>0</v>
      </c>
      <c r="J52" s="3">
        <f t="shared" si="5"/>
        <v>1</v>
      </c>
      <c r="K52" s="3">
        <f t="shared" si="5"/>
        <v>0</v>
      </c>
    </row>
    <row r="53" spans="1:11" x14ac:dyDescent="0.15">
      <c r="B53" s="1">
        <v>3</v>
      </c>
      <c r="C53" s="30" t="str">
        <f t="shared" si="6"/>
        <v>3</v>
      </c>
      <c r="D53" s="3"/>
      <c r="E53" s="3"/>
      <c r="F53" s="3"/>
      <c r="G53" s="3">
        <f t="shared" si="5"/>
        <v>0</v>
      </c>
      <c r="H53" s="3">
        <f t="shared" si="5"/>
        <v>0</v>
      </c>
      <c r="I53" s="3">
        <f t="shared" si="5"/>
        <v>0</v>
      </c>
      <c r="J53" s="3">
        <f t="shared" si="5"/>
        <v>1</v>
      </c>
      <c r="K53" s="3">
        <f t="shared" si="5"/>
        <v>1</v>
      </c>
    </row>
    <row r="54" spans="1:11" x14ac:dyDescent="0.15">
      <c r="A54" t="s">
        <v>133</v>
      </c>
      <c r="B54" s="1">
        <v>4</v>
      </c>
      <c r="C54" s="40" t="str">
        <f t="shared" si="6"/>
        <v>4</v>
      </c>
      <c r="D54" s="3"/>
      <c r="E54" s="3"/>
      <c r="F54" s="3"/>
      <c r="G54" s="3">
        <f t="shared" si="5"/>
        <v>0</v>
      </c>
      <c r="H54" s="3">
        <f t="shared" si="5"/>
        <v>0</v>
      </c>
      <c r="I54" s="3">
        <f t="shared" si="5"/>
        <v>1</v>
      </c>
      <c r="J54" s="3">
        <f t="shared" si="5"/>
        <v>0</v>
      </c>
      <c r="K54" s="3">
        <f t="shared" si="5"/>
        <v>0</v>
      </c>
    </row>
    <row r="55" spans="1:11" x14ac:dyDescent="0.15">
      <c r="A55" t="s">
        <v>138</v>
      </c>
      <c r="B55" s="1">
        <v>5</v>
      </c>
      <c r="C55" s="1" t="str">
        <f t="shared" si="6"/>
        <v>5</v>
      </c>
      <c r="D55" s="3"/>
      <c r="E55" s="3"/>
      <c r="F55" s="3"/>
      <c r="G55" s="3">
        <f t="shared" si="5"/>
        <v>0</v>
      </c>
      <c r="H55" s="3">
        <f t="shared" si="5"/>
        <v>0</v>
      </c>
      <c r="I55" s="3">
        <f t="shared" si="5"/>
        <v>1</v>
      </c>
      <c r="J55" s="3">
        <f t="shared" si="5"/>
        <v>0</v>
      </c>
      <c r="K55" s="3">
        <f t="shared" si="5"/>
        <v>1</v>
      </c>
    </row>
    <row r="56" spans="1:11" x14ac:dyDescent="0.15">
      <c r="B56" s="1">
        <v>6</v>
      </c>
      <c r="C56" s="1" t="str">
        <f t="shared" si="6"/>
        <v>6</v>
      </c>
      <c r="D56" s="3"/>
      <c r="E56" s="3"/>
      <c r="F56" s="3"/>
      <c r="G56" s="3">
        <f t="shared" si="5"/>
        <v>0</v>
      </c>
      <c r="H56" s="3">
        <f t="shared" si="5"/>
        <v>0</v>
      </c>
      <c r="I56" s="3">
        <f t="shared" si="5"/>
        <v>1</v>
      </c>
      <c r="J56" s="3">
        <f t="shared" si="5"/>
        <v>1</v>
      </c>
      <c r="K56" s="3">
        <f t="shared" si="5"/>
        <v>0</v>
      </c>
    </row>
    <row r="57" spans="1:11" x14ac:dyDescent="0.15">
      <c r="B57" s="1">
        <v>7</v>
      </c>
      <c r="C57" s="1" t="str">
        <f t="shared" si="6"/>
        <v>7</v>
      </c>
      <c r="D57" s="3"/>
      <c r="E57" s="3"/>
      <c r="F57" s="3"/>
      <c r="G57" s="3">
        <f t="shared" si="5"/>
        <v>0</v>
      </c>
      <c r="H57" s="3">
        <f t="shared" si="5"/>
        <v>0</v>
      </c>
      <c r="I57" s="3">
        <f t="shared" si="5"/>
        <v>1</v>
      </c>
      <c r="J57" s="3">
        <f t="shared" si="5"/>
        <v>1</v>
      </c>
      <c r="K57" s="3">
        <f t="shared" si="5"/>
        <v>1</v>
      </c>
    </row>
    <row r="58" spans="1:11" x14ac:dyDescent="0.15">
      <c r="A58" t="s">
        <v>137</v>
      </c>
      <c r="B58" s="1">
        <v>8</v>
      </c>
      <c r="C58" s="40" t="str">
        <f t="shared" si="6"/>
        <v>8</v>
      </c>
      <c r="D58" s="3"/>
      <c r="E58" s="3"/>
      <c r="F58" s="3"/>
      <c r="G58" s="3">
        <f t="shared" si="5"/>
        <v>0</v>
      </c>
      <c r="H58" s="3">
        <f t="shared" si="5"/>
        <v>1</v>
      </c>
      <c r="I58" s="3">
        <f t="shared" si="5"/>
        <v>0</v>
      </c>
      <c r="J58" s="3">
        <f t="shared" si="5"/>
        <v>0</v>
      </c>
      <c r="K58" s="3">
        <f t="shared" si="5"/>
        <v>0</v>
      </c>
    </row>
    <row r="59" spans="1:11" x14ac:dyDescent="0.15">
      <c r="B59" s="1">
        <v>9</v>
      </c>
      <c r="C59" s="1" t="str">
        <f t="shared" si="6"/>
        <v>9</v>
      </c>
      <c r="D59" s="3"/>
      <c r="E59" s="3"/>
      <c r="F59" s="3"/>
      <c r="G59" s="3">
        <f t="shared" si="5"/>
        <v>0</v>
      </c>
      <c r="H59" s="3">
        <f t="shared" si="5"/>
        <v>1</v>
      </c>
      <c r="I59" s="3">
        <f t="shared" si="5"/>
        <v>0</v>
      </c>
      <c r="J59" s="3">
        <f t="shared" si="5"/>
        <v>0</v>
      </c>
      <c r="K59" s="3">
        <f t="shared" si="5"/>
        <v>1</v>
      </c>
    </row>
    <row r="60" spans="1:11" x14ac:dyDescent="0.15">
      <c r="B60" s="1">
        <v>10</v>
      </c>
      <c r="C60" s="1" t="str">
        <f t="shared" si="6"/>
        <v>A</v>
      </c>
      <c r="D60" s="3"/>
      <c r="E60" s="3"/>
      <c r="F60" s="3"/>
      <c r="G60" s="3">
        <f t="shared" si="5"/>
        <v>0</v>
      </c>
      <c r="H60" s="3">
        <f t="shared" si="5"/>
        <v>1</v>
      </c>
      <c r="I60" s="3">
        <f t="shared" si="5"/>
        <v>0</v>
      </c>
      <c r="J60" s="3">
        <f t="shared" si="5"/>
        <v>1</v>
      </c>
      <c r="K60" s="3">
        <f t="shared" si="5"/>
        <v>0</v>
      </c>
    </row>
    <row r="61" spans="1:11" x14ac:dyDescent="0.15">
      <c r="B61" s="24">
        <v>11</v>
      </c>
      <c r="C61" s="24" t="str">
        <f t="shared" si="6"/>
        <v>B</v>
      </c>
      <c r="D61" s="3"/>
      <c r="E61" s="3"/>
      <c r="F61" s="3"/>
      <c r="G61" s="3">
        <f t="shared" ref="G61:K69" si="7">(MOD($B61,2^G$2)-MOD(MOD($B61,2^G$2),2^(G$2-1)))/2^(G$2-1)</f>
        <v>0</v>
      </c>
      <c r="H61" s="4">
        <f t="shared" si="7"/>
        <v>1</v>
      </c>
      <c r="I61" s="3">
        <f t="shared" si="7"/>
        <v>0</v>
      </c>
      <c r="J61" s="3">
        <f t="shared" si="7"/>
        <v>1</v>
      </c>
      <c r="K61" s="3">
        <f t="shared" si="7"/>
        <v>1</v>
      </c>
    </row>
    <row r="62" spans="1:11" x14ac:dyDescent="0.15">
      <c r="B62" s="1">
        <v>12</v>
      </c>
      <c r="C62" s="1" t="str">
        <f t="shared" si="6"/>
        <v>C</v>
      </c>
      <c r="D62" s="3"/>
      <c r="E62" s="3"/>
      <c r="F62" s="3"/>
      <c r="G62" s="3">
        <f t="shared" si="7"/>
        <v>0</v>
      </c>
      <c r="H62" s="3">
        <f t="shared" si="7"/>
        <v>1</v>
      </c>
      <c r="I62" s="3">
        <f t="shared" si="7"/>
        <v>1</v>
      </c>
      <c r="J62" s="3">
        <f t="shared" si="7"/>
        <v>0</v>
      </c>
      <c r="K62" s="3">
        <f t="shared" si="7"/>
        <v>0</v>
      </c>
    </row>
    <row r="63" spans="1:11" x14ac:dyDescent="0.15">
      <c r="B63" s="1">
        <v>13</v>
      </c>
      <c r="C63" s="1" t="str">
        <f t="shared" si="6"/>
        <v>D</v>
      </c>
      <c r="D63" s="3"/>
      <c r="E63" s="3"/>
      <c r="F63" s="3"/>
      <c r="G63" s="3">
        <f t="shared" si="7"/>
        <v>0</v>
      </c>
      <c r="H63" s="3">
        <f t="shared" si="7"/>
        <v>1</v>
      </c>
      <c r="I63" s="3">
        <f t="shared" si="7"/>
        <v>1</v>
      </c>
      <c r="J63" s="3">
        <f t="shared" si="7"/>
        <v>0</v>
      </c>
      <c r="K63" s="3">
        <f t="shared" si="7"/>
        <v>1</v>
      </c>
    </row>
    <row r="64" spans="1:11" x14ac:dyDescent="0.15">
      <c r="B64" s="1">
        <v>14</v>
      </c>
      <c r="C64" s="1" t="str">
        <f t="shared" si="6"/>
        <v>E</v>
      </c>
      <c r="D64" s="3"/>
      <c r="E64" s="3"/>
      <c r="F64" s="3"/>
      <c r="G64" s="3">
        <f t="shared" si="7"/>
        <v>0</v>
      </c>
      <c r="H64" s="3">
        <f t="shared" si="7"/>
        <v>1</v>
      </c>
      <c r="I64" s="3">
        <f t="shared" si="7"/>
        <v>1</v>
      </c>
      <c r="J64" s="3">
        <f t="shared" si="7"/>
        <v>1</v>
      </c>
      <c r="K64" s="3">
        <f t="shared" si="7"/>
        <v>0</v>
      </c>
    </row>
    <row r="65" spans="1:13" x14ac:dyDescent="0.15">
      <c r="B65" s="1">
        <v>15</v>
      </c>
      <c r="C65" s="1" t="str">
        <f t="shared" si="6"/>
        <v>F</v>
      </c>
      <c r="D65" s="3"/>
      <c r="E65" s="3"/>
      <c r="F65" s="3"/>
      <c r="G65" s="3">
        <f t="shared" si="7"/>
        <v>0</v>
      </c>
      <c r="H65" s="4">
        <f t="shared" si="7"/>
        <v>1</v>
      </c>
      <c r="I65" s="3">
        <f t="shared" si="7"/>
        <v>1</v>
      </c>
      <c r="J65" s="3">
        <f t="shared" si="7"/>
        <v>1</v>
      </c>
      <c r="K65" s="3">
        <f t="shared" si="7"/>
        <v>1</v>
      </c>
    </row>
    <row r="66" spans="1:13" x14ac:dyDescent="0.15">
      <c r="A66" t="s">
        <v>155</v>
      </c>
      <c r="B66" s="24">
        <v>16</v>
      </c>
      <c r="C66" s="40" t="str">
        <f t="shared" si="6"/>
        <v>10</v>
      </c>
      <c r="D66" s="3"/>
      <c r="E66" s="3"/>
      <c r="F66" s="3"/>
      <c r="G66" s="4">
        <f t="shared" si="7"/>
        <v>1</v>
      </c>
      <c r="H66" s="3">
        <f t="shared" si="7"/>
        <v>0</v>
      </c>
      <c r="I66" s="3">
        <f t="shared" si="7"/>
        <v>0</v>
      </c>
      <c r="J66" s="3">
        <f t="shared" si="7"/>
        <v>0</v>
      </c>
      <c r="K66" s="3">
        <f t="shared" si="7"/>
        <v>0</v>
      </c>
    </row>
    <row r="67" spans="1:13" x14ac:dyDescent="0.15">
      <c r="A67" t="s">
        <v>154</v>
      </c>
      <c r="B67" s="1">
        <v>17</v>
      </c>
      <c r="C67" s="24" t="str">
        <f t="shared" si="6"/>
        <v>11</v>
      </c>
      <c r="D67" s="3"/>
      <c r="E67" s="3"/>
      <c r="F67" s="3"/>
      <c r="G67" s="3">
        <f t="shared" si="7"/>
        <v>1</v>
      </c>
      <c r="H67" s="3">
        <f t="shared" si="7"/>
        <v>0</v>
      </c>
      <c r="I67" s="3">
        <f t="shared" si="7"/>
        <v>0</v>
      </c>
      <c r="J67" s="3">
        <f t="shared" si="7"/>
        <v>0</v>
      </c>
      <c r="K67" s="3">
        <f t="shared" si="7"/>
        <v>1</v>
      </c>
    </row>
    <row r="68" spans="1:13" x14ac:dyDescent="0.15">
      <c r="A68" t="s">
        <v>134</v>
      </c>
      <c r="B68" s="1">
        <v>20</v>
      </c>
      <c r="C68" s="1" t="str">
        <f t="shared" si="6"/>
        <v>14</v>
      </c>
      <c r="D68" s="3"/>
      <c r="E68" s="3"/>
      <c r="F68" s="3"/>
      <c r="G68" s="3">
        <f t="shared" si="7"/>
        <v>1</v>
      </c>
      <c r="H68" s="3">
        <f t="shared" si="7"/>
        <v>0</v>
      </c>
      <c r="I68" s="3">
        <f t="shared" si="7"/>
        <v>1</v>
      </c>
      <c r="J68" s="3">
        <f t="shared" si="7"/>
        <v>0</v>
      </c>
      <c r="K68" s="3">
        <f t="shared" si="7"/>
        <v>0</v>
      </c>
    </row>
    <row r="69" spans="1:13" x14ac:dyDescent="0.15">
      <c r="A69" t="s">
        <v>146</v>
      </c>
      <c r="B69" s="1">
        <v>21</v>
      </c>
      <c r="C69" s="1" t="str">
        <f t="shared" si="6"/>
        <v>15</v>
      </c>
      <c r="D69" s="3"/>
      <c r="E69" s="3"/>
      <c r="F69" s="3"/>
      <c r="G69" s="3">
        <f t="shared" si="7"/>
        <v>1</v>
      </c>
      <c r="H69" s="3">
        <f t="shared" si="7"/>
        <v>0</v>
      </c>
      <c r="I69" s="3">
        <f t="shared" si="7"/>
        <v>1</v>
      </c>
      <c r="J69" s="3">
        <f t="shared" si="7"/>
        <v>0</v>
      </c>
      <c r="K69" s="3">
        <f t="shared" si="7"/>
        <v>1</v>
      </c>
    </row>
    <row r="71" spans="1:13" x14ac:dyDescent="0.15">
      <c r="A71" t="s">
        <v>103</v>
      </c>
      <c r="B71" s="24">
        <v>4</v>
      </c>
      <c r="C71" t="s">
        <v>128</v>
      </c>
    </row>
    <row r="72" spans="1:13" ht="14.25" x14ac:dyDescent="0.15">
      <c r="A72" t="s">
        <v>104</v>
      </c>
      <c r="B72" s="24">
        <v>4</v>
      </c>
      <c r="C72" t="s">
        <v>128</v>
      </c>
      <c r="I72" s="25" t="s">
        <v>89</v>
      </c>
      <c r="J72">
        <v>425</v>
      </c>
      <c r="K72" s="1" t="str">
        <f>DEC2HEX(J72)</f>
        <v>1A9</v>
      </c>
      <c r="L72" t="s">
        <v>149</v>
      </c>
      <c r="M72" s="1">
        <f>HEX2DEC(L72)</f>
        <v>2332</v>
      </c>
    </row>
    <row r="73" spans="1:13" ht="14.25" x14ac:dyDescent="0.15">
      <c r="A73" t="s">
        <v>105</v>
      </c>
      <c r="B73" s="24">
        <v>4</v>
      </c>
      <c r="C73" t="s">
        <v>128</v>
      </c>
      <c r="I73" s="25" t="s">
        <v>90</v>
      </c>
      <c r="J73">
        <v>515</v>
      </c>
      <c r="K73" s="1" t="str">
        <f t="shared" ref="K73:K76" si="8">DEC2HEX(J73)</f>
        <v>203</v>
      </c>
      <c r="L73" s="34" t="s">
        <v>150</v>
      </c>
      <c r="M73" s="1">
        <f>HEX2DEC(L73)</f>
        <v>2020</v>
      </c>
    </row>
    <row r="74" spans="1:13" ht="14.25" x14ac:dyDescent="0.15">
      <c r="A74" t="s">
        <v>106</v>
      </c>
      <c r="B74" s="29">
        <v>17</v>
      </c>
      <c r="C74" t="s">
        <v>132</v>
      </c>
      <c r="I74" s="25" t="s">
        <v>91</v>
      </c>
      <c r="J74">
        <v>260</v>
      </c>
      <c r="K74" s="1" t="str">
        <f t="shared" si="8"/>
        <v>104</v>
      </c>
    </row>
    <row r="75" spans="1:13" ht="14.25" x14ac:dyDescent="0.15">
      <c r="A75" t="s">
        <v>107</v>
      </c>
      <c r="B75" s="29">
        <v>1</v>
      </c>
      <c r="C75" t="s">
        <v>131</v>
      </c>
      <c r="I75" s="26" t="s">
        <v>92</v>
      </c>
      <c r="J75">
        <v>310</v>
      </c>
      <c r="K75" s="1" t="str">
        <f t="shared" si="8"/>
        <v>136</v>
      </c>
    </row>
    <row r="76" spans="1:13" ht="14.25" x14ac:dyDescent="0.15">
      <c r="A76" t="s">
        <v>108</v>
      </c>
      <c r="B76" s="24">
        <v>4</v>
      </c>
      <c r="C76" t="s">
        <v>128</v>
      </c>
      <c r="I76" s="25" t="s">
        <v>93</v>
      </c>
      <c r="J76">
        <v>222</v>
      </c>
      <c r="K76" s="1" t="str">
        <f t="shared" si="8"/>
        <v>DE</v>
      </c>
    </row>
    <row r="77" spans="1:13" ht="14.25" x14ac:dyDescent="0.15">
      <c r="A77" t="s">
        <v>109</v>
      </c>
      <c r="B77" s="24">
        <v>4</v>
      </c>
      <c r="C77" t="s">
        <v>128</v>
      </c>
      <c r="I77" s="25" t="s">
        <v>94</v>
      </c>
      <c r="J77">
        <v>630</v>
      </c>
      <c r="K77" s="1" t="str">
        <f>DEC2HEX(J77)</f>
        <v>276</v>
      </c>
    </row>
    <row r="78" spans="1:13" ht="14.25" x14ac:dyDescent="0.15">
      <c r="A78" t="s">
        <v>110</v>
      </c>
      <c r="B78" s="24">
        <v>4</v>
      </c>
      <c r="C78" t="s">
        <v>128</v>
      </c>
      <c r="I78" s="25" t="s">
        <v>95</v>
      </c>
      <c r="J78">
        <v>26</v>
      </c>
      <c r="K78" s="1" t="str">
        <f>DEC2HEX(J78)</f>
        <v>1A</v>
      </c>
    </row>
    <row r="79" spans="1:13" ht="14.25" x14ac:dyDescent="0.15">
      <c r="A79" t="s">
        <v>111</v>
      </c>
      <c r="B79" s="24">
        <v>4</v>
      </c>
      <c r="C79" t="s">
        <v>128</v>
      </c>
      <c r="I79" s="25" t="s">
        <v>96</v>
      </c>
      <c r="J79">
        <v>19</v>
      </c>
      <c r="K79" s="1" t="str">
        <f>DEC2HEX(J79)</f>
        <v>13</v>
      </c>
    </row>
    <row r="80" spans="1:13" ht="14.25" x14ac:dyDescent="0.15">
      <c r="A80" t="s">
        <v>112</v>
      </c>
      <c r="B80" s="24">
        <v>4</v>
      </c>
      <c r="C80" t="s">
        <v>128</v>
      </c>
      <c r="I80" s="25" t="s">
        <v>97</v>
      </c>
      <c r="J80">
        <v>12</v>
      </c>
      <c r="K80" s="1" t="str">
        <f>DEC2HEX(J80)</f>
        <v>C</v>
      </c>
    </row>
    <row r="81" spans="1:16" ht="14.25" x14ac:dyDescent="0.15">
      <c r="A81" t="s">
        <v>113</v>
      </c>
      <c r="B81" s="24">
        <v>4</v>
      </c>
      <c r="C81" t="s">
        <v>128</v>
      </c>
      <c r="I81" s="25" t="s">
        <v>98</v>
      </c>
      <c r="J81">
        <v>10</v>
      </c>
      <c r="K81" s="1" t="str">
        <f>DEC2HEX(J81)</f>
        <v>A</v>
      </c>
    </row>
    <row r="82" spans="1:16" ht="14.25" x14ac:dyDescent="0.15">
      <c r="A82" t="s">
        <v>114</v>
      </c>
      <c r="B82" s="24">
        <v>4</v>
      </c>
      <c r="C82" t="s">
        <v>128</v>
      </c>
      <c r="I82" s="25" t="s">
        <v>99</v>
      </c>
    </row>
    <row r="83" spans="1:16" x14ac:dyDescent="0.15">
      <c r="A83" t="s">
        <v>115</v>
      </c>
      <c r="B83" s="24">
        <v>4</v>
      </c>
      <c r="C83" t="s">
        <v>128</v>
      </c>
      <c r="I83" s="1" t="s">
        <v>100</v>
      </c>
    </row>
    <row r="84" spans="1:16" x14ac:dyDescent="0.15">
      <c r="A84" t="s">
        <v>116</v>
      </c>
      <c r="B84" s="29">
        <v>20</v>
      </c>
      <c r="C84" t="s">
        <v>134</v>
      </c>
      <c r="I84" s="1" t="s">
        <v>101</v>
      </c>
      <c r="J84">
        <v>460</v>
      </c>
      <c r="K84" s="1" t="str">
        <f>DEC2HEX(J84)</f>
        <v>1CC</v>
      </c>
    </row>
    <row r="85" spans="1:16" x14ac:dyDescent="0.15">
      <c r="A85" t="s">
        <v>117</v>
      </c>
      <c r="B85" s="29">
        <v>20</v>
      </c>
      <c r="C85" t="s">
        <v>134</v>
      </c>
      <c r="I85" s="1" t="s">
        <v>102</v>
      </c>
    </row>
    <row r="86" spans="1:16" x14ac:dyDescent="0.15">
      <c r="A86" t="s">
        <v>118</v>
      </c>
      <c r="B86" s="24">
        <v>4</v>
      </c>
      <c r="C86" t="s">
        <v>128</v>
      </c>
    </row>
    <row r="87" spans="1:16" x14ac:dyDescent="0.15">
      <c r="A87" t="s">
        <v>119</v>
      </c>
      <c r="B87" s="24">
        <v>4</v>
      </c>
      <c r="C87" t="s">
        <v>128</v>
      </c>
    </row>
    <row r="88" spans="1:16" x14ac:dyDescent="0.15">
      <c r="A88" t="s">
        <v>120</v>
      </c>
      <c r="B88" s="24">
        <v>4</v>
      </c>
      <c r="C88" t="s">
        <v>128</v>
      </c>
    </row>
    <row r="93" spans="1:16" ht="28.5" customHeight="1" x14ac:dyDescent="0.15">
      <c r="B93" s="1"/>
      <c r="C93" s="1"/>
      <c r="D93" s="1"/>
      <c r="E93" s="1"/>
      <c r="F93" s="1"/>
      <c r="G93" s="1" t="s">
        <v>141</v>
      </c>
      <c r="H93" s="1" t="s">
        <v>140</v>
      </c>
      <c r="I93" s="19" t="s">
        <v>139</v>
      </c>
    </row>
    <row r="94" spans="1:16" ht="28.5" customHeight="1" x14ac:dyDescent="0.15">
      <c r="A94">
        <f t="shared" ref="A94:P94" si="9">2^(12-COLUMN())</f>
        <v>2048</v>
      </c>
      <c r="B94">
        <f t="shared" si="9"/>
        <v>1024</v>
      </c>
      <c r="C94">
        <f t="shared" si="9"/>
        <v>512</v>
      </c>
      <c r="D94">
        <f t="shared" si="9"/>
        <v>256</v>
      </c>
      <c r="E94">
        <f t="shared" si="9"/>
        <v>128</v>
      </c>
      <c r="F94">
        <f t="shared" si="9"/>
        <v>64</v>
      </c>
      <c r="G94">
        <f t="shared" si="9"/>
        <v>32</v>
      </c>
      <c r="H94">
        <f t="shared" si="9"/>
        <v>16</v>
      </c>
      <c r="I94">
        <f t="shared" si="9"/>
        <v>8</v>
      </c>
      <c r="J94">
        <f>2^(12-COLUMN())</f>
        <v>4</v>
      </c>
      <c r="K94">
        <f t="shared" ref="K94:P94" si="10">2^(12-COLUMN())</f>
        <v>2</v>
      </c>
      <c r="L94">
        <f t="shared" si="10"/>
        <v>1</v>
      </c>
      <c r="M94">
        <f t="shared" si="10"/>
        <v>0.5</v>
      </c>
      <c r="N94">
        <f t="shared" si="10"/>
        <v>0.25</v>
      </c>
      <c r="O94">
        <f t="shared" si="10"/>
        <v>0.125</v>
      </c>
      <c r="P94">
        <f t="shared" si="10"/>
        <v>6.25E-2</v>
      </c>
    </row>
    <row r="95" spans="1:16" x14ac:dyDescent="0.15">
      <c r="A95" s="31" t="s">
        <v>171</v>
      </c>
      <c r="B95" s="19">
        <v>0</v>
      </c>
      <c r="C95" s="1" t="str">
        <f t="shared" ref="C95:C99" si="11">DEC2HEX(B95)</f>
        <v>0</v>
      </c>
      <c r="F95" s="3"/>
      <c r="G95" s="3"/>
      <c r="H95" s="3"/>
      <c r="I95" s="3">
        <f>(MOD($B95,2^G$2)-MOD(MOD($B95,2^G$2),2^(G$2-1)))/2^(G$2-1)</f>
        <v>0</v>
      </c>
      <c r="J95" s="3">
        <f>(MOD($B95,2^H$2)-MOD(MOD($B95,2^H$2),2^(H$2-1)))/2^(H$2-1)</f>
        <v>0</v>
      </c>
      <c r="K95" s="36">
        <f>(MOD($B95,2^I$2)-MOD(MOD($B95,2^I$2),2^(I$2-1)))/2^(I$2-1)</f>
        <v>0</v>
      </c>
      <c r="L95" s="3">
        <f>(MOD($B95,2^J$2)-MOD(MOD($B95,2^J$2),2^(J$2-1)))/2^(J$2-1)</f>
        <v>0</v>
      </c>
      <c r="M95" s="3">
        <f>(MOD($B95,2^K$2)-MOD(MOD($B95,2^K$2),2^(K$2-1)))/2^(K$2-1)</f>
        <v>0</v>
      </c>
    </row>
    <row r="96" spans="1:16" x14ac:dyDescent="0.15">
      <c r="A96" s="27" t="s">
        <v>172</v>
      </c>
      <c r="B96" s="1">
        <v>4</v>
      </c>
      <c r="C96" s="1" t="str">
        <f t="shared" si="11"/>
        <v>4</v>
      </c>
      <c r="F96" s="3"/>
      <c r="G96" s="3"/>
      <c r="H96" s="3"/>
      <c r="I96" s="3">
        <f>(MOD($B96,2^G$2)-MOD(MOD($B96,2^G$2),2^(G$2-1)))/2^(G$2-1)</f>
        <v>0</v>
      </c>
      <c r="J96" s="37">
        <f>(MOD($B96,2^H$2)-MOD(MOD($B96,2^H$2),2^(H$2-1)))/2^(H$2-1)</f>
        <v>0</v>
      </c>
      <c r="K96" s="36">
        <f>(MOD($B96,2^I$2)-MOD(MOD($B96,2^I$2),2^(I$2-1)))/2^(I$2-1)</f>
        <v>1</v>
      </c>
      <c r="L96" s="3">
        <f>(MOD($B96,2^J$2)-MOD(MOD($B96,2^J$2),2^(J$2-1)))/2^(J$2-1)</f>
        <v>0</v>
      </c>
      <c r="M96" s="3">
        <f>(MOD($B96,2^K$2)-MOD(MOD($B96,2^K$2),2^(K$2-1)))/2^(K$2-1)</f>
        <v>0</v>
      </c>
    </row>
    <row r="97" spans="1:13" x14ac:dyDescent="0.15">
      <c r="A97" s="31" t="s">
        <v>173</v>
      </c>
      <c r="B97" s="1">
        <v>8</v>
      </c>
      <c r="C97" s="24" t="str">
        <f t="shared" si="11"/>
        <v>8</v>
      </c>
      <c r="F97" s="3"/>
      <c r="G97" s="3"/>
      <c r="H97" s="3"/>
      <c r="I97" s="3">
        <f>(MOD($B97,2^G$2)-MOD(MOD($B97,2^G$2),2^(G$2-1)))/2^(G$2-1)</f>
        <v>0</v>
      </c>
      <c r="J97" s="37">
        <f>(MOD($B97,2^H$2)-MOD(MOD($B97,2^H$2),2^(H$2-1)))/2^(H$2-1)</f>
        <v>1</v>
      </c>
      <c r="K97" s="3">
        <f>(MOD($B97,2^I$2)-MOD(MOD($B97,2^I$2),2^(I$2-1)))/2^(I$2-1)</f>
        <v>0</v>
      </c>
      <c r="L97" s="3">
        <f>(MOD($B97,2^J$2)-MOD(MOD($B97,2^J$2),2^(J$2-1)))/2^(J$2-1)</f>
        <v>0</v>
      </c>
      <c r="M97" s="3">
        <f>(MOD($B97,2^K$2)-MOD(MOD($B97,2^K$2),2^(K$2-1)))/2^(K$2-1)</f>
        <v>0</v>
      </c>
    </row>
    <row r="98" spans="1:13" x14ac:dyDescent="0.15">
      <c r="A98" s="31" t="s">
        <v>174</v>
      </c>
      <c r="B98" s="1">
        <v>12</v>
      </c>
      <c r="C98" s="24" t="str">
        <f t="shared" si="11"/>
        <v>C</v>
      </c>
      <c r="F98" s="3"/>
      <c r="G98" s="3"/>
      <c r="H98" s="3"/>
      <c r="I98" s="38">
        <f>(MOD($B98,2^G$2)-MOD(MOD($B98,2^G$2),2^(G$2-1)))/2^(G$2-1)</f>
        <v>0</v>
      </c>
      <c r="J98" s="3">
        <f>(MOD($B98,2^H$2)-MOD(MOD($B98,2^H$2),2^(H$2-1)))/2^(H$2-1)</f>
        <v>1</v>
      </c>
      <c r="K98" s="3">
        <f>(MOD($B98,2^I$2)-MOD(MOD($B98,2^I$2),2^(I$2-1)))/2^(I$2-1)</f>
        <v>1</v>
      </c>
      <c r="L98" s="3">
        <f>(MOD($B98,2^J$2)-MOD(MOD($B98,2^J$2),2^(J$2-1)))/2^(J$2-1)</f>
        <v>0</v>
      </c>
      <c r="M98" s="3">
        <f>(MOD($B98,2^K$2)-MOD(MOD($B98,2^K$2),2^(K$2-1)))/2^(K$2-1)</f>
        <v>0</v>
      </c>
    </row>
    <row r="99" spans="1:13" x14ac:dyDescent="0.15">
      <c r="A99" s="27" t="s">
        <v>175</v>
      </c>
      <c r="B99" s="1">
        <v>20</v>
      </c>
      <c r="C99" s="1" t="str">
        <f t="shared" si="11"/>
        <v>14</v>
      </c>
      <c r="F99" s="3"/>
      <c r="G99" s="3"/>
      <c r="H99" s="3"/>
      <c r="I99" s="38">
        <f>(MOD($B99,2^G$2)-MOD(MOD($B99,2^G$2),2^(G$2-1)))/2^(G$2-1)</f>
        <v>1</v>
      </c>
      <c r="J99" s="3">
        <f>(MOD($B99,2^H$2)-MOD(MOD($B99,2^H$2),2^(H$2-1)))/2^(H$2-1)</f>
        <v>0</v>
      </c>
      <c r="K99" s="3">
        <f>(MOD($B99,2^I$2)-MOD(MOD($B99,2^I$2),2^(I$2-1)))/2^(I$2-1)</f>
        <v>1</v>
      </c>
      <c r="L99" s="3">
        <f>(MOD($B99,2^J$2)-MOD(MOD($B99,2^J$2),2^(J$2-1)))/2^(J$2-1)</f>
        <v>0</v>
      </c>
      <c r="M99" s="3">
        <f>(MOD($B99,2^K$2)-MOD(MOD($B99,2^K$2),2^(K$2-1)))/2^(K$2-1)</f>
        <v>0</v>
      </c>
    </row>
    <row r="100" spans="1:13" x14ac:dyDescent="0.15">
      <c r="A100" s="32" t="s">
        <v>187</v>
      </c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1:13" x14ac:dyDescent="0.15">
      <c r="B101" s="39"/>
      <c r="C101" s="9" t="str">
        <f>DEC2HEX(2^9)</f>
        <v>200</v>
      </c>
      <c r="D101" s="31"/>
      <c r="E101" s="31"/>
      <c r="F101" s="31"/>
      <c r="G101" s="31"/>
      <c r="H101" s="31"/>
      <c r="I101" s="31"/>
      <c r="J101" s="31"/>
      <c r="K101" s="31"/>
      <c r="L101" s="31"/>
    </row>
    <row r="102" spans="1:13" x14ac:dyDescent="0.1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</row>
    <row r="103" spans="1:13" x14ac:dyDescent="0.1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1:13" x14ac:dyDescent="0.1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</row>
    <row r="105" spans="1:13" x14ac:dyDescent="0.15">
      <c r="A105" s="31"/>
      <c r="B105" s="31"/>
      <c r="C105" s="31"/>
      <c r="H105" s="31"/>
      <c r="I105" s="31"/>
      <c r="J105" s="31"/>
      <c r="K105" s="31"/>
      <c r="L105" s="31"/>
    </row>
    <row r="106" spans="1:13" x14ac:dyDescent="0.15">
      <c r="A106" s="31"/>
      <c r="B106" s="31"/>
      <c r="C106" s="31"/>
      <c r="H106" s="31"/>
      <c r="I106" s="31"/>
      <c r="J106" s="31"/>
      <c r="K106" s="31"/>
      <c r="L106" s="31"/>
    </row>
    <row r="107" spans="1:13" x14ac:dyDescent="0.15">
      <c r="A107" s="31"/>
      <c r="B107" s="31"/>
      <c r="C107" s="31"/>
      <c r="H107" s="31"/>
      <c r="I107" s="31"/>
      <c r="J107" s="31"/>
      <c r="K107" s="31"/>
      <c r="L107" s="31"/>
    </row>
    <row r="108" spans="1:13" x14ac:dyDescent="0.15">
      <c r="A108" s="31"/>
      <c r="B108" s="31"/>
      <c r="C108" s="31"/>
      <c r="H108" s="31"/>
      <c r="I108" s="31"/>
      <c r="J108" s="31"/>
      <c r="K108" s="31"/>
      <c r="L108" s="31"/>
    </row>
    <row r="109" spans="1:13" x14ac:dyDescent="0.15">
      <c r="A109" s="31"/>
      <c r="B109" s="31"/>
      <c r="C109" s="31"/>
      <c r="H109" s="31"/>
      <c r="I109" s="31"/>
      <c r="J109" s="31"/>
      <c r="K109" s="31"/>
      <c r="L109" s="31"/>
    </row>
    <row r="110" spans="1:13" x14ac:dyDescent="0.15">
      <c r="A110" s="31"/>
      <c r="B110" s="31"/>
      <c r="C110" s="31"/>
      <c r="H110" s="31"/>
      <c r="I110" s="31"/>
      <c r="J110" s="31"/>
      <c r="K110" s="31"/>
      <c r="L110" s="31"/>
    </row>
    <row r="111" spans="1:13" x14ac:dyDescent="0.15">
      <c r="A111" s="31"/>
      <c r="B111" s="31"/>
      <c r="C111" s="31"/>
      <c r="H111" s="31"/>
      <c r="I111" s="31"/>
      <c r="J111" s="31"/>
      <c r="K111" s="31"/>
      <c r="L111" s="31"/>
    </row>
    <row r="112" spans="1:13" x14ac:dyDescent="0.15">
      <c r="A112" s="31"/>
      <c r="B112" s="31"/>
      <c r="C112" s="31"/>
      <c r="H112" s="31"/>
      <c r="I112" s="31"/>
      <c r="J112" s="31"/>
      <c r="K112" s="31"/>
      <c r="L112" s="31"/>
    </row>
    <row r="113" spans="1:12" x14ac:dyDescent="0.15">
      <c r="A113" s="31"/>
      <c r="B113" s="31"/>
      <c r="C113" s="31"/>
      <c r="H113" s="31"/>
      <c r="I113" s="31"/>
      <c r="J113" s="31"/>
      <c r="K113" s="31"/>
      <c r="L113" s="31"/>
    </row>
    <row r="114" spans="1:12" x14ac:dyDescent="0.15">
      <c r="A114" s="31"/>
      <c r="B114" s="31"/>
      <c r="C114" s="31"/>
      <c r="H114" s="31"/>
      <c r="I114" s="31"/>
      <c r="J114" s="31"/>
      <c r="K114" s="31"/>
      <c r="L114" s="31"/>
    </row>
    <row r="115" spans="1:12" x14ac:dyDescent="0.15">
      <c r="A115" s="31"/>
    </row>
    <row r="116" spans="1:12" x14ac:dyDescent="0.15">
      <c r="A116" s="31"/>
    </row>
    <row r="123" spans="1:12" x14ac:dyDescent="0.15">
      <c r="D123" s="32" t="s">
        <v>143</v>
      </c>
      <c r="E123" s="31"/>
      <c r="F123" s="31" t="s">
        <v>144</v>
      </c>
      <c r="G123" s="31"/>
    </row>
    <row r="124" spans="1:12" x14ac:dyDescent="0.15">
      <c r="D124" s="33" t="s">
        <v>142</v>
      </c>
      <c r="E124" s="31"/>
      <c r="F124" s="31" t="str">
        <f>RIGHT(MID(D124,1,1)+MID(D124,2,1),1)&amp;RIGHT(MID(D124,3,1)+MID(D124,4,1),1)&amp;RIGHT(MID(D124,5,1)+MID(D124,6,1),1)&amp;RIGHT(MID(D124,7,1)+MID(D124,8,1),1)&amp;RIGHT(MID(D124,9,1)+MID(D124,10,1),1)&amp;RIGHT(MID(D124,11,1)+MID(D124,12,1),1)&amp;RIGHT(MID(D124,13,1)+MID(D124,14,1),1)&amp;MID(D124,1,1)</f>
        <v>84010473</v>
      </c>
      <c r="G124" s="31"/>
    </row>
    <row r="125" spans="1:12" x14ac:dyDescent="0.15">
      <c r="D125" s="33" t="s">
        <v>147</v>
      </c>
      <c r="E125" s="31"/>
      <c r="F125" s="31" t="str">
        <f>RIGHT(MID(D125,1,1)+MID(D125,2,1),1)&amp;RIGHT(MID(D125,3,1)+MID(D125,4,1),1)&amp;RIGHT(MID(D125,5,1)+MID(D125,6,1),1)&amp;RIGHT(MID(D125,7,1)+MID(D125,8,1),1)&amp;RIGHT(MID(D125,9,1)+MID(D125,10,1),1)&amp;RIGHT(MID(D125,11,1)+MID(D125,12,1),1)&amp;RIGHT(MID(D125,13,1)+MID(D125,14,1),1)&amp;MID(D125,1,1)</f>
        <v>83320013</v>
      </c>
      <c r="G125" s="31"/>
    </row>
    <row r="126" spans="1:12" x14ac:dyDescent="0.15">
      <c r="D126" s="33" t="s">
        <v>148</v>
      </c>
      <c r="E126" s="31"/>
      <c r="F126" s="31" t="str">
        <f>RIGHT(MID(D126,1,1)+MID(D126,2,1),1)&amp;RIGHT(MID(D126,3,1)+MID(D126,4,1),1)&amp;RIGHT(MID(D126,5,1)+MID(D126,6,1),1)&amp;RIGHT(MID(D126,7,1)+MID(D126,8,1),1)&amp;RIGHT(MID(D126,9,1)+MID(D126,10,1),1)&amp;RIGHT(MID(D126,11,1)+MID(D126,12,1),1)&amp;RIGHT(MID(D126,13,1)+MID(D126,14,1),1)&amp;MID(D126,1,1)</f>
        <v>83320013</v>
      </c>
      <c r="G126" s="31"/>
    </row>
    <row r="127" spans="1:12" x14ac:dyDescent="0.15">
      <c r="D127" s="31"/>
      <c r="E127" s="31"/>
      <c r="F127" s="31"/>
      <c r="G127" s="31"/>
    </row>
    <row r="128" spans="1:12" x14ac:dyDescent="0.15">
      <c r="D128" s="31"/>
      <c r="E128" s="31"/>
      <c r="F128" s="31"/>
      <c r="G128" s="31"/>
    </row>
    <row r="129" spans="4:7" x14ac:dyDescent="0.15">
      <c r="D129" s="31"/>
      <c r="E129" s="31"/>
      <c r="F129" s="31"/>
      <c r="G129" s="31"/>
    </row>
    <row r="130" spans="4:7" x14ac:dyDescent="0.15">
      <c r="D130" s="31" t="s">
        <v>151</v>
      </c>
      <c r="E130" s="31"/>
      <c r="F130" s="31"/>
      <c r="G130" s="31"/>
    </row>
    <row r="131" spans="4:7" x14ac:dyDescent="0.15">
      <c r="D131" s="31" t="s">
        <v>153</v>
      </c>
      <c r="F131" s="31" t="str">
        <f>MID(D131,2,1)&amp;MID(D131,1,1)&amp;"_"&amp;MID(D131,4,1)&amp;MID(D131,3,1)&amp;"_"&amp;MID(D131,6,1)&amp;MID(D131,5,1)&amp;"_"&amp;MID(D131,8,1)&amp;MID(D131,7,1)&amp;"_"&amp;MID(D131,10,1)&amp;MID(D131,9,1)&amp;"_"&amp;MID(D131,12,1)&amp;MID(D131,11,1)&amp;"_"&amp;MID(D131,14,1)&amp;MID(D131,13,1)&amp;"_0"&amp;MID(D131,15,1)</f>
        <v>0A_0A_0A_0A_0A_0A_0A_0B</v>
      </c>
      <c r="G131" s="31"/>
    </row>
    <row r="132" spans="4:7" x14ac:dyDescent="0.15">
      <c r="D132" s="33" t="s">
        <v>152</v>
      </c>
      <c r="E132" s="31"/>
      <c r="F132" s="31" t="str">
        <f t="shared" ref="F132" si="12">MID(D132,2,1)&amp;MID(D132,1,1)&amp;"_"&amp;MID(D132,4,1)&amp;MID(D132,3,1)&amp;"_"&amp;MID(D132,6,1)&amp;MID(D132,5,1)&amp;"_"&amp;MID(D132,8,1)&amp;MID(D132,7,1)&amp;"_"&amp;MID(D132,10,1)&amp;MID(D132,9,1)&amp;"_"&amp;MID(D132,12,1)&amp;MID(D132,11,1)&amp;"_"&amp;MID(D132,14,1)&amp;MID(D132,13,1)&amp;"_0"&amp;MID(D132,15,1)</f>
        <v>64_00_21_43_68_25_87_08</v>
      </c>
      <c r="G132" s="3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E16"/>
  <sheetViews>
    <sheetView workbookViewId="0">
      <selection activeCell="F21" sqref="F21"/>
    </sheetView>
  </sheetViews>
  <sheetFormatPr defaultRowHeight="13.5" x14ac:dyDescent="0.15"/>
  <sheetData>
    <row r="2" spans="2:5" x14ac:dyDescent="0.15">
      <c r="B2">
        <v>26</v>
      </c>
      <c r="C2">
        <f>HEX2DEC(B2)</f>
        <v>38</v>
      </c>
      <c r="E2" t="s">
        <v>156</v>
      </c>
    </row>
    <row r="3" spans="2:5" x14ac:dyDescent="0.15">
      <c r="B3">
        <v>27</v>
      </c>
      <c r="C3">
        <f t="shared" ref="C3:C5" si="0">HEX2DEC(B3)</f>
        <v>39</v>
      </c>
      <c r="E3" t="s">
        <v>157</v>
      </c>
    </row>
    <row r="4" spans="2:5" x14ac:dyDescent="0.15">
      <c r="B4">
        <v>28</v>
      </c>
      <c r="C4">
        <f t="shared" si="0"/>
        <v>40</v>
      </c>
      <c r="E4" t="s">
        <v>158</v>
      </c>
    </row>
    <row r="5" spans="2:5" x14ac:dyDescent="0.15">
      <c r="B5">
        <v>29</v>
      </c>
      <c r="C5">
        <f t="shared" si="0"/>
        <v>41</v>
      </c>
      <c r="E5" t="s">
        <v>159</v>
      </c>
    </row>
    <row r="6" spans="2:5" x14ac:dyDescent="0.15">
      <c r="E6" t="s">
        <v>160</v>
      </c>
    </row>
    <row r="7" spans="2:5" x14ac:dyDescent="0.15">
      <c r="E7" t="s">
        <v>161</v>
      </c>
    </row>
    <row r="8" spans="2:5" x14ac:dyDescent="0.15">
      <c r="E8" t="s">
        <v>162</v>
      </c>
    </row>
    <row r="9" spans="2:5" x14ac:dyDescent="0.15">
      <c r="E9" t="s">
        <v>163</v>
      </c>
    </row>
    <row r="10" spans="2:5" x14ac:dyDescent="0.15">
      <c r="E10" t="s">
        <v>164</v>
      </c>
    </row>
    <row r="11" spans="2:5" x14ac:dyDescent="0.15">
      <c r="E11" t="s">
        <v>165</v>
      </c>
    </row>
    <row r="12" spans="2:5" x14ac:dyDescent="0.15">
      <c r="E12" s="35" t="s">
        <v>166</v>
      </c>
    </row>
    <row r="13" spans="2:5" x14ac:dyDescent="0.15">
      <c r="E13" t="s">
        <v>167</v>
      </c>
    </row>
    <row r="14" spans="2:5" x14ac:dyDescent="0.15">
      <c r="E14" s="35" t="s">
        <v>168</v>
      </c>
    </row>
    <row r="15" spans="2:5" x14ac:dyDescent="0.15">
      <c r="E15" t="s">
        <v>169</v>
      </c>
    </row>
    <row r="16" spans="2:5" x14ac:dyDescent="0.15">
      <c r="E16" t="s">
        <v>170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F28" sqref="F28"/>
    </sheetView>
  </sheetViews>
  <sheetFormatPr defaultRowHeight="13.5" x14ac:dyDescent="0.15"/>
  <sheetData>
    <row r="2" spans="2:8" x14ac:dyDescent="0.15">
      <c r="B2" t="s">
        <v>178</v>
      </c>
    </row>
    <row r="4" spans="2:8" x14ac:dyDescent="0.15">
      <c r="B4" t="s">
        <v>176</v>
      </c>
      <c r="C4" t="s">
        <v>177</v>
      </c>
      <c r="D4" s="2">
        <f>SUM(E4:I4)</f>
        <v>21</v>
      </c>
      <c r="E4">
        <v>8</v>
      </c>
      <c r="F4">
        <v>8</v>
      </c>
      <c r="G4">
        <v>5</v>
      </c>
    </row>
    <row r="5" spans="2:8" x14ac:dyDescent="0.15">
      <c r="B5" t="s">
        <v>179</v>
      </c>
      <c r="C5" t="s">
        <v>183</v>
      </c>
      <c r="D5" s="2">
        <f t="shared" ref="D5:D7" si="0">SUM(E5:I5)</f>
        <v>22</v>
      </c>
      <c r="E5">
        <v>8</v>
      </c>
      <c r="F5">
        <v>8</v>
      </c>
      <c r="G5">
        <v>6</v>
      </c>
    </row>
    <row r="6" spans="2:8" x14ac:dyDescent="0.15">
      <c r="B6" t="s">
        <v>180</v>
      </c>
      <c r="C6" t="s">
        <v>184</v>
      </c>
      <c r="D6" s="2">
        <f t="shared" si="0"/>
        <v>23</v>
      </c>
      <c r="E6">
        <v>8</v>
      </c>
      <c r="F6">
        <v>8</v>
      </c>
      <c r="G6">
        <v>7</v>
      </c>
    </row>
    <row r="7" spans="2:8" x14ac:dyDescent="0.15">
      <c r="B7" t="s">
        <v>181</v>
      </c>
      <c r="C7" t="s">
        <v>185</v>
      </c>
      <c r="D7" s="2">
        <f t="shared" si="0"/>
        <v>24</v>
      </c>
      <c r="E7">
        <v>8</v>
      </c>
      <c r="F7">
        <v>8</v>
      </c>
      <c r="G7">
        <v>8</v>
      </c>
    </row>
    <row r="8" spans="2:8" x14ac:dyDescent="0.15">
      <c r="B8" t="s">
        <v>182</v>
      </c>
      <c r="C8" t="s">
        <v>186</v>
      </c>
      <c r="D8" s="2">
        <f>SUM(E8:I8)</f>
        <v>25</v>
      </c>
      <c r="E8">
        <v>8</v>
      </c>
      <c r="F8">
        <v>8</v>
      </c>
      <c r="G8">
        <v>8</v>
      </c>
      <c r="H8">
        <v>1</v>
      </c>
    </row>
    <row r="21" spans="5:5" x14ac:dyDescent="0.15">
      <c r="E21">
        <f>2099-1980</f>
        <v>119</v>
      </c>
    </row>
    <row r="22" spans="5:5" x14ac:dyDescent="0.15">
      <c r="E22">
        <f>5859-5740</f>
        <v>119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lcd4bit</vt:lpstr>
      <vt:lpstr>led8bit</vt:lpstr>
      <vt:lpstr>Binary</vt:lpstr>
      <vt:lpstr>week</vt:lpstr>
      <vt:lpstr>simlock</vt:lpstr>
      <vt:lpstr>band</vt:lpstr>
      <vt:lpstr>engKey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seefs</cp:lastModifiedBy>
  <dcterms:created xsi:type="dcterms:W3CDTF">2006-09-16T00:00:00Z</dcterms:created>
  <dcterms:modified xsi:type="dcterms:W3CDTF">2023-03-25T04:49:41Z</dcterms:modified>
</cp:coreProperties>
</file>