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RGB16" sheetId="9" r:id="rId1"/>
    <sheet name="GRAY" sheetId="11" r:id="rId2"/>
    <sheet name="BIT2" sheetId="12" r:id="rId3"/>
  </sheets>
  <calcPr calcId="152511"/>
</workbook>
</file>

<file path=xl/calcChain.xml><?xml version="1.0" encoding="utf-8"?>
<calcChain xmlns="http://schemas.openxmlformats.org/spreadsheetml/2006/main">
  <c r="Q11" i="9" l="1"/>
  <c r="Q9" i="9"/>
  <c r="Q10" i="9"/>
  <c r="Q8" i="9"/>
  <c r="F31" i="9"/>
  <c r="F32" i="9"/>
  <c r="M33" i="9"/>
  <c r="M34" i="9"/>
  <c r="M12" i="9"/>
  <c r="M32" i="9"/>
  <c r="J12" i="9"/>
  <c r="K12" i="9"/>
  <c r="L12" i="9"/>
  <c r="Q5" i="9"/>
  <c r="Q6" i="9"/>
  <c r="Q4" i="9"/>
  <c r="M18" i="9" l="1"/>
  <c r="N18" i="9"/>
  <c r="F21" i="9"/>
  <c r="F22" i="9"/>
  <c r="F23" i="9"/>
  <c r="F24" i="9"/>
  <c r="F25" i="9"/>
  <c r="F26" i="9"/>
  <c r="F27" i="9"/>
  <c r="F28" i="9"/>
  <c r="F29" i="9"/>
  <c r="F20" i="9"/>
  <c r="F12" i="9" l="1"/>
  <c r="F11" i="9"/>
  <c r="F10" i="9"/>
  <c r="F9" i="9"/>
  <c r="F8" i="9"/>
  <c r="F7" i="9"/>
  <c r="F6" i="9"/>
  <c r="F4" i="9"/>
  <c r="F3" i="9"/>
  <c r="F5" i="9"/>
  <c r="I31" i="9"/>
  <c r="M31" i="9"/>
  <c r="N31" i="9"/>
  <c r="B12" i="9" l="1"/>
  <c r="C12" i="9"/>
  <c r="D12" i="9"/>
  <c r="E12" i="9"/>
  <c r="N25" i="9"/>
  <c r="N26" i="9"/>
  <c r="N27" i="9"/>
  <c r="N28" i="9"/>
  <c r="N29" i="9"/>
  <c r="N30" i="9"/>
  <c r="N24" i="9"/>
  <c r="M25" i="9"/>
  <c r="M26" i="9"/>
  <c r="M27" i="9"/>
  <c r="M28" i="9"/>
  <c r="M29" i="9"/>
  <c r="M30" i="9"/>
  <c r="M24" i="9"/>
  <c r="I25" i="9"/>
  <c r="I26" i="9"/>
  <c r="I27" i="9"/>
  <c r="I28" i="9"/>
  <c r="I29" i="9"/>
  <c r="I30" i="9"/>
  <c r="I24" i="9"/>
  <c r="A29" i="9" l="1"/>
  <c r="C29" i="9" s="1"/>
  <c r="A21" i="9"/>
  <c r="C21" i="9" s="1"/>
  <c r="A22" i="9"/>
  <c r="D22" i="9" s="1"/>
  <c r="A23" i="9"/>
  <c r="E23" i="9" s="1"/>
  <c r="A24" i="9"/>
  <c r="E24" i="9" s="1"/>
  <c r="A25" i="9"/>
  <c r="C25" i="9" s="1"/>
  <c r="A26" i="9"/>
  <c r="E26" i="9" s="1"/>
  <c r="A27" i="9"/>
  <c r="E27" i="9" s="1"/>
  <c r="A28" i="9"/>
  <c r="C28" i="9" s="1"/>
  <c r="A20" i="9"/>
  <c r="C20" i="9" s="1"/>
  <c r="E21" i="9" l="1"/>
  <c r="D21" i="9"/>
  <c r="C23" i="9"/>
  <c r="E29" i="9"/>
  <c r="D23" i="9"/>
  <c r="D29" i="9"/>
  <c r="D25" i="9"/>
  <c r="E25" i="9"/>
  <c r="C26" i="9"/>
  <c r="C24" i="9"/>
  <c r="D26" i="9"/>
  <c r="C22" i="9"/>
  <c r="E22" i="9"/>
  <c r="D24" i="9"/>
  <c r="D28" i="9"/>
  <c r="E28" i="9"/>
  <c r="C27" i="9"/>
  <c r="D27" i="9"/>
  <c r="D20" i="9"/>
  <c r="E20" i="9"/>
  <c r="B11" i="9" l="1"/>
  <c r="C11" i="9"/>
  <c r="D11" i="9"/>
  <c r="E11" i="9"/>
  <c r="J16" i="9" l="1"/>
  <c r="K16" i="9"/>
  <c r="L16" i="9"/>
  <c r="J17" i="9"/>
  <c r="N17" i="9" s="1"/>
  <c r="K17" i="9"/>
  <c r="L17" i="9"/>
  <c r="N16" i="9" l="1"/>
  <c r="M17" i="9"/>
  <c r="M16" i="9"/>
  <c r="J15" i="9"/>
  <c r="K15" i="9"/>
  <c r="L15" i="9"/>
  <c r="N15" i="9" s="1"/>
  <c r="J14" i="9"/>
  <c r="K14" i="9"/>
  <c r="L14" i="9"/>
  <c r="J13" i="9"/>
  <c r="K13" i="9"/>
  <c r="L13" i="9"/>
  <c r="D16" i="12"/>
  <c r="D15" i="12"/>
  <c r="D14" i="12"/>
  <c r="D13" i="12"/>
  <c r="D7" i="12"/>
  <c r="D8" i="12"/>
  <c r="D9" i="12"/>
  <c r="D10" i="12"/>
  <c r="D11" i="12"/>
  <c r="D6" i="12"/>
  <c r="C8" i="12"/>
  <c r="C9" i="12"/>
  <c r="C10" i="12"/>
  <c r="C11" i="12"/>
  <c r="C7" i="12"/>
  <c r="C4" i="12"/>
  <c r="J5" i="9"/>
  <c r="K5" i="9"/>
  <c r="L5" i="9"/>
  <c r="J6" i="9"/>
  <c r="K6" i="9"/>
  <c r="L6" i="9"/>
  <c r="J7" i="9"/>
  <c r="K7" i="9"/>
  <c r="L7" i="9"/>
  <c r="J8" i="9"/>
  <c r="K8" i="9"/>
  <c r="L8" i="9"/>
  <c r="J9" i="9"/>
  <c r="K9" i="9"/>
  <c r="L9" i="9"/>
  <c r="J10" i="9"/>
  <c r="K10" i="9"/>
  <c r="L10" i="9"/>
  <c r="J11" i="9"/>
  <c r="K11" i="9"/>
  <c r="L11" i="9"/>
  <c r="J4" i="9"/>
  <c r="L4" i="9"/>
  <c r="K4" i="9"/>
  <c r="E23" i="11"/>
  <c r="E22" i="11"/>
  <c r="E21" i="11"/>
  <c r="E15" i="11"/>
  <c r="F15" i="11"/>
  <c r="E16" i="11"/>
  <c r="F16" i="11"/>
  <c r="E17" i="11"/>
  <c r="F17" i="11"/>
  <c r="E20" i="11"/>
  <c r="F2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/>
  <c r="F14" i="11"/>
  <c r="B15" i="11"/>
  <c r="B16" i="11"/>
  <c r="B17" i="11"/>
  <c r="B18" i="11"/>
  <c r="E18" i="11"/>
  <c r="F18" i="11"/>
  <c r="B19" i="11"/>
  <c r="E19" i="11"/>
  <c r="F19" i="11"/>
  <c r="B20" i="11"/>
  <c r="B5" i="11"/>
  <c r="B3" i="11"/>
  <c r="C3" i="11"/>
  <c r="D3" i="11"/>
  <c r="E10" i="11"/>
  <c r="F10" i="11"/>
  <c r="D2" i="11"/>
  <c r="E2" i="11"/>
  <c r="C2" i="11"/>
  <c r="B2" i="11"/>
  <c r="D4" i="11"/>
  <c r="C4" i="11"/>
  <c r="E3" i="11"/>
  <c r="E7" i="11"/>
  <c r="F7" i="11"/>
  <c r="E11" i="11"/>
  <c r="F11" i="11"/>
  <c r="E4" i="11"/>
  <c r="F4" i="11"/>
  <c r="E9" i="11"/>
  <c r="F9" i="11"/>
  <c r="E6" i="11"/>
  <c r="F6" i="11"/>
  <c r="E8" i="11"/>
  <c r="F8" i="11"/>
  <c r="E12" i="11"/>
  <c r="F12" i="11"/>
  <c r="E5" i="11"/>
  <c r="F5" i="11"/>
  <c r="E13" i="11"/>
  <c r="F13" i="11"/>
  <c r="B4" i="9"/>
  <c r="B5" i="9"/>
  <c r="B6" i="9"/>
  <c r="B7" i="9"/>
  <c r="B8" i="9"/>
  <c r="B9" i="9"/>
  <c r="B10" i="9"/>
  <c r="B3" i="9"/>
  <c r="C10" i="9"/>
  <c r="D10" i="9"/>
  <c r="E10" i="9"/>
  <c r="C9" i="9"/>
  <c r="D9" i="9"/>
  <c r="E9" i="9"/>
  <c r="E4" i="9"/>
  <c r="E5" i="9"/>
  <c r="E6" i="9"/>
  <c r="E7" i="9"/>
  <c r="E8" i="9"/>
  <c r="E3" i="9"/>
  <c r="C4" i="9"/>
  <c r="D4" i="9"/>
  <c r="C5" i="9"/>
  <c r="D5" i="9"/>
  <c r="C6" i="9"/>
  <c r="D6" i="9"/>
  <c r="C7" i="9"/>
  <c r="D7" i="9"/>
  <c r="C8" i="9"/>
  <c r="D8" i="9"/>
  <c r="D3" i="9"/>
  <c r="C3" i="9"/>
  <c r="M9" i="9" l="1"/>
  <c r="M13" i="9"/>
  <c r="M15" i="9"/>
  <c r="N13" i="9"/>
  <c r="N14" i="9"/>
  <c r="M8" i="9"/>
  <c r="N11" i="9"/>
  <c r="N5" i="9"/>
  <c r="N12" i="9"/>
  <c r="M7" i="9"/>
  <c r="M10" i="9"/>
  <c r="M11" i="9"/>
  <c r="N7" i="9"/>
  <c r="M14" i="9"/>
  <c r="N6" i="9"/>
  <c r="N9" i="9"/>
  <c r="M5" i="9"/>
  <c r="N10" i="9"/>
  <c r="N8" i="9"/>
  <c r="N4" i="9"/>
  <c r="M4" i="9"/>
  <c r="M6" i="9"/>
</calcChain>
</file>

<file path=xl/sharedStrings.xml><?xml version="1.0" encoding="utf-8"?>
<sst xmlns="http://schemas.openxmlformats.org/spreadsheetml/2006/main" count="61" uniqueCount="50">
  <si>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</si>
  <si>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</si>
  <si>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</si>
  <si>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</si>
  <si>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</si>
  <si>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ffff</t>
    <phoneticPr fontId="1" type="noConversion"/>
  </si>
  <si>
    <t>ef1d</t>
    <phoneticPr fontId="1" type="noConversion"/>
  </si>
  <si>
    <t>ffffff</t>
    <phoneticPr fontId="1" type="noConversion"/>
  </si>
  <si>
    <t>24-&gt;16</t>
    <phoneticPr fontId="1" type="noConversion"/>
  </si>
  <si>
    <t>输入</t>
    <phoneticPr fontId="1" type="noConversion"/>
  </si>
  <si>
    <t>ff</t>
    <phoneticPr fontId="1" type="noConversion"/>
  </si>
  <si>
    <t>#008B45</t>
    <phoneticPr fontId="1" type="noConversion"/>
  </si>
  <si>
    <t>#00E5EE</t>
    <phoneticPr fontId="1" type="noConversion"/>
  </si>
  <si>
    <t>c-R</t>
    <phoneticPr fontId="1" type="noConversion"/>
  </si>
  <si>
    <t>c-G</t>
    <phoneticPr fontId="1" type="noConversion"/>
  </si>
  <si>
    <t>c-B</t>
    <phoneticPr fontId="1" type="noConversion"/>
  </si>
  <si>
    <t>黑</t>
    <phoneticPr fontId="1" type="noConversion"/>
  </si>
  <si>
    <t>#FFFFFF</t>
  </si>
  <si>
    <t>#000000</t>
    <phoneticPr fontId="1" type="noConversion"/>
  </si>
  <si>
    <t>#FF0000</t>
  </si>
  <si>
    <t>#FFFF00</t>
  </si>
  <si>
    <t>#00FF00</t>
  </si>
  <si>
    <t>#00FFFF</t>
  </si>
  <si>
    <t>#0000FF</t>
  </si>
  <si>
    <t>#333333</t>
    <phoneticPr fontId="1" type="noConversion"/>
  </si>
  <si>
    <t>#666666</t>
    <phoneticPr fontId="1" type="noConversion"/>
  </si>
  <si>
    <t>16位 转 24位</t>
    <phoneticPr fontId="1" type="noConversion"/>
  </si>
  <si>
    <t>c-R</t>
    <phoneticPr fontId="1" type="noConversion"/>
  </si>
  <si>
    <t>c-G</t>
    <phoneticPr fontId="1" type="noConversion"/>
  </si>
  <si>
    <t>c-B</t>
    <phoneticPr fontId="1" type="noConversion"/>
  </si>
  <si>
    <t>输入</t>
    <phoneticPr fontId="1" type="noConversion"/>
  </si>
  <si>
    <t>输出</t>
    <phoneticPr fontId="1" type="noConversion"/>
  </si>
  <si>
    <t>16进制</t>
    <phoneticPr fontId="1" type="noConversion"/>
  </si>
  <si>
    <t>10进制</t>
    <phoneticPr fontId="1" type="noConversion"/>
  </si>
  <si>
    <t>24位 转 16位</t>
    <phoneticPr fontId="1" type="noConversion"/>
  </si>
  <si>
    <t>白</t>
    <phoneticPr fontId="1" type="noConversion"/>
  </si>
  <si>
    <t>红</t>
    <phoneticPr fontId="1" type="noConversion"/>
  </si>
  <si>
    <t>黄</t>
    <phoneticPr fontId="1" type="noConversion"/>
  </si>
  <si>
    <t>绿</t>
    <phoneticPr fontId="1" type="noConversion"/>
  </si>
  <si>
    <t>青</t>
    <phoneticPr fontId="1" type="noConversion"/>
  </si>
  <si>
    <t>蓝</t>
    <phoneticPr fontId="1" type="noConversion"/>
  </si>
  <si>
    <t>c-R</t>
    <phoneticPr fontId="1" type="noConversion"/>
  </si>
  <si>
    <t>c-G</t>
    <phoneticPr fontId="1" type="noConversion"/>
  </si>
  <si>
    <t>c-B</t>
    <phoneticPr fontId="1" type="noConversion"/>
  </si>
  <si>
    <t>#080c08</t>
    <phoneticPr fontId="1" type="noConversion"/>
  </si>
  <si>
    <t>#E9F0ED</t>
    <phoneticPr fontId="1" type="noConversion"/>
  </si>
  <si>
    <t>E6</t>
    <phoneticPr fontId="1" type="noConversion"/>
  </si>
  <si>
    <t>F2</t>
    <phoneticPr fontId="1" type="noConversion"/>
  </si>
  <si>
    <t>E6</t>
    <phoneticPr fontId="1" type="noConversion"/>
  </si>
  <si>
    <t>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</si>
</sst>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 tint="0.499984740745262"/>
      <name val="宋体"/>
      <family val="2"/>
      <scheme val="minor"/>
    </font>
    <font>
      <sz val="10"/>
      <color theme="1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b/>
      <sz val="10"/>
      <color theme="9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2" fillId="3" borderId="0" xfId="0" applyFon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0" fontId="4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5" fillId="7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pane ySplit="1" topLeftCell="A2" activePane="bottomLeft" state="frozen"/>
      <selection pane="bottomLeft" activeCell="P11" sqref="P11"/>
    </sheetView>
  </sheetViews>
  <sheetFormatPr defaultRowHeight="13.5" x14ac:dyDescent="0.15"/>
  <cols>
    <col min="2" max="2" width="10.375" style="1" customWidth="1"/>
    <col min="3" max="3" width="8.875" style="1"/>
    <col min="4" max="5" width="6.375" style="1" customWidth="1"/>
    <col min="6" max="6" width="15.625" style="1" customWidth="1"/>
    <col min="7" max="7" width="8.875" style="1"/>
    <col min="8" max="11" width="9.25" style="1" customWidth="1"/>
    <col min="12" max="12" width="6.375" style="1" customWidth="1"/>
    <col min="13" max="13" width="7.75" customWidth="1"/>
    <col min="15" max="15" width="11.5" customWidth="1"/>
  </cols>
  <sheetData>
    <row r="1" spans="1:17" ht="13.9" customHeight="1" x14ac:dyDescent="0.15">
      <c r="A1" s="12"/>
      <c r="B1" s="12"/>
      <c r="C1" s="12" t="s">
        <v>26</v>
      </c>
      <c r="D1" s="12"/>
      <c r="E1" s="12"/>
      <c r="F1" s="12"/>
      <c r="H1" s="12"/>
      <c r="I1" s="12"/>
      <c r="J1" s="12"/>
      <c r="K1" s="12" t="s">
        <v>34</v>
      </c>
      <c r="L1" s="12"/>
      <c r="M1" s="13"/>
      <c r="N1" s="13"/>
    </row>
    <row r="2" spans="1:17" x14ac:dyDescent="0.15">
      <c r="A2" s="15" t="s">
        <v>30</v>
      </c>
      <c r="B2" s="9" t="s">
        <v>33</v>
      </c>
      <c r="C2" s="9" t="s">
        <v>27</v>
      </c>
      <c r="D2" s="9" t="s">
        <v>28</v>
      </c>
      <c r="E2" s="9" t="s">
        <v>29</v>
      </c>
      <c r="F2" s="15" t="s">
        <v>31</v>
      </c>
      <c r="I2" s="5" t="s">
        <v>9</v>
      </c>
      <c r="M2" s="4" t="s">
        <v>8</v>
      </c>
      <c r="N2" s="1"/>
    </row>
    <row r="3" spans="1:17" x14ac:dyDescent="0.15">
      <c r="A3" s="9">
        <v>8410</v>
      </c>
      <c r="B3" s="14">
        <f>HEX2DEC(A3)</f>
        <v>33808</v>
      </c>
      <c r="C3" s="1">
        <f t="shared" ref="C3:C12" si="0">INT(HEX2DEC($A3)/HEX2DEC(800))</f>
        <v>16</v>
      </c>
      <c r="D3" s="1">
        <f t="shared" ref="D3:D12" si="1">INT((HEX2DEC($A3)-INT(HEX2DEC($A3)/HEX2DEC(800))*HEX2DEC(800))/HEX2DEC(20))</f>
        <v>32</v>
      </c>
      <c r="E3" s="1">
        <f t="shared" ref="E3:E12" si="2">(HEX2DEC($A3)-INT(HEX2DEC($A3)/HEX2DEC(800))*HEX2DEC(800)-INT((HEX2DEC($A3)-INT(HEX2DEC($A3)/HEX2DEC(800))*HEX2DEC(800))/HEX2DEC(20))*HEX2DEC(20))</f>
        <v>16</v>
      </c>
      <c r="F3" s="6" t="str">
        <f t="shared" ref="F3:F4" si="3">"#"&amp;DEC2HEX(C3*2^3+7*C3/31)&amp;"_"&amp;DEC2HEX(D3*2^2+3*D3/63)&amp;"_"&amp;DEC2HEX(E3*2^3+7*E3/31)</f>
        <v>#83_81_83</v>
      </c>
      <c r="H3" s="7"/>
      <c r="I3" s="15" t="s">
        <v>9</v>
      </c>
      <c r="J3" s="2" t="s">
        <v>13</v>
      </c>
      <c r="K3" s="2" t="s">
        <v>14</v>
      </c>
      <c r="L3" s="2" t="s">
        <v>15</v>
      </c>
      <c r="M3" s="15" t="s">
        <v>31</v>
      </c>
      <c r="N3" s="9" t="s">
        <v>33</v>
      </c>
    </row>
    <row r="4" spans="1:17" x14ac:dyDescent="0.15">
      <c r="A4" s="9" t="s">
        <v>3</v>
      </c>
      <c r="B4" s="14">
        <f t="shared" ref="B4:B10" si="4">HEX2DEC(A4)</f>
        <v>61440</v>
      </c>
      <c r="C4" s="8">
        <f t="shared" si="0"/>
        <v>30</v>
      </c>
      <c r="D4" s="8">
        <f t="shared" si="1"/>
        <v>0</v>
      </c>
      <c r="E4" s="8">
        <f t="shared" si="2"/>
        <v>0</v>
      </c>
      <c r="F4" s="6" t="str">
        <f t="shared" si="3"/>
        <v>#F6_0_0</v>
      </c>
      <c r="H4" s="14" t="s">
        <v>16</v>
      </c>
      <c r="I4" s="9" t="s">
        <v>18</v>
      </c>
      <c r="J4" s="1">
        <f>INT(HEX2DEC(LEFT(RIGHT($I4,6),2))/2^3)</f>
        <v>0</v>
      </c>
      <c r="K4" s="1">
        <f>INT(HEX2DEC(MID(RIGHT($I4,6),3,2))/2^2)</f>
        <v>0</v>
      </c>
      <c r="L4" s="1">
        <f>INT(HEX2DEC(RIGHT(RIGHT($I4,6),2))/2^3)</f>
        <v>0</v>
      </c>
      <c r="M4" s="6" t="str">
        <f t="shared" ref="M4:M13" si="5">DEC2HEX(J4*2^11+K4*2^5+L4)</f>
        <v>0</v>
      </c>
      <c r="N4" s="14">
        <f t="shared" ref="N4:N5" si="6">+J4*2^11+K4*2^5+L4</f>
        <v>0</v>
      </c>
      <c r="P4">
        <v>233</v>
      </c>
      <c r="Q4" t="str">
        <f>DEC2HEX(P4)</f>
        <v>E9</v>
      </c>
    </row>
    <row r="5" spans="1:17" x14ac:dyDescent="0.15">
      <c r="A5" s="9" t="s">
        <v>5</v>
      </c>
      <c r="B5" s="14">
        <f t="shared" si="4"/>
        <v>65535</v>
      </c>
      <c r="C5" s="8">
        <f t="shared" si="0"/>
        <v>31</v>
      </c>
      <c r="D5" s="8">
        <f t="shared" si="1"/>
        <v>63</v>
      </c>
      <c r="E5" s="8">
        <f t="shared" si="2"/>
        <v>31</v>
      </c>
      <c r="F5" s="6" t="str">
        <f>"#"&amp;DEC2HEX(C5*2^3+7*C5/31)&amp;"_"&amp;DEC2HEX(D5*2^2+3*D5/63)&amp;"_"&amp;DEC2HEX(E5*2^3+7*E5/31)</f>
        <v>#FF_FF_FF</v>
      </c>
      <c r="H5" s="14" t="s">
        <v>35</v>
      </c>
      <c r="I5" s="9" t="s">
        <v>17</v>
      </c>
      <c r="J5" s="1">
        <f t="shared" ref="J5:J18" si="7">INT(HEX2DEC(LEFT(RIGHT($I5,6),2))/2^3)</f>
        <v>31</v>
      </c>
      <c r="K5" s="1">
        <f t="shared" ref="K5:K18" si="8">INT(HEX2DEC(MID(RIGHT($I5,6),3,2))/2^2)</f>
        <v>63</v>
      </c>
      <c r="L5" s="1">
        <f t="shared" ref="L5:L18" si="9">INT(HEX2DEC(RIGHT(RIGHT($I5,6),2))/2^3)</f>
        <v>31</v>
      </c>
      <c r="M5" s="6" t="str">
        <f t="shared" si="5"/>
        <v>FFFF</v>
      </c>
      <c r="N5" s="14">
        <f t="shared" si="6"/>
        <v>65535</v>
      </c>
      <c r="P5">
        <v>240</v>
      </c>
      <c r="Q5" t="str">
        <f t="shared" ref="Q5:Q8" si="10">DEC2HEX(P5)</f>
        <v>F0</v>
      </c>
    </row>
    <row r="6" spans="1:17" x14ac:dyDescent="0.15">
      <c r="A6" s="9">
        <v>700</v>
      </c>
      <c r="B6" s="14">
        <f t="shared" si="4"/>
        <v>1792</v>
      </c>
      <c r="C6" s="8">
        <f t="shared" si="0"/>
        <v>0</v>
      </c>
      <c r="D6" s="8">
        <f t="shared" si="1"/>
        <v>56</v>
      </c>
      <c r="E6" s="8">
        <f t="shared" si="2"/>
        <v>0</v>
      </c>
      <c r="F6" s="6" t="str">
        <f t="shared" ref="F6:F12" si="11">"#"&amp;DEC2HEX(C6*2^3+7*C6/31)&amp;"_"&amp;DEC2HEX(D6*2^2+3*D6/63)&amp;"_"&amp;DEC2HEX(E6*2^3+7*E6/31)</f>
        <v>#0_E2_0</v>
      </c>
      <c r="H6" s="14" t="s">
        <v>36</v>
      </c>
      <c r="I6" s="9" t="s">
        <v>19</v>
      </c>
      <c r="J6" s="1">
        <f t="shared" si="7"/>
        <v>31</v>
      </c>
      <c r="K6" s="1">
        <f t="shared" si="8"/>
        <v>0</v>
      </c>
      <c r="L6" s="1">
        <f t="shared" si="9"/>
        <v>0</v>
      </c>
      <c r="M6" s="6" t="str">
        <f t="shared" si="5"/>
        <v>F800</v>
      </c>
      <c r="N6" s="14">
        <f>+J6*2^11+K6*2^5+L6</f>
        <v>63488</v>
      </c>
      <c r="P6">
        <v>237</v>
      </c>
      <c r="Q6" t="str">
        <f t="shared" si="10"/>
        <v>ED</v>
      </c>
    </row>
    <row r="7" spans="1:17" x14ac:dyDescent="0.15">
      <c r="A7" s="9" t="s">
        <v>4</v>
      </c>
      <c r="B7" s="14">
        <f t="shared" si="4"/>
        <v>224</v>
      </c>
      <c r="C7" s="8">
        <f t="shared" si="0"/>
        <v>0</v>
      </c>
      <c r="D7" s="8">
        <f t="shared" si="1"/>
        <v>7</v>
      </c>
      <c r="E7" s="8">
        <f t="shared" si="2"/>
        <v>0</v>
      </c>
      <c r="F7" s="6" t="str">
        <f t="shared" si="11"/>
        <v>#0_1C_0</v>
      </c>
      <c r="H7" s="14" t="s">
        <v>37</v>
      </c>
      <c r="I7" s="9" t="s">
        <v>20</v>
      </c>
      <c r="J7" s="1">
        <f t="shared" si="7"/>
        <v>31</v>
      </c>
      <c r="K7" s="1">
        <f t="shared" si="8"/>
        <v>63</v>
      </c>
      <c r="L7" s="1">
        <f t="shared" si="9"/>
        <v>0</v>
      </c>
      <c r="M7" s="6" t="str">
        <f t="shared" si="5"/>
        <v>FFE0</v>
      </c>
      <c r="N7" s="14">
        <f t="shared" ref="N7:N14" si="12">+J7*2^11+K7*2^5+L7</f>
        <v>65504</v>
      </c>
    </row>
    <row r="8" spans="1:17" x14ac:dyDescent="0.15">
      <c r="A8" s="9">
        <v>40</v>
      </c>
      <c r="B8" s="14">
        <f>HEX2DEC(A8)</f>
        <v>64</v>
      </c>
      <c r="C8" s="8">
        <f t="shared" si="0"/>
        <v>0</v>
      </c>
      <c r="D8" s="8">
        <f t="shared" si="1"/>
        <v>2</v>
      </c>
      <c r="E8" s="8">
        <f t="shared" si="2"/>
        <v>0</v>
      </c>
      <c r="F8" s="6" t="str">
        <f t="shared" si="11"/>
        <v>#0_8_0</v>
      </c>
      <c r="H8" s="14" t="s">
        <v>38</v>
      </c>
      <c r="I8" s="9" t="s">
        <v>21</v>
      </c>
      <c r="J8" s="1">
        <f t="shared" si="7"/>
        <v>0</v>
      </c>
      <c r="K8" s="1">
        <f t="shared" si="8"/>
        <v>63</v>
      </c>
      <c r="L8" s="1">
        <f t="shared" si="9"/>
        <v>0</v>
      </c>
      <c r="M8" s="6" t="str">
        <f t="shared" si="5"/>
        <v>7E0</v>
      </c>
      <c r="N8" s="14">
        <f t="shared" si="12"/>
        <v>2016</v>
      </c>
      <c r="P8" t="s">
        <v>46</v>
      </c>
      <c r="Q8">
        <f>HEX2DEC(P8)</f>
        <v>230</v>
      </c>
    </row>
    <row r="9" spans="1:17" x14ac:dyDescent="0.15">
      <c r="A9" s="9" t="s">
        <v>6</v>
      </c>
      <c r="B9" s="14">
        <f t="shared" si="4"/>
        <v>61213</v>
      </c>
      <c r="C9" s="8">
        <f t="shared" si="0"/>
        <v>29</v>
      </c>
      <c r="D9" s="8">
        <f t="shared" si="1"/>
        <v>56</v>
      </c>
      <c r="E9" s="8">
        <f t="shared" si="2"/>
        <v>29</v>
      </c>
      <c r="F9" s="6" t="str">
        <f t="shared" si="11"/>
        <v>#EE_E2_EE</v>
      </c>
      <c r="H9" s="14" t="s">
        <v>39</v>
      </c>
      <c r="I9" s="9" t="s">
        <v>22</v>
      </c>
      <c r="J9" s="1">
        <f t="shared" si="7"/>
        <v>0</v>
      </c>
      <c r="K9" s="1">
        <f t="shared" si="8"/>
        <v>63</v>
      </c>
      <c r="L9" s="1">
        <f t="shared" si="9"/>
        <v>31</v>
      </c>
      <c r="M9" s="6" t="str">
        <f t="shared" si="5"/>
        <v>7FF</v>
      </c>
      <c r="N9" s="14">
        <f t="shared" si="12"/>
        <v>2047</v>
      </c>
      <c r="P9" s="18" t="s">
        <v>47</v>
      </c>
      <c r="Q9">
        <f t="shared" ref="Q9:Q11" si="13">HEX2DEC(P9)</f>
        <v>242</v>
      </c>
    </row>
    <row r="10" spans="1:17" x14ac:dyDescent="0.15">
      <c r="A10" s="9">
        <v>83</v>
      </c>
      <c r="B10" s="14">
        <f t="shared" si="4"/>
        <v>131</v>
      </c>
      <c r="C10" s="8">
        <f t="shared" si="0"/>
        <v>0</v>
      </c>
      <c r="D10" s="8">
        <f t="shared" si="1"/>
        <v>4</v>
      </c>
      <c r="E10" s="8">
        <f t="shared" si="2"/>
        <v>3</v>
      </c>
      <c r="F10" s="6" t="str">
        <f t="shared" si="11"/>
        <v>#0_10_18</v>
      </c>
      <c r="H10" s="14" t="s">
        <v>40</v>
      </c>
      <c r="I10" s="9" t="s">
        <v>23</v>
      </c>
      <c r="J10" s="1">
        <f>INT(HEX2DEC(LEFT(RIGHT($I10,6),2))/2^3)</f>
        <v>0</v>
      </c>
      <c r="K10" s="1">
        <f>INT(HEX2DEC(MID(RIGHT($I10,6),3,2))/2^2)</f>
        <v>0</v>
      </c>
      <c r="L10" s="1">
        <f>INT(HEX2DEC(RIGHT(RIGHT($I10,6),2))/2^3)</f>
        <v>31</v>
      </c>
      <c r="M10" s="6" t="str">
        <f t="shared" si="5"/>
        <v>1F</v>
      </c>
      <c r="N10" s="14">
        <f t="shared" si="12"/>
        <v>31</v>
      </c>
      <c r="P10" t="s">
        <v>48</v>
      </c>
      <c r="Q10">
        <f t="shared" si="13"/>
        <v>230</v>
      </c>
    </row>
    <row r="11" spans="1:17" x14ac:dyDescent="0.15">
      <c r="A11" s="9">
        <v>2104</v>
      </c>
      <c r="B11" s="14">
        <f t="shared" ref="B11" si="14">HEX2DEC(A11)</f>
        <v>8452</v>
      </c>
      <c r="C11" s="8">
        <f t="shared" si="0"/>
        <v>4</v>
      </c>
      <c r="D11" s="8">
        <f t="shared" si="1"/>
        <v>8</v>
      </c>
      <c r="E11" s="8">
        <f t="shared" si="2"/>
        <v>4</v>
      </c>
      <c r="F11" s="6" t="str">
        <f t="shared" si="11"/>
        <v>#20_20_20</v>
      </c>
      <c r="I11" s="9" t="s">
        <v>10</v>
      </c>
      <c r="J11" s="1">
        <f t="shared" si="7"/>
        <v>31</v>
      </c>
      <c r="K11" s="1">
        <f t="shared" si="8"/>
        <v>0</v>
      </c>
      <c r="L11" s="1">
        <f t="shared" si="9"/>
        <v>31</v>
      </c>
      <c r="M11" s="6" t="str">
        <f t="shared" si="5"/>
        <v>F81F</v>
      </c>
      <c r="N11" s="14">
        <f t="shared" si="12"/>
        <v>63519</v>
      </c>
      <c r="P11" s="18" t="s">
        <v>49</v>
      </c>
      <c r="Q11">
        <f t="shared" si="13"/>
        <v>238</v>
      </c>
    </row>
    <row r="12" spans="1:17" x14ac:dyDescent="0.15">
      <c r="A12" s="1">
        <v>861</v>
      </c>
      <c r="B12" s="14">
        <f t="shared" ref="B12" si="15">HEX2DEC(A12)</f>
        <v>2145</v>
      </c>
      <c r="C12" s="8">
        <f t="shared" si="0"/>
        <v>1</v>
      </c>
      <c r="D12" s="8">
        <f t="shared" si="1"/>
        <v>3</v>
      </c>
      <c r="E12" s="8">
        <f t="shared" si="2"/>
        <v>1</v>
      </c>
      <c r="F12" s="6" t="str">
        <f t="shared" si="11"/>
        <v>#8_C_8</v>
      </c>
      <c r="I12" s="9" t="s">
        <v>45</v>
      </c>
      <c r="J12" s="16">
        <f>INT(HEX2DEC(LEFT(RIGHT($I12,6),2))/2^3)</f>
        <v>29</v>
      </c>
      <c r="K12" s="16">
        <f>INT(HEX2DEC(MID(RIGHT($I12,6),3,2))/2^2)</f>
        <v>60</v>
      </c>
      <c r="L12" s="16">
        <f>INT(HEX2DEC(RIGHT(RIGHT($I12,6),2))/2^3)</f>
        <v>29</v>
      </c>
      <c r="M12" s="6" t="str">
        <f t="shared" si="5"/>
        <v>EF9D</v>
      </c>
      <c r="N12" s="14" t="e">
        <f>+#REF!*2^11+#REF!*2^5+#REF!</f>
        <v>#REF!</v>
      </c>
    </row>
    <row r="13" spans="1:17" x14ac:dyDescent="0.15">
      <c r="A13" s="1"/>
      <c r="B13" s="8"/>
      <c r="C13" s="8"/>
      <c r="D13" s="8"/>
      <c r="E13" s="8"/>
      <c r="F13" s="8"/>
      <c r="I13" s="9" t="s">
        <v>11</v>
      </c>
      <c r="J13" s="1">
        <f t="shared" si="7"/>
        <v>0</v>
      </c>
      <c r="K13" s="1">
        <f t="shared" si="8"/>
        <v>34</v>
      </c>
      <c r="L13" s="1">
        <f t="shared" si="9"/>
        <v>8</v>
      </c>
      <c r="M13" s="6" t="str">
        <f t="shared" si="5"/>
        <v>448</v>
      </c>
      <c r="N13" s="14">
        <f t="shared" si="12"/>
        <v>1096</v>
      </c>
    </row>
    <row r="14" spans="1:17" x14ac:dyDescent="0.15">
      <c r="A14" s="1"/>
      <c r="I14" s="9" t="s">
        <v>12</v>
      </c>
      <c r="J14" s="1">
        <f t="shared" si="7"/>
        <v>0</v>
      </c>
      <c r="K14" s="1">
        <f t="shared" si="8"/>
        <v>57</v>
      </c>
      <c r="L14" s="1">
        <f t="shared" si="9"/>
        <v>29</v>
      </c>
      <c r="M14" s="6" t="str">
        <f t="shared" ref="M14" si="16">DEC2HEX(J14*2^11+K14*2^5+L14)</f>
        <v>73D</v>
      </c>
      <c r="N14" s="14">
        <f t="shared" si="12"/>
        <v>1853</v>
      </c>
    </row>
    <row r="15" spans="1:17" x14ac:dyDescent="0.15">
      <c r="I15" s="9" t="s">
        <v>24</v>
      </c>
      <c r="J15" s="1">
        <f t="shared" si="7"/>
        <v>6</v>
      </c>
      <c r="K15" s="1">
        <f t="shared" si="8"/>
        <v>12</v>
      </c>
      <c r="L15" s="1">
        <f t="shared" si="9"/>
        <v>6</v>
      </c>
      <c r="M15" s="6" t="str">
        <f>DEC2HEX(J15*2^11+K15*2^5+L15)</f>
        <v>3186</v>
      </c>
      <c r="N15" s="14">
        <f>+J15*2^11+K15*2^5+L15</f>
        <v>12678</v>
      </c>
    </row>
    <row r="16" spans="1:17" x14ac:dyDescent="0.15">
      <c r="I16" s="9" t="s">
        <v>25</v>
      </c>
      <c r="J16" s="1">
        <f t="shared" si="7"/>
        <v>12</v>
      </c>
      <c r="K16" s="1">
        <f t="shared" si="8"/>
        <v>25</v>
      </c>
      <c r="L16" s="1">
        <f t="shared" si="9"/>
        <v>12</v>
      </c>
      <c r="M16" s="6" t="str">
        <f t="shared" ref="M16:M17" si="17">DEC2HEX(J16*2^11+K16*2^5+L16)</f>
        <v>632C</v>
      </c>
      <c r="N16" s="14">
        <f t="shared" ref="N16:N17" si="18">+J16*2^11+K16*2^5+L16</f>
        <v>25388</v>
      </c>
    </row>
    <row r="17" spans="1:20" x14ac:dyDescent="0.15">
      <c r="I17" s="9" t="s">
        <v>44</v>
      </c>
      <c r="J17" s="1">
        <f t="shared" si="7"/>
        <v>1</v>
      </c>
      <c r="K17" s="1">
        <f t="shared" si="8"/>
        <v>3</v>
      </c>
      <c r="L17" s="1">
        <f t="shared" si="9"/>
        <v>1</v>
      </c>
      <c r="M17" s="6" t="str">
        <f t="shared" si="17"/>
        <v>861</v>
      </c>
      <c r="N17" s="14">
        <f t="shared" si="18"/>
        <v>2145</v>
      </c>
    </row>
    <row r="18" spans="1:20" x14ac:dyDescent="0.15">
      <c r="M18" s="6" t="str">
        <f>DEC2HEX(J12*2^11+K12*2^5+L12)</f>
        <v>EF9D</v>
      </c>
      <c r="N18" s="14">
        <f>+J12*2^11+K12*2^5+L12</f>
        <v>61341</v>
      </c>
      <c r="O18" s="1"/>
    </row>
    <row r="19" spans="1:20" x14ac:dyDescent="0.15">
      <c r="A19" s="9" t="s">
        <v>32</v>
      </c>
      <c r="B19" s="15" t="s">
        <v>9</v>
      </c>
      <c r="C19" s="9" t="s">
        <v>27</v>
      </c>
      <c r="D19" s="9" t="s">
        <v>28</v>
      </c>
      <c r="E19" s="9" t="s">
        <v>29</v>
      </c>
      <c r="F19" s="15" t="s">
        <v>31</v>
      </c>
      <c r="M19" s="1"/>
      <c r="N19" s="1"/>
      <c r="O19" s="1"/>
      <c r="P19" s="1"/>
    </row>
    <row r="20" spans="1:20" x14ac:dyDescent="0.15">
      <c r="A20" s="14" t="str">
        <f>DEC2HEX(B20)</f>
        <v>8410</v>
      </c>
      <c r="B20" s="9">
        <v>33808</v>
      </c>
      <c r="C20" s="1">
        <f t="shared" ref="C20:C29" si="19">INT(HEX2DEC($A20)/HEX2DEC(800))</f>
        <v>16</v>
      </c>
      <c r="D20" s="1">
        <f t="shared" ref="D20:D29" si="20">INT((HEX2DEC($A20)-INT(HEX2DEC($A20)/HEX2DEC(800))*HEX2DEC(800))/HEX2DEC(20))</f>
        <v>32</v>
      </c>
      <c r="E20" s="1">
        <f t="shared" ref="E20:E29" si="21">(HEX2DEC($A20)-INT(HEX2DEC($A20)/HEX2DEC(800))*HEX2DEC(800)-INT((HEX2DEC($A20)-INT(HEX2DEC($A20)/HEX2DEC(800))*HEX2DEC(800))/HEX2DEC(20))*HEX2DEC(20))</f>
        <v>16</v>
      </c>
      <c r="F20" s="6" t="str">
        <f t="shared" ref="F20:F32" si="22">"#"&amp;DEC2HEX(C20*2^3+7*C20/31)&amp;"_"&amp;DEC2HEX(D20*2^2+3*D20/63)&amp;"_"&amp;DEC2HEX(E20*2^3+7*E20/31)</f>
        <v>#83_81_83</v>
      </c>
    </row>
    <row r="21" spans="1:20" x14ac:dyDescent="0.15">
      <c r="A21" s="14" t="str">
        <f t="shared" ref="A21:A29" si="23">DEC2HEX(B21)</f>
        <v>F000</v>
      </c>
      <c r="B21" s="9">
        <v>61440</v>
      </c>
      <c r="C21" s="8">
        <f t="shared" si="19"/>
        <v>30</v>
      </c>
      <c r="D21" s="8">
        <f t="shared" si="20"/>
        <v>0</v>
      </c>
      <c r="E21" s="8">
        <f t="shared" si="21"/>
        <v>0</v>
      </c>
      <c r="F21" s="6" t="str">
        <f t="shared" si="22"/>
        <v>#F6_0_0</v>
      </c>
    </row>
    <row r="22" spans="1:20" x14ac:dyDescent="0.15">
      <c r="A22" s="14" t="str">
        <f t="shared" si="23"/>
        <v>FFFF</v>
      </c>
      <c r="B22" s="9">
        <v>65535</v>
      </c>
      <c r="C22" s="8">
        <f t="shared" si="19"/>
        <v>31</v>
      </c>
      <c r="D22" s="8">
        <f t="shared" si="20"/>
        <v>63</v>
      </c>
      <c r="E22" s="8">
        <f t="shared" si="21"/>
        <v>31</v>
      </c>
      <c r="F22" s="6" t="str">
        <f t="shared" si="22"/>
        <v>#FF_FF_FF</v>
      </c>
    </row>
    <row r="23" spans="1:20" x14ac:dyDescent="0.15">
      <c r="A23" s="14" t="str">
        <f t="shared" si="23"/>
        <v>700</v>
      </c>
      <c r="B23" s="9">
        <v>1792</v>
      </c>
      <c r="C23" s="8">
        <f t="shared" si="19"/>
        <v>0</v>
      </c>
      <c r="D23" s="8">
        <f t="shared" si="20"/>
        <v>56</v>
      </c>
      <c r="E23" s="8">
        <f t="shared" si="21"/>
        <v>0</v>
      </c>
      <c r="F23" s="6" t="str">
        <f t="shared" si="22"/>
        <v>#0_E2_0</v>
      </c>
      <c r="H23" s="7"/>
      <c r="I23" s="9" t="s">
        <v>32</v>
      </c>
      <c r="J23" s="15" t="s">
        <v>41</v>
      </c>
      <c r="K23" s="15" t="s">
        <v>42</v>
      </c>
      <c r="L23" s="15" t="s">
        <v>43</v>
      </c>
      <c r="M23" s="15" t="s">
        <v>31</v>
      </c>
      <c r="N23" s="9" t="s">
        <v>33</v>
      </c>
    </row>
    <row r="24" spans="1:20" x14ac:dyDescent="0.15">
      <c r="A24" s="14" t="str">
        <f t="shared" si="23"/>
        <v>E0</v>
      </c>
      <c r="B24" s="9">
        <v>224</v>
      </c>
      <c r="C24" s="8">
        <f t="shared" si="19"/>
        <v>0</v>
      </c>
      <c r="D24" s="8">
        <f t="shared" si="20"/>
        <v>7</v>
      </c>
      <c r="E24" s="8">
        <f t="shared" si="21"/>
        <v>0</v>
      </c>
      <c r="F24" s="6" t="str">
        <f t="shared" si="22"/>
        <v>#0_1C_0</v>
      </c>
      <c r="I24" s="10" t="str">
        <f>"#"&amp;RIGHT("000000"&amp;DEC2HEX(J24)&amp;DEC2HEX(K24)&amp;DEC2HEX(L24),6)</f>
        <v>#000000</v>
      </c>
      <c r="J24" s="9">
        <v>0</v>
      </c>
      <c r="K24" s="9">
        <v>0</v>
      </c>
      <c r="L24" s="9">
        <v>0</v>
      </c>
      <c r="M24" s="11" t="str">
        <f t="shared" ref="M24:M30" si="24">DEC2HEX(J24*2^11+K24*2^5+L24)</f>
        <v>0</v>
      </c>
      <c r="N24" s="14">
        <f>+J24*2^11+K24*2^5+L24</f>
        <v>0</v>
      </c>
    </row>
    <row r="25" spans="1:20" x14ac:dyDescent="0.15">
      <c r="A25" s="14" t="str">
        <f t="shared" si="23"/>
        <v>40</v>
      </c>
      <c r="B25" s="9">
        <v>64</v>
      </c>
      <c r="C25" s="8">
        <f t="shared" si="19"/>
        <v>0</v>
      </c>
      <c r="D25" s="8">
        <f t="shared" si="20"/>
        <v>2</v>
      </c>
      <c r="E25" s="8">
        <f t="shared" si="21"/>
        <v>0</v>
      </c>
      <c r="F25" s="6" t="str">
        <f t="shared" si="22"/>
        <v>#0_8_0</v>
      </c>
      <c r="I25" s="10" t="str">
        <f t="shared" ref="I25:I30" si="25">"#"&amp;RIGHT("000000"&amp;DEC2HEX(J25)&amp;DEC2HEX(K25)&amp;DEC2HEX(L25),6)</f>
        <v>#1F3F1F</v>
      </c>
      <c r="J25" s="9">
        <v>31</v>
      </c>
      <c r="K25" s="9">
        <v>63</v>
      </c>
      <c r="L25" s="9">
        <v>31</v>
      </c>
      <c r="M25" s="11" t="str">
        <f t="shared" si="24"/>
        <v>FFFF</v>
      </c>
      <c r="N25" s="14">
        <f t="shared" ref="N25:N30" si="26">+J25*2^11+K25*2^5+L25</f>
        <v>65535</v>
      </c>
    </row>
    <row r="26" spans="1:20" x14ac:dyDescent="0.15">
      <c r="A26" s="14" t="str">
        <f t="shared" si="23"/>
        <v>EF1D</v>
      </c>
      <c r="B26" s="9">
        <v>61213</v>
      </c>
      <c r="C26" s="8">
        <f t="shared" si="19"/>
        <v>29</v>
      </c>
      <c r="D26" s="8">
        <f t="shared" si="20"/>
        <v>56</v>
      </c>
      <c r="E26" s="8">
        <f t="shared" si="21"/>
        <v>29</v>
      </c>
      <c r="F26" s="6" t="str">
        <f t="shared" si="22"/>
        <v>#EE_E2_EE</v>
      </c>
      <c r="G26"/>
      <c r="I26" s="10" t="str">
        <f t="shared" si="25"/>
        <v>#001F00</v>
      </c>
      <c r="J26" s="9">
        <v>31</v>
      </c>
      <c r="K26" s="9">
        <v>0</v>
      </c>
      <c r="L26" s="9">
        <v>0</v>
      </c>
      <c r="M26" s="11" t="str">
        <f t="shared" si="24"/>
        <v>F800</v>
      </c>
      <c r="N26" s="14">
        <f t="shared" si="26"/>
        <v>63488</v>
      </c>
    </row>
    <row r="27" spans="1:20" x14ac:dyDescent="0.15">
      <c r="A27" s="14" t="str">
        <f t="shared" si="23"/>
        <v>83</v>
      </c>
      <c r="B27" s="9">
        <v>131</v>
      </c>
      <c r="C27" s="8">
        <f t="shared" si="19"/>
        <v>0</v>
      </c>
      <c r="D27" s="8">
        <f t="shared" si="20"/>
        <v>4</v>
      </c>
      <c r="E27" s="8">
        <f t="shared" si="21"/>
        <v>3</v>
      </c>
      <c r="F27" s="6" t="str">
        <f t="shared" si="22"/>
        <v>#0_10_18</v>
      </c>
      <c r="G27"/>
      <c r="H27" s="8"/>
      <c r="I27" s="10" t="str">
        <f t="shared" si="25"/>
        <v>#01F3F0</v>
      </c>
      <c r="J27" s="9">
        <v>31</v>
      </c>
      <c r="K27" s="9">
        <v>63</v>
      </c>
      <c r="L27" s="9">
        <v>0</v>
      </c>
      <c r="M27" s="11" t="str">
        <f t="shared" si="24"/>
        <v>FFE0</v>
      </c>
      <c r="N27" s="14">
        <f t="shared" si="26"/>
        <v>65504</v>
      </c>
    </row>
    <row r="28" spans="1:20" x14ac:dyDescent="0.15">
      <c r="A28" s="14" t="str">
        <f t="shared" si="23"/>
        <v>2104</v>
      </c>
      <c r="B28" s="9">
        <v>8452</v>
      </c>
      <c r="C28" s="8">
        <f t="shared" si="19"/>
        <v>4</v>
      </c>
      <c r="D28" s="8">
        <f t="shared" si="20"/>
        <v>8</v>
      </c>
      <c r="E28" s="8">
        <f t="shared" si="21"/>
        <v>4</v>
      </c>
      <c r="F28" s="6" t="str">
        <f t="shared" si="22"/>
        <v>#20_20_20</v>
      </c>
      <c r="G28"/>
      <c r="H28" s="8"/>
      <c r="I28" s="10" t="str">
        <f t="shared" si="25"/>
        <v>#0003F0</v>
      </c>
      <c r="J28" s="9">
        <v>0</v>
      </c>
      <c r="K28" s="9">
        <v>63</v>
      </c>
      <c r="L28" s="9">
        <v>0</v>
      </c>
      <c r="M28" s="11" t="str">
        <f t="shared" si="24"/>
        <v>7E0</v>
      </c>
      <c r="N28" s="14">
        <f t="shared" si="26"/>
        <v>2016</v>
      </c>
    </row>
    <row r="29" spans="1:20" x14ac:dyDescent="0.15">
      <c r="A29" s="14" t="str">
        <f t="shared" si="23"/>
        <v>EF9D</v>
      </c>
      <c r="B29" s="9">
        <v>61341</v>
      </c>
      <c r="C29" s="8">
        <f t="shared" si="19"/>
        <v>29</v>
      </c>
      <c r="D29" s="8">
        <f t="shared" si="20"/>
        <v>60</v>
      </c>
      <c r="E29" s="8">
        <f t="shared" si="21"/>
        <v>29</v>
      </c>
      <c r="F29" s="6" t="str">
        <f t="shared" si="22"/>
        <v>#EE_F2_EE</v>
      </c>
      <c r="G29"/>
      <c r="H29" s="8"/>
      <c r="I29" s="10" t="str">
        <f t="shared" si="25"/>
        <v>#003F1F</v>
      </c>
      <c r="J29" s="9">
        <v>0</v>
      </c>
      <c r="K29" s="9">
        <v>63</v>
      </c>
      <c r="L29" s="9">
        <v>31</v>
      </c>
      <c r="M29" s="11" t="str">
        <f t="shared" si="24"/>
        <v>7FF</v>
      </c>
      <c r="N29" s="14">
        <f t="shared" si="26"/>
        <v>2047</v>
      </c>
      <c r="O29" s="10"/>
      <c r="P29" s="10"/>
      <c r="Q29" s="10"/>
      <c r="R29" s="10"/>
      <c r="S29" s="10"/>
      <c r="T29" s="10"/>
    </row>
    <row r="30" spans="1:20" x14ac:dyDescent="0.15">
      <c r="A30" s="14"/>
      <c r="B30" s="9"/>
      <c r="C30" s="8"/>
      <c r="D30" s="8"/>
      <c r="E30" s="8"/>
      <c r="F30" s="8"/>
      <c r="G30"/>
      <c r="H30" s="8"/>
      <c r="I30" s="10" t="str">
        <f t="shared" si="25"/>
        <v>#00001F</v>
      </c>
      <c r="J30" s="9">
        <v>0</v>
      </c>
      <c r="K30" s="9">
        <v>0</v>
      </c>
      <c r="L30" s="9">
        <v>31</v>
      </c>
      <c r="M30" s="11" t="str">
        <f t="shared" si="24"/>
        <v>1F</v>
      </c>
      <c r="N30" s="14">
        <f t="shared" si="26"/>
        <v>31</v>
      </c>
      <c r="O30" s="10"/>
      <c r="P30" s="10"/>
      <c r="Q30" s="10"/>
      <c r="R30" s="10"/>
      <c r="S30" s="10"/>
      <c r="T30" s="10"/>
    </row>
    <row r="31" spans="1:20" x14ac:dyDescent="0.15">
      <c r="C31" s="17">
        <v>28</v>
      </c>
      <c r="D31" s="17">
        <v>60</v>
      </c>
      <c r="E31" s="17">
        <v>28</v>
      </c>
      <c r="F31" s="6" t="str">
        <f t="shared" si="22"/>
        <v>#E6_F2_E6</v>
      </c>
      <c r="H31" s="8"/>
      <c r="I31" s="10" t="str">
        <f t="shared" ref="I31" si="27">"#"&amp;RIGHT("000000"&amp;DEC2HEX(J31)&amp;DEC2HEX(K31)&amp;DEC2HEX(L31),6)</f>
        <v>#204020</v>
      </c>
      <c r="J31" s="9">
        <v>32</v>
      </c>
      <c r="K31" s="9">
        <v>64</v>
      </c>
      <c r="L31" s="9">
        <v>32</v>
      </c>
      <c r="M31" s="11" t="str">
        <f t="shared" ref="M31:M32" si="28">DEC2HEX(J31*2^11+K31*2^5+L31)</f>
        <v>10820</v>
      </c>
      <c r="N31" s="14">
        <f t="shared" ref="N31" si="29">+J31*2^11+K31*2^5+L31</f>
        <v>67616</v>
      </c>
      <c r="O31" s="10"/>
      <c r="P31" s="10"/>
      <c r="Q31" s="10"/>
      <c r="R31" s="10"/>
      <c r="S31" s="10"/>
      <c r="T31" s="10"/>
    </row>
    <row r="32" spans="1:20" x14ac:dyDescent="0.15">
      <c r="C32" s="17">
        <v>29</v>
      </c>
      <c r="D32" s="17">
        <v>59</v>
      </c>
      <c r="E32" s="17">
        <v>29</v>
      </c>
      <c r="F32" s="6" t="str">
        <f t="shared" si="22"/>
        <v>#EE_EE_EE</v>
      </c>
      <c r="H32" s="8"/>
      <c r="I32" s="8"/>
      <c r="J32" s="8">
        <v>29</v>
      </c>
      <c r="K32" s="8">
        <v>60</v>
      </c>
      <c r="L32" s="8">
        <v>29</v>
      </c>
      <c r="M32" s="11" t="str">
        <f>DEC2HEX(J32*2^11+K32*2^5+L32)</f>
        <v>EF9D</v>
      </c>
      <c r="N32" s="10"/>
      <c r="O32" s="10"/>
      <c r="P32" s="10"/>
      <c r="Q32" s="10"/>
      <c r="R32" s="10"/>
      <c r="S32" s="10"/>
      <c r="T32" s="10"/>
    </row>
    <row r="33" spans="1:20" x14ac:dyDescent="0.15">
      <c r="H33" s="8"/>
      <c r="I33" s="8"/>
      <c r="J33" s="17">
        <v>28</v>
      </c>
      <c r="K33" s="17">
        <v>60</v>
      </c>
      <c r="L33" s="17">
        <v>28</v>
      </c>
      <c r="M33" s="11" t="str">
        <f t="shared" ref="M33:M34" si="30">DEC2HEX(J33*2^11+K33*2^5+L33)</f>
        <v>E79C</v>
      </c>
      <c r="N33" s="10"/>
      <c r="O33" s="10"/>
      <c r="P33" s="10"/>
      <c r="Q33" s="10"/>
      <c r="R33" s="10"/>
      <c r="S33" s="10"/>
      <c r="T33" s="10"/>
    </row>
    <row r="34" spans="1:20" x14ac:dyDescent="0.15">
      <c r="H34" s="8"/>
      <c r="I34" s="8"/>
      <c r="J34" s="17">
        <v>29</v>
      </c>
      <c r="K34" s="17">
        <v>59</v>
      </c>
      <c r="L34" s="17">
        <v>29</v>
      </c>
      <c r="M34" s="11" t="str">
        <f t="shared" si="30"/>
        <v>EF7D</v>
      </c>
      <c r="N34" s="10"/>
      <c r="O34" s="10"/>
      <c r="P34" s="10"/>
      <c r="Q34" s="10"/>
      <c r="R34" s="10"/>
      <c r="S34" s="10"/>
      <c r="T34" s="10"/>
    </row>
    <row r="35" spans="1:20" x14ac:dyDescent="0.15">
      <c r="H35" s="8"/>
      <c r="I35" s="8"/>
      <c r="J35" s="8"/>
      <c r="K35" s="8"/>
      <c r="L35" s="8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8"/>
      <c r="B36" s="8"/>
      <c r="C36" s="8"/>
      <c r="D36" s="8"/>
      <c r="E36" s="8"/>
      <c r="F36" s="8"/>
      <c r="H36" s="8"/>
      <c r="I36" s="8"/>
      <c r="J36" s="8"/>
      <c r="K36" s="8"/>
      <c r="L36" s="8"/>
      <c r="M36" s="10"/>
      <c r="N36" s="10"/>
      <c r="O36" s="10"/>
      <c r="P36" s="10"/>
      <c r="Q36" s="10"/>
      <c r="R36" s="10"/>
      <c r="S36" s="10"/>
    </row>
    <row r="37" spans="1:20" x14ac:dyDescent="0.15">
      <c r="H37" s="8"/>
      <c r="I37" s="8"/>
      <c r="J37" s="8"/>
      <c r="K37" s="8"/>
      <c r="L37" s="8"/>
      <c r="M37" s="10"/>
      <c r="N37" s="10"/>
      <c r="O37" s="10"/>
      <c r="P37" s="10"/>
      <c r="Q37" s="10"/>
      <c r="R37" s="10"/>
      <c r="S37" s="10"/>
    </row>
    <row r="38" spans="1:20" x14ac:dyDescent="0.15">
      <c r="H38" s="8"/>
      <c r="I38" s="8"/>
      <c r="J38" s="8"/>
      <c r="K38" s="8"/>
      <c r="L38" s="8"/>
      <c r="M38" s="10"/>
      <c r="N38" s="10"/>
      <c r="O38" s="10"/>
      <c r="P38" s="10"/>
      <c r="Q38" s="10"/>
      <c r="R38" s="10"/>
      <c r="S38" s="10"/>
    </row>
    <row r="39" spans="1:20" x14ac:dyDescent="0.15">
      <c r="H39" s="8"/>
      <c r="I39" s="8"/>
      <c r="J39" s="8"/>
      <c r="K39" s="8"/>
      <c r="L39" s="8"/>
      <c r="M39" s="10"/>
      <c r="N39" s="10"/>
      <c r="O39" s="10"/>
      <c r="P39" s="10"/>
      <c r="Q39" s="10"/>
      <c r="R39" s="10"/>
      <c r="S39" s="10"/>
    </row>
    <row r="40" spans="1:20" x14ac:dyDescent="0.15">
      <c r="H40" s="8"/>
      <c r="I40" s="8"/>
      <c r="J40" s="8"/>
      <c r="K40" s="8"/>
      <c r="L40" s="8"/>
      <c r="M40" s="10"/>
      <c r="N40" s="10"/>
      <c r="O40" s="10"/>
      <c r="P40" s="10"/>
      <c r="Q40" s="10"/>
      <c r="R40" s="10"/>
      <c r="S40" s="10"/>
    </row>
    <row r="41" spans="1:20" x14ac:dyDescent="0.15"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</row>
    <row r="42" spans="1:20" x14ac:dyDescent="0.15">
      <c r="H42" s="8"/>
      <c r="I42" s="8"/>
      <c r="J42" s="8"/>
      <c r="K42" s="8"/>
      <c r="L42" s="8"/>
      <c r="M42" s="10"/>
      <c r="N42" s="10"/>
      <c r="O42" s="10"/>
      <c r="P42" s="10"/>
      <c r="Q42" s="10"/>
      <c r="R42" s="10"/>
      <c r="S42" s="10"/>
    </row>
    <row r="43" spans="1:20" x14ac:dyDescent="0.15">
      <c r="H43" s="8"/>
      <c r="I43" s="8"/>
      <c r="J43" s="8"/>
      <c r="K43" s="8"/>
      <c r="L43" s="8"/>
      <c r="M43" s="10"/>
      <c r="N43" s="10"/>
      <c r="O43" s="10"/>
      <c r="P43" s="10"/>
      <c r="Q43" s="10"/>
      <c r="R43" s="10"/>
      <c r="S43" s="10"/>
    </row>
    <row r="44" spans="1:20" x14ac:dyDescent="0.15">
      <c r="H44" s="8"/>
      <c r="I44" s="8"/>
      <c r="J44" s="8"/>
      <c r="K44" s="8"/>
      <c r="L44" s="8"/>
      <c r="M44" s="10"/>
      <c r="N44" s="10"/>
      <c r="O44" s="10"/>
      <c r="P44" s="10"/>
      <c r="Q44" s="10"/>
      <c r="R44" s="10"/>
      <c r="S44" s="10"/>
    </row>
    <row r="45" spans="1:20" x14ac:dyDescent="0.15">
      <c r="H45" s="8"/>
      <c r="I45" s="8"/>
      <c r="J45" s="8"/>
      <c r="K45" s="8"/>
      <c r="L45" s="8"/>
      <c r="M45" s="10"/>
      <c r="N45" s="10"/>
      <c r="O45" s="10"/>
      <c r="P45" s="10"/>
      <c r="Q45" s="10"/>
      <c r="R45" s="10"/>
      <c r="S45" s="10"/>
    </row>
    <row r="46" spans="1:20" x14ac:dyDescent="0.15">
      <c r="H46" s="8"/>
      <c r="I46" s="8"/>
      <c r="J46" s="8"/>
      <c r="K46" s="8"/>
      <c r="L46" s="8"/>
      <c r="M46" s="10"/>
      <c r="N46" s="10"/>
      <c r="O46" s="10"/>
      <c r="P46" s="10"/>
      <c r="Q46" s="10"/>
      <c r="R46" s="10"/>
      <c r="S46" s="10"/>
    </row>
    <row r="47" spans="1:20" x14ac:dyDescent="0.15">
      <c r="H47" s="8"/>
      <c r="I47" s="8"/>
      <c r="J47" s="8"/>
      <c r="K47" s="8"/>
      <c r="L47" s="8"/>
      <c r="M47" s="10"/>
      <c r="N47" s="10"/>
      <c r="O47" s="10"/>
      <c r="P47" s="10"/>
      <c r="Q47" s="10"/>
      <c r="R47" s="10"/>
      <c r="S47" s="10"/>
    </row>
    <row r="48" spans="1:20" x14ac:dyDescent="0.15">
      <c r="H48" s="8"/>
      <c r="I48" s="8"/>
      <c r="J48" s="8"/>
      <c r="K48" s="8"/>
      <c r="L48" s="8"/>
      <c r="M48" s="10"/>
      <c r="N48" s="10"/>
      <c r="O48" s="10"/>
      <c r="P48" s="10"/>
      <c r="Q48" s="10"/>
      <c r="R48" s="10"/>
      <c r="S48" s="10"/>
    </row>
    <row r="49" spans="8:19" x14ac:dyDescent="0.15">
      <c r="H49" s="8"/>
      <c r="I49" s="8"/>
      <c r="J49" s="8"/>
      <c r="K49" s="8"/>
      <c r="L49" s="8"/>
      <c r="M49" s="10"/>
      <c r="N49" s="10"/>
      <c r="O49" s="10"/>
      <c r="P49" s="10"/>
      <c r="Q49" s="10"/>
      <c r="R49" s="10"/>
      <c r="S49" s="10"/>
    </row>
    <row r="50" spans="8:19" x14ac:dyDescent="0.15">
      <c r="H50" s="8"/>
      <c r="I50" s="8"/>
      <c r="J50" s="8"/>
      <c r="K50" s="8"/>
      <c r="L50" s="8"/>
      <c r="M50" s="10"/>
      <c r="N50" s="10"/>
      <c r="O50" s="10"/>
      <c r="P50" s="10"/>
      <c r="Q50" s="10"/>
      <c r="R50" s="10"/>
      <c r="S50" s="10"/>
    </row>
    <row r="51" spans="8:19" x14ac:dyDescent="0.15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8:19" x14ac:dyDescent="0.15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8:19" x14ac:dyDescent="0.15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34" sqref="F34"/>
    </sheetView>
  </sheetViews>
  <sheetFormatPr defaultRowHeight="13.5" x14ac:dyDescent="0.15"/>
  <sheetData>
    <row r="1" spans="1:7" x14ac:dyDescent="0.1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7" x14ac:dyDescent="0.1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7" x14ac:dyDescent="0.15">
      <c r="A3" s="2" t="s">
        <v>7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7" x14ac:dyDescent="0.1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7" x14ac:dyDescent="0.1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  <c r="G5" s="3">
        <v>1</v>
      </c>
    </row>
    <row r="6" spans="1:7" x14ac:dyDescent="0.1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  <c r="G6" s="3">
        <v>2</v>
      </c>
    </row>
    <row r="7" spans="1:7" x14ac:dyDescent="0.1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  <c r="G7" s="3">
        <v>3</v>
      </c>
    </row>
    <row r="8" spans="1:7" x14ac:dyDescent="0.1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  <c r="G8" s="3">
        <v>4</v>
      </c>
    </row>
    <row r="9" spans="1:7" x14ac:dyDescent="0.1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  <c r="G9" s="3">
        <v>5</v>
      </c>
    </row>
    <row r="10" spans="1:7" x14ac:dyDescent="0.1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  <c r="G10" s="3">
        <v>6</v>
      </c>
    </row>
    <row r="11" spans="1:7" x14ac:dyDescent="0.1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  <c r="G11" s="3">
        <v>7</v>
      </c>
    </row>
    <row r="12" spans="1:7" x14ac:dyDescent="0.1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  <c r="G12" s="3">
        <v>8</v>
      </c>
    </row>
    <row r="13" spans="1:7" x14ac:dyDescent="0.1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  <c r="G13" s="3">
        <v>9</v>
      </c>
    </row>
    <row r="14" spans="1:7" x14ac:dyDescent="0.1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  <c r="G14" s="3">
        <v>10</v>
      </c>
    </row>
    <row r="15" spans="1:7" x14ac:dyDescent="0.1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  <c r="G15" s="3">
        <v>11</v>
      </c>
    </row>
    <row r="16" spans="1:7" x14ac:dyDescent="0.1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  <c r="G16" s="3">
        <v>12</v>
      </c>
    </row>
    <row r="17" spans="1:7" x14ac:dyDescent="0.1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  <c r="G17" s="3">
        <v>13</v>
      </c>
    </row>
    <row r="18" spans="1:7" x14ac:dyDescent="0.1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  <c r="G18" s="3">
        <v>14</v>
      </c>
    </row>
    <row r="19" spans="1:7" x14ac:dyDescent="0.1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  <c r="G19" s="3">
        <v>15</v>
      </c>
    </row>
    <row r="20" spans="1:7" x14ac:dyDescent="0.1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  <c r="G20" s="3">
        <v>16</v>
      </c>
    </row>
    <row r="21" spans="1:7" x14ac:dyDescent="0.15">
      <c r="B21">
        <v>4</v>
      </c>
      <c r="C21">
        <v>8</v>
      </c>
      <c r="D21">
        <v>4</v>
      </c>
      <c r="E21" s="1" t="str">
        <f t="shared" si="2"/>
        <v>2104</v>
      </c>
    </row>
    <row r="22" spans="1:7" x14ac:dyDescent="0.15">
      <c r="B22">
        <v>1</v>
      </c>
      <c r="C22">
        <v>2</v>
      </c>
      <c r="D22">
        <v>1</v>
      </c>
      <c r="E22" s="1" t="str">
        <f t="shared" si="2"/>
        <v>841</v>
      </c>
    </row>
    <row r="23" spans="1:7" x14ac:dyDescent="0.1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B14" sqref="B14"/>
    </sheetView>
  </sheetViews>
  <sheetFormatPr defaultRowHeight="13.5" x14ac:dyDescent="0.15"/>
  <sheetData>
    <row r="4" spans="2:4" x14ac:dyDescent="0.15">
      <c r="C4" s="1">
        <f>15*16</f>
        <v>240</v>
      </c>
    </row>
    <row r="6" spans="2:4" x14ac:dyDescent="0.15">
      <c r="B6">
        <v>1</v>
      </c>
      <c r="C6">
        <v>1</v>
      </c>
      <c r="D6" t="str">
        <f>DEC2HEX(C6)</f>
        <v>1</v>
      </c>
    </row>
    <row r="7" spans="2:4" x14ac:dyDescent="0.1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1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15">
      <c r="B9">
        <v>1111</v>
      </c>
      <c r="C9">
        <f t="shared" si="1"/>
        <v>15</v>
      </c>
      <c r="D9" t="str">
        <f t="shared" si="0"/>
        <v>F</v>
      </c>
    </row>
    <row r="10" spans="2:4" x14ac:dyDescent="0.15">
      <c r="B10">
        <v>11111</v>
      </c>
      <c r="C10">
        <f t="shared" si="1"/>
        <v>31</v>
      </c>
      <c r="D10" t="str">
        <f t="shared" si="0"/>
        <v>1F</v>
      </c>
    </row>
    <row r="11" spans="2:4" x14ac:dyDescent="0.15">
      <c r="B11">
        <v>111111</v>
      </c>
      <c r="C11">
        <f t="shared" si="1"/>
        <v>63</v>
      </c>
      <c r="D11" t="str">
        <f t="shared" si="0"/>
        <v>3F</v>
      </c>
    </row>
    <row r="13" spans="2:4" x14ac:dyDescent="0.15">
      <c r="B13">
        <v>11000</v>
      </c>
      <c r="C13">
        <v>24</v>
      </c>
      <c r="D13" t="str">
        <f t="shared" si="0"/>
        <v>18</v>
      </c>
    </row>
    <row r="14" spans="2:4" x14ac:dyDescent="0.15">
      <c r="B14">
        <v>11100</v>
      </c>
      <c r="C14">
        <v>28</v>
      </c>
      <c r="D14" t="str">
        <f t="shared" si="0"/>
        <v>1C</v>
      </c>
    </row>
    <row r="15" spans="2:4" x14ac:dyDescent="0.15">
      <c r="B15">
        <v>1000</v>
      </c>
      <c r="C15">
        <v>8</v>
      </c>
      <c r="D15" t="str">
        <f t="shared" si="0"/>
        <v>8</v>
      </c>
    </row>
    <row r="16" spans="2:4" x14ac:dyDescent="0.1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RGB16</vt:lpstr>
      <vt:lpstr>GRAY</vt:lpstr>
      <vt:lpstr>BIT2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2023-07-12T10:10:43Z</dcterms:modified>
</cp:coreProperties>
</file>