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 activeTab="1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B13" i="10" l="1"/>
  <c r="C13" i="10"/>
  <c r="D13" i="10"/>
  <c r="E13" i="10"/>
  <c r="F13" i="10" s="1"/>
  <c r="B12" i="9"/>
  <c r="C12" i="9"/>
  <c r="F12" i="9" s="1"/>
  <c r="D12" i="9"/>
  <c r="E12" i="9"/>
  <c r="J19" i="9"/>
  <c r="M19" i="9" s="1"/>
  <c r="L19" i="9"/>
  <c r="R14" i="10" l="1"/>
  <c r="R15" i="10"/>
  <c r="R16" i="10"/>
  <c r="R17" i="10"/>
  <c r="R18" i="10"/>
  <c r="R19" i="10"/>
  <c r="R20" i="10"/>
  <c r="R21" i="10"/>
  <c r="R22" i="10"/>
  <c r="R23" i="10"/>
  <c r="K23" i="10" l="1"/>
  <c r="M23" i="10" s="1"/>
  <c r="N23" i="10" l="1"/>
  <c r="O23" i="10"/>
  <c r="P23" i="10"/>
  <c r="J16" i="9"/>
  <c r="M16" i="9" s="1"/>
  <c r="K16" i="9"/>
  <c r="L16" i="9"/>
  <c r="J17" i="9"/>
  <c r="M17" i="9" s="1"/>
  <c r="K17" i="9"/>
  <c r="L17" i="9"/>
  <c r="J18" i="9"/>
  <c r="M18" i="9" s="1"/>
  <c r="K18" i="9"/>
  <c r="L18" i="9"/>
  <c r="K16" i="10"/>
  <c r="M16" i="10" s="1"/>
  <c r="K17" i="10"/>
  <c r="M17" i="10" s="1"/>
  <c r="N17" i="10" s="1"/>
  <c r="K18" i="10"/>
  <c r="M18" i="10" s="1"/>
  <c r="K19" i="10"/>
  <c r="M19" i="10" s="1"/>
  <c r="K20" i="10"/>
  <c r="M20" i="10" s="1"/>
  <c r="K21" i="10"/>
  <c r="M21" i="10" s="1"/>
  <c r="K22" i="10"/>
  <c r="M22" i="10" s="1"/>
  <c r="M15" i="10"/>
  <c r="P15" i="10" s="1"/>
  <c r="N14" i="10"/>
  <c r="O14" i="10"/>
  <c r="P14" i="10"/>
  <c r="Q14" i="10"/>
  <c r="Q23" i="10" l="1"/>
  <c r="P22" i="10"/>
  <c r="N22" i="10"/>
  <c r="O22" i="10"/>
  <c r="N19" i="10"/>
  <c r="O19" i="10"/>
  <c r="P19" i="10"/>
  <c r="P18" i="10"/>
  <c r="N18" i="10"/>
  <c r="O18" i="10"/>
  <c r="N16" i="10"/>
  <c r="O16" i="10"/>
  <c r="P16" i="10"/>
  <c r="N21" i="10"/>
  <c r="O21" i="10"/>
  <c r="P21" i="10"/>
  <c r="N20" i="10"/>
  <c r="O20" i="10"/>
  <c r="P20" i="10"/>
  <c r="P17" i="10"/>
  <c r="O17" i="10"/>
  <c r="N15" i="10"/>
  <c r="O15" i="10"/>
  <c r="N17" i="9" s="1"/>
  <c r="F11" i="9"/>
  <c r="K15" i="10"/>
  <c r="J15" i="9"/>
  <c r="K15" i="9"/>
  <c r="L15" i="9"/>
  <c r="M15" i="9"/>
  <c r="N15" i="9"/>
  <c r="N16" i="9"/>
  <c r="J14" i="9"/>
  <c r="K14" i="9"/>
  <c r="L14" i="9"/>
  <c r="J13" i="9"/>
  <c r="K13" i="9"/>
  <c r="L13" i="9"/>
  <c r="N14" i="9"/>
  <c r="N13" i="9"/>
  <c r="M14" i="9"/>
  <c r="M13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/>
  <c r="C11" i="12"/>
  <c r="C7" i="12"/>
  <c r="C4" i="12"/>
  <c r="J5" i="9"/>
  <c r="N5" i="9" s="1"/>
  <c r="K5" i="9"/>
  <c r="M5" i="9" s="1"/>
  <c r="L5" i="9"/>
  <c r="J6" i="9"/>
  <c r="N6" i="9" s="1"/>
  <c r="K6" i="9"/>
  <c r="L6" i="9"/>
  <c r="J7" i="9"/>
  <c r="N7" i="9" s="1"/>
  <c r="K7" i="9"/>
  <c r="M7" i="9" s="1"/>
  <c r="L7" i="9"/>
  <c r="J8" i="9"/>
  <c r="M8" i="9" s="1"/>
  <c r="K8" i="9"/>
  <c r="L8" i="9"/>
  <c r="J9" i="9"/>
  <c r="K9" i="9"/>
  <c r="L9" i="9"/>
  <c r="N9" i="9" s="1"/>
  <c r="J10" i="9"/>
  <c r="M10" i="9" s="1"/>
  <c r="K10" i="9"/>
  <c r="L10" i="9"/>
  <c r="J11" i="9"/>
  <c r="K11" i="9"/>
  <c r="L11" i="9"/>
  <c r="J12" i="9"/>
  <c r="K12" i="9"/>
  <c r="L12" i="9"/>
  <c r="J4" i="9"/>
  <c r="L4" i="9"/>
  <c r="K4" i="9"/>
  <c r="E23" i="11"/>
  <c r="E22" i="11"/>
  <c r="E21" i="11"/>
  <c r="E15" i="11"/>
  <c r="F15" i="11"/>
  <c r="E16" i="11"/>
  <c r="F16" i="11"/>
  <c r="E17" i="11"/>
  <c r="F17" i="11"/>
  <c r="E20" i="11"/>
  <c r="F2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/>
  <c r="F14" i="11"/>
  <c r="B15" i="11"/>
  <c r="B16" i="11"/>
  <c r="B17" i="11"/>
  <c r="B18" i="11"/>
  <c r="E18" i="11"/>
  <c r="F18" i="11"/>
  <c r="B19" i="11"/>
  <c r="E19" i="11"/>
  <c r="F19" i="11"/>
  <c r="B20" i="11"/>
  <c r="B5" i="11"/>
  <c r="B3" i="11"/>
  <c r="C3" i="11"/>
  <c r="D3" i="11"/>
  <c r="E10" i="11"/>
  <c r="F10" i="11"/>
  <c r="D2" i="11"/>
  <c r="E2" i="11"/>
  <c r="C2" i="11"/>
  <c r="B2" i="11"/>
  <c r="D4" i="11"/>
  <c r="C4" i="11"/>
  <c r="E3" i="11"/>
  <c r="E7" i="11"/>
  <c r="F7" i="11"/>
  <c r="E11" i="11"/>
  <c r="F11" i="11"/>
  <c r="E4" i="11"/>
  <c r="F4" i="11"/>
  <c r="E9" i="11"/>
  <c r="F9" i="11"/>
  <c r="E6" i="11"/>
  <c r="F6" i="11"/>
  <c r="E8" i="11"/>
  <c r="F8" i="11"/>
  <c r="E12" i="11"/>
  <c r="F12" i="11"/>
  <c r="E5" i="11"/>
  <c r="F5" i="11"/>
  <c r="E13" i="11"/>
  <c r="F13" i="11"/>
  <c r="R9" i="9"/>
  <c r="R8" i="9"/>
  <c r="R7" i="9"/>
  <c r="R6" i="9"/>
  <c r="R5" i="9"/>
  <c r="R4" i="9"/>
  <c r="R10" i="9"/>
  <c r="Q10" i="9"/>
  <c r="S10" i="9"/>
  <c r="Q5" i="9"/>
  <c r="S5" i="9"/>
  <c r="Q6" i="9"/>
  <c r="S6" i="9"/>
  <c r="Q7" i="9"/>
  <c r="S7" i="9"/>
  <c r="Q8" i="9"/>
  <c r="T8" i="9"/>
  <c r="S8" i="9"/>
  <c r="Q9" i="9"/>
  <c r="S9" i="9"/>
  <c r="S4" i="9"/>
  <c r="Q4" i="9"/>
  <c r="T4" i="9"/>
  <c r="T10" i="9"/>
  <c r="T9" i="9"/>
  <c r="T7" i="9"/>
  <c r="T5" i="9"/>
  <c r="T6" i="9"/>
  <c r="N11" i="9"/>
  <c r="K14" i="10"/>
  <c r="P13" i="10"/>
  <c r="O13" i="10"/>
  <c r="N13" i="10"/>
  <c r="K13" i="10"/>
  <c r="P12" i="10"/>
  <c r="O12" i="10"/>
  <c r="N12" i="10"/>
  <c r="K12" i="10"/>
  <c r="P11" i="10"/>
  <c r="O11" i="10"/>
  <c r="N11" i="10"/>
  <c r="K11" i="10"/>
  <c r="E11" i="10"/>
  <c r="D11" i="10"/>
  <c r="C11" i="10"/>
  <c r="B11" i="10"/>
  <c r="P10" i="10"/>
  <c r="O10" i="10"/>
  <c r="N10" i="10"/>
  <c r="E10" i="10"/>
  <c r="D10" i="10"/>
  <c r="C10" i="10"/>
  <c r="B10" i="10"/>
  <c r="P9" i="10"/>
  <c r="O9" i="10"/>
  <c r="N9" i="10"/>
  <c r="R9" i="10"/>
  <c r="E9" i="10"/>
  <c r="D9" i="10"/>
  <c r="C9" i="10"/>
  <c r="B9" i="10"/>
  <c r="P8" i="10"/>
  <c r="O8" i="10"/>
  <c r="N8" i="10"/>
  <c r="R8" i="10"/>
  <c r="E8" i="10"/>
  <c r="D8" i="10"/>
  <c r="C8" i="10"/>
  <c r="B8" i="10"/>
  <c r="P7" i="10"/>
  <c r="O7" i="10"/>
  <c r="N7" i="10"/>
  <c r="Q7" i="10"/>
  <c r="K7" i="10"/>
  <c r="J7" i="10"/>
  <c r="I7" i="10"/>
  <c r="E7" i="10"/>
  <c r="D7" i="10"/>
  <c r="C7" i="10"/>
  <c r="B7" i="10"/>
  <c r="P6" i="10"/>
  <c r="O6" i="10"/>
  <c r="N6" i="10"/>
  <c r="K6" i="10"/>
  <c r="J6" i="10"/>
  <c r="I6" i="10"/>
  <c r="E6" i="10"/>
  <c r="D6" i="10"/>
  <c r="C6" i="10"/>
  <c r="F6" i="10"/>
  <c r="B6" i="10"/>
  <c r="P5" i="10"/>
  <c r="O5" i="10"/>
  <c r="N5" i="10"/>
  <c r="K5" i="10"/>
  <c r="J5" i="10"/>
  <c r="I5" i="10"/>
  <c r="E5" i="10"/>
  <c r="D5" i="10"/>
  <c r="C5" i="10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R3" i="10"/>
  <c r="K3" i="10"/>
  <c r="J3" i="10"/>
  <c r="I3" i="10"/>
  <c r="E3" i="10"/>
  <c r="D3" i="10"/>
  <c r="C3" i="10"/>
  <c r="B3" i="10"/>
  <c r="F10" i="10"/>
  <c r="R10" i="10"/>
  <c r="Q11" i="10"/>
  <c r="Q6" i="10"/>
  <c r="F4" i="10"/>
  <c r="R4" i="10"/>
  <c r="F7" i="10"/>
  <c r="N12" i="9"/>
  <c r="M11" i="9"/>
  <c r="M9" i="9"/>
  <c r="Q4" i="10"/>
  <c r="R13" i="10"/>
  <c r="M12" i="9"/>
  <c r="Q5" i="10"/>
  <c r="R7" i="10"/>
  <c r="Q8" i="10"/>
  <c r="R11" i="10"/>
  <c r="F5" i="10"/>
  <c r="F8" i="10"/>
  <c r="F3" i="10"/>
  <c r="R6" i="10"/>
  <c r="F9" i="10"/>
  <c r="F11" i="10"/>
  <c r="R12" i="10"/>
  <c r="Q3" i="10"/>
  <c r="Q9" i="10"/>
  <c r="Q13" i="10"/>
  <c r="Q10" i="10"/>
  <c r="R5" i="10"/>
  <c r="Q12" i="10"/>
  <c r="B5" i="9"/>
  <c r="B6" i="9"/>
  <c r="B7" i="9"/>
  <c r="B8" i="9"/>
  <c r="B9" i="9"/>
  <c r="B10" i="9"/>
  <c r="B11" i="9"/>
  <c r="B4" i="9"/>
  <c r="C11" i="9"/>
  <c r="D11" i="9"/>
  <c r="E11" i="9"/>
  <c r="C10" i="9"/>
  <c r="D10" i="9"/>
  <c r="E10" i="9"/>
  <c r="F10" i="9"/>
  <c r="E5" i="9"/>
  <c r="E6" i="9"/>
  <c r="E7" i="9"/>
  <c r="E8" i="9"/>
  <c r="E9" i="9"/>
  <c r="E4" i="9"/>
  <c r="C5" i="9"/>
  <c r="D5" i="9"/>
  <c r="C6" i="9"/>
  <c r="D6" i="9"/>
  <c r="C7" i="9"/>
  <c r="D7" i="9"/>
  <c r="C8" i="9"/>
  <c r="D8" i="9"/>
  <c r="C9" i="9"/>
  <c r="D9" i="9"/>
  <c r="D4" i="9"/>
  <c r="C4" i="9"/>
  <c r="F9" i="9"/>
  <c r="F5" i="9"/>
  <c r="F6" i="9"/>
  <c r="F8" i="9"/>
  <c r="F7" i="9"/>
  <c r="F4" i="9"/>
  <c r="Q22" i="10" l="1"/>
  <c r="Q19" i="10"/>
  <c r="Q18" i="10"/>
  <c r="Q17" i="10"/>
  <c r="Q16" i="10"/>
  <c r="Q20" i="10"/>
  <c r="Q21" i="10"/>
  <c r="Q15" i="10"/>
  <c r="N10" i="9"/>
  <c r="N8" i="9"/>
  <c r="N4" i="9"/>
  <c r="M4" i="9"/>
  <c r="M6" i="9"/>
  <c r="A12" i="10" l="1"/>
  <c r="E12" i="10" s="1"/>
  <c r="C12" i="10" l="1"/>
  <c r="F12" i="10" s="1"/>
  <c r="D12" i="10"/>
</calcChain>
</file>

<file path=xl/sharedStrings.xml><?xml version="1.0" encoding="utf-8"?>
<sst xmlns="http://schemas.openxmlformats.org/spreadsheetml/2006/main" count="106" uniqueCount="65">
  <si>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</si>
  <si>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</si>
  <si>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</si>
  <si>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</si>
  <si>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</si>
  <si>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</si>
  <si>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</si>
  <si>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</si>
  <si>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</si>
  <si>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</si>
  <si>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</si>
  <si>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</si>
  <si>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</si>
  <si>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</si>
  <si>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</si>
  <si>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</si>
  <si>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</si>
  <si>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</si>
  <si>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</si>
  <si>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</si>
  <si>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</si>
  <si>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</si>
  <si>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</si>
  <si>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</si>
  <si>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</si>
  <si>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D8E8F8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</si>
  <si>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</si>
  <si>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</si>
  <si>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</si>
  <si>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</si>
  <si>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</si>
  <si>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</si>
  <si>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</si>
  <si>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</si>
  <si>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ff</t>
    <phoneticPr fontId="1" type="noConversion"/>
  </si>
  <si>
    <t>#008B45</t>
    <phoneticPr fontId="1" type="noConversion"/>
  </si>
  <si>
    <t>#00ffff</t>
    <phoneticPr fontId="1" type="noConversion"/>
  </si>
  <si>
    <t>#00E5EE</t>
    <phoneticPr fontId="1" type="noConversion"/>
  </si>
  <si>
    <t>#003399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</si>
  <si>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</si>
  <si>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</si>
  <si>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</si>
  <si>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黑</t>
    <phoneticPr fontId="1" type="noConversion"/>
  </si>
  <si>
    <t>#FFFFFF</t>
  </si>
  <si>
    <t>#000000</t>
    <phoneticPr fontId="1" type="noConversion"/>
  </si>
  <si>
    <t>白</t>
  </si>
  <si>
    <t>#FF0000</t>
  </si>
  <si>
    <t>#FFFF00</t>
  </si>
  <si>
    <t>黄</t>
  </si>
  <si>
    <t>#00FF00</t>
  </si>
  <si>
    <t>绿</t>
  </si>
  <si>
    <t>#00FFFF</t>
  </si>
  <si>
    <t>青</t>
  </si>
  <si>
    <t>#0000FF</t>
  </si>
  <si>
    <t>蓝</t>
    <phoneticPr fontId="1" type="noConversion"/>
  </si>
  <si>
    <t>红</t>
    <phoneticPr fontId="1" type="noConversion"/>
  </si>
  <si>
    <t>Red</t>
    <phoneticPr fontId="1" type="noConversion"/>
  </si>
  <si>
    <t>#333333</t>
    <phoneticPr fontId="1" type="noConversion"/>
  </si>
  <si>
    <t>#666666</t>
    <phoneticPr fontId="1" type="noConversion"/>
  </si>
  <si>
    <t>#999999</t>
    <phoneticPr fontId="1" type="noConversion"/>
  </si>
  <si>
    <t>==&gt;</t>
    <phoneticPr fontId="1" type="noConversion"/>
  </si>
  <si>
    <t>0xffff 转 #ffffff</t>
    <phoneticPr fontId="1" type="noConversion"/>
  </si>
  <si>
    <t>#ffffff 转 0xffff</t>
    <phoneticPr fontId="1" type="noConversion"/>
  </si>
  <si>
    <t>#ffffff 转 0xffff 转 #ffffff</t>
    <phoneticPr fontId="1" type="noConversion"/>
  </si>
  <si>
    <t>RGB 转 #ffffff 转 0xffff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</si>
</sst>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666666"/>
      <name val="Verdana"/>
      <family val="2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quotePrefix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5" fillId="8" borderId="0" xfId="0" applyFont="1" applyFill="1" applyAlignment="1">
      <alignment horizontal="center" vertical="center"/>
    </xf>
    <xf numFmtId="0" fontId="5" fillId="8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ySplit="1" topLeftCell="A2" activePane="bottomLeft" state="frozen"/>
      <selection pane="bottomLeft" activeCell="A12" sqref="A12"/>
    </sheetView>
  </sheetViews>
  <sheetFormatPr defaultRowHeight="13.25" x14ac:dyDescent="0.15"/>
  <cols>
    <col min="1" max="1" width="10.33203125" style="1" customWidth="1"/>
    <col min="2" max="2" width="8.88671875" style="1"/>
    <col min="3" max="5" width="6.33203125" style="1" customWidth="1"/>
    <col min="6" max="6" width="8.88671875" style="1"/>
    <col min="7" max="8" width="4.77734375" style="1" customWidth="1"/>
    <col min="9" max="9" width="8.88671875" style="1"/>
    <col min="10" max="12" width="6.33203125" style="1" customWidth="1"/>
    <col min="13" max="13" width="7.77734375" customWidth="1"/>
    <col min="15" max="15" width="4" customWidth="1"/>
    <col min="17" max="19" width="6.33203125" style="1" customWidth="1"/>
  </cols>
  <sheetData>
    <row r="1" spans="1:20" ht="13.9" customHeight="1" x14ac:dyDescent="0.15">
      <c r="A1" s="23"/>
      <c r="B1" s="23"/>
      <c r="C1" s="23" t="s">
        <v>61</v>
      </c>
      <c r="D1" s="23"/>
      <c r="E1" s="23"/>
      <c r="F1" s="23"/>
      <c r="H1" s="23"/>
      <c r="I1" s="23"/>
      <c r="J1" s="23"/>
      <c r="K1" s="23" t="s">
        <v>62</v>
      </c>
      <c r="L1" s="23"/>
      <c r="M1" s="24"/>
      <c r="N1" s="24"/>
      <c r="P1" s="24"/>
      <c r="Q1" s="23"/>
      <c r="R1" s="23" t="s">
        <v>63</v>
      </c>
      <c r="S1" s="23"/>
      <c r="T1" s="24"/>
    </row>
    <row r="2" spans="1:20" x14ac:dyDescent="0.15">
      <c r="A2" s="7" t="s">
        <v>28</v>
      </c>
      <c r="F2" s="4" t="s">
        <v>26</v>
      </c>
      <c r="I2" s="7" t="s">
        <v>28</v>
      </c>
      <c r="M2" s="5" t="s">
        <v>27</v>
      </c>
      <c r="N2" s="1"/>
      <c r="P2" s="5" t="s">
        <v>22</v>
      </c>
      <c r="T2" s="5" t="s">
        <v>22</v>
      </c>
    </row>
    <row r="3" spans="1:20" x14ac:dyDescent="0.15">
      <c r="B3" s="11" t="s">
        <v>15</v>
      </c>
      <c r="C3" s="2" t="s">
        <v>39</v>
      </c>
      <c r="D3" s="2" t="s">
        <v>40</v>
      </c>
      <c r="E3" s="2" t="s">
        <v>41</v>
      </c>
      <c r="F3" s="2" t="s">
        <v>11</v>
      </c>
      <c r="H3" s="11"/>
      <c r="I3" s="1" t="s">
        <v>24</v>
      </c>
      <c r="J3" s="2" t="s">
        <v>39</v>
      </c>
      <c r="K3" s="2" t="s">
        <v>40</v>
      </c>
      <c r="L3" s="2" t="s">
        <v>41</v>
      </c>
      <c r="M3" s="2" t="s">
        <v>11</v>
      </c>
      <c r="N3" s="11" t="s">
        <v>15</v>
      </c>
      <c r="P3" s="2" t="s">
        <v>11</v>
      </c>
      <c r="Q3" s="2" t="s">
        <v>39</v>
      </c>
      <c r="R3" s="2" t="s">
        <v>40</v>
      </c>
      <c r="S3" s="2" t="s">
        <v>41</v>
      </c>
      <c r="T3" s="2" t="s">
        <v>11</v>
      </c>
    </row>
    <row r="4" spans="1:20" x14ac:dyDescent="0.15">
      <c r="A4" s="6">
        <v>8410</v>
      </c>
      <c r="B4" s="10">
        <f>HEX2DEC(A4)</f>
        <v>33808</v>
      </c>
      <c r="C4" s="1">
        <f>INT(HEX2DEC($A4)/HEX2DEC(800))</f>
        <v>16</v>
      </c>
      <c r="D4" s="1">
        <f>INT((HEX2DEC($A4)-INT(HEX2DEC($A4)/HEX2DEC(800))*HEX2DEC(800))/HEX2DEC(20))</f>
        <v>32</v>
      </c>
      <c r="E4" s="1">
        <f>(HEX2DEC($A4)-INT(HEX2DEC($A4)/HEX2DEC(800))*HEX2DEC(800)-INT((HEX2DEC($A4)-INT(HEX2DEC($A4)/HEX2DEC(800))*HEX2DEC(800))/HEX2DEC(20))*HEX2DEC(20))</f>
        <v>16</v>
      </c>
      <c r="F4" s="9" t="str">
        <f>DEC2HEX(C4*2^3)&amp;DEC2HEX(D4*2^2)&amp;DEC2HEX(E4*2^3)</f>
        <v>808080</v>
      </c>
      <c r="H4" s="10" t="s">
        <v>42</v>
      </c>
      <c r="I4" s="13" t="s">
        <v>44</v>
      </c>
      <c r="J4" s="1">
        <f>INT(HEX2DEC(LEFT(RIGHT($I4,6),2))/2^3)</f>
        <v>0</v>
      </c>
      <c r="K4" s="1">
        <f>INT(HEX2DEC(MID(RIGHT($I4,6),3,2))/2^2)</f>
        <v>0</v>
      </c>
      <c r="L4" s="1">
        <f>INT(HEX2DEC(RIGHT(RIGHT($I4,6),2))/2^3)</f>
        <v>0</v>
      </c>
      <c r="M4" s="9" t="str">
        <f t="shared" ref="M4:M13" si="0">DEC2HEX(J4*2^11+K4*2^5+L4)</f>
        <v>0</v>
      </c>
      <c r="N4" s="10">
        <f t="shared" ref="N4:N5" si="1">+J4*2^11+K4*2^5+L4</f>
        <v>0</v>
      </c>
      <c r="P4" s="6" t="s">
        <v>29</v>
      </c>
      <c r="Q4" s="1">
        <f t="shared" ref="Q4:Q10" si="2">HEX2DEC(LEFT(RIGHT("000000"&amp;$P4,6),2))</f>
        <v>31</v>
      </c>
      <c r="R4" s="12">
        <f t="shared" ref="R4:R10" si="3">HEX2DEC(MID(RIGHT("000000"&amp;$P4,6),3,2))</f>
        <v>63</v>
      </c>
      <c r="S4" s="1">
        <f t="shared" ref="S4:S10" si="4">HEX2DEC(RIGHT(RIGHT("000000"&amp;$P4,6),2))</f>
        <v>31</v>
      </c>
      <c r="T4" s="8" t="str">
        <f t="shared" ref="T4:T10" si="5">DEC2HEX(Q4)&amp;DEC2HEX(R4)&amp;DEC2HEX(S4)</f>
        <v>1F3F1F</v>
      </c>
    </row>
    <row r="5" spans="1:20" x14ac:dyDescent="0.15">
      <c r="A5" s="6" t="s">
        <v>3</v>
      </c>
      <c r="B5" s="10">
        <f t="shared" ref="B5:B11" si="6">HEX2DEC(A5)</f>
        <v>61440</v>
      </c>
      <c r="C5" s="1">
        <f t="shared" ref="C5:C12" si="7">INT(HEX2DEC($A5)/HEX2DEC(800))</f>
        <v>30</v>
      </c>
      <c r="D5" s="1">
        <f t="shared" ref="D5:D12" si="8">INT((HEX2DEC($A5)-INT(HEX2DEC($A5)/HEX2DEC(800))*HEX2DEC(800))/HEX2DEC(20))</f>
        <v>0</v>
      </c>
      <c r="E5" s="1">
        <f t="shared" ref="E5:E12" si="9">(HEX2DEC($A5)-INT(HEX2DEC($A5)/HEX2DEC(800))*HEX2DEC(800)-INT((HEX2DEC($A5)-INT(HEX2DEC($A5)/HEX2DEC(800))*HEX2DEC(800))/HEX2DEC(20))*HEX2DEC(20))</f>
        <v>0</v>
      </c>
      <c r="F5" s="9" t="str">
        <f t="shared" ref="F5:F10" si="10">DEC2HEX(C5*2^3)&amp;DEC2HEX(D5*2^2)&amp;DEC2HEX(E5*2^3)</f>
        <v>F000</v>
      </c>
      <c r="H5" s="10" t="s">
        <v>45</v>
      </c>
      <c r="I5" s="6" t="s">
        <v>43</v>
      </c>
      <c r="J5" s="1">
        <f t="shared" ref="J5:J19" si="11">INT(HEX2DEC(LEFT(RIGHT($I5,6),2))/2^3)</f>
        <v>31</v>
      </c>
      <c r="K5" s="1">
        <f t="shared" ref="K5:K19" si="12">INT(HEX2DEC(MID(RIGHT($I5,6),3,2))/2^2)</f>
        <v>63</v>
      </c>
      <c r="L5" s="1">
        <f t="shared" ref="L5:L19" si="13">INT(HEX2DEC(RIGHT(RIGHT($I5,6),2))/2^3)</f>
        <v>31</v>
      </c>
      <c r="M5" s="9" t="str">
        <f t="shared" si="0"/>
        <v>FFFF</v>
      </c>
      <c r="N5" s="10">
        <f t="shared" si="1"/>
        <v>65535</v>
      </c>
      <c r="P5" s="6" t="s">
        <v>30</v>
      </c>
      <c r="Q5" s="1">
        <f t="shared" si="2"/>
        <v>29</v>
      </c>
      <c r="R5" s="12">
        <f t="shared" si="3"/>
        <v>59</v>
      </c>
      <c r="S5" s="1">
        <f t="shared" si="4"/>
        <v>29</v>
      </c>
      <c r="T5" s="8" t="str">
        <f t="shared" si="5"/>
        <v>1D3B1D</v>
      </c>
    </row>
    <row r="6" spans="1:20" x14ac:dyDescent="0.15">
      <c r="A6" s="6" t="s">
        <v>12</v>
      </c>
      <c r="B6" s="10">
        <f t="shared" si="6"/>
        <v>65535</v>
      </c>
      <c r="C6" s="1">
        <f t="shared" si="7"/>
        <v>31</v>
      </c>
      <c r="D6" s="1">
        <f t="shared" si="8"/>
        <v>63</v>
      </c>
      <c r="E6" s="1">
        <f t="shared" si="9"/>
        <v>31</v>
      </c>
      <c r="F6" s="9" t="str">
        <f t="shared" si="10"/>
        <v>F8FCF8</v>
      </c>
      <c r="H6" s="10" t="s">
        <v>55</v>
      </c>
      <c r="I6" s="6" t="s">
        <v>46</v>
      </c>
      <c r="J6" s="1">
        <f t="shared" si="11"/>
        <v>31</v>
      </c>
      <c r="K6" s="1">
        <f t="shared" si="12"/>
        <v>0</v>
      </c>
      <c r="L6" s="1">
        <f t="shared" si="13"/>
        <v>0</v>
      </c>
      <c r="M6" s="9" t="str">
        <f t="shared" si="0"/>
        <v>F800</v>
      </c>
      <c r="N6" s="10">
        <f>+J6*2^11+K6*2^5+L6</f>
        <v>63488</v>
      </c>
      <c r="P6" s="6" t="s">
        <v>31</v>
      </c>
      <c r="Q6" s="1">
        <f t="shared" si="2"/>
        <v>255</v>
      </c>
      <c r="R6" s="12">
        <f t="shared" si="3"/>
        <v>255</v>
      </c>
      <c r="S6" s="1">
        <f t="shared" si="4"/>
        <v>255</v>
      </c>
      <c r="T6" s="8" t="str">
        <f t="shared" si="5"/>
        <v>FFFFFF</v>
      </c>
    </row>
    <row r="7" spans="1:20" x14ac:dyDescent="0.15">
      <c r="A7" s="6">
        <v>700</v>
      </c>
      <c r="B7" s="10">
        <f t="shared" si="6"/>
        <v>1792</v>
      </c>
      <c r="C7" s="1">
        <f t="shared" si="7"/>
        <v>0</v>
      </c>
      <c r="D7" s="1">
        <f t="shared" si="8"/>
        <v>56</v>
      </c>
      <c r="E7" s="1">
        <f t="shared" si="9"/>
        <v>0</v>
      </c>
      <c r="F7" s="9" t="str">
        <f t="shared" si="10"/>
        <v>0E00</v>
      </c>
      <c r="H7" s="10" t="s">
        <v>48</v>
      </c>
      <c r="I7" s="6" t="s">
        <v>47</v>
      </c>
      <c r="J7" s="1">
        <f t="shared" si="11"/>
        <v>31</v>
      </c>
      <c r="K7" s="1">
        <f t="shared" si="12"/>
        <v>63</v>
      </c>
      <c r="L7" s="1">
        <f t="shared" si="13"/>
        <v>0</v>
      </c>
      <c r="M7" s="9" t="str">
        <f t="shared" si="0"/>
        <v>FFE0</v>
      </c>
      <c r="N7" s="10">
        <f t="shared" ref="N7:N14" si="14">+J7*2^11+K7*2^5+L7</f>
        <v>65504</v>
      </c>
      <c r="P7" s="6" t="s">
        <v>32</v>
      </c>
      <c r="Q7" s="1">
        <f t="shared" si="2"/>
        <v>10</v>
      </c>
      <c r="R7" s="12">
        <f t="shared" si="3"/>
        <v>97</v>
      </c>
      <c r="S7" s="1">
        <f t="shared" si="4"/>
        <v>233</v>
      </c>
      <c r="T7" s="8" t="str">
        <f t="shared" si="5"/>
        <v>A61E9</v>
      </c>
    </row>
    <row r="8" spans="1:20" x14ac:dyDescent="0.15">
      <c r="A8" s="6" t="s">
        <v>4</v>
      </c>
      <c r="B8" s="10">
        <f t="shared" si="6"/>
        <v>224</v>
      </c>
      <c r="C8" s="1">
        <f t="shared" si="7"/>
        <v>0</v>
      </c>
      <c r="D8" s="1">
        <f t="shared" si="8"/>
        <v>7</v>
      </c>
      <c r="E8" s="1">
        <f t="shared" si="9"/>
        <v>0</v>
      </c>
      <c r="F8" s="9" t="str">
        <f t="shared" si="10"/>
        <v>01C0</v>
      </c>
      <c r="H8" s="10" t="s">
        <v>50</v>
      </c>
      <c r="I8" s="6" t="s">
        <v>49</v>
      </c>
      <c r="J8" s="1">
        <f t="shared" si="11"/>
        <v>0</v>
      </c>
      <c r="K8" s="1">
        <f t="shared" si="12"/>
        <v>63</v>
      </c>
      <c r="L8" s="1">
        <f t="shared" si="13"/>
        <v>0</v>
      </c>
      <c r="M8" s="9" t="str">
        <f t="shared" si="0"/>
        <v>7E0</v>
      </c>
      <c r="N8" s="10">
        <f t="shared" si="14"/>
        <v>2016</v>
      </c>
      <c r="P8" s="6" t="s">
        <v>33</v>
      </c>
      <c r="Q8" s="1">
        <f t="shared" si="2"/>
        <v>27</v>
      </c>
      <c r="R8" s="12">
        <f t="shared" si="3"/>
        <v>58</v>
      </c>
      <c r="S8" s="1">
        <f t="shared" si="4"/>
        <v>31</v>
      </c>
      <c r="T8" s="8" t="str">
        <f t="shared" si="5"/>
        <v>1B3A1F</v>
      </c>
    </row>
    <row r="9" spans="1:20" x14ac:dyDescent="0.15">
      <c r="A9" s="6">
        <v>40</v>
      </c>
      <c r="B9" s="10">
        <f>HEX2DEC(A9)</f>
        <v>64</v>
      </c>
      <c r="C9" s="1">
        <f>INT(HEX2DEC($A9)/HEX2DEC(800))</f>
        <v>0</v>
      </c>
      <c r="D9" s="1">
        <f>INT((HEX2DEC($A9)-INT(HEX2DEC($A9)/HEX2DEC(800))*HEX2DEC(800))/HEX2DEC(20))</f>
        <v>2</v>
      </c>
      <c r="E9" s="1">
        <f>(HEX2DEC($A9)-INT(HEX2DEC($A9)/HEX2DEC(800))*HEX2DEC(800)-INT((HEX2DEC($A9)-INT(HEX2DEC($A9)/HEX2DEC(800))*HEX2DEC(800))/HEX2DEC(20))*HEX2DEC(20))</f>
        <v>0</v>
      </c>
      <c r="F9" s="9" t="str">
        <f t="shared" si="10"/>
        <v>080</v>
      </c>
      <c r="H9" s="10" t="s">
        <v>52</v>
      </c>
      <c r="I9" s="6" t="s">
        <v>51</v>
      </c>
      <c r="J9" s="1">
        <f t="shared" si="11"/>
        <v>0</v>
      </c>
      <c r="K9" s="1">
        <f t="shared" si="12"/>
        <v>63</v>
      </c>
      <c r="L9" s="1">
        <f t="shared" si="13"/>
        <v>31</v>
      </c>
      <c r="M9" s="9" t="str">
        <f t="shared" si="0"/>
        <v>7FF</v>
      </c>
      <c r="N9" s="10">
        <f t="shared" si="14"/>
        <v>2047</v>
      </c>
      <c r="P9" s="6" t="s">
        <v>30</v>
      </c>
      <c r="Q9" s="1">
        <f t="shared" si="2"/>
        <v>29</v>
      </c>
      <c r="R9" s="12">
        <f t="shared" si="3"/>
        <v>59</v>
      </c>
      <c r="S9" s="1">
        <f t="shared" si="4"/>
        <v>29</v>
      </c>
      <c r="T9" s="8" t="str">
        <f t="shared" si="5"/>
        <v>1D3B1D</v>
      </c>
    </row>
    <row r="10" spans="1:20" x14ac:dyDescent="0.15">
      <c r="A10" s="6" t="s">
        <v>13</v>
      </c>
      <c r="B10" s="10">
        <f t="shared" si="6"/>
        <v>61213</v>
      </c>
      <c r="C10" s="1">
        <f t="shared" si="7"/>
        <v>29</v>
      </c>
      <c r="D10" s="1">
        <f t="shared" si="8"/>
        <v>56</v>
      </c>
      <c r="E10" s="1">
        <f t="shared" si="9"/>
        <v>29</v>
      </c>
      <c r="F10" s="9" t="str">
        <f t="shared" si="10"/>
        <v>E8E0E8</v>
      </c>
      <c r="H10" s="10" t="s">
        <v>54</v>
      </c>
      <c r="I10" t="s">
        <v>53</v>
      </c>
      <c r="J10" s="1">
        <f>INT(HEX2DEC(LEFT(RIGHT($I10,6),2))/2^3)</f>
        <v>0</v>
      </c>
      <c r="K10" s="1">
        <f>INT(HEX2DEC(MID(RIGHT($I10,6),3,2))/2^2)</f>
        <v>0</v>
      </c>
      <c r="L10" s="1">
        <f>INT(HEX2DEC(RIGHT(RIGHT($I10,6),2))/2^3)</f>
        <v>31</v>
      </c>
      <c r="M10" s="9" t="str">
        <f t="shared" si="0"/>
        <v>1F</v>
      </c>
      <c r="N10" s="10">
        <f t="shared" si="14"/>
        <v>31</v>
      </c>
      <c r="P10" s="6" t="s">
        <v>25</v>
      </c>
      <c r="Q10" s="12">
        <f t="shared" si="2"/>
        <v>216</v>
      </c>
      <c r="R10" s="12">
        <f t="shared" si="3"/>
        <v>232</v>
      </c>
      <c r="S10" s="12">
        <f t="shared" si="4"/>
        <v>248</v>
      </c>
      <c r="T10" s="8" t="str">
        <f t="shared" si="5"/>
        <v>D8E8F8</v>
      </c>
    </row>
    <row r="11" spans="1:20" x14ac:dyDescent="0.15">
      <c r="A11" s="6">
        <v>83</v>
      </c>
      <c r="B11" s="10">
        <f t="shared" si="6"/>
        <v>131</v>
      </c>
      <c r="C11" s="1">
        <f t="shared" si="7"/>
        <v>0</v>
      </c>
      <c r="D11" s="1">
        <f t="shared" si="8"/>
        <v>4</v>
      </c>
      <c r="E11" s="1">
        <f t="shared" si="9"/>
        <v>3</v>
      </c>
      <c r="F11" s="9" t="str">
        <f>DEC2HEX(C11*2^3)&amp;"_"&amp;DEC2HEX(D11*2^2)&amp;"_"&amp;DEC2HEX(E11*2^3)</f>
        <v>0_10_18</v>
      </c>
      <c r="I11" t="s">
        <v>34</v>
      </c>
      <c r="J11" s="1">
        <f t="shared" si="11"/>
        <v>31</v>
      </c>
      <c r="K11" s="1">
        <f t="shared" si="12"/>
        <v>0</v>
      </c>
      <c r="L11" s="1">
        <f t="shared" si="13"/>
        <v>31</v>
      </c>
      <c r="M11" s="9" t="str">
        <f t="shared" si="0"/>
        <v>F81F</v>
      </c>
      <c r="N11" s="10">
        <f t="shared" si="14"/>
        <v>63519</v>
      </c>
      <c r="P11" s="6"/>
    </row>
    <row r="12" spans="1:20" x14ac:dyDescent="0.15">
      <c r="A12" s="1">
        <v>2104</v>
      </c>
      <c r="B12" s="10">
        <f t="shared" ref="B12" si="15">HEX2DEC(A12)</f>
        <v>8452</v>
      </c>
      <c r="C12" s="1">
        <f t="shared" si="7"/>
        <v>4</v>
      </c>
      <c r="D12" s="1">
        <f t="shared" si="8"/>
        <v>8</v>
      </c>
      <c r="E12" s="1">
        <f t="shared" si="9"/>
        <v>4</v>
      </c>
      <c r="F12" s="9" t="str">
        <f>DEC2HEX(C12*2^3)&amp;"_"&amp;DEC2HEX(D12*2^2)&amp;"_"&amp;DEC2HEX(E12*2^3)</f>
        <v>20_20_20</v>
      </c>
      <c r="I12" t="s">
        <v>36</v>
      </c>
      <c r="J12" s="1">
        <f t="shared" si="11"/>
        <v>0</v>
      </c>
      <c r="K12" s="1">
        <f t="shared" si="12"/>
        <v>63</v>
      </c>
      <c r="L12" s="1">
        <f t="shared" si="13"/>
        <v>31</v>
      </c>
      <c r="M12" s="9" t="str">
        <f t="shared" si="0"/>
        <v>7FF</v>
      </c>
      <c r="N12" s="10">
        <f t="shared" si="14"/>
        <v>2047</v>
      </c>
    </row>
    <row r="13" spans="1:20" x14ac:dyDescent="0.15">
      <c r="I13" t="s">
        <v>35</v>
      </c>
      <c r="J13" s="1">
        <f t="shared" si="11"/>
        <v>0</v>
      </c>
      <c r="K13" s="1">
        <f t="shared" si="12"/>
        <v>34</v>
      </c>
      <c r="L13" s="1">
        <f t="shared" si="13"/>
        <v>8</v>
      </c>
      <c r="M13" s="9" t="str">
        <f t="shared" si="0"/>
        <v>448</v>
      </c>
      <c r="N13" s="10">
        <f t="shared" si="14"/>
        <v>1096</v>
      </c>
    </row>
    <row r="14" spans="1:20" x14ac:dyDescent="0.15">
      <c r="I14" t="s">
        <v>37</v>
      </c>
      <c r="J14" s="1">
        <f t="shared" si="11"/>
        <v>0</v>
      </c>
      <c r="K14" s="1">
        <f t="shared" si="12"/>
        <v>57</v>
      </c>
      <c r="L14" s="1">
        <f t="shared" si="13"/>
        <v>29</v>
      </c>
      <c r="M14" s="9" t="str">
        <f t="shared" ref="M14" si="16">DEC2HEX(J14*2^11+K14*2^5+L14)</f>
        <v>73D</v>
      </c>
      <c r="N14" s="10">
        <f t="shared" si="14"/>
        <v>1853</v>
      </c>
    </row>
    <row r="15" spans="1:20" x14ac:dyDescent="0.15">
      <c r="I15" t="s">
        <v>57</v>
      </c>
      <c r="J15" s="1">
        <f t="shared" si="11"/>
        <v>6</v>
      </c>
      <c r="K15" s="1">
        <f t="shared" si="12"/>
        <v>12</v>
      </c>
      <c r="L15" s="1">
        <f t="shared" si="13"/>
        <v>6</v>
      </c>
      <c r="M15" s="9" t="str">
        <f>DEC2HEX(J15*2^11+K15*2^5+L15)</f>
        <v>3186</v>
      </c>
      <c r="N15" s="10">
        <f>+J15*2^11+K15*2^5+L15</f>
        <v>12678</v>
      </c>
    </row>
    <row r="16" spans="1:20" x14ac:dyDescent="0.15">
      <c r="I16" t="s">
        <v>58</v>
      </c>
      <c r="J16" s="1">
        <f t="shared" si="11"/>
        <v>12</v>
      </c>
      <c r="K16" s="1">
        <f t="shared" si="12"/>
        <v>25</v>
      </c>
      <c r="L16" s="1">
        <f t="shared" si="13"/>
        <v>12</v>
      </c>
      <c r="M16" s="9" t="str">
        <f t="shared" ref="M16:M18" si="17">DEC2HEX(J16*2^11+K16*2^5+L16)</f>
        <v>632C</v>
      </c>
      <c r="N16" s="10">
        <f>+J16*2^11+K16*2^5+L16</f>
        <v>25388</v>
      </c>
    </row>
    <row r="17" spans="9:21" x14ac:dyDescent="0.15">
      <c r="I17" t="s">
        <v>59</v>
      </c>
      <c r="J17" s="1">
        <f t="shared" si="11"/>
        <v>19</v>
      </c>
      <c r="K17" s="1">
        <f t="shared" si="12"/>
        <v>38</v>
      </c>
      <c r="L17" s="1">
        <f t="shared" si="13"/>
        <v>19</v>
      </c>
      <c r="M17" s="9" t="str">
        <f t="shared" si="17"/>
        <v>9CD3</v>
      </c>
      <c r="N17" s="10">
        <f>+'RGB24'!N15*2^11+'RGB24'!O15*2^5+'RGB24'!P15</f>
        <v>53895</v>
      </c>
    </row>
    <row r="18" spans="9:21" x14ac:dyDescent="0.15">
      <c r="I18" t="s">
        <v>38</v>
      </c>
      <c r="J18" s="1">
        <f t="shared" si="11"/>
        <v>0</v>
      </c>
      <c r="K18" s="1">
        <f t="shared" si="12"/>
        <v>12</v>
      </c>
      <c r="L18" s="1">
        <f t="shared" si="13"/>
        <v>19</v>
      </c>
      <c r="M18" s="9" t="str">
        <f t="shared" si="17"/>
        <v>193</v>
      </c>
    </row>
    <row r="19" spans="9:21" x14ac:dyDescent="0.15">
      <c r="J19" s="1">
        <f t="shared" si="11"/>
        <v>0</v>
      </c>
      <c r="K19" s="1">
        <v>4</v>
      </c>
      <c r="L19" s="1">
        <f t="shared" si="13"/>
        <v>0</v>
      </c>
      <c r="M19" s="9" t="str">
        <f t="shared" ref="M19" si="18">DEC2HEX(J19*2^11+K19*2^5+L19)</f>
        <v>80</v>
      </c>
      <c r="U19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1.9" x14ac:dyDescent="0.15"/>
  <cols>
    <col min="1" max="1" width="6.33203125" style="14" customWidth="1"/>
    <col min="2" max="2" width="6.5546875" style="14" customWidth="1"/>
    <col min="3" max="5" width="8.33203125" style="14" customWidth="1"/>
    <col min="6" max="6" width="8.88671875" style="14"/>
    <col min="7" max="7" width="4.6640625" style="14" customWidth="1"/>
    <col min="8" max="8" width="8.88671875" style="14"/>
    <col min="9" max="11" width="8.88671875" style="16"/>
    <col min="12" max="12" width="4.5546875" style="16" customWidth="1"/>
    <col min="13" max="16384" width="8.88671875" style="16"/>
  </cols>
  <sheetData>
    <row r="1" spans="1:18" ht="13.25" x14ac:dyDescent="0.15">
      <c r="A1" s="25"/>
      <c r="B1" s="25"/>
      <c r="C1" s="23" t="s">
        <v>61</v>
      </c>
      <c r="D1" s="25"/>
      <c r="E1" s="25"/>
      <c r="F1" s="25"/>
      <c r="H1" s="25"/>
      <c r="I1" s="23" t="s">
        <v>64</v>
      </c>
      <c r="J1" s="26"/>
      <c r="K1" s="26"/>
      <c r="M1" s="26"/>
      <c r="N1" s="26"/>
      <c r="O1" s="26"/>
      <c r="P1" s="26"/>
      <c r="Q1" s="26"/>
      <c r="R1" s="26"/>
    </row>
    <row r="2" spans="1:18" x14ac:dyDescent="0.15">
      <c r="B2" s="15" t="s">
        <v>15</v>
      </c>
      <c r="C2" s="15" t="s">
        <v>0</v>
      </c>
      <c r="D2" s="15" t="s">
        <v>1</v>
      </c>
      <c r="E2" s="15" t="s">
        <v>2</v>
      </c>
      <c r="F2" s="15" t="s">
        <v>11</v>
      </c>
      <c r="I2" s="15" t="s">
        <v>0</v>
      </c>
      <c r="J2" s="15" t="s">
        <v>1</v>
      </c>
      <c r="K2" s="15" t="s">
        <v>2</v>
      </c>
      <c r="M2" s="14"/>
      <c r="N2" s="15" t="s">
        <v>0</v>
      </c>
      <c r="O2" s="15" t="s">
        <v>1</v>
      </c>
      <c r="P2" s="15" t="s">
        <v>2</v>
      </c>
      <c r="Q2" s="14"/>
      <c r="R2" s="14"/>
    </row>
    <row r="3" spans="1:18" x14ac:dyDescent="0.15">
      <c r="A3" s="15">
        <v>8410</v>
      </c>
      <c r="B3" s="14">
        <f>HEX2DEC(A3)</f>
        <v>33808</v>
      </c>
      <c r="C3" s="14">
        <f>INT(HEX2DEC($A3)/HEX2DEC(800))</f>
        <v>16</v>
      </c>
      <c r="D3" s="14">
        <f>INT((HEX2DEC($A3)-INT(HEX2DEC($A3)/HEX2DEC(800))*HEX2DEC(800))/HEX2DEC(20))</f>
        <v>32</v>
      </c>
      <c r="E3" s="14">
        <f>(HEX2DEC($A3)-INT(HEX2DEC($A3)/HEX2DEC(800))*HEX2DEC(800)-INT((HEX2DEC($A3)-INT(HEX2DEC($A3)/HEX2DEC(800))*HEX2DEC(800))/HEX2DEC(20))*HEX2DEC(20))</f>
        <v>16</v>
      </c>
      <c r="F3" s="14" t="str">
        <f>DEC2HEX(C3*2^3)&amp;DEC2HEX(D3*2^2)&amp;DEC2HEX(E3*2^3)</f>
        <v>808080</v>
      </c>
      <c r="H3" s="15">
        <v>101010</v>
      </c>
      <c r="I3" s="14">
        <f>INT(HEX2DEC(LEFT($H3,2))/2^3)</f>
        <v>2</v>
      </c>
      <c r="J3" s="14">
        <f>INT(HEX2DEC(MID($H3,3,2))/2^2)</f>
        <v>4</v>
      </c>
      <c r="K3" s="14">
        <f>INT(HEX2DEC(RIGHT($H3,2))/2^3)</f>
        <v>2</v>
      </c>
      <c r="M3" s="15">
        <v>808080</v>
      </c>
      <c r="N3" s="14">
        <f t="shared" ref="N3:N12" si="0">INT(HEX2DEC(LEFT(RIGHT("000000"&amp;$M3,6),2))/2^3)</f>
        <v>16</v>
      </c>
      <c r="O3" s="14">
        <f t="shared" ref="O3:O12" si="1">INT(HEX2DEC(MID(RIGHT("000000"&amp;$M3,6),3,2))/2^2)</f>
        <v>32</v>
      </c>
      <c r="P3" s="14">
        <f t="shared" ref="P3:P14" si="2">INT(HEX2DEC(RIGHT($M3,2))/2^3)</f>
        <v>16</v>
      </c>
      <c r="Q3" s="14" t="str">
        <f>DEC2HEX(N3*2^11+O3*2^5+P3)</f>
        <v>8410</v>
      </c>
      <c r="R3" s="14">
        <f t="shared" ref="R3:R5" si="3">+N3*2^11+O3*2^5+P3</f>
        <v>33808</v>
      </c>
    </row>
    <row r="4" spans="1:18" x14ac:dyDescent="0.15">
      <c r="A4" s="15" t="s">
        <v>3</v>
      </c>
      <c r="B4" s="14">
        <f t="shared" ref="B4:B13" si="4">HEX2DEC(A4)</f>
        <v>61440</v>
      </c>
      <c r="C4" s="14">
        <f t="shared" ref="C4:C13" si="5">INT(HEX2DEC($A4)/HEX2DEC(800))</f>
        <v>30</v>
      </c>
      <c r="D4" s="14">
        <f t="shared" ref="D4:D13" si="6">INT((HEX2DEC($A4)-INT(HEX2DEC($A4)/HEX2DEC(800))*HEX2DEC(800))/HEX2DEC(20))</f>
        <v>0</v>
      </c>
      <c r="E4" s="14">
        <f t="shared" ref="E4:E13" si="7">(HEX2DEC($A4)-INT(HEX2DEC($A4)/HEX2DEC(800))*HEX2DEC(800)-INT((HEX2DEC($A4)-INT(HEX2DEC($A4)/HEX2DEC(800))*HEX2DEC(800))/HEX2DEC(20))*HEX2DEC(20))</f>
        <v>0</v>
      </c>
      <c r="F4" s="14" t="str">
        <f t="shared" ref="F4:F11" si="8">DEC2HEX(C4*2^3)&amp;DEC2HEX(D4*2^2)&amp;DEC2HEX(E4*2^3)</f>
        <v>F000</v>
      </c>
      <c r="H4" s="15">
        <v>100110</v>
      </c>
      <c r="I4" s="14">
        <f>INT(HEX2DEC(LEFT($H4,2))/2^3)</f>
        <v>2</v>
      </c>
      <c r="J4" s="14">
        <f>INT(HEX2DEC(MID($H4,3,2))/2^2)</f>
        <v>0</v>
      </c>
      <c r="K4" s="14">
        <f>INT(HEX2DEC(RIGHT($H4,2))/2^3)</f>
        <v>2</v>
      </c>
      <c r="M4" s="15" t="s">
        <v>17</v>
      </c>
      <c r="N4" s="14">
        <f t="shared" si="0"/>
        <v>31</v>
      </c>
      <c r="O4" s="14">
        <f t="shared" si="1"/>
        <v>63</v>
      </c>
      <c r="P4" s="14">
        <f t="shared" si="2"/>
        <v>31</v>
      </c>
      <c r="Q4" s="14" t="str">
        <f t="shared" ref="Q4:Q13" si="9">DEC2HEX(N4*2^11+O4*2^5+P4)</f>
        <v>FFFF</v>
      </c>
      <c r="R4" s="14">
        <f t="shared" si="3"/>
        <v>65535</v>
      </c>
    </row>
    <row r="5" spans="1:18" x14ac:dyDescent="0.15">
      <c r="A5" s="15" t="s">
        <v>12</v>
      </c>
      <c r="B5" s="14">
        <f t="shared" si="4"/>
        <v>65535</v>
      </c>
      <c r="C5" s="14">
        <f t="shared" si="5"/>
        <v>31</v>
      </c>
      <c r="D5" s="14">
        <f t="shared" si="6"/>
        <v>63</v>
      </c>
      <c r="E5" s="14">
        <f t="shared" si="7"/>
        <v>31</v>
      </c>
      <c r="F5" s="14" t="str">
        <f t="shared" si="8"/>
        <v>F8FCF8</v>
      </c>
      <c r="H5" s="17" t="s">
        <v>7</v>
      </c>
      <c r="I5" s="14">
        <f>INT(HEX2DEC(LEFT($H5,2))/2^3)</f>
        <v>31</v>
      </c>
      <c r="J5" s="14">
        <f>INT(HEX2DEC(MID($H5,3,2))/2^2)</f>
        <v>63</v>
      </c>
      <c r="K5" s="14">
        <f>INT(HEX2DEC(RIGHT($H5,2))/2^3)</f>
        <v>31</v>
      </c>
      <c r="M5" s="17" t="s">
        <v>5</v>
      </c>
      <c r="N5" s="14">
        <f t="shared" si="0"/>
        <v>0</v>
      </c>
      <c r="O5" s="14">
        <f t="shared" si="1"/>
        <v>4</v>
      </c>
      <c r="P5" s="14">
        <f t="shared" si="2"/>
        <v>0</v>
      </c>
      <c r="Q5" s="14" t="str">
        <f t="shared" si="9"/>
        <v>80</v>
      </c>
      <c r="R5" s="14">
        <f t="shared" si="3"/>
        <v>128</v>
      </c>
    </row>
    <row r="6" spans="1:18" ht="12.55" x14ac:dyDescent="0.15">
      <c r="A6" s="15">
        <v>700</v>
      </c>
      <c r="B6" s="14">
        <f t="shared" si="4"/>
        <v>1792</v>
      </c>
      <c r="C6" s="14">
        <f t="shared" si="5"/>
        <v>0</v>
      </c>
      <c r="D6" s="14">
        <f t="shared" si="6"/>
        <v>56</v>
      </c>
      <c r="E6" s="14">
        <f t="shared" si="7"/>
        <v>0</v>
      </c>
      <c r="F6" s="14" t="str">
        <f t="shared" si="8"/>
        <v>0E00</v>
      </c>
      <c r="H6" s="17" t="s">
        <v>10</v>
      </c>
      <c r="I6" s="14">
        <f>INT(HEX2DEC(LEFT($H6,2))/2^3)</f>
        <v>29</v>
      </c>
      <c r="J6" s="14">
        <f>INT(HEX2DEC(MID($H6,3,2))/2^2)</f>
        <v>59</v>
      </c>
      <c r="K6" s="14">
        <f>INT(HEX2DEC(RIGHT($H6,2))/2^3)</f>
        <v>29</v>
      </c>
      <c r="M6" s="18" t="s">
        <v>18</v>
      </c>
      <c r="N6" s="14">
        <f t="shared" si="0"/>
        <v>0</v>
      </c>
      <c r="O6" s="14">
        <f t="shared" si="1"/>
        <v>0</v>
      </c>
      <c r="P6" s="14">
        <f t="shared" si="2"/>
        <v>24</v>
      </c>
      <c r="Q6" s="14" t="str">
        <f t="shared" si="9"/>
        <v>18</v>
      </c>
      <c r="R6" s="14">
        <f>+N6*2^11+O6*2^5+P6</f>
        <v>24</v>
      </c>
    </row>
    <row r="7" spans="1:18" ht="12.55" x14ac:dyDescent="0.15">
      <c r="A7" s="15" t="s">
        <v>4</v>
      </c>
      <c r="B7" s="14">
        <f t="shared" si="4"/>
        <v>224</v>
      </c>
      <c r="C7" s="14">
        <f t="shared" si="5"/>
        <v>0</v>
      </c>
      <c r="D7" s="14">
        <f t="shared" si="6"/>
        <v>7</v>
      </c>
      <c r="E7" s="14">
        <f t="shared" si="7"/>
        <v>0</v>
      </c>
      <c r="F7" s="14" t="str">
        <f t="shared" si="8"/>
        <v>01C0</v>
      </c>
      <c r="H7" s="14" t="s">
        <v>21</v>
      </c>
      <c r="I7" s="14">
        <f>INT(HEX2DEC(LEFT($H7,2))/2^3)</f>
        <v>27</v>
      </c>
      <c r="J7" s="14">
        <f>INT(HEX2DEC(MID($H7,3,2))/2^2)</f>
        <v>58</v>
      </c>
      <c r="K7" s="14">
        <f>INT(HEX2DEC(RIGHT($H7,2))/2^3)</f>
        <v>31</v>
      </c>
      <c r="M7" s="18" t="s">
        <v>19</v>
      </c>
      <c r="N7" s="14">
        <f t="shared" si="0"/>
        <v>29</v>
      </c>
      <c r="O7" s="14">
        <f t="shared" si="1"/>
        <v>56</v>
      </c>
      <c r="P7" s="14">
        <f t="shared" si="2"/>
        <v>29</v>
      </c>
      <c r="Q7" s="14" t="str">
        <f t="shared" si="9"/>
        <v>EF1D</v>
      </c>
      <c r="R7" s="14">
        <f t="shared" ref="R7:R23" si="10">+N7*2^11+O7*2^5+P7</f>
        <v>61213</v>
      </c>
    </row>
    <row r="8" spans="1:18" ht="12.55" x14ac:dyDescent="0.15">
      <c r="A8" s="15">
        <v>40</v>
      </c>
      <c r="B8" s="14">
        <f>HEX2DEC(A8)</f>
        <v>64</v>
      </c>
      <c r="C8" s="14">
        <f>INT(HEX2DEC($A8)/HEX2DEC(800))</f>
        <v>0</v>
      </c>
      <c r="D8" s="14">
        <f>INT((HEX2DEC($A8)-INT(HEX2DEC($A8)/HEX2DEC(800))*HEX2DEC(800))/HEX2DEC(20))</f>
        <v>2</v>
      </c>
      <c r="E8" s="14">
        <f>(HEX2DEC($A8)-INT(HEX2DEC($A8)/HEX2DEC(800))*HEX2DEC(800)-INT((HEX2DEC($A8)-INT(HEX2DEC($A8)/HEX2DEC(800))*HEX2DEC(800))/HEX2DEC(20))*HEX2DEC(20))</f>
        <v>0</v>
      </c>
      <c r="F8" s="14" t="str">
        <f t="shared" si="8"/>
        <v>080</v>
      </c>
      <c r="I8" s="14"/>
      <c r="J8" s="14"/>
      <c r="M8" s="18" t="s">
        <v>7</v>
      </c>
      <c r="N8" s="14">
        <f t="shared" si="0"/>
        <v>31</v>
      </c>
      <c r="O8" s="14">
        <f t="shared" si="1"/>
        <v>63</v>
      </c>
      <c r="P8" s="14">
        <f t="shared" si="2"/>
        <v>31</v>
      </c>
      <c r="Q8" s="14" t="str">
        <f t="shared" si="9"/>
        <v>FFFF</v>
      </c>
      <c r="R8" s="14">
        <f t="shared" si="10"/>
        <v>65535</v>
      </c>
    </row>
    <row r="9" spans="1:18" ht="12.55" x14ac:dyDescent="0.15">
      <c r="A9" s="15" t="s">
        <v>13</v>
      </c>
      <c r="B9" s="14">
        <f t="shared" si="4"/>
        <v>61213</v>
      </c>
      <c r="C9" s="14">
        <f t="shared" si="5"/>
        <v>29</v>
      </c>
      <c r="D9" s="14">
        <f t="shared" si="6"/>
        <v>56</v>
      </c>
      <c r="E9" s="14">
        <f t="shared" si="7"/>
        <v>29</v>
      </c>
      <c r="F9" s="14" t="str">
        <f t="shared" si="8"/>
        <v>E8E0E8</v>
      </c>
      <c r="I9" s="14"/>
      <c r="J9" s="14"/>
      <c r="M9" s="18">
        <v>585858</v>
      </c>
      <c r="N9" s="14">
        <f t="shared" si="0"/>
        <v>11</v>
      </c>
      <c r="O9" s="14">
        <f t="shared" si="1"/>
        <v>22</v>
      </c>
      <c r="P9" s="14">
        <f t="shared" si="2"/>
        <v>11</v>
      </c>
      <c r="Q9" s="14" t="str">
        <f t="shared" si="9"/>
        <v>5ACB</v>
      </c>
      <c r="R9" s="14">
        <f t="shared" si="10"/>
        <v>23243</v>
      </c>
    </row>
    <row r="10" spans="1:18" ht="12.55" x14ac:dyDescent="0.15">
      <c r="A10" s="15" t="s">
        <v>14</v>
      </c>
      <c r="B10" s="14">
        <f t="shared" si="4"/>
        <v>23243</v>
      </c>
      <c r="C10" s="14">
        <f t="shared" si="5"/>
        <v>11</v>
      </c>
      <c r="D10" s="14">
        <f t="shared" si="6"/>
        <v>22</v>
      </c>
      <c r="E10" s="14">
        <f t="shared" si="7"/>
        <v>11</v>
      </c>
      <c r="F10" s="14" t="str">
        <f t="shared" si="8"/>
        <v>585858</v>
      </c>
      <c r="H10" s="15" t="s">
        <v>0</v>
      </c>
      <c r="I10" s="15" t="s">
        <v>1</v>
      </c>
      <c r="J10" s="15" t="s">
        <v>2</v>
      </c>
      <c r="K10" s="15" t="s">
        <v>11</v>
      </c>
      <c r="M10" s="18" t="s">
        <v>8</v>
      </c>
      <c r="N10" s="14">
        <f t="shared" si="0"/>
        <v>9</v>
      </c>
      <c r="O10" s="14">
        <f t="shared" si="1"/>
        <v>37</v>
      </c>
      <c r="P10" s="14">
        <f t="shared" si="2"/>
        <v>25</v>
      </c>
      <c r="Q10" s="14" t="str">
        <f t="shared" si="9"/>
        <v>4CB9</v>
      </c>
      <c r="R10" s="19">
        <f t="shared" si="10"/>
        <v>19641</v>
      </c>
    </row>
    <row r="11" spans="1:18" x14ac:dyDescent="0.15">
      <c r="A11" s="14" t="s">
        <v>20</v>
      </c>
      <c r="B11" s="14">
        <f t="shared" si="4"/>
        <v>2845</v>
      </c>
      <c r="C11" s="14">
        <f t="shared" si="5"/>
        <v>1</v>
      </c>
      <c r="D11" s="14">
        <f t="shared" si="6"/>
        <v>24</v>
      </c>
      <c r="E11" s="14">
        <f t="shared" si="7"/>
        <v>29</v>
      </c>
      <c r="F11" s="14" t="str">
        <f t="shared" si="8"/>
        <v>860E8</v>
      </c>
      <c r="H11" s="15">
        <v>31</v>
      </c>
      <c r="I11" s="15">
        <v>63</v>
      </c>
      <c r="J11" s="15">
        <v>31</v>
      </c>
      <c r="K11" s="16" t="str">
        <f t="shared" ref="K11:K14" si="11">DEC2HEX(H11)&amp;DEC2HEX(I11)&amp;DEC2HEX(J11)</f>
        <v>1F3F1F</v>
      </c>
      <c r="M11" s="15" t="s">
        <v>9</v>
      </c>
      <c r="N11" s="14">
        <f t="shared" si="0"/>
        <v>16</v>
      </c>
      <c r="O11" s="14">
        <f t="shared" si="1"/>
        <v>46</v>
      </c>
      <c r="P11" s="14">
        <f t="shared" si="2"/>
        <v>0</v>
      </c>
      <c r="Q11" s="14" t="str">
        <f t="shared" si="9"/>
        <v>85C0</v>
      </c>
      <c r="R11" s="19">
        <f t="shared" si="10"/>
        <v>34240</v>
      </c>
    </row>
    <row r="12" spans="1:18" ht="12.55" x14ac:dyDescent="0.15">
      <c r="A12" s="14" t="str">
        <f>DEC2HEX(B12)</f>
        <v>0</v>
      </c>
      <c r="B12" s="14">
        <v>0</v>
      </c>
      <c r="C12" s="14">
        <f t="shared" si="5"/>
        <v>0</v>
      </c>
      <c r="D12" s="14">
        <f t="shared" si="6"/>
        <v>0</v>
      </c>
      <c r="E12" s="14">
        <f t="shared" si="7"/>
        <v>0</v>
      </c>
      <c r="F12" s="14" t="str">
        <f t="shared" ref="F12" si="12">DEC2HEX(C12*2^3)&amp;DEC2HEX(D12*2^2)&amp;DEC2HEX(E12*2^3)</f>
        <v>000</v>
      </c>
      <c r="H12" s="15">
        <v>29</v>
      </c>
      <c r="I12" s="15">
        <v>59</v>
      </c>
      <c r="J12" s="15">
        <v>29</v>
      </c>
      <c r="K12" s="16" t="str">
        <f t="shared" si="11"/>
        <v>1D3B1D</v>
      </c>
      <c r="M12" s="18" t="s">
        <v>6</v>
      </c>
      <c r="N12" s="14">
        <f t="shared" si="0"/>
        <v>25</v>
      </c>
      <c r="O12" s="14">
        <f t="shared" si="1"/>
        <v>4</v>
      </c>
      <c r="P12" s="14">
        <f t="shared" si="2"/>
        <v>14</v>
      </c>
      <c r="Q12" s="14" t="str">
        <f t="shared" si="9"/>
        <v>C88E</v>
      </c>
      <c r="R12" s="19">
        <f t="shared" si="10"/>
        <v>51342</v>
      </c>
    </row>
    <row r="13" spans="1:18" ht="13.25" x14ac:dyDescent="0.15">
      <c r="A13" s="1">
        <v>2104</v>
      </c>
      <c r="B13" s="14">
        <f t="shared" si="4"/>
        <v>8452</v>
      </c>
      <c r="C13" s="14">
        <f t="shared" si="5"/>
        <v>4</v>
      </c>
      <c r="D13" s="14">
        <f t="shared" si="6"/>
        <v>8</v>
      </c>
      <c r="E13" s="14">
        <f t="shared" si="7"/>
        <v>4</v>
      </c>
      <c r="F13" s="14" t="str">
        <f t="shared" ref="F13" si="13">DEC2HEX(C13*2^3)&amp;DEC2HEX(D13*2^2)&amp;DEC2HEX(E13*2^3)</f>
        <v>202020</v>
      </c>
      <c r="H13" s="15">
        <v>255</v>
      </c>
      <c r="I13" s="15">
        <v>255</v>
      </c>
      <c r="J13" s="15">
        <v>255</v>
      </c>
      <c r="K13" s="16" t="str">
        <f t="shared" si="11"/>
        <v>FFFFFF</v>
      </c>
      <c r="M13" s="16" t="s">
        <v>16</v>
      </c>
      <c r="N13" s="14">
        <f>INT(HEX2DEC(LEFT(RIGHT("000000"&amp;$M13,6),2))/2^3)</f>
        <v>1</v>
      </c>
      <c r="O13" s="14">
        <f>INT(HEX2DEC(MID(RIGHT("000000"&amp;$M13,6),3,2))/2^2)</f>
        <v>24</v>
      </c>
      <c r="P13" s="14">
        <f t="shared" si="2"/>
        <v>29</v>
      </c>
      <c r="Q13" s="14" t="str">
        <f t="shared" si="9"/>
        <v>B1D</v>
      </c>
      <c r="R13" s="19">
        <f t="shared" si="10"/>
        <v>2845</v>
      </c>
    </row>
    <row r="14" spans="1:18" x14ac:dyDescent="0.15">
      <c r="H14" s="15">
        <v>10</v>
      </c>
      <c r="I14" s="15">
        <v>97</v>
      </c>
      <c r="J14" s="15">
        <v>233</v>
      </c>
      <c r="K14" s="16" t="str">
        <f t="shared" si="11"/>
        <v>A61E9</v>
      </c>
      <c r="M14" s="15"/>
      <c r="N14" s="14">
        <f t="shared" ref="N14" si="14">INT(HEX2DEC(LEFT(RIGHT("000000"&amp;$M14,6),2))/2^3)</f>
        <v>0</v>
      </c>
      <c r="O14" s="14">
        <f t="shared" ref="O14" si="15">INT(HEX2DEC(MID(RIGHT("000000"&amp;$M14,6),3,2))/2^2)</f>
        <v>0</v>
      </c>
      <c r="P14" s="14">
        <f t="shared" si="2"/>
        <v>0</v>
      </c>
      <c r="Q14" s="14" t="str">
        <f t="shared" ref="Q14" si="16">DEC2HEX(N14*2^11+O14*2^5+P14)</f>
        <v>0</v>
      </c>
      <c r="R14" s="19">
        <f t="shared" si="10"/>
        <v>0</v>
      </c>
    </row>
    <row r="15" spans="1:18" x14ac:dyDescent="0.15">
      <c r="G15" s="20" t="s">
        <v>56</v>
      </c>
      <c r="H15" s="14">
        <v>210</v>
      </c>
      <c r="I15" s="14">
        <v>81</v>
      </c>
      <c r="J15" s="14">
        <v>58</v>
      </c>
      <c r="K15" s="16" t="str">
        <f>DEC2HEX(H15)&amp;DEC2HEX(I15)&amp;DEC2HEX(J15)</f>
        <v>D2513A</v>
      </c>
      <c r="L15" s="22" t="s">
        <v>60</v>
      </c>
      <c r="M15" s="16" t="str">
        <f>"#"&amp;RIGHT("000000"&amp;K15,6)</f>
        <v>#D2513A</v>
      </c>
      <c r="N15" s="14">
        <f>INT(HEX2DEC(LEFT(RIGHT($M15,6),2))/2^3)</f>
        <v>26</v>
      </c>
      <c r="O15" s="14">
        <f>INT(HEX2DEC(MID(RIGHT($M15,6),3,2))/2^2)</f>
        <v>20</v>
      </c>
      <c r="P15" s="14">
        <f>INT(HEX2DEC(RIGHT(RIGHT($M15,6),2))/2^3)</f>
        <v>7</v>
      </c>
      <c r="Q15" s="21" t="str">
        <f>DEC2HEX(N15*2^11+O15*2^5+P15)</f>
        <v>D287</v>
      </c>
      <c r="R15" s="19">
        <f t="shared" si="10"/>
        <v>53895</v>
      </c>
    </row>
    <row r="16" spans="1:18" x14ac:dyDescent="0.15">
      <c r="H16" s="14">
        <v>86</v>
      </c>
      <c r="I16" s="14">
        <v>138</v>
      </c>
      <c r="J16" s="14">
        <v>214</v>
      </c>
      <c r="K16" s="16" t="str">
        <f t="shared" ref="K16:K23" si="17">DEC2HEX(H16)&amp;DEC2HEX(I16)&amp;DEC2HEX(J16)</f>
        <v>568AD6</v>
      </c>
      <c r="L16" s="22" t="s">
        <v>60</v>
      </c>
      <c r="M16" s="16" t="str">
        <f t="shared" ref="M16:M23" si="18">"#"&amp;RIGHT("000000"&amp;K16,6)</f>
        <v>#568AD6</v>
      </c>
      <c r="N16" s="14">
        <f t="shared" ref="N16:N23" si="19">INT(HEX2DEC(LEFT(RIGHT($M16,6),2))/2^3)</f>
        <v>10</v>
      </c>
      <c r="O16" s="14">
        <f t="shared" ref="O16:O23" si="20">INT(HEX2DEC(MID(RIGHT($M16,6),3,2))/2^2)</f>
        <v>34</v>
      </c>
      <c r="P16" s="14">
        <f t="shared" ref="P16:P23" si="21">INT(HEX2DEC(RIGHT(RIGHT($M16,6),2))/2^3)</f>
        <v>26</v>
      </c>
      <c r="Q16" s="21" t="str">
        <f t="shared" ref="Q16:Q23" si="22">DEC2HEX(N16*2^11+O16*2^5+P16)</f>
        <v>545A</v>
      </c>
      <c r="R16" s="19">
        <f t="shared" si="10"/>
        <v>21594</v>
      </c>
    </row>
    <row r="17" spans="8:19" x14ac:dyDescent="0.15">
      <c r="H17" s="14">
        <v>126</v>
      </c>
      <c r="I17" s="14">
        <v>70</v>
      </c>
      <c r="J17" s="14">
        <v>219</v>
      </c>
      <c r="K17" s="16" t="str">
        <f t="shared" si="17"/>
        <v>7E46DB</v>
      </c>
      <c r="L17" s="22" t="s">
        <v>60</v>
      </c>
      <c r="M17" s="16" t="str">
        <f t="shared" si="18"/>
        <v>#7E46DB</v>
      </c>
      <c r="N17" s="14">
        <f t="shared" si="19"/>
        <v>15</v>
      </c>
      <c r="O17" s="14">
        <f t="shared" si="20"/>
        <v>17</v>
      </c>
      <c r="P17" s="14">
        <f t="shared" si="21"/>
        <v>27</v>
      </c>
      <c r="Q17" s="21" t="str">
        <f t="shared" si="22"/>
        <v>7A3B</v>
      </c>
      <c r="R17" s="19">
        <f t="shared" si="10"/>
        <v>31291</v>
      </c>
    </row>
    <row r="18" spans="8:19" x14ac:dyDescent="0.15">
      <c r="H18" s="14">
        <v>124</v>
      </c>
      <c r="I18" s="14">
        <v>183</v>
      </c>
      <c r="J18" s="14">
        <v>91</v>
      </c>
      <c r="K18" s="16" t="str">
        <f t="shared" si="17"/>
        <v>7CB75B</v>
      </c>
      <c r="L18" s="22" t="s">
        <v>60</v>
      </c>
      <c r="M18" s="16" t="str">
        <f t="shared" si="18"/>
        <v>#7CB75B</v>
      </c>
      <c r="N18" s="14">
        <f t="shared" si="19"/>
        <v>15</v>
      </c>
      <c r="O18" s="14">
        <f t="shared" si="20"/>
        <v>45</v>
      </c>
      <c r="P18" s="14">
        <f t="shared" si="21"/>
        <v>11</v>
      </c>
      <c r="Q18" s="21" t="str">
        <f t="shared" si="22"/>
        <v>7DAB</v>
      </c>
      <c r="R18" s="19">
        <f t="shared" si="10"/>
        <v>32171</v>
      </c>
    </row>
    <row r="19" spans="8:19" x14ac:dyDescent="0.15">
      <c r="H19" s="14">
        <v>76</v>
      </c>
      <c r="I19" s="14">
        <v>106</v>
      </c>
      <c r="J19" s="14">
        <v>36</v>
      </c>
      <c r="K19" s="16" t="str">
        <f t="shared" si="17"/>
        <v>4C6A24</v>
      </c>
      <c r="L19" s="22" t="s">
        <v>60</v>
      </c>
      <c r="M19" s="16" t="str">
        <f t="shared" si="18"/>
        <v>#4C6A24</v>
      </c>
      <c r="N19" s="14">
        <f t="shared" si="19"/>
        <v>9</v>
      </c>
      <c r="O19" s="14">
        <f t="shared" si="20"/>
        <v>26</v>
      </c>
      <c r="P19" s="14">
        <f t="shared" si="21"/>
        <v>4</v>
      </c>
      <c r="Q19" s="21" t="str">
        <f t="shared" si="22"/>
        <v>4B44</v>
      </c>
      <c r="R19" s="19">
        <f t="shared" si="10"/>
        <v>19268</v>
      </c>
    </row>
    <row r="20" spans="8:19" x14ac:dyDescent="0.15">
      <c r="H20" s="14">
        <v>175</v>
      </c>
      <c r="I20" s="14">
        <v>68</v>
      </c>
      <c r="J20" s="14">
        <v>48</v>
      </c>
      <c r="K20" s="16" t="str">
        <f t="shared" si="17"/>
        <v>AF4430</v>
      </c>
      <c r="L20" s="22" t="s">
        <v>60</v>
      </c>
      <c r="M20" s="16" t="str">
        <f t="shared" si="18"/>
        <v>#AF4430</v>
      </c>
      <c r="N20" s="14">
        <f t="shared" si="19"/>
        <v>21</v>
      </c>
      <c r="O20" s="14">
        <f t="shared" si="20"/>
        <v>17</v>
      </c>
      <c r="P20" s="14">
        <f t="shared" si="21"/>
        <v>6</v>
      </c>
      <c r="Q20" s="21" t="str">
        <f t="shared" si="22"/>
        <v>AA26</v>
      </c>
      <c r="R20" s="19">
        <f t="shared" si="10"/>
        <v>43558</v>
      </c>
    </row>
    <row r="21" spans="8:19" x14ac:dyDescent="0.15">
      <c r="H21" s="14">
        <v>215</v>
      </c>
      <c r="I21" s="14">
        <v>160</v>
      </c>
      <c r="J21" s="14">
        <v>70</v>
      </c>
      <c r="K21" s="16" t="str">
        <f t="shared" si="17"/>
        <v>D7A046</v>
      </c>
      <c r="L21" s="22" t="s">
        <v>60</v>
      </c>
      <c r="M21" s="16" t="str">
        <f t="shared" si="18"/>
        <v>#D7A046</v>
      </c>
      <c r="N21" s="14">
        <f t="shared" si="19"/>
        <v>26</v>
      </c>
      <c r="O21" s="14">
        <f t="shared" si="20"/>
        <v>40</v>
      </c>
      <c r="P21" s="14">
        <f t="shared" si="21"/>
        <v>8</v>
      </c>
      <c r="Q21" s="21" t="str">
        <f t="shared" si="22"/>
        <v>D508</v>
      </c>
      <c r="R21" s="19">
        <f t="shared" si="10"/>
        <v>54536</v>
      </c>
    </row>
    <row r="22" spans="8:19" x14ac:dyDescent="0.15">
      <c r="H22" s="14">
        <v>90</v>
      </c>
      <c r="I22" s="14">
        <v>90</v>
      </c>
      <c r="J22" s="14">
        <v>90</v>
      </c>
      <c r="K22" s="16" t="str">
        <f t="shared" si="17"/>
        <v>5A5A5A</v>
      </c>
      <c r="L22" s="22" t="s">
        <v>60</v>
      </c>
      <c r="M22" s="16" t="str">
        <f t="shared" si="18"/>
        <v>#5A5A5A</v>
      </c>
      <c r="N22" s="14">
        <f t="shared" si="19"/>
        <v>11</v>
      </c>
      <c r="O22" s="14">
        <f t="shared" si="20"/>
        <v>22</v>
      </c>
      <c r="P22" s="14">
        <f t="shared" si="21"/>
        <v>11</v>
      </c>
      <c r="Q22" s="21" t="str">
        <f t="shared" si="22"/>
        <v>5ACB</v>
      </c>
      <c r="R22" s="19">
        <f t="shared" si="10"/>
        <v>23243</v>
      </c>
    </row>
    <row r="23" spans="8:19" x14ac:dyDescent="0.15">
      <c r="H23" s="14">
        <v>247</v>
      </c>
      <c r="I23" s="14">
        <v>195</v>
      </c>
      <c r="J23" s="14">
        <v>123</v>
      </c>
      <c r="K23" s="14" t="str">
        <f t="shared" si="17"/>
        <v>F7C37B</v>
      </c>
      <c r="L23" s="14"/>
      <c r="M23" s="14" t="str">
        <f t="shared" si="18"/>
        <v>#F7C37B</v>
      </c>
      <c r="N23" s="14">
        <f t="shared" si="19"/>
        <v>30</v>
      </c>
      <c r="O23" s="14">
        <f t="shared" si="20"/>
        <v>48</v>
      </c>
      <c r="P23" s="14">
        <f t="shared" si="21"/>
        <v>15</v>
      </c>
      <c r="Q23" s="14" t="str">
        <f t="shared" si="22"/>
        <v>F60F</v>
      </c>
      <c r="R23" s="19">
        <f t="shared" si="10"/>
        <v>62991</v>
      </c>
      <c r="S23" s="14"/>
    </row>
    <row r="24" spans="8:19" x14ac:dyDescent="0.15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8:19" x14ac:dyDescent="0.15"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8:19" x14ac:dyDescent="0.15"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8:19" x14ac:dyDescent="0.15"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2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17" sqref="H17"/>
    </sheetView>
  </sheetViews>
  <sheetFormatPr defaultRowHeight="13.25" x14ac:dyDescent="0.15"/>
  <sheetData>
    <row r="1" spans="1:7" x14ac:dyDescent="0.1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7" x14ac:dyDescent="0.1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7" x14ac:dyDescent="0.1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7" x14ac:dyDescent="0.1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7" x14ac:dyDescent="0.1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  <c r="G5" s="3">
        <v>1</v>
      </c>
    </row>
    <row r="6" spans="1:7" x14ac:dyDescent="0.1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  <c r="G6" s="3">
        <v>2</v>
      </c>
    </row>
    <row r="7" spans="1:7" x14ac:dyDescent="0.1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  <c r="G7" s="3">
        <v>3</v>
      </c>
    </row>
    <row r="8" spans="1:7" x14ac:dyDescent="0.1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  <c r="G8" s="3">
        <v>4</v>
      </c>
    </row>
    <row r="9" spans="1:7" x14ac:dyDescent="0.1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  <c r="G9" s="3">
        <v>5</v>
      </c>
    </row>
    <row r="10" spans="1:7" x14ac:dyDescent="0.1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  <c r="G10" s="3">
        <v>6</v>
      </c>
    </row>
    <row r="11" spans="1:7" x14ac:dyDescent="0.1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  <c r="G11" s="3">
        <v>7</v>
      </c>
    </row>
    <row r="12" spans="1:7" x14ac:dyDescent="0.1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  <c r="G12" s="3">
        <v>8</v>
      </c>
    </row>
    <row r="13" spans="1:7" x14ac:dyDescent="0.1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  <c r="G13" s="3">
        <v>9</v>
      </c>
    </row>
    <row r="14" spans="1:7" x14ac:dyDescent="0.1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  <c r="G14" s="3">
        <v>10</v>
      </c>
    </row>
    <row r="15" spans="1:7" x14ac:dyDescent="0.1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  <c r="G15" s="3">
        <v>11</v>
      </c>
    </row>
    <row r="16" spans="1:7" x14ac:dyDescent="0.1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  <c r="G16" s="3">
        <v>12</v>
      </c>
    </row>
    <row r="17" spans="1:7" x14ac:dyDescent="0.1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  <c r="G17" s="3">
        <v>13</v>
      </c>
    </row>
    <row r="18" spans="1:7" x14ac:dyDescent="0.1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  <c r="G18" s="3">
        <v>14</v>
      </c>
    </row>
    <row r="19" spans="1:7" x14ac:dyDescent="0.1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  <c r="G19" s="3">
        <v>15</v>
      </c>
    </row>
    <row r="20" spans="1:7" x14ac:dyDescent="0.1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  <c r="G20" s="3">
        <v>16</v>
      </c>
    </row>
    <row r="21" spans="1:7" x14ac:dyDescent="0.15">
      <c r="B21">
        <v>4</v>
      </c>
      <c r="C21">
        <v>8</v>
      </c>
      <c r="D21">
        <v>4</v>
      </c>
      <c r="E21" s="1" t="str">
        <f t="shared" si="2"/>
        <v>2104</v>
      </c>
    </row>
    <row r="22" spans="1:7" x14ac:dyDescent="0.15">
      <c r="B22">
        <v>1</v>
      </c>
      <c r="C22">
        <v>2</v>
      </c>
      <c r="D22">
        <v>1</v>
      </c>
      <c r="E22" s="1" t="str">
        <f t="shared" si="2"/>
        <v>841</v>
      </c>
    </row>
    <row r="23" spans="1:7" x14ac:dyDescent="0.1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3.25" x14ac:dyDescent="0.15"/>
  <sheetData>
    <row r="4" spans="2:4" x14ac:dyDescent="0.15">
      <c r="C4" s="1">
        <f>15*16</f>
        <v>240</v>
      </c>
    </row>
    <row r="6" spans="2:4" x14ac:dyDescent="0.15">
      <c r="B6">
        <v>1</v>
      </c>
      <c r="C6">
        <v>1</v>
      </c>
      <c r="D6" t="str">
        <f>DEC2HEX(C6)</f>
        <v>1</v>
      </c>
    </row>
    <row r="7" spans="2:4" x14ac:dyDescent="0.1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1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15">
      <c r="B9">
        <v>1111</v>
      </c>
      <c r="C9">
        <f t="shared" si="1"/>
        <v>15</v>
      </c>
      <c r="D9" t="str">
        <f t="shared" si="0"/>
        <v>F</v>
      </c>
    </row>
    <row r="10" spans="2:4" x14ac:dyDescent="0.15">
      <c r="B10">
        <v>11111</v>
      </c>
      <c r="C10">
        <f t="shared" si="1"/>
        <v>31</v>
      </c>
      <c r="D10" t="str">
        <f t="shared" si="0"/>
        <v>1F</v>
      </c>
    </row>
    <row r="11" spans="2:4" x14ac:dyDescent="0.15">
      <c r="B11">
        <v>111111</v>
      </c>
      <c r="C11">
        <f t="shared" si="1"/>
        <v>63</v>
      </c>
      <c r="D11" t="str">
        <f t="shared" si="0"/>
        <v>3F</v>
      </c>
    </row>
    <row r="13" spans="2:4" x14ac:dyDescent="0.15">
      <c r="B13">
        <v>11000</v>
      </c>
      <c r="C13">
        <v>24</v>
      </c>
      <c r="D13" t="str">
        <f t="shared" si="0"/>
        <v>18</v>
      </c>
    </row>
    <row r="14" spans="2:4" x14ac:dyDescent="0.15">
      <c r="B14">
        <v>11100</v>
      </c>
      <c r="C14">
        <v>28</v>
      </c>
      <c r="D14" t="str">
        <f t="shared" si="0"/>
        <v>1C</v>
      </c>
    </row>
    <row r="15" spans="2:4" x14ac:dyDescent="0.15">
      <c r="B15">
        <v>1000</v>
      </c>
      <c r="C15">
        <v>8</v>
      </c>
      <c r="D15" t="str">
        <f t="shared" si="0"/>
        <v>8</v>
      </c>
    </row>
    <row r="16" spans="2:4" x14ac:dyDescent="0.1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2022-06-27T10:54:42Z</dcterms:modified>
</cp:coreProperties>
</file>