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/>
  </bookViews>
  <sheets>
    <sheet name="RGB16" sheetId="9" r:id="rId1"/>
    <sheet name="RGB24" sheetId="10" r:id="rId2"/>
    <sheet name="RGB32" sheetId="13" r:id="rId3"/>
    <sheet name="gray" sheetId="11" r:id="rId4"/>
    <sheet name="val" sheetId="12" r:id="rId5"/>
  </sheets>
  <calcPr calcId="152511"/>
</workbook>
</file>

<file path=xl/calcChain.xml><?xml version="1.0" encoding="utf-8"?>
<calcChain xmlns="http://schemas.openxmlformats.org/spreadsheetml/2006/main">
  <c r="F10" i="9" l="1"/>
  <c r="K15" i="10"/>
  <c r="K14" i="10"/>
  <c r="J14" i="9"/>
  <c r="K14" i="9"/>
  <c r="L14" i="9"/>
  <c r="M14" i="9"/>
  <c r="N14" i="9"/>
  <c r="J15" i="9"/>
  <c r="K15" i="9"/>
  <c r="L15" i="9"/>
  <c r="J16" i="9"/>
  <c r="K16" i="9"/>
  <c r="L16" i="9"/>
  <c r="M16" i="9"/>
  <c r="M15" i="9"/>
  <c r="N16" i="9"/>
  <c r="N15" i="9"/>
  <c r="J13" i="9"/>
  <c r="K13" i="9"/>
  <c r="L13" i="9"/>
  <c r="J12" i="9"/>
  <c r="K12" i="9"/>
  <c r="L12" i="9"/>
  <c r="N13" i="9"/>
  <c r="N12" i="9"/>
  <c r="M13" i="9"/>
  <c r="M12" i="9"/>
  <c r="D16" i="12"/>
  <c r="D15" i="12"/>
  <c r="D14" i="12"/>
  <c r="D13" i="12"/>
  <c r="D7" i="12"/>
  <c r="D8" i="12"/>
  <c r="D9" i="12"/>
  <c r="D10" i="12"/>
  <c r="D11" i="12"/>
  <c r="D6" i="12"/>
  <c r="C8" i="12"/>
  <c r="C9" i="12"/>
  <c r="C10" i="12"/>
  <c r="C11" i="12"/>
  <c r="C7" i="12"/>
  <c r="C4" i="12"/>
  <c r="J4" i="9"/>
  <c r="N4" i="9" s="1"/>
  <c r="K4" i="9"/>
  <c r="M4" i="9" s="1"/>
  <c r="L4" i="9"/>
  <c r="J5" i="9"/>
  <c r="N5" i="9" s="1"/>
  <c r="K5" i="9"/>
  <c r="L5" i="9"/>
  <c r="J6" i="9"/>
  <c r="N6" i="9" s="1"/>
  <c r="K6" i="9"/>
  <c r="M6" i="9" s="1"/>
  <c r="L6" i="9"/>
  <c r="J7" i="9"/>
  <c r="M7" i="9" s="1"/>
  <c r="K7" i="9"/>
  <c r="L7" i="9"/>
  <c r="J8" i="9"/>
  <c r="K8" i="9"/>
  <c r="L8" i="9"/>
  <c r="N8" i="9" s="1"/>
  <c r="J9" i="9"/>
  <c r="M9" i="9" s="1"/>
  <c r="K9" i="9"/>
  <c r="L9" i="9"/>
  <c r="J10" i="9"/>
  <c r="K10" i="9"/>
  <c r="L10" i="9"/>
  <c r="J11" i="9"/>
  <c r="K11" i="9"/>
  <c r="L11" i="9"/>
  <c r="J3" i="9"/>
  <c r="L3" i="9"/>
  <c r="K3" i="9"/>
  <c r="E23" i="11"/>
  <c r="E22" i="11"/>
  <c r="E21" i="11"/>
  <c r="E15" i="11"/>
  <c r="F15" i="11"/>
  <c r="E16" i="11"/>
  <c r="F16" i="11"/>
  <c r="E17" i="11"/>
  <c r="F17" i="11"/>
  <c r="E20" i="11"/>
  <c r="F2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5" i="11"/>
  <c r="B6" i="11"/>
  <c r="B7" i="11"/>
  <c r="B8" i="11"/>
  <c r="B9" i="11"/>
  <c r="B10" i="11"/>
  <c r="B11" i="11"/>
  <c r="B12" i="11"/>
  <c r="B13" i="11"/>
  <c r="B14" i="11"/>
  <c r="E14" i="11"/>
  <c r="F14" i="11"/>
  <c r="B15" i="11"/>
  <c r="B16" i="11"/>
  <c r="B17" i="11"/>
  <c r="B18" i="11"/>
  <c r="E18" i="11"/>
  <c r="F18" i="11"/>
  <c r="B19" i="11"/>
  <c r="E19" i="11"/>
  <c r="F19" i="11"/>
  <c r="B20" i="11"/>
  <c r="B5" i="11"/>
  <c r="B3" i="11"/>
  <c r="C3" i="11"/>
  <c r="D3" i="11"/>
  <c r="E10" i="11"/>
  <c r="F10" i="11"/>
  <c r="D2" i="11"/>
  <c r="E2" i="11"/>
  <c r="C2" i="11"/>
  <c r="B2" i="11"/>
  <c r="D4" i="11"/>
  <c r="C4" i="11"/>
  <c r="E3" i="11"/>
  <c r="E7" i="11"/>
  <c r="F7" i="11"/>
  <c r="E11" i="11"/>
  <c r="F11" i="11"/>
  <c r="E4" i="11"/>
  <c r="F4" i="11"/>
  <c r="E9" i="11"/>
  <c r="F9" i="11"/>
  <c r="E6" i="11"/>
  <c r="F6" i="11"/>
  <c r="E8" i="11"/>
  <c r="F8" i="11"/>
  <c r="E12" i="11"/>
  <c r="F12" i="11"/>
  <c r="E5" i="11"/>
  <c r="F5" i="11"/>
  <c r="E13" i="11"/>
  <c r="F13" i="11"/>
  <c r="R8" i="9"/>
  <c r="R7" i="9"/>
  <c r="R6" i="9"/>
  <c r="R5" i="9"/>
  <c r="R4" i="9"/>
  <c r="R3" i="9"/>
  <c r="R9" i="9"/>
  <c r="Q9" i="9"/>
  <c r="S9" i="9"/>
  <c r="Q4" i="9"/>
  <c r="S4" i="9"/>
  <c r="Q5" i="9"/>
  <c r="S5" i="9"/>
  <c r="Q6" i="9"/>
  <c r="S6" i="9"/>
  <c r="Q7" i="9"/>
  <c r="T7" i="9"/>
  <c r="S7" i="9"/>
  <c r="Q8" i="9"/>
  <c r="S8" i="9"/>
  <c r="S3" i="9"/>
  <c r="Q3" i="9"/>
  <c r="T3" i="9"/>
  <c r="T9" i="9"/>
  <c r="T8" i="9"/>
  <c r="T6" i="9"/>
  <c r="T4" i="9"/>
  <c r="T5" i="9"/>
  <c r="N10" i="9"/>
  <c r="K13" i="10"/>
  <c r="P12" i="10"/>
  <c r="O12" i="10"/>
  <c r="N12" i="10"/>
  <c r="K12" i="10"/>
  <c r="P11" i="10"/>
  <c r="O11" i="10"/>
  <c r="N11" i="10"/>
  <c r="K11" i="10"/>
  <c r="P10" i="10"/>
  <c r="O10" i="10"/>
  <c r="N10" i="10"/>
  <c r="K10" i="10"/>
  <c r="E10" i="10"/>
  <c r="D10" i="10"/>
  <c r="C10" i="10"/>
  <c r="B10" i="10"/>
  <c r="P9" i="10"/>
  <c r="O9" i="10"/>
  <c r="N9" i="10"/>
  <c r="E9" i="10"/>
  <c r="D9" i="10"/>
  <c r="C9" i="10"/>
  <c r="B9" i="10"/>
  <c r="P8" i="10"/>
  <c r="O8" i="10"/>
  <c r="N8" i="10"/>
  <c r="R8" i="10"/>
  <c r="E8" i="10"/>
  <c r="D8" i="10"/>
  <c r="C8" i="10"/>
  <c r="B8" i="10"/>
  <c r="P7" i="10"/>
  <c r="O7" i="10"/>
  <c r="N7" i="10"/>
  <c r="R7" i="10"/>
  <c r="E7" i="10"/>
  <c r="D7" i="10"/>
  <c r="C7" i="10"/>
  <c r="B7" i="10"/>
  <c r="P6" i="10"/>
  <c r="O6" i="10"/>
  <c r="N6" i="10"/>
  <c r="Q6" i="10"/>
  <c r="K6" i="10"/>
  <c r="J6" i="10"/>
  <c r="I6" i="10"/>
  <c r="E6" i="10"/>
  <c r="D6" i="10"/>
  <c r="C6" i="10"/>
  <c r="B6" i="10"/>
  <c r="P5" i="10"/>
  <c r="O5" i="10"/>
  <c r="N5" i="10"/>
  <c r="K5" i="10"/>
  <c r="J5" i="10"/>
  <c r="I5" i="10"/>
  <c r="E5" i="10"/>
  <c r="D5" i="10"/>
  <c r="C5" i="10"/>
  <c r="F5" i="10"/>
  <c r="B5" i="10"/>
  <c r="P4" i="10"/>
  <c r="O4" i="10"/>
  <c r="N4" i="10"/>
  <c r="K4" i="10"/>
  <c r="J4" i="10"/>
  <c r="I4" i="10"/>
  <c r="E4" i="10"/>
  <c r="D4" i="10"/>
  <c r="C4" i="10"/>
  <c r="B4" i="10"/>
  <c r="P3" i="10"/>
  <c r="O3" i="10"/>
  <c r="N3" i="10"/>
  <c r="K3" i="10"/>
  <c r="J3" i="10"/>
  <c r="I3" i="10"/>
  <c r="E3" i="10"/>
  <c r="D3" i="10"/>
  <c r="C3" i="10"/>
  <c r="B3" i="10"/>
  <c r="P2" i="10"/>
  <c r="O2" i="10"/>
  <c r="N2" i="10"/>
  <c r="R2" i="10"/>
  <c r="K2" i="10"/>
  <c r="J2" i="10"/>
  <c r="I2" i="10"/>
  <c r="E2" i="10"/>
  <c r="D2" i="10"/>
  <c r="C2" i="10"/>
  <c r="B2" i="10"/>
  <c r="F9" i="10"/>
  <c r="R9" i="10"/>
  <c r="Q10" i="10"/>
  <c r="Q5" i="10"/>
  <c r="F3" i="10"/>
  <c r="R3" i="10"/>
  <c r="F6" i="10"/>
  <c r="N11" i="9"/>
  <c r="M10" i="9"/>
  <c r="M8" i="9"/>
  <c r="Q3" i="10"/>
  <c r="R12" i="10"/>
  <c r="M11" i="9"/>
  <c r="Q4" i="10"/>
  <c r="R6" i="10"/>
  <c r="Q7" i="10"/>
  <c r="R10" i="10"/>
  <c r="F4" i="10"/>
  <c r="F7" i="10"/>
  <c r="F2" i="10"/>
  <c r="R5" i="10"/>
  <c r="F8" i="10"/>
  <c r="F10" i="10"/>
  <c r="R11" i="10"/>
  <c r="Q2" i="10"/>
  <c r="Q8" i="10"/>
  <c r="Q12" i="10"/>
  <c r="Q9" i="10"/>
  <c r="R4" i="10"/>
  <c r="Q11" i="10"/>
  <c r="B4" i="9"/>
  <c r="B5" i="9"/>
  <c r="B6" i="9"/>
  <c r="B7" i="9"/>
  <c r="B8" i="9"/>
  <c r="B9" i="9"/>
  <c r="B10" i="9"/>
  <c r="B3" i="9"/>
  <c r="C10" i="9"/>
  <c r="D10" i="9"/>
  <c r="E10" i="9"/>
  <c r="C9" i="9"/>
  <c r="D9" i="9"/>
  <c r="E9" i="9"/>
  <c r="F9" i="9"/>
  <c r="E4" i="9"/>
  <c r="E5" i="9"/>
  <c r="E6" i="9"/>
  <c r="E7" i="9"/>
  <c r="E8" i="9"/>
  <c r="E3" i="9"/>
  <c r="C4" i="9"/>
  <c r="D4" i="9"/>
  <c r="C5" i="9"/>
  <c r="D5" i="9"/>
  <c r="C6" i="9"/>
  <c r="D6" i="9"/>
  <c r="C7" i="9"/>
  <c r="D7" i="9"/>
  <c r="C8" i="9"/>
  <c r="D8" i="9"/>
  <c r="D3" i="9"/>
  <c r="C3" i="9"/>
  <c r="F8" i="9"/>
  <c r="F4" i="9"/>
  <c r="F5" i="9"/>
  <c r="F7" i="9"/>
  <c r="F6" i="9"/>
  <c r="F3" i="9"/>
  <c r="N9" i="9" l="1"/>
  <c r="N7" i="9"/>
  <c r="N3" i="9"/>
  <c r="M3" i="9"/>
  <c r="M5" i="9"/>
</calcChain>
</file>

<file path=xl/sharedStrings.xml><?xml version="1.0" encoding="utf-8"?>
<sst xmlns="http://schemas.openxmlformats.org/spreadsheetml/2006/main" count="91" uniqueCount="58">
  <si>
    <t>color-R</t>
    <phoneticPr fontId="1" type="noConversion"/>
  </si>
  <si>
    <t>color-G</t>
    <phoneticPr fontId="1" type="noConversion"/>
  </si>
  <si>
    <t>color-B</t>
    <phoneticPr fontId="1" type="noConversion"/>
  </si>
  <si>
    <t>f000</t>
    <phoneticPr fontId="1" type="noConversion"/>
  </si>
  <si>
    <t>e0</t>
    <phoneticPr fontId="1" type="noConversion"/>
  </si>
  <si>
    <t>011001</t>
    <phoneticPr fontId="1" type="noConversion"/>
  </si>
  <si>
    <t>CD1076</t>
  </si>
  <si>
    <t>ffffff</t>
    <phoneticPr fontId="1" type="noConversion"/>
  </si>
  <si>
    <t>4F94CD</t>
  </si>
  <si>
    <t>82bb00</t>
  </si>
  <si>
    <t>eeeeee</t>
    <phoneticPr fontId="1" type="noConversion"/>
  </si>
  <si>
    <t>RGB</t>
    <phoneticPr fontId="1" type="noConversion"/>
  </si>
  <si>
    <t>ffff</t>
    <phoneticPr fontId="1" type="noConversion"/>
  </si>
  <si>
    <t>ef1d</t>
    <phoneticPr fontId="1" type="noConversion"/>
  </si>
  <si>
    <t>5acb</t>
    <phoneticPr fontId="1" type="noConversion"/>
  </si>
  <si>
    <t>十进制</t>
    <phoneticPr fontId="1" type="noConversion"/>
  </si>
  <si>
    <t>A61E9</t>
  </si>
  <si>
    <t>f8fcf8</t>
    <phoneticPr fontId="1" type="noConversion"/>
  </si>
  <si>
    <t>01c0</t>
    <phoneticPr fontId="1" type="noConversion"/>
  </si>
  <si>
    <t>e8e0e8</t>
    <phoneticPr fontId="1" type="noConversion"/>
  </si>
  <si>
    <t>b1d</t>
    <phoneticPr fontId="1" type="noConversion"/>
  </si>
  <si>
    <t>d8eaf9</t>
  </si>
  <si>
    <t>RGB24</t>
    <phoneticPr fontId="1" type="noConversion"/>
  </si>
  <si>
    <t>ffffff</t>
    <phoneticPr fontId="1" type="noConversion"/>
  </si>
  <si>
    <t>补齐6位</t>
    <phoneticPr fontId="1" type="noConversion"/>
  </si>
  <si>
    <t>D8E8F8</t>
    <phoneticPr fontId="1" type="noConversion"/>
  </si>
  <si>
    <t>16-&gt;24</t>
    <phoneticPr fontId="1" type="noConversion"/>
  </si>
  <si>
    <t>24-&gt;16</t>
    <phoneticPr fontId="1" type="noConversion"/>
  </si>
  <si>
    <t>输入</t>
    <phoneticPr fontId="1" type="noConversion"/>
  </si>
  <si>
    <t>1F3F1F</t>
    <phoneticPr fontId="1" type="noConversion"/>
  </si>
  <si>
    <t>1D3B1D</t>
    <phoneticPr fontId="1" type="noConversion"/>
  </si>
  <si>
    <t>FFFFFF</t>
    <phoneticPr fontId="1" type="noConversion"/>
  </si>
  <si>
    <t>A61E9</t>
    <phoneticPr fontId="1" type="noConversion"/>
  </si>
  <si>
    <t>1B3A1F</t>
    <phoneticPr fontId="1" type="noConversion"/>
  </si>
  <si>
    <t>ff</t>
    <phoneticPr fontId="1" type="noConversion"/>
  </si>
  <si>
    <t>#008B45</t>
    <phoneticPr fontId="1" type="noConversion"/>
  </si>
  <si>
    <t>#00ffff</t>
    <phoneticPr fontId="1" type="noConversion"/>
  </si>
  <si>
    <t>#00E5EE</t>
    <phoneticPr fontId="1" type="noConversion"/>
  </si>
  <si>
    <t>#003399</t>
    <phoneticPr fontId="1" type="noConversion"/>
  </si>
  <si>
    <t>#001018</t>
    <phoneticPr fontId="1" type="noConversion"/>
  </si>
  <si>
    <t>#CFCFCF</t>
    <phoneticPr fontId="1" type="noConversion"/>
  </si>
  <si>
    <t>c-R</t>
    <phoneticPr fontId="1" type="noConversion"/>
  </si>
  <si>
    <t>c-G</t>
    <phoneticPr fontId="1" type="noConversion"/>
  </si>
  <si>
    <t>c-B</t>
    <phoneticPr fontId="1" type="noConversion"/>
  </si>
  <si>
    <t>黑</t>
    <phoneticPr fontId="1" type="noConversion"/>
  </si>
  <si>
    <t>#FFFFFF</t>
  </si>
  <si>
    <t>#000000</t>
    <phoneticPr fontId="1" type="noConversion"/>
  </si>
  <si>
    <t>白</t>
  </si>
  <si>
    <t>#FF0000</t>
  </si>
  <si>
    <t>#FFFF00</t>
  </si>
  <si>
    <t>黄</t>
  </si>
  <si>
    <t>#00FF00</t>
  </si>
  <si>
    <t>绿</t>
  </si>
  <si>
    <t>#00FFFF</t>
  </si>
  <si>
    <t>青</t>
  </si>
  <si>
    <t>#0000FF</t>
  </si>
  <si>
    <t>蓝</t>
    <phoneticPr fontId="1" type="noConversion"/>
  </si>
  <si>
    <t>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</si>
</sst>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"/>
      <color rgb="FF666666"/>
      <name val="Verdan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O12" sqref="O12"/>
    </sheetView>
  </sheetViews>
  <sheetFormatPr defaultRowHeight="13.25" x14ac:dyDescent="0.15"/>
  <cols>
    <col min="1" max="1" width="10.33203125" style="1" customWidth="1"/>
    <col min="2" max="2" width="8.88671875" style="1"/>
    <col min="3" max="5" width="6.33203125" style="1" customWidth="1"/>
    <col min="6" max="6" width="8.88671875" style="1"/>
    <col min="7" max="8" width="4.77734375" style="1" customWidth="1"/>
    <col min="9" max="9" width="8.88671875" style="1"/>
    <col min="10" max="12" width="6.33203125" style="1" customWidth="1"/>
    <col min="13" max="13" width="7.77734375" customWidth="1"/>
    <col min="15" max="15" width="4" customWidth="1"/>
    <col min="17" max="19" width="6.33203125" style="1" customWidth="1"/>
  </cols>
  <sheetData>
    <row r="1" spans="1:20" x14ac:dyDescent="0.15">
      <c r="A1" s="9" t="s">
        <v>28</v>
      </c>
      <c r="F1" s="6" t="s">
        <v>26</v>
      </c>
      <c r="I1" s="9" t="s">
        <v>28</v>
      </c>
      <c r="M1" s="7" t="s">
        <v>27</v>
      </c>
      <c r="N1" s="1"/>
      <c r="P1" s="7" t="s">
        <v>22</v>
      </c>
      <c r="T1" s="7" t="s">
        <v>22</v>
      </c>
    </row>
    <row r="2" spans="1:20" x14ac:dyDescent="0.15">
      <c r="B2" s="13" t="s">
        <v>15</v>
      </c>
      <c r="C2" s="2" t="s">
        <v>41</v>
      </c>
      <c r="D2" s="2" t="s">
        <v>42</v>
      </c>
      <c r="E2" s="2" t="s">
        <v>43</v>
      </c>
      <c r="F2" s="2" t="s">
        <v>11</v>
      </c>
      <c r="H2" s="13"/>
      <c r="I2" s="1" t="s">
        <v>24</v>
      </c>
      <c r="J2" s="2" t="s">
        <v>41</v>
      </c>
      <c r="K2" s="2" t="s">
        <v>42</v>
      </c>
      <c r="L2" s="2" t="s">
        <v>43</v>
      </c>
      <c r="M2" s="2" t="s">
        <v>11</v>
      </c>
      <c r="N2" s="13" t="s">
        <v>15</v>
      </c>
      <c r="P2" s="2" t="s">
        <v>11</v>
      </c>
      <c r="Q2" s="2" t="s">
        <v>41</v>
      </c>
      <c r="R2" s="2" t="s">
        <v>42</v>
      </c>
      <c r="S2" s="2" t="s">
        <v>43</v>
      </c>
      <c r="T2" s="2" t="s">
        <v>11</v>
      </c>
    </row>
    <row r="3" spans="1:20" x14ac:dyDescent="0.15">
      <c r="A3" s="8">
        <v>8410</v>
      </c>
      <c r="B3" s="12">
        <f>HEX2DEC(A3)</f>
        <v>33808</v>
      </c>
      <c r="C3" s="1">
        <f>INT(HEX2DEC($A3)/HEX2DEC(800))</f>
        <v>16</v>
      </c>
      <c r="D3" s="1">
        <f>INT((HEX2DEC($A3)-INT(HEX2DEC($A3)/HEX2DEC(800))*HEX2DEC(800))/HEX2DEC(20))</f>
        <v>32</v>
      </c>
      <c r="E3" s="1">
        <f>(HEX2DEC($A3)-INT(HEX2DEC($A3)/HEX2DEC(800))*HEX2DEC(800)-INT((HEX2DEC($A3)-INT(HEX2DEC($A3)/HEX2DEC(800))*HEX2DEC(800))/HEX2DEC(20))*HEX2DEC(20))</f>
        <v>16</v>
      </c>
      <c r="F3" s="11" t="str">
        <f>DEC2HEX(C3*2^3)&amp;DEC2HEX(D3*2^2)&amp;DEC2HEX(E3*2^3)</f>
        <v>808080</v>
      </c>
      <c r="H3" s="12" t="s">
        <v>44</v>
      </c>
      <c r="I3" s="15" t="s">
        <v>46</v>
      </c>
      <c r="J3" s="1">
        <f>INT(HEX2DEC(LEFT(RIGHT($I3,6),2))/2^3)</f>
        <v>0</v>
      </c>
      <c r="K3" s="1">
        <f>INT(HEX2DEC(MID(RIGHT($I3,6),3,2))/2^2)</f>
        <v>0</v>
      </c>
      <c r="L3" s="1">
        <f>INT(HEX2DEC(RIGHT(RIGHT($I3,6),2))/2^3)</f>
        <v>0</v>
      </c>
      <c r="M3" s="11" t="str">
        <f t="shared" ref="M3:M12" si="0">DEC2HEX(J3*2^11+K3*2^5+L3)</f>
        <v>0</v>
      </c>
      <c r="N3" s="12">
        <f t="shared" ref="N3:N4" si="1">+J3*2^11+K3*2^5+L3</f>
        <v>0</v>
      </c>
      <c r="P3" s="8" t="s">
        <v>29</v>
      </c>
      <c r="Q3" s="1">
        <f t="shared" ref="Q3:Q9" si="2">HEX2DEC(LEFT(RIGHT("000000"&amp;$P3,6),2))</f>
        <v>31</v>
      </c>
      <c r="R3" s="14">
        <f t="shared" ref="R3:R9" si="3">HEX2DEC(MID(RIGHT("000000"&amp;$P3,6),3,2))</f>
        <v>63</v>
      </c>
      <c r="S3" s="1">
        <f t="shared" ref="S3:S9" si="4">HEX2DEC(RIGHT(RIGHT("000000"&amp;$P3,6),2))</f>
        <v>31</v>
      </c>
      <c r="T3" s="10" t="str">
        <f t="shared" ref="T3:T9" si="5">DEC2HEX(Q3)&amp;DEC2HEX(R3)&amp;DEC2HEX(S3)</f>
        <v>1F3F1F</v>
      </c>
    </row>
    <row r="4" spans="1:20" x14ac:dyDescent="0.15">
      <c r="A4" s="8" t="s">
        <v>3</v>
      </c>
      <c r="B4" s="12">
        <f t="shared" ref="B4:B10" si="6">HEX2DEC(A4)</f>
        <v>61440</v>
      </c>
      <c r="C4" s="1">
        <f t="shared" ref="C4:C10" si="7">INT(HEX2DEC($A4)/HEX2DEC(800))</f>
        <v>30</v>
      </c>
      <c r="D4" s="1">
        <f t="shared" ref="D4:D10" si="8">INT((HEX2DEC($A4)-INT(HEX2DEC($A4)/HEX2DEC(800))*HEX2DEC(800))/HEX2DEC(20))</f>
        <v>0</v>
      </c>
      <c r="E4" s="1">
        <f t="shared" ref="E4:E10" si="9">(HEX2DEC($A4)-INT(HEX2DEC($A4)/HEX2DEC(800))*HEX2DEC(800)-INT((HEX2DEC($A4)-INT(HEX2DEC($A4)/HEX2DEC(800))*HEX2DEC(800))/HEX2DEC(20))*HEX2DEC(20))</f>
        <v>0</v>
      </c>
      <c r="F4" s="11" t="str">
        <f t="shared" ref="F4:F9" si="10">DEC2HEX(C4*2^3)&amp;DEC2HEX(D4*2^2)&amp;DEC2HEX(E4*2^3)</f>
        <v>F000</v>
      </c>
      <c r="H4" s="12" t="s">
        <v>47</v>
      </c>
      <c r="I4" s="8" t="s">
        <v>45</v>
      </c>
      <c r="J4" s="1">
        <f t="shared" ref="J4:J16" si="11">INT(HEX2DEC(LEFT(RIGHT($I4,6),2))/2^3)</f>
        <v>31</v>
      </c>
      <c r="K4" s="1">
        <f t="shared" ref="K4:K16" si="12">INT(HEX2DEC(MID(RIGHT($I4,6),3,2))/2^2)</f>
        <v>63</v>
      </c>
      <c r="L4" s="1">
        <f t="shared" ref="L4:L16" si="13">INT(HEX2DEC(RIGHT(RIGHT($I4,6),2))/2^3)</f>
        <v>31</v>
      </c>
      <c r="M4" s="11" t="str">
        <f t="shared" si="0"/>
        <v>FFFF</v>
      </c>
      <c r="N4" s="12">
        <f t="shared" si="1"/>
        <v>65535</v>
      </c>
      <c r="P4" s="8" t="s">
        <v>30</v>
      </c>
      <c r="Q4" s="1">
        <f t="shared" si="2"/>
        <v>29</v>
      </c>
      <c r="R4" s="14">
        <f t="shared" si="3"/>
        <v>59</v>
      </c>
      <c r="S4" s="1">
        <f t="shared" si="4"/>
        <v>29</v>
      </c>
      <c r="T4" s="10" t="str">
        <f t="shared" si="5"/>
        <v>1D3B1D</v>
      </c>
    </row>
    <row r="5" spans="1:20" x14ac:dyDescent="0.15">
      <c r="A5" s="8" t="s">
        <v>12</v>
      </c>
      <c r="B5" s="12">
        <f t="shared" si="6"/>
        <v>65535</v>
      </c>
      <c r="C5" s="1">
        <f t="shared" si="7"/>
        <v>31</v>
      </c>
      <c r="D5" s="1">
        <f t="shared" si="8"/>
        <v>63</v>
      </c>
      <c r="E5" s="1">
        <f t="shared" si="9"/>
        <v>31</v>
      </c>
      <c r="F5" s="11" t="str">
        <f t="shared" si="10"/>
        <v>F8FCF8</v>
      </c>
      <c r="H5" s="12" t="s">
        <v>57</v>
      </c>
      <c r="I5" s="8" t="s">
        <v>48</v>
      </c>
      <c r="J5" s="1">
        <f t="shared" si="11"/>
        <v>31</v>
      </c>
      <c r="K5" s="1">
        <f t="shared" si="12"/>
        <v>0</v>
      </c>
      <c r="L5" s="1">
        <f t="shared" si="13"/>
        <v>0</v>
      </c>
      <c r="M5" s="11" t="str">
        <f t="shared" si="0"/>
        <v>F800</v>
      </c>
      <c r="N5" s="12">
        <f>+J5*2^11+K5*2^5+L5</f>
        <v>63488</v>
      </c>
      <c r="P5" s="8" t="s">
        <v>31</v>
      </c>
      <c r="Q5" s="1">
        <f t="shared" si="2"/>
        <v>255</v>
      </c>
      <c r="R5" s="14">
        <f t="shared" si="3"/>
        <v>255</v>
      </c>
      <c r="S5" s="1">
        <f t="shared" si="4"/>
        <v>255</v>
      </c>
      <c r="T5" s="10" t="str">
        <f t="shared" si="5"/>
        <v>FFFFFF</v>
      </c>
    </row>
    <row r="6" spans="1:20" x14ac:dyDescent="0.15">
      <c r="A6" s="8">
        <v>700</v>
      </c>
      <c r="B6" s="12">
        <f t="shared" si="6"/>
        <v>1792</v>
      </c>
      <c r="C6" s="1">
        <f t="shared" si="7"/>
        <v>0</v>
      </c>
      <c r="D6" s="1">
        <f t="shared" si="8"/>
        <v>56</v>
      </c>
      <c r="E6" s="1">
        <f t="shared" si="9"/>
        <v>0</v>
      </c>
      <c r="F6" s="11" t="str">
        <f t="shared" si="10"/>
        <v>0E00</v>
      </c>
      <c r="H6" s="12" t="s">
        <v>50</v>
      </c>
      <c r="I6" s="8" t="s">
        <v>49</v>
      </c>
      <c r="J6" s="1">
        <f t="shared" si="11"/>
        <v>31</v>
      </c>
      <c r="K6" s="1">
        <f t="shared" si="12"/>
        <v>63</v>
      </c>
      <c r="L6" s="1">
        <f t="shared" si="13"/>
        <v>0</v>
      </c>
      <c r="M6" s="11" t="str">
        <f t="shared" si="0"/>
        <v>FFE0</v>
      </c>
      <c r="N6" s="12">
        <f t="shared" ref="N6:N13" si="14">+J6*2^11+K6*2^5+L6</f>
        <v>65504</v>
      </c>
      <c r="P6" s="8" t="s">
        <v>32</v>
      </c>
      <c r="Q6" s="1">
        <f t="shared" si="2"/>
        <v>10</v>
      </c>
      <c r="R6" s="14">
        <f t="shared" si="3"/>
        <v>97</v>
      </c>
      <c r="S6" s="1">
        <f t="shared" si="4"/>
        <v>233</v>
      </c>
      <c r="T6" s="10" t="str">
        <f t="shared" si="5"/>
        <v>A61E9</v>
      </c>
    </row>
    <row r="7" spans="1:20" x14ac:dyDescent="0.15">
      <c r="A7" s="8" t="s">
        <v>4</v>
      </c>
      <c r="B7" s="12">
        <f t="shared" si="6"/>
        <v>224</v>
      </c>
      <c r="C7" s="1">
        <f t="shared" si="7"/>
        <v>0</v>
      </c>
      <c r="D7" s="1">
        <f t="shared" si="8"/>
        <v>7</v>
      </c>
      <c r="E7" s="1">
        <f t="shared" si="9"/>
        <v>0</v>
      </c>
      <c r="F7" s="11" t="str">
        <f t="shared" si="10"/>
        <v>01C0</v>
      </c>
      <c r="H7" s="12" t="s">
        <v>52</v>
      </c>
      <c r="I7" s="8" t="s">
        <v>51</v>
      </c>
      <c r="J7" s="1">
        <f t="shared" si="11"/>
        <v>0</v>
      </c>
      <c r="K7" s="1">
        <f t="shared" si="12"/>
        <v>63</v>
      </c>
      <c r="L7" s="1">
        <f t="shared" si="13"/>
        <v>0</v>
      </c>
      <c r="M7" s="11" t="str">
        <f t="shared" si="0"/>
        <v>7E0</v>
      </c>
      <c r="N7" s="12">
        <f t="shared" si="14"/>
        <v>2016</v>
      </c>
      <c r="P7" s="8" t="s">
        <v>33</v>
      </c>
      <c r="Q7" s="1">
        <f t="shared" si="2"/>
        <v>27</v>
      </c>
      <c r="R7" s="14">
        <f t="shared" si="3"/>
        <v>58</v>
      </c>
      <c r="S7" s="1">
        <f t="shared" si="4"/>
        <v>31</v>
      </c>
      <c r="T7" s="10" t="str">
        <f t="shared" si="5"/>
        <v>1B3A1F</v>
      </c>
    </row>
    <row r="8" spans="1:20" x14ac:dyDescent="0.15">
      <c r="A8" s="8">
        <v>40</v>
      </c>
      <c r="B8" s="12">
        <f>HEX2DEC(A8)</f>
        <v>64</v>
      </c>
      <c r="C8" s="1">
        <f>INT(HEX2DEC($A8)/HEX2DEC(800))</f>
        <v>0</v>
      </c>
      <c r="D8" s="1">
        <f>INT((HEX2DEC($A8)-INT(HEX2DEC($A8)/HEX2DEC(800))*HEX2DEC(800))/HEX2DEC(20))</f>
        <v>2</v>
      </c>
      <c r="E8" s="1">
        <f>(HEX2DEC($A8)-INT(HEX2DEC($A8)/HEX2DEC(800))*HEX2DEC(800)-INT((HEX2DEC($A8)-INT(HEX2DEC($A8)/HEX2DEC(800))*HEX2DEC(800))/HEX2DEC(20))*HEX2DEC(20))</f>
        <v>0</v>
      </c>
      <c r="F8" s="11" t="str">
        <f t="shared" si="10"/>
        <v>080</v>
      </c>
      <c r="H8" s="12" t="s">
        <v>54</v>
      </c>
      <c r="I8" s="8" t="s">
        <v>53</v>
      </c>
      <c r="J8" s="1">
        <f t="shared" si="11"/>
        <v>0</v>
      </c>
      <c r="K8" s="1">
        <f t="shared" si="12"/>
        <v>63</v>
      </c>
      <c r="L8" s="1">
        <f t="shared" si="13"/>
        <v>31</v>
      </c>
      <c r="M8" s="11" t="str">
        <f t="shared" si="0"/>
        <v>7FF</v>
      </c>
      <c r="N8" s="12">
        <f t="shared" si="14"/>
        <v>2047</v>
      </c>
      <c r="P8" s="8" t="s">
        <v>30</v>
      </c>
      <c r="Q8" s="1">
        <f t="shared" si="2"/>
        <v>29</v>
      </c>
      <c r="R8" s="14">
        <f t="shared" si="3"/>
        <v>59</v>
      </c>
      <c r="S8" s="1">
        <f t="shared" si="4"/>
        <v>29</v>
      </c>
      <c r="T8" s="10" t="str">
        <f t="shared" si="5"/>
        <v>1D3B1D</v>
      </c>
    </row>
    <row r="9" spans="1:20" x14ac:dyDescent="0.15">
      <c r="A9" s="8" t="s">
        <v>13</v>
      </c>
      <c r="B9" s="12">
        <f t="shared" si="6"/>
        <v>61213</v>
      </c>
      <c r="C9" s="1">
        <f t="shared" si="7"/>
        <v>29</v>
      </c>
      <c r="D9" s="1">
        <f t="shared" si="8"/>
        <v>56</v>
      </c>
      <c r="E9" s="1">
        <f t="shared" si="9"/>
        <v>29</v>
      </c>
      <c r="F9" s="11" t="str">
        <f t="shared" si="10"/>
        <v>E8E0E8</v>
      </c>
      <c r="H9" s="12" t="s">
        <v>56</v>
      </c>
      <c r="I9" t="s">
        <v>55</v>
      </c>
      <c r="J9" s="1">
        <f>INT(HEX2DEC(LEFT(RIGHT($I9,6),2))/2^3)</f>
        <v>0</v>
      </c>
      <c r="K9" s="1">
        <f>INT(HEX2DEC(MID(RIGHT($I9,6),3,2))/2^2)</f>
        <v>0</v>
      </c>
      <c r="L9" s="1">
        <f>INT(HEX2DEC(RIGHT(RIGHT($I9,6),2))/2^3)</f>
        <v>31</v>
      </c>
      <c r="M9" s="11" t="str">
        <f t="shared" si="0"/>
        <v>1F</v>
      </c>
      <c r="N9" s="12">
        <f t="shared" si="14"/>
        <v>31</v>
      </c>
      <c r="P9" s="8" t="s">
        <v>25</v>
      </c>
      <c r="Q9" s="14">
        <f t="shared" si="2"/>
        <v>216</v>
      </c>
      <c r="R9" s="14">
        <f t="shared" si="3"/>
        <v>232</v>
      </c>
      <c r="S9" s="14">
        <f t="shared" si="4"/>
        <v>248</v>
      </c>
      <c r="T9" s="10" t="str">
        <f t="shared" si="5"/>
        <v>D8E8F8</v>
      </c>
    </row>
    <row r="10" spans="1:20" x14ac:dyDescent="0.15">
      <c r="A10" s="8">
        <v>83</v>
      </c>
      <c r="B10" s="12">
        <f t="shared" si="6"/>
        <v>131</v>
      </c>
      <c r="C10" s="1">
        <f t="shared" si="7"/>
        <v>0</v>
      </c>
      <c r="D10" s="1">
        <f t="shared" si="8"/>
        <v>4</v>
      </c>
      <c r="E10" s="1">
        <f t="shared" si="9"/>
        <v>3</v>
      </c>
      <c r="F10" s="11" t="str">
        <f>DEC2HEX(C10*2^3)&amp;"_"&amp;DEC2HEX(D10*2^2)&amp;"_"&amp;DEC2HEX(E10*2^3)</f>
        <v>0_10_18</v>
      </c>
      <c r="I10" t="s">
        <v>34</v>
      </c>
      <c r="J10" s="1">
        <f t="shared" si="11"/>
        <v>31</v>
      </c>
      <c r="K10" s="1">
        <f t="shared" si="12"/>
        <v>0</v>
      </c>
      <c r="L10" s="1">
        <f t="shared" si="13"/>
        <v>31</v>
      </c>
      <c r="M10" s="11" t="str">
        <f t="shared" si="0"/>
        <v>F81F</v>
      </c>
      <c r="N10" s="12">
        <f t="shared" si="14"/>
        <v>63519</v>
      </c>
      <c r="P10" s="8"/>
    </row>
    <row r="11" spans="1:20" x14ac:dyDescent="0.15">
      <c r="F11" s="11"/>
      <c r="I11" t="s">
        <v>36</v>
      </c>
      <c r="J11" s="1">
        <f t="shared" si="11"/>
        <v>0</v>
      </c>
      <c r="K11" s="1">
        <f t="shared" si="12"/>
        <v>63</v>
      </c>
      <c r="L11" s="1">
        <f t="shared" si="13"/>
        <v>31</v>
      </c>
      <c r="M11" s="11" t="str">
        <f t="shared" si="0"/>
        <v>7FF</v>
      </c>
      <c r="N11" s="12">
        <f t="shared" si="14"/>
        <v>2047</v>
      </c>
    </row>
    <row r="12" spans="1:20" x14ac:dyDescent="0.15">
      <c r="I12" t="s">
        <v>35</v>
      </c>
      <c r="J12" s="1">
        <f t="shared" si="11"/>
        <v>0</v>
      </c>
      <c r="K12" s="1">
        <f t="shared" si="12"/>
        <v>34</v>
      </c>
      <c r="L12" s="1">
        <f t="shared" si="13"/>
        <v>8</v>
      </c>
      <c r="M12" s="11" t="str">
        <f t="shared" si="0"/>
        <v>448</v>
      </c>
      <c r="N12" s="12">
        <f t="shared" si="14"/>
        <v>1096</v>
      </c>
    </row>
    <row r="13" spans="1:20" x14ac:dyDescent="0.15">
      <c r="I13" t="s">
        <v>37</v>
      </c>
      <c r="J13" s="1">
        <f t="shared" si="11"/>
        <v>0</v>
      </c>
      <c r="K13" s="1">
        <f t="shared" si="12"/>
        <v>57</v>
      </c>
      <c r="L13" s="1">
        <f t="shared" si="13"/>
        <v>29</v>
      </c>
      <c r="M13" s="11" t="str">
        <f t="shared" ref="M13" si="15">DEC2HEX(J13*2^11+K13*2^5+L13)</f>
        <v>73D</v>
      </c>
      <c r="N13" s="12">
        <f t="shared" si="14"/>
        <v>1853</v>
      </c>
    </row>
    <row r="14" spans="1:20" x14ac:dyDescent="0.15">
      <c r="I14" t="s">
        <v>38</v>
      </c>
      <c r="J14" s="1">
        <f t="shared" si="11"/>
        <v>0</v>
      </c>
      <c r="K14" s="1">
        <f t="shared" si="12"/>
        <v>12</v>
      </c>
      <c r="L14" s="1">
        <f t="shared" si="13"/>
        <v>19</v>
      </c>
      <c r="M14" s="11" t="str">
        <f t="shared" ref="M14:M16" si="16">DEC2HEX(J14*2^11+K14*2^5+L14)</f>
        <v>193</v>
      </c>
      <c r="N14" s="12">
        <f t="shared" ref="N14:N16" si="17">+J14*2^11+K14*2^5+L14</f>
        <v>403</v>
      </c>
    </row>
    <row r="15" spans="1:20" x14ac:dyDescent="0.15">
      <c r="I15" t="s">
        <v>39</v>
      </c>
      <c r="J15" s="1">
        <f t="shared" si="11"/>
        <v>0</v>
      </c>
      <c r="K15" s="1">
        <f t="shared" si="12"/>
        <v>4</v>
      </c>
      <c r="L15" s="1">
        <f t="shared" si="13"/>
        <v>3</v>
      </c>
      <c r="M15" s="11" t="str">
        <f t="shared" si="16"/>
        <v>83</v>
      </c>
      <c r="N15" s="12">
        <f t="shared" si="17"/>
        <v>131</v>
      </c>
    </row>
    <row r="16" spans="1:20" x14ac:dyDescent="0.15">
      <c r="I16" t="s">
        <v>40</v>
      </c>
      <c r="J16" s="1">
        <f t="shared" si="11"/>
        <v>25</v>
      </c>
      <c r="K16" s="1">
        <f t="shared" si="12"/>
        <v>51</v>
      </c>
      <c r="L16" s="1">
        <f t="shared" si="13"/>
        <v>25</v>
      </c>
      <c r="M16" s="11" t="str">
        <f t="shared" si="16"/>
        <v>CE79</v>
      </c>
      <c r="N16" s="12">
        <f t="shared" si="17"/>
        <v>52857</v>
      </c>
    </row>
    <row r="17" spans="13:21" x14ac:dyDescent="0.15">
      <c r="M17" s="1"/>
    </row>
    <row r="18" spans="13:21" x14ac:dyDescent="0.15">
      <c r="U18" s="1"/>
    </row>
  </sheetData>
  <sortState ref="A1:A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B1" workbookViewId="0">
      <selection activeCell="K15" sqref="K15"/>
    </sheetView>
  </sheetViews>
  <sheetFormatPr defaultRowHeight="13.25" x14ac:dyDescent="0.15"/>
  <cols>
    <col min="1" max="1" width="14.6640625" style="1" customWidth="1"/>
    <col min="2" max="2" width="8.88671875" style="1"/>
    <col min="3" max="5" width="12.77734375" style="1" customWidth="1"/>
    <col min="6" max="8" width="8.88671875" style="1"/>
  </cols>
  <sheetData>
    <row r="1" spans="1:18" x14ac:dyDescent="0.15">
      <c r="B1" s="2" t="s">
        <v>15</v>
      </c>
      <c r="C1" s="2" t="s">
        <v>0</v>
      </c>
      <c r="D1" s="2" t="s">
        <v>1</v>
      </c>
      <c r="E1" s="2" t="s">
        <v>2</v>
      </c>
      <c r="F1" s="2" t="s">
        <v>11</v>
      </c>
      <c r="I1" s="2" t="s">
        <v>0</v>
      </c>
      <c r="J1" s="2" t="s">
        <v>1</v>
      </c>
      <c r="K1" s="2" t="s">
        <v>2</v>
      </c>
      <c r="M1" s="1"/>
      <c r="N1" s="2" t="s">
        <v>0</v>
      </c>
      <c r="O1" s="2" t="s">
        <v>1</v>
      </c>
      <c r="P1" s="2" t="s">
        <v>2</v>
      </c>
      <c r="Q1" s="1"/>
      <c r="R1" s="1"/>
    </row>
    <row r="2" spans="1:18" x14ac:dyDescent="0.15">
      <c r="A2" s="2">
        <v>8410</v>
      </c>
      <c r="B2" s="1">
        <f>HEX2DEC(A2)</f>
        <v>33808</v>
      </c>
      <c r="C2" s="1">
        <f>INT(HEX2DEC($A2)/HEX2DEC(800))</f>
        <v>16</v>
      </c>
      <c r="D2" s="1">
        <f>INT((HEX2DEC($A2)-INT(HEX2DEC($A2)/HEX2DEC(800))*HEX2DEC(800))/HEX2DEC(20))</f>
        <v>32</v>
      </c>
      <c r="E2" s="1">
        <f>(HEX2DEC($A2)-INT(HEX2DEC($A2)/HEX2DEC(800))*HEX2DEC(800)-INT((HEX2DEC($A2)-INT(HEX2DEC($A2)/HEX2DEC(800))*HEX2DEC(800))/HEX2DEC(20))*HEX2DEC(20))</f>
        <v>16</v>
      </c>
      <c r="F2" s="1" t="str">
        <f>DEC2HEX(C2*2^3)&amp;DEC2HEX(D2*2^2)&amp;DEC2HEX(E2*2^3)</f>
        <v>808080</v>
      </c>
      <c r="H2" s="2">
        <v>101010</v>
      </c>
      <c r="I2" s="1">
        <f>INT(HEX2DEC(LEFT($H2,2))/2^3)</f>
        <v>2</v>
      </c>
      <c r="J2" s="1">
        <f>INT(HEX2DEC(MID($H2,3,2))/2^2)</f>
        <v>4</v>
      </c>
      <c r="K2" s="1">
        <f>INT(HEX2DEC(RIGHT($H2,2))/2^3)</f>
        <v>2</v>
      </c>
      <c r="M2" s="2">
        <v>808080</v>
      </c>
      <c r="N2" s="1">
        <f t="shared" ref="N2:N11" si="0">INT(HEX2DEC(LEFT(RIGHT("000000"&amp;$M2,6),2))/2^3)</f>
        <v>16</v>
      </c>
      <c r="O2" s="1">
        <f t="shared" ref="O2:O11" si="1">INT(HEX2DEC(MID(RIGHT("000000"&amp;$M2,6),3,2))/2^2)</f>
        <v>32</v>
      </c>
      <c r="P2" s="1">
        <f t="shared" ref="P2:P12" si="2">INT(HEX2DEC(RIGHT($M2,2))/2^3)</f>
        <v>16</v>
      </c>
      <c r="Q2" s="1" t="str">
        <f>DEC2HEX(N2*2^11+O2*2^5+P2)</f>
        <v>8410</v>
      </c>
      <c r="R2" s="1">
        <f t="shared" ref="R2:R4" si="3">+N2*2^11+O2*2^5+P2</f>
        <v>33808</v>
      </c>
    </row>
    <row r="3" spans="1:18" x14ac:dyDescent="0.15">
      <c r="A3" s="2" t="s">
        <v>3</v>
      </c>
      <c r="B3" s="1">
        <f t="shared" ref="B3:B10" si="4">HEX2DEC(A3)</f>
        <v>61440</v>
      </c>
      <c r="C3" s="1">
        <f t="shared" ref="C3:C10" si="5">INT(HEX2DEC($A3)/HEX2DEC(800))</f>
        <v>30</v>
      </c>
      <c r="D3" s="1">
        <f t="shared" ref="D3:D10" si="6">INT((HEX2DEC($A3)-INT(HEX2DEC($A3)/HEX2DEC(800))*HEX2DEC(800))/HEX2DEC(20))</f>
        <v>0</v>
      </c>
      <c r="E3" s="1">
        <f t="shared" ref="E3:E10" si="7">(HEX2DEC($A3)-INT(HEX2DEC($A3)/HEX2DEC(800))*HEX2DEC(800)-INT((HEX2DEC($A3)-INT(HEX2DEC($A3)/HEX2DEC(800))*HEX2DEC(800))/HEX2DEC(20))*HEX2DEC(20))</f>
        <v>0</v>
      </c>
      <c r="F3" s="1" t="str">
        <f t="shared" ref="F3:F10" si="8">DEC2HEX(C3*2^3)&amp;DEC2HEX(D3*2^2)&amp;DEC2HEX(E3*2^3)</f>
        <v>F000</v>
      </c>
      <c r="H3" s="2">
        <v>100110</v>
      </c>
      <c r="I3" s="1">
        <f>INT(HEX2DEC(LEFT($H3,2))/2^3)</f>
        <v>2</v>
      </c>
      <c r="J3" s="1">
        <f>INT(HEX2DEC(MID($H3,3,2))/2^2)</f>
        <v>0</v>
      </c>
      <c r="K3" s="1">
        <f>INT(HEX2DEC(RIGHT($H3,2))/2^3)</f>
        <v>2</v>
      </c>
      <c r="M3" s="2" t="s">
        <v>17</v>
      </c>
      <c r="N3" s="1">
        <f t="shared" si="0"/>
        <v>31</v>
      </c>
      <c r="O3" s="1">
        <f t="shared" si="1"/>
        <v>63</v>
      </c>
      <c r="P3" s="1">
        <f t="shared" si="2"/>
        <v>31</v>
      </c>
      <c r="Q3" s="1" t="str">
        <f t="shared" ref="Q3:Q12" si="9">DEC2HEX(N3*2^11+O3*2^5+P3)</f>
        <v>FFFF</v>
      </c>
      <c r="R3" s="1">
        <f t="shared" si="3"/>
        <v>65535</v>
      </c>
    </row>
    <row r="4" spans="1:18" x14ac:dyDescent="0.15">
      <c r="A4" s="2" t="s">
        <v>12</v>
      </c>
      <c r="B4" s="1">
        <f t="shared" si="4"/>
        <v>65535</v>
      </c>
      <c r="C4" s="1">
        <f t="shared" si="5"/>
        <v>31</v>
      </c>
      <c r="D4" s="1">
        <f t="shared" si="6"/>
        <v>63</v>
      </c>
      <c r="E4" s="1">
        <f t="shared" si="7"/>
        <v>31</v>
      </c>
      <c r="F4" s="1" t="str">
        <f t="shared" si="8"/>
        <v>F8FCF8</v>
      </c>
      <c r="H4" s="3" t="s">
        <v>7</v>
      </c>
      <c r="I4" s="1">
        <f>INT(HEX2DEC(LEFT($H4,2))/2^3)</f>
        <v>31</v>
      </c>
      <c r="J4" s="1">
        <f>INT(HEX2DEC(MID($H4,3,2))/2^2)</f>
        <v>63</v>
      </c>
      <c r="K4" s="1">
        <f>INT(HEX2DEC(RIGHT($H4,2))/2^3)</f>
        <v>31</v>
      </c>
      <c r="M4" s="3" t="s">
        <v>5</v>
      </c>
      <c r="N4" s="1">
        <f t="shared" si="0"/>
        <v>0</v>
      </c>
      <c r="O4" s="1">
        <f t="shared" si="1"/>
        <v>4</v>
      </c>
      <c r="P4" s="1">
        <f t="shared" si="2"/>
        <v>0</v>
      </c>
      <c r="Q4" s="1" t="str">
        <f t="shared" si="9"/>
        <v>80</v>
      </c>
      <c r="R4" s="1">
        <f t="shared" si="3"/>
        <v>128</v>
      </c>
    </row>
    <row r="5" spans="1:18" x14ac:dyDescent="0.15">
      <c r="A5" s="2">
        <v>700</v>
      </c>
      <c r="B5" s="1">
        <f t="shared" si="4"/>
        <v>1792</v>
      </c>
      <c r="C5" s="1">
        <f t="shared" si="5"/>
        <v>0</v>
      </c>
      <c r="D5" s="1">
        <f t="shared" si="6"/>
        <v>56</v>
      </c>
      <c r="E5" s="1">
        <f t="shared" si="7"/>
        <v>0</v>
      </c>
      <c r="F5" s="1" t="str">
        <f t="shared" si="8"/>
        <v>0E00</v>
      </c>
      <c r="H5" s="3" t="s">
        <v>10</v>
      </c>
      <c r="I5" s="1">
        <f>INT(HEX2DEC(LEFT($H5,2))/2^3)</f>
        <v>29</v>
      </c>
      <c r="J5" s="1">
        <f>INT(HEX2DEC(MID($H5,3,2))/2^2)</f>
        <v>59</v>
      </c>
      <c r="K5" s="1">
        <f>INT(HEX2DEC(RIGHT($H5,2))/2^3)</f>
        <v>29</v>
      </c>
      <c r="M5" s="5" t="s">
        <v>18</v>
      </c>
      <c r="N5" s="1">
        <f t="shared" si="0"/>
        <v>0</v>
      </c>
      <c r="O5" s="1">
        <f t="shared" si="1"/>
        <v>0</v>
      </c>
      <c r="P5" s="1">
        <f t="shared" si="2"/>
        <v>24</v>
      </c>
      <c r="Q5" s="1" t="str">
        <f t="shared" si="9"/>
        <v>18</v>
      </c>
      <c r="R5" s="1">
        <f>+N5*2^11+O5*2^5+P5</f>
        <v>24</v>
      </c>
    </row>
    <row r="6" spans="1:18" x14ac:dyDescent="0.15">
      <c r="A6" s="2" t="s">
        <v>4</v>
      </c>
      <c r="B6" s="1">
        <f t="shared" si="4"/>
        <v>224</v>
      </c>
      <c r="C6" s="1">
        <f t="shared" si="5"/>
        <v>0</v>
      </c>
      <c r="D6" s="1">
        <f t="shared" si="6"/>
        <v>7</v>
      </c>
      <c r="E6" s="1">
        <f t="shared" si="7"/>
        <v>0</v>
      </c>
      <c r="F6" s="1" t="str">
        <f t="shared" si="8"/>
        <v>01C0</v>
      </c>
      <c r="H6" s="1" t="s">
        <v>21</v>
      </c>
      <c r="I6" s="1">
        <f>INT(HEX2DEC(LEFT($H6,2))/2^3)</f>
        <v>27</v>
      </c>
      <c r="J6" s="1">
        <f>INT(HEX2DEC(MID($H6,3,2))/2^2)</f>
        <v>58</v>
      </c>
      <c r="K6" s="1">
        <f>INT(HEX2DEC(RIGHT($H6,2))/2^3)</f>
        <v>31</v>
      </c>
      <c r="M6" s="5" t="s">
        <v>19</v>
      </c>
      <c r="N6" s="1">
        <f t="shared" si="0"/>
        <v>29</v>
      </c>
      <c r="O6" s="1">
        <f t="shared" si="1"/>
        <v>56</v>
      </c>
      <c r="P6" s="1">
        <f t="shared" si="2"/>
        <v>29</v>
      </c>
      <c r="Q6" s="1" t="str">
        <f t="shared" si="9"/>
        <v>EF1D</v>
      </c>
      <c r="R6" s="1">
        <f t="shared" ref="R6:R12" si="10">+N6*2^11+O6*2^5+P6</f>
        <v>61213</v>
      </c>
    </row>
    <row r="7" spans="1:18" x14ac:dyDescent="0.15">
      <c r="A7" s="2">
        <v>40</v>
      </c>
      <c r="B7" s="1">
        <f>HEX2DEC(A7)</f>
        <v>64</v>
      </c>
      <c r="C7" s="1">
        <f>INT(HEX2DEC($A7)/HEX2DEC(800))</f>
        <v>0</v>
      </c>
      <c r="D7" s="1">
        <f>INT((HEX2DEC($A7)-INT(HEX2DEC($A7)/HEX2DEC(800))*HEX2DEC(800))/HEX2DEC(20))</f>
        <v>2</v>
      </c>
      <c r="E7" s="1">
        <f>(HEX2DEC($A7)-INT(HEX2DEC($A7)/HEX2DEC(800))*HEX2DEC(800)-INT((HEX2DEC($A7)-INT(HEX2DEC($A7)/HEX2DEC(800))*HEX2DEC(800))/HEX2DEC(20))*HEX2DEC(20))</f>
        <v>0</v>
      </c>
      <c r="F7" s="1" t="str">
        <f t="shared" si="8"/>
        <v>080</v>
      </c>
      <c r="I7" s="1"/>
      <c r="J7" s="1"/>
      <c r="M7" s="5" t="s">
        <v>7</v>
      </c>
      <c r="N7" s="1">
        <f t="shared" si="0"/>
        <v>31</v>
      </c>
      <c r="O7" s="1">
        <f t="shared" si="1"/>
        <v>63</v>
      </c>
      <c r="P7" s="1">
        <f t="shared" si="2"/>
        <v>31</v>
      </c>
      <c r="Q7" s="1" t="str">
        <f t="shared" si="9"/>
        <v>FFFF</v>
      </c>
      <c r="R7" s="1">
        <f t="shared" si="10"/>
        <v>65535</v>
      </c>
    </row>
    <row r="8" spans="1:18" x14ac:dyDescent="0.15">
      <c r="A8" s="2" t="s">
        <v>13</v>
      </c>
      <c r="B8" s="1">
        <f t="shared" si="4"/>
        <v>61213</v>
      </c>
      <c r="C8" s="1">
        <f t="shared" si="5"/>
        <v>29</v>
      </c>
      <c r="D8" s="1">
        <f t="shared" si="6"/>
        <v>56</v>
      </c>
      <c r="E8" s="1">
        <f t="shared" si="7"/>
        <v>29</v>
      </c>
      <c r="F8" s="1" t="str">
        <f t="shared" si="8"/>
        <v>E8E0E8</v>
      </c>
      <c r="I8" s="1"/>
      <c r="J8" s="1"/>
      <c r="M8" s="5">
        <v>585858</v>
      </c>
      <c r="N8" s="1">
        <f t="shared" si="0"/>
        <v>11</v>
      </c>
      <c r="O8" s="1">
        <f t="shared" si="1"/>
        <v>22</v>
      </c>
      <c r="P8" s="1">
        <f t="shared" si="2"/>
        <v>11</v>
      </c>
      <c r="Q8" s="1" t="str">
        <f t="shared" si="9"/>
        <v>5ACB</v>
      </c>
      <c r="R8" s="1">
        <f t="shared" si="10"/>
        <v>23243</v>
      </c>
    </row>
    <row r="9" spans="1:18" x14ac:dyDescent="0.15">
      <c r="A9" s="2" t="s">
        <v>14</v>
      </c>
      <c r="B9" s="1">
        <f t="shared" si="4"/>
        <v>23243</v>
      </c>
      <c r="C9" s="1">
        <f t="shared" si="5"/>
        <v>11</v>
      </c>
      <c r="D9" s="1">
        <f t="shared" si="6"/>
        <v>22</v>
      </c>
      <c r="E9" s="1">
        <f t="shared" si="7"/>
        <v>11</v>
      </c>
      <c r="F9" s="1" t="str">
        <f t="shared" si="8"/>
        <v>585858</v>
      </c>
      <c r="H9" s="2" t="s">
        <v>0</v>
      </c>
      <c r="I9" s="2" t="s">
        <v>1</v>
      </c>
      <c r="J9" s="2" t="s">
        <v>2</v>
      </c>
      <c r="K9" s="2" t="s">
        <v>11</v>
      </c>
      <c r="M9" s="5" t="s">
        <v>8</v>
      </c>
      <c r="N9" s="1">
        <f t="shared" si="0"/>
        <v>9</v>
      </c>
      <c r="O9" s="1">
        <f t="shared" si="1"/>
        <v>37</v>
      </c>
      <c r="P9" s="1">
        <f t="shared" si="2"/>
        <v>25</v>
      </c>
      <c r="Q9" s="1" t="str">
        <f t="shared" si="9"/>
        <v>4CB9</v>
      </c>
      <c r="R9" s="4">
        <f t="shared" si="10"/>
        <v>19641</v>
      </c>
    </row>
    <row r="10" spans="1:18" x14ac:dyDescent="0.15">
      <c r="A10" s="1" t="s">
        <v>20</v>
      </c>
      <c r="B10" s="1">
        <f t="shared" si="4"/>
        <v>2845</v>
      </c>
      <c r="C10" s="1">
        <f t="shared" si="5"/>
        <v>1</v>
      </c>
      <c r="D10" s="1">
        <f t="shared" si="6"/>
        <v>24</v>
      </c>
      <c r="E10" s="1">
        <f t="shared" si="7"/>
        <v>29</v>
      </c>
      <c r="F10" s="1" t="str">
        <f t="shared" si="8"/>
        <v>860E8</v>
      </c>
      <c r="H10" s="2">
        <v>31</v>
      </c>
      <c r="I10" s="2">
        <v>63</v>
      </c>
      <c r="J10" s="2">
        <v>31</v>
      </c>
      <c r="K10" t="str">
        <f t="shared" ref="K10:K13" si="11">DEC2HEX(H10)&amp;DEC2HEX(I10)&amp;DEC2HEX(J10)</f>
        <v>1F3F1F</v>
      </c>
      <c r="M10" s="2" t="s">
        <v>9</v>
      </c>
      <c r="N10" s="1">
        <f t="shared" si="0"/>
        <v>16</v>
      </c>
      <c r="O10" s="1">
        <f t="shared" si="1"/>
        <v>46</v>
      </c>
      <c r="P10" s="1">
        <f t="shared" si="2"/>
        <v>0</v>
      </c>
      <c r="Q10" s="1" t="str">
        <f t="shared" si="9"/>
        <v>85C0</v>
      </c>
      <c r="R10" s="4">
        <f t="shared" si="10"/>
        <v>34240</v>
      </c>
    </row>
    <row r="11" spans="1:18" x14ac:dyDescent="0.15">
      <c r="H11" s="2">
        <v>29</v>
      </c>
      <c r="I11" s="2">
        <v>59</v>
      </c>
      <c r="J11" s="2">
        <v>29</v>
      </c>
      <c r="K11" t="str">
        <f t="shared" si="11"/>
        <v>1D3B1D</v>
      </c>
      <c r="M11" s="5" t="s">
        <v>6</v>
      </c>
      <c r="N11" s="1">
        <f t="shared" si="0"/>
        <v>25</v>
      </c>
      <c r="O11" s="1">
        <f t="shared" si="1"/>
        <v>4</v>
      </c>
      <c r="P11" s="1">
        <f t="shared" si="2"/>
        <v>14</v>
      </c>
      <c r="Q11" s="1" t="str">
        <f t="shared" si="9"/>
        <v>C88E</v>
      </c>
      <c r="R11" s="4">
        <f t="shared" si="10"/>
        <v>51342</v>
      </c>
    </row>
    <row r="12" spans="1:18" x14ac:dyDescent="0.15">
      <c r="H12" s="2">
        <v>255</v>
      </c>
      <c r="I12" s="2">
        <v>255</v>
      </c>
      <c r="J12" s="2">
        <v>255</v>
      </c>
      <c r="K12" t="str">
        <f t="shared" si="11"/>
        <v>FFFFFF</v>
      </c>
      <c r="M12" t="s">
        <v>16</v>
      </c>
      <c r="N12" s="1">
        <f>INT(HEX2DEC(LEFT(RIGHT("000000"&amp;$M12,6),2))/2^3)</f>
        <v>1</v>
      </c>
      <c r="O12" s="1">
        <f>INT(HEX2DEC(MID(RIGHT("000000"&amp;$M12,6),3,2))/2^2)</f>
        <v>24</v>
      </c>
      <c r="P12" s="1">
        <f t="shared" si="2"/>
        <v>29</v>
      </c>
      <c r="Q12" s="1" t="str">
        <f t="shared" si="9"/>
        <v>B1D</v>
      </c>
      <c r="R12" s="4">
        <f t="shared" si="10"/>
        <v>2845</v>
      </c>
    </row>
    <row r="13" spans="1:18" x14ac:dyDescent="0.15">
      <c r="H13" s="2">
        <v>10</v>
      </c>
      <c r="I13" s="2">
        <v>97</v>
      </c>
      <c r="J13" s="2">
        <v>233</v>
      </c>
      <c r="K13" t="str">
        <f t="shared" si="11"/>
        <v>A61E9</v>
      </c>
      <c r="M13" s="2"/>
      <c r="N13" s="1"/>
      <c r="O13" s="1"/>
      <c r="P13" s="1"/>
      <c r="Q13" s="1"/>
      <c r="R13" s="4"/>
    </row>
    <row r="14" spans="1:18" x14ac:dyDescent="0.15">
      <c r="H14" s="1">
        <v>27</v>
      </c>
      <c r="I14" s="1">
        <v>58</v>
      </c>
      <c r="J14" s="1">
        <v>31</v>
      </c>
      <c r="K14" t="str">
        <f>DEC2HEX(H14)&amp;DEC2HEX(I14)&amp;DEC2HEX(J14)</f>
        <v>1B3A1F</v>
      </c>
      <c r="L14" s="1"/>
    </row>
    <row r="15" spans="1:18" x14ac:dyDescent="0.15">
      <c r="H15" s="1">
        <v>6</v>
      </c>
      <c r="I15" s="1">
        <v>18</v>
      </c>
      <c r="J15" s="1">
        <v>30</v>
      </c>
      <c r="K15" t="str">
        <f>DEC2HEX(H15)&amp;"_"&amp;DEC2HEX(I15)&amp;"_"&amp;DEC2HEX(J15)</f>
        <v>6_12_1E</v>
      </c>
      <c r="L15" s="1"/>
    </row>
    <row r="16" spans="1:18" x14ac:dyDescent="0.15">
      <c r="I16" s="1"/>
      <c r="J16" s="1"/>
      <c r="K16" s="1"/>
      <c r="L16" s="1"/>
      <c r="M16" s="1"/>
    </row>
    <row r="17" spans="9:13" x14ac:dyDescent="0.15">
      <c r="I17" s="1"/>
      <c r="J17" s="1"/>
      <c r="K17" s="1"/>
      <c r="L17" s="1"/>
      <c r="M17" s="1"/>
    </row>
    <row r="18" spans="9:13" x14ac:dyDescent="0.15">
      <c r="I18" s="1"/>
    </row>
    <row r="19" spans="9:13" x14ac:dyDescent="0.15">
      <c r="I19" s="1"/>
    </row>
    <row r="20" spans="9:13" x14ac:dyDescent="0.15">
      <c r="I2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3.2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5" sqref="B25"/>
    </sheetView>
  </sheetViews>
  <sheetFormatPr defaultRowHeight="13.25" x14ac:dyDescent="0.15"/>
  <sheetData>
    <row r="1" spans="1:6" x14ac:dyDescent="0.15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6" x14ac:dyDescent="0.15">
      <c r="A2" s="2">
        <v>808080</v>
      </c>
      <c r="B2" s="1">
        <f>INT(HEX2DEC(LEFT(RIGHT("000000"&amp;$A2,6),2))/2^3)</f>
        <v>16</v>
      </c>
      <c r="C2" s="1">
        <f>INT(HEX2DEC(MID(RIGHT("000000"&amp;$A2,6),3,2))/2^2)</f>
        <v>32</v>
      </c>
      <c r="D2" s="1">
        <f>INT(HEX2DEC(RIGHT($A2,2))/2^3)</f>
        <v>16</v>
      </c>
      <c r="E2" s="1" t="str">
        <f>DEC2HEX(B2*2^11+C2*2^5+D2)</f>
        <v>8410</v>
      </c>
      <c r="F2" s="1"/>
    </row>
    <row r="3" spans="1:6" x14ac:dyDescent="0.15">
      <c r="A3" s="2" t="s">
        <v>23</v>
      </c>
      <c r="B3" s="1">
        <f>INT(HEX2DEC(LEFT(RIGHT("000000"&amp;$A3,6),2))/2^3)</f>
        <v>31</v>
      </c>
      <c r="C3" s="1">
        <f>INT(HEX2DEC(MID(RIGHT("000000"&amp;$A3,6),3,2))/2^2)</f>
        <v>63</v>
      </c>
      <c r="D3" s="1">
        <f>INT(HEX2DEC(RIGHT($A3,2))/2^3)</f>
        <v>31</v>
      </c>
      <c r="E3" s="1" t="str">
        <f>DEC2HEX(B3*2^11+C3*2^5+D3)</f>
        <v>FFFF</v>
      </c>
      <c r="F3" s="1"/>
    </row>
    <row r="4" spans="1:6" x14ac:dyDescent="0.15">
      <c r="A4" s="3">
        <v>1</v>
      </c>
      <c r="B4" s="1">
        <v>0</v>
      </c>
      <c r="C4" s="1">
        <f t="shared" ref="C4" si="0">INT(HEX2DEC(MID(RIGHT("000000"&amp;$M3,6),3,2))/2^2)</f>
        <v>0</v>
      </c>
      <c r="D4" s="1">
        <f t="shared" ref="D4" si="1">INT(HEX2DEC(RIGHT($M3,2))/2^3)</f>
        <v>0</v>
      </c>
      <c r="E4" s="1" t="str">
        <f t="shared" ref="E4:E23" si="2">DEC2HEX(B4*2^11+C4*2^5+D4)</f>
        <v>0</v>
      </c>
      <c r="F4" s="1" t="str">
        <f>"0x"&amp;RIGHT("0000"&amp;E4,4)</f>
        <v>0x0000</v>
      </c>
    </row>
    <row r="5" spans="1:6" x14ac:dyDescent="0.15">
      <c r="A5" s="3">
        <v>2</v>
      </c>
      <c r="B5" s="1">
        <f>(ROW()-4)*2-1</f>
        <v>1</v>
      </c>
      <c r="C5" s="1">
        <f>(ROW()-4)*4-1</f>
        <v>3</v>
      </c>
      <c r="D5" s="1">
        <f>(ROW()-4)*2-1</f>
        <v>1</v>
      </c>
      <c r="E5" s="1" t="str">
        <f t="shared" si="2"/>
        <v>861</v>
      </c>
      <c r="F5" s="1" t="str">
        <f t="shared" ref="F5:F20" si="3">"0x"&amp;RIGHT("0000"&amp;E5,4)</f>
        <v>0x0861</v>
      </c>
    </row>
    <row r="6" spans="1:6" x14ac:dyDescent="0.15">
      <c r="A6" s="3">
        <v>3</v>
      </c>
      <c r="B6" s="1">
        <f t="shared" ref="B6:B20" si="4">(ROW()-4)*2-1</f>
        <v>3</v>
      </c>
      <c r="C6" s="1">
        <f t="shared" ref="C6:C20" si="5">(ROW()-4)*4-1</f>
        <v>7</v>
      </c>
      <c r="D6" s="1">
        <f t="shared" ref="D6:D20" si="6">(ROW()-4)*2-1</f>
        <v>3</v>
      </c>
      <c r="E6" s="1" t="str">
        <f t="shared" si="2"/>
        <v>18E3</v>
      </c>
      <c r="F6" s="1" t="str">
        <f t="shared" si="3"/>
        <v>0x18E3</v>
      </c>
    </row>
    <row r="7" spans="1:6" x14ac:dyDescent="0.15">
      <c r="A7" s="3">
        <v>4</v>
      </c>
      <c r="B7" s="1">
        <f t="shared" si="4"/>
        <v>5</v>
      </c>
      <c r="C7" s="1">
        <f t="shared" si="5"/>
        <v>11</v>
      </c>
      <c r="D7" s="1">
        <f t="shared" si="6"/>
        <v>5</v>
      </c>
      <c r="E7" s="1" t="str">
        <f t="shared" si="2"/>
        <v>2965</v>
      </c>
      <c r="F7" s="1" t="str">
        <f t="shared" si="3"/>
        <v>0x2965</v>
      </c>
    </row>
    <row r="8" spans="1:6" x14ac:dyDescent="0.15">
      <c r="A8" s="3">
        <v>5</v>
      </c>
      <c r="B8" s="1">
        <f t="shared" si="4"/>
        <v>7</v>
      </c>
      <c r="C8" s="1">
        <f t="shared" si="5"/>
        <v>15</v>
      </c>
      <c r="D8" s="1">
        <f t="shared" si="6"/>
        <v>7</v>
      </c>
      <c r="E8" s="1" t="str">
        <f t="shared" si="2"/>
        <v>39E7</v>
      </c>
      <c r="F8" s="1" t="str">
        <f t="shared" si="3"/>
        <v>0x39E7</v>
      </c>
    </row>
    <row r="9" spans="1:6" x14ac:dyDescent="0.15">
      <c r="A9" s="3">
        <v>6</v>
      </c>
      <c r="B9" s="1">
        <f t="shared" si="4"/>
        <v>9</v>
      </c>
      <c r="C9" s="1">
        <f t="shared" si="5"/>
        <v>19</v>
      </c>
      <c r="D9" s="1">
        <f t="shared" si="6"/>
        <v>9</v>
      </c>
      <c r="E9" s="1" t="str">
        <f t="shared" si="2"/>
        <v>4A69</v>
      </c>
      <c r="F9" s="1" t="str">
        <f t="shared" si="3"/>
        <v>0x4A69</v>
      </c>
    </row>
    <row r="10" spans="1:6" x14ac:dyDescent="0.15">
      <c r="A10" s="3">
        <v>7</v>
      </c>
      <c r="B10" s="1">
        <f t="shared" si="4"/>
        <v>11</v>
      </c>
      <c r="C10" s="1">
        <f t="shared" si="5"/>
        <v>23</v>
      </c>
      <c r="D10" s="1">
        <f t="shared" si="6"/>
        <v>11</v>
      </c>
      <c r="E10" s="1" t="str">
        <f t="shared" si="2"/>
        <v>5AEB</v>
      </c>
      <c r="F10" s="1" t="str">
        <f t="shared" si="3"/>
        <v>0x5AEB</v>
      </c>
    </row>
    <row r="11" spans="1:6" x14ac:dyDescent="0.15">
      <c r="A11" s="3">
        <v>8</v>
      </c>
      <c r="B11" s="1">
        <f t="shared" si="4"/>
        <v>13</v>
      </c>
      <c r="C11" s="1">
        <f t="shared" si="5"/>
        <v>27</v>
      </c>
      <c r="D11" s="1">
        <f t="shared" si="6"/>
        <v>13</v>
      </c>
      <c r="E11" s="1" t="str">
        <f t="shared" si="2"/>
        <v>6B6D</v>
      </c>
      <c r="F11" s="1" t="str">
        <f t="shared" si="3"/>
        <v>0x6B6D</v>
      </c>
    </row>
    <row r="12" spans="1:6" x14ac:dyDescent="0.15">
      <c r="A12" s="3">
        <v>9</v>
      </c>
      <c r="B12" s="1">
        <f t="shared" si="4"/>
        <v>15</v>
      </c>
      <c r="C12" s="1">
        <f t="shared" si="5"/>
        <v>31</v>
      </c>
      <c r="D12" s="1">
        <f t="shared" si="6"/>
        <v>15</v>
      </c>
      <c r="E12" s="1" t="str">
        <f t="shared" si="2"/>
        <v>7BEF</v>
      </c>
      <c r="F12" s="1" t="str">
        <f t="shared" si="3"/>
        <v>0x7BEF</v>
      </c>
    </row>
    <row r="13" spans="1:6" x14ac:dyDescent="0.15">
      <c r="A13" s="3">
        <v>10</v>
      </c>
      <c r="B13" s="1">
        <f t="shared" si="4"/>
        <v>17</v>
      </c>
      <c r="C13" s="1">
        <f t="shared" si="5"/>
        <v>35</v>
      </c>
      <c r="D13" s="1">
        <f t="shared" si="6"/>
        <v>17</v>
      </c>
      <c r="E13" s="1" t="str">
        <f t="shared" si="2"/>
        <v>8C71</v>
      </c>
      <c r="F13" s="1" t="str">
        <f t="shared" si="3"/>
        <v>0x8C71</v>
      </c>
    </row>
    <row r="14" spans="1:6" x14ac:dyDescent="0.15">
      <c r="A14" s="3">
        <v>11</v>
      </c>
      <c r="B14" s="1">
        <f t="shared" si="4"/>
        <v>19</v>
      </c>
      <c r="C14" s="1">
        <f t="shared" si="5"/>
        <v>39</v>
      </c>
      <c r="D14" s="1">
        <f t="shared" si="6"/>
        <v>19</v>
      </c>
      <c r="E14" s="1" t="str">
        <f t="shared" si="2"/>
        <v>9CF3</v>
      </c>
      <c r="F14" s="1" t="str">
        <f t="shared" si="3"/>
        <v>0x9CF3</v>
      </c>
    </row>
    <row r="15" spans="1:6" x14ac:dyDescent="0.15">
      <c r="A15" s="3">
        <v>12</v>
      </c>
      <c r="B15" s="1">
        <f t="shared" si="4"/>
        <v>21</v>
      </c>
      <c r="C15" s="1">
        <f t="shared" si="5"/>
        <v>43</v>
      </c>
      <c r="D15" s="1">
        <f t="shared" si="6"/>
        <v>21</v>
      </c>
      <c r="E15" s="1" t="str">
        <f t="shared" si="2"/>
        <v>AD75</v>
      </c>
      <c r="F15" s="1" t="str">
        <f t="shared" si="3"/>
        <v>0xAD75</v>
      </c>
    </row>
    <row r="16" spans="1:6" x14ac:dyDescent="0.15">
      <c r="A16" s="3">
        <v>13</v>
      </c>
      <c r="B16" s="1">
        <f t="shared" si="4"/>
        <v>23</v>
      </c>
      <c r="C16" s="1">
        <f t="shared" si="5"/>
        <v>47</v>
      </c>
      <c r="D16" s="1">
        <f t="shared" si="6"/>
        <v>23</v>
      </c>
      <c r="E16" s="1" t="str">
        <f t="shared" si="2"/>
        <v>BDF7</v>
      </c>
      <c r="F16" s="1" t="str">
        <f t="shared" si="3"/>
        <v>0xBDF7</v>
      </c>
    </row>
    <row r="17" spans="1:6" x14ac:dyDescent="0.15">
      <c r="A17" s="3">
        <v>14</v>
      </c>
      <c r="B17" s="1">
        <f t="shared" si="4"/>
        <v>25</v>
      </c>
      <c r="C17" s="1">
        <f t="shared" si="5"/>
        <v>51</v>
      </c>
      <c r="D17" s="1">
        <f t="shared" si="6"/>
        <v>25</v>
      </c>
      <c r="E17" s="1" t="str">
        <f t="shared" si="2"/>
        <v>CE79</v>
      </c>
      <c r="F17" s="1" t="str">
        <f t="shared" si="3"/>
        <v>0xCE79</v>
      </c>
    </row>
    <row r="18" spans="1:6" x14ac:dyDescent="0.15">
      <c r="A18" s="3">
        <v>15</v>
      </c>
      <c r="B18" s="1">
        <f t="shared" si="4"/>
        <v>27</v>
      </c>
      <c r="C18" s="1">
        <f t="shared" si="5"/>
        <v>55</v>
      </c>
      <c r="D18" s="1">
        <f t="shared" si="6"/>
        <v>27</v>
      </c>
      <c r="E18" s="1" t="str">
        <f t="shared" si="2"/>
        <v>DEFB</v>
      </c>
      <c r="F18" s="1" t="str">
        <f t="shared" si="3"/>
        <v>0xDEFB</v>
      </c>
    </row>
    <row r="19" spans="1:6" x14ac:dyDescent="0.15">
      <c r="A19" s="3">
        <v>16</v>
      </c>
      <c r="B19" s="1">
        <f t="shared" si="4"/>
        <v>29</v>
      </c>
      <c r="C19" s="1">
        <f t="shared" si="5"/>
        <v>59</v>
      </c>
      <c r="D19" s="1">
        <f t="shared" si="6"/>
        <v>29</v>
      </c>
      <c r="E19" s="1" t="str">
        <f t="shared" si="2"/>
        <v>EF7D</v>
      </c>
      <c r="F19" s="1" t="str">
        <f t="shared" si="3"/>
        <v>0xEF7D</v>
      </c>
    </row>
    <row r="20" spans="1:6" x14ac:dyDescent="0.15">
      <c r="A20" s="3">
        <v>17</v>
      </c>
      <c r="B20" s="1">
        <f t="shared" si="4"/>
        <v>31</v>
      </c>
      <c r="C20" s="1">
        <f t="shared" si="5"/>
        <v>63</v>
      </c>
      <c r="D20" s="1">
        <f t="shared" si="6"/>
        <v>31</v>
      </c>
      <c r="E20" s="1" t="str">
        <f t="shared" si="2"/>
        <v>FFFF</v>
      </c>
      <c r="F20" s="1" t="str">
        <f t="shared" si="3"/>
        <v>0xFFFF</v>
      </c>
    </row>
    <row r="21" spans="1:6" x14ac:dyDescent="0.15">
      <c r="B21">
        <v>4</v>
      </c>
      <c r="C21">
        <v>8</v>
      </c>
      <c r="D21">
        <v>4</v>
      </c>
      <c r="E21" s="1" t="str">
        <f t="shared" si="2"/>
        <v>2104</v>
      </c>
    </row>
    <row r="22" spans="1:6" x14ac:dyDescent="0.15">
      <c r="B22">
        <v>1</v>
      </c>
      <c r="C22">
        <v>2</v>
      </c>
      <c r="D22">
        <v>1</v>
      </c>
      <c r="E22" s="1" t="str">
        <f t="shared" si="2"/>
        <v>841</v>
      </c>
    </row>
    <row r="23" spans="1:6" x14ac:dyDescent="0.15">
      <c r="B23">
        <v>2</v>
      </c>
      <c r="C23">
        <v>4</v>
      </c>
      <c r="D23">
        <v>2</v>
      </c>
      <c r="E23" s="1" t="str">
        <f t="shared" si="2"/>
        <v>1082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workbookViewId="0">
      <selection activeCell="G9" sqref="G9"/>
    </sheetView>
  </sheetViews>
  <sheetFormatPr defaultRowHeight="13.25" x14ac:dyDescent="0.15"/>
  <sheetData>
    <row r="4" spans="2:4" x14ac:dyDescent="0.15">
      <c r="C4" s="1">
        <f>15*16</f>
        <v>240</v>
      </c>
    </row>
    <row r="6" spans="2:4" x14ac:dyDescent="0.15">
      <c r="B6">
        <v>1</v>
      </c>
      <c r="C6">
        <v>1</v>
      </c>
      <c r="D6" t="str">
        <f>DEC2HEX(C6)</f>
        <v>1</v>
      </c>
    </row>
    <row r="7" spans="2:4" x14ac:dyDescent="0.15">
      <c r="B7">
        <v>11</v>
      </c>
      <c r="C7">
        <f>+C6*2+1</f>
        <v>3</v>
      </c>
      <c r="D7" t="str">
        <f t="shared" ref="D7:D16" si="0">DEC2HEX(C7)</f>
        <v>3</v>
      </c>
    </row>
    <row r="8" spans="2:4" x14ac:dyDescent="0.15">
      <c r="B8">
        <v>111</v>
      </c>
      <c r="C8">
        <f t="shared" ref="C8:C11" si="1">+C7*2+1</f>
        <v>7</v>
      </c>
      <c r="D8" t="str">
        <f t="shared" si="0"/>
        <v>7</v>
      </c>
    </row>
    <row r="9" spans="2:4" x14ac:dyDescent="0.15">
      <c r="B9">
        <v>1111</v>
      </c>
      <c r="C9">
        <f t="shared" si="1"/>
        <v>15</v>
      </c>
      <c r="D9" t="str">
        <f t="shared" si="0"/>
        <v>F</v>
      </c>
    </row>
    <row r="10" spans="2:4" x14ac:dyDescent="0.15">
      <c r="B10">
        <v>11111</v>
      </c>
      <c r="C10">
        <f t="shared" si="1"/>
        <v>31</v>
      </c>
      <c r="D10" t="str">
        <f t="shared" si="0"/>
        <v>1F</v>
      </c>
    </row>
    <row r="11" spans="2:4" x14ac:dyDescent="0.15">
      <c r="B11">
        <v>111111</v>
      </c>
      <c r="C11">
        <f t="shared" si="1"/>
        <v>63</v>
      </c>
      <c r="D11" t="str">
        <f t="shared" si="0"/>
        <v>3F</v>
      </c>
    </row>
    <row r="13" spans="2:4" x14ac:dyDescent="0.15">
      <c r="B13">
        <v>11000</v>
      </c>
      <c r="C13">
        <v>24</v>
      </c>
      <c r="D13" t="str">
        <f t="shared" si="0"/>
        <v>18</v>
      </c>
    </row>
    <row r="14" spans="2:4" x14ac:dyDescent="0.15">
      <c r="B14">
        <v>11100</v>
      </c>
      <c r="C14">
        <v>28</v>
      </c>
      <c r="D14" t="str">
        <f t="shared" si="0"/>
        <v>1C</v>
      </c>
    </row>
    <row r="15" spans="2:4" x14ac:dyDescent="0.15">
      <c r="B15">
        <v>1000</v>
      </c>
      <c r="C15">
        <v>8</v>
      </c>
      <c r="D15" t="str">
        <f t="shared" si="0"/>
        <v>8</v>
      </c>
    </row>
    <row r="16" spans="2:4" x14ac:dyDescent="0.15">
      <c r="B16">
        <v>100</v>
      </c>
      <c r="C16">
        <v>4</v>
      </c>
      <c r="D16" t="str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RGB16</vt:lpstr>
      <vt:lpstr>RGB24</vt:lpstr>
      <vt:lpstr>RGB32</vt:lpstr>
      <vt:lpstr>gray</vt:lpstr>
      <vt:lpstr>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2022-05-05T06:42:27Z</dcterms:modified>
</cp:coreProperties>
</file>