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出境" sheetId="1" r:id="rId1"/>
    <sheet name="出境检验不合格" sheetId="2" r:id="rId2"/>
    <sheet name="入境" sheetId="3" r:id="rId3"/>
    <sheet name="入境检验不合格" sheetId="4" r:id="rId4"/>
    <sheet name="出境签证" sheetId="7" r:id="rId5"/>
    <sheet name="入境疫情" sheetId="8" r:id="rId6"/>
    <sheet name="集装箱" sheetId="9" r:id="rId7"/>
    <sheet name="出口通关" sheetId="10" r:id="rId8"/>
    <sheet name="字段对应表" sheetId="5" r:id="rId9"/>
    <sheet name="计算转换" sheetId="6" r:id="rId10"/>
  </sheets>
  <definedNames>
    <definedName name="出境list" localSheetId="0">出境!$A$3:$B$63</definedName>
    <definedName name="出境list" localSheetId="7">出口通关!$A$3:$B$38</definedName>
    <definedName name="出境检验不合格list" localSheetId="1">出境检验不合格!$A$3:$B$65</definedName>
    <definedName name="入境list" localSheetId="2">入境!$A$3:$B$71</definedName>
    <definedName name="入境检验不合格list" localSheetId="3">入境检验不合格!$A$3:$B$72</definedName>
  </definedNames>
  <calcPr calcId="145621"/>
</workbook>
</file>

<file path=xl/calcChain.xml><?xml version="1.0" encoding="utf-8"?>
<calcChain xmlns="http://schemas.openxmlformats.org/spreadsheetml/2006/main">
  <c r="F37" i="10" l="1"/>
  <c r="D37" i="10"/>
  <c r="C37" i="10"/>
  <c r="F36" i="10"/>
  <c r="D36" i="10"/>
  <c r="C36" i="10"/>
  <c r="F35" i="10"/>
  <c r="D35" i="10"/>
  <c r="C35" i="10"/>
  <c r="F34" i="10"/>
  <c r="D34" i="10"/>
  <c r="C34" i="10"/>
  <c r="F33" i="10"/>
  <c r="D33" i="10"/>
  <c r="C33" i="10"/>
  <c r="F32" i="10"/>
  <c r="D32" i="10"/>
  <c r="C32" i="10"/>
  <c r="F31" i="10"/>
  <c r="D31" i="10"/>
  <c r="C31" i="10"/>
  <c r="F30" i="10"/>
  <c r="D30" i="10"/>
  <c r="C30" i="10"/>
  <c r="F29" i="10"/>
  <c r="D29" i="10"/>
  <c r="C29" i="10"/>
  <c r="F28" i="10"/>
  <c r="D28" i="10"/>
  <c r="C28" i="10"/>
  <c r="F27" i="10"/>
  <c r="D27" i="10"/>
  <c r="C27" i="10"/>
  <c r="F26" i="10"/>
  <c r="D26" i="10"/>
  <c r="C26" i="10"/>
  <c r="F25" i="10"/>
  <c r="D25" i="10"/>
  <c r="C25" i="10"/>
  <c r="F24" i="10"/>
  <c r="D24" i="10"/>
  <c r="C24" i="10"/>
  <c r="F23" i="10"/>
  <c r="D23" i="10"/>
  <c r="C23" i="10"/>
  <c r="F22" i="10"/>
  <c r="D22" i="10"/>
  <c r="C22" i="10"/>
  <c r="F21" i="10"/>
  <c r="D21" i="10"/>
  <c r="C21" i="10"/>
  <c r="F20" i="10"/>
  <c r="D20" i="10"/>
  <c r="C20" i="10"/>
  <c r="F19" i="10"/>
  <c r="D19" i="10"/>
  <c r="C19" i="10"/>
  <c r="F18" i="10"/>
  <c r="D18" i="10"/>
  <c r="C18" i="10"/>
  <c r="F17" i="10"/>
  <c r="D17" i="10"/>
  <c r="C17" i="10"/>
  <c r="F16" i="10"/>
  <c r="D16" i="10"/>
  <c r="C16" i="10"/>
  <c r="F15" i="10"/>
  <c r="D15" i="10"/>
  <c r="C15" i="10"/>
  <c r="F14" i="10"/>
  <c r="D14" i="10"/>
  <c r="C14" i="10"/>
  <c r="F13" i="10"/>
  <c r="D13" i="10"/>
  <c r="C13" i="10"/>
  <c r="F12" i="10"/>
  <c r="D12" i="10"/>
  <c r="C12" i="10"/>
  <c r="F11" i="10"/>
  <c r="D11" i="10"/>
  <c r="C11" i="10"/>
  <c r="F10" i="10"/>
  <c r="D10" i="10"/>
  <c r="C10" i="10"/>
  <c r="F9" i="10"/>
  <c r="D9" i="10"/>
  <c r="C9" i="10"/>
  <c r="F8" i="10"/>
  <c r="D8" i="10"/>
  <c r="C8" i="10"/>
  <c r="F7" i="10"/>
  <c r="D7" i="10"/>
  <c r="C7" i="10"/>
  <c r="F6" i="10"/>
  <c r="D6" i="10"/>
  <c r="C6" i="10"/>
  <c r="F5" i="10"/>
  <c r="D5" i="10"/>
  <c r="C5" i="10"/>
  <c r="F4" i="10"/>
  <c r="D4" i="10"/>
  <c r="C4" i="10"/>
  <c r="F3" i="10"/>
  <c r="D3" i="10"/>
  <c r="C3" i="10"/>
  <c r="F18" i="7" l="1"/>
  <c r="D18" i="7"/>
  <c r="C18" i="7"/>
  <c r="C4" i="7"/>
  <c r="D4" i="7"/>
  <c r="F4" i="7"/>
  <c r="C5" i="7"/>
  <c r="D5" i="7"/>
  <c r="F5" i="7"/>
  <c r="C6" i="7"/>
  <c r="D6" i="7"/>
  <c r="F6" i="7"/>
  <c r="C7" i="7"/>
  <c r="D7" i="7"/>
  <c r="F7" i="7"/>
  <c r="C8" i="7"/>
  <c r="D8" i="7"/>
  <c r="F8" i="7"/>
  <c r="C9" i="7"/>
  <c r="D9" i="7"/>
  <c r="F9" i="7"/>
  <c r="C10" i="7"/>
  <c r="D10" i="7"/>
  <c r="F10" i="7"/>
  <c r="C11" i="7"/>
  <c r="D11" i="7"/>
  <c r="F11" i="7"/>
  <c r="C12" i="7"/>
  <c r="D12" i="7"/>
  <c r="F12" i="7"/>
  <c r="C13" i="7"/>
  <c r="D13" i="7"/>
  <c r="F13" i="7"/>
  <c r="C14" i="7"/>
  <c r="D14" i="7"/>
  <c r="F14" i="7"/>
  <c r="C15" i="7"/>
  <c r="D15" i="7"/>
  <c r="F15" i="7"/>
  <c r="C16" i="7"/>
  <c r="D16" i="7"/>
  <c r="F16" i="7"/>
  <c r="C17" i="7"/>
  <c r="D17" i="7"/>
  <c r="F17" i="7"/>
  <c r="F3" i="7"/>
  <c r="D3" i="7"/>
  <c r="C3" i="7"/>
  <c r="F66" i="8"/>
  <c r="D66" i="8"/>
  <c r="C66" i="8"/>
  <c r="C65" i="8"/>
  <c r="C4" i="8"/>
  <c r="D4" i="8"/>
  <c r="F4" i="8"/>
  <c r="C5" i="8"/>
  <c r="D5" i="8"/>
  <c r="F5" i="8"/>
  <c r="C6" i="8"/>
  <c r="D6" i="8"/>
  <c r="F6" i="8"/>
  <c r="C7" i="8"/>
  <c r="D7" i="8"/>
  <c r="F7" i="8"/>
  <c r="C8" i="8"/>
  <c r="D8" i="8"/>
  <c r="F8" i="8"/>
  <c r="C9" i="8"/>
  <c r="D9" i="8"/>
  <c r="F9" i="8"/>
  <c r="C10" i="8"/>
  <c r="D10" i="8"/>
  <c r="F10" i="8"/>
  <c r="C11" i="8"/>
  <c r="D11" i="8"/>
  <c r="F11" i="8"/>
  <c r="C12" i="8"/>
  <c r="D12" i="8"/>
  <c r="F12" i="8"/>
  <c r="C13" i="8"/>
  <c r="D13" i="8"/>
  <c r="F13" i="8"/>
  <c r="C14" i="8"/>
  <c r="D14" i="8"/>
  <c r="F14" i="8"/>
  <c r="C15" i="8"/>
  <c r="D15" i="8"/>
  <c r="F15" i="8"/>
  <c r="C16" i="8"/>
  <c r="D16" i="8"/>
  <c r="F16" i="8"/>
  <c r="C17" i="8"/>
  <c r="D17" i="8"/>
  <c r="F17" i="8"/>
  <c r="C18" i="8"/>
  <c r="D18" i="8"/>
  <c r="F18" i="8"/>
  <c r="C19" i="8"/>
  <c r="D19" i="8"/>
  <c r="F19" i="8"/>
  <c r="C20" i="8"/>
  <c r="D20" i="8"/>
  <c r="F20" i="8"/>
  <c r="C21" i="8"/>
  <c r="D21" i="8"/>
  <c r="F21" i="8"/>
  <c r="C22" i="8"/>
  <c r="D22" i="8"/>
  <c r="F22" i="8"/>
  <c r="C23" i="8"/>
  <c r="D23" i="8"/>
  <c r="F23" i="8"/>
  <c r="C24" i="8"/>
  <c r="D24" i="8"/>
  <c r="F24" i="8"/>
  <c r="C25" i="8"/>
  <c r="D25" i="8"/>
  <c r="F25" i="8"/>
  <c r="C26" i="8"/>
  <c r="D26" i="8"/>
  <c r="F26" i="8"/>
  <c r="C27" i="8"/>
  <c r="D27" i="8"/>
  <c r="F27" i="8"/>
  <c r="C28" i="8"/>
  <c r="D28" i="8"/>
  <c r="F28" i="8"/>
  <c r="C29" i="8"/>
  <c r="D29" i="8"/>
  <c r="F29" i="8"/>
  <c r="C30" i="8"/>
  <c r="D30" i="8"/>
  <c r="F30" i="8"/>
  <c r="C31" i="8"/>
  <c r="D31" i="8"/>
  <c r="F31" i="8"/>
  <c r="C32" i="8"/>
  <c r="D32" i="8"/>
  <c r="F32" i="8"/>
  <c r="C33" i="8"/>
  <c r="D33" i="8"/>
  <c r="F33" i="8"/>
  <c r="C34" i="8"/>
  <c r="D34" i="8"/>
  <c r="F34" i="8"/>
  <c r="C35" i="8"/>
  <c r="D35" i="8"/>
  <c r="F35" i="8"/>
  <c r="C36" i="8"/>
  <c r="D36" i="8"/>
  <c r="F36" i="8"/>
  <c r="C37" i="8"/>
  <c r="D37" i="8"/>
  <c r="F37" i="8"/>
  <c r="C38" i="8"/>
  <c r="D38" i="8"/>
  <c r="F38" i="8"/>
  <c r="C39" i="8"/>
  <c r="D39" i="8"/>
  <c r="F39" i="8"/>
  <c r="C40" i="8"/>
  <c r="D40" i="8"/>
  <c r="F40" i="8"/>
  <c r="C41" i="8"/>
  <c r="D41" i="8"/>
  <c r="F41" i="8"/>
  <c r="C42" i="8"/>
  <c r="D42" i="8"/>
  <c r="F42" i="8"/>
  <c r="C43" i="8"/>
  <c r="D43" i="8"/>
  <c r="F43" i="8"/>
  <c r="C44" i="8"/>
  <c r="D44" i="8"/>
  <c r="F44" i="8"/>
  <c r="C45" i="8"/>
  <c r="D45" i="8"/>
  <c r="F45" i="8"/>
  <c r="C46" i="8"/>
  <c r="D46" i="8"/>
  <c r="F46" i="8"/>
  <c r="C47" i="8"/>
  <c r="D47" i="8"/>
  <c r="F47" i="8"/>
  <c r="C48" i="8"/>
  <c r="D48" i="8"/>
  <c r="F48" i="8"/>
  <c r="C49" i="8"/>
  <c r="D49" i="8"/>
  <c r="F49" i="8"/>
  <c r="C50" i="8"/>
  <c r="D50" i="8"/>
  <c r="F50" i="8"/>
  <c r="C51" i="8"/>
  <c r="D51" i="8"/>
  <c r="F51" i="8"/>
  <c r="C52" i="8"/>
  <c r="D52" i="8"/>
  <c r="F52" i="8"/>
  <c r="C53" i="8"/>
  <c r="D53" i="8"/>
  <c r="F53" i="8"/>
  <c r="C54" i="8"/>
  <c r="D54" i="8"/>
  <c r="F54" i="8"/>
  <c r="C55" i="8"/>
  <c r="D55" i="8"/>
  <c r="F55" i="8"/>
  <c r="C56" i="8"/>
  <c r="D56" i="8"/>
  <c r="F56" i="8"/>
  <c r="C57" i="8"/>
  <c r="D57" i="8"/>
  <c r="F57" i="8"/>
  <c r="C58" i="8"/>
  <c r="D58" i="8"/>
  <c r="F58" i="8"/>
  <c r="C59" i="8"/>
  <c r="D59" i="8"/>
  <c r="F59" i="8"/>
  <c r="C60" i="8"/>
  <c r="D60" i="8"/>
  <c r="F60" i="8"/>
  <c r="C61" i="8"/>
  <c r="D61" i="8"/>
  <c r="F61" i="8"/>
  <c r="C62" i="8"/>
  <c r="D62" i="8"/>
  <c r="F62" i="8"/>
  <c r="C63" i="8"/>
  <c r="D63" i="8"/>
  <c r="F63" i="8"/>
  <c r="C64" i="8"/>
  <c r="D64" i="8"/>
  <c r="F64" i="8"/>
  <c r="D65" i="8"/>
  <c r="F65" i="8"/>
  <c r="F3" i="8"/>
  <c r="D3" i="8"/>
  <c r="C3" i="8"/>
  <c r="F28" i="9"/>
  <c r="D28" i="9"/>
  <c r="C28" i="9"/>
  <c r="C4" i="9"/>
  <c r="D4" i="9"/>
  <c r="F4" i="9"/>
  <c r="C5" i="9"/>
  <c r="D5" i="9"/>
  <c r="F5" i="9"/>
  <c r="C6" i="9"/>
  <c r="D6" i="9"/>
  <c r="F6" i="9"/>
  <c r="C7" i="9"/>
  <c r="D7" i="9"/>
  <c r="F7" i="9"/>
  <c r="C8" i="9"/>
  <c r="D8" i="9"/>
  <c r="F8" i="9"/>
  <c r="C9" i="9"/>
  <c r="D9" i="9"/>
  <c r="F9" i="9"/>
  <c r="C10" i="9"/>
  <c r="D10" i="9"/>
  <c r="F10" i="9"/>
  <c r="C11" i="9"/>
  <c r="D11" i="9"/>
  <c r="F11" i="9"/>
  <c r="C12" i="9"/>
  <c r="D12" i="9"/>
  <c r="F12" i="9"/>
  <c r="C13" i="9"/>
  <c r="D13" i="9"/>
  <c r="F13" i="9"/>
  <c r="C14" i="9"/>
  <c r="D14" i="9"/>
  <c r="F14" i="9"/>
  <c r="C15" i="9"/>
  <c r="D15" i="9"/>
  <c r="F15" i="9"/>
  <c r="C16" i="9"/>
  <c r="D16" i="9"/>
  <c r="F16" i="9"/>
  <c r="C17" i="9"/>
  <c r="D17" i="9"/>
  <c r="F17" i="9"/>
  <c r="C18" i="9"/>
  <c r="D18" i="9"/>
  <c r="F18" i="9"/>
  <c r="C19" i="9"/>
  <c r="D19" i="9"/>
  <c r="F19" i="9"/>
  <c r="C20" i="9"/>
  <c r="D20" i="9"/>
  <c r="F20" i="9"/>
  <c r="C21" i="9"/>
  <c r="D21" i="9"/>
  <c r="F21" i="9"/>
  <c r="C22" i="9"/>
  <c r="D22" i="9"/>
  <c r="F22" i="9"/>
  <c r="C23" i="9"/>
  <c r="D23" i="9"/>
  <c r="F23" i="9"/>
  <c r="C24" i="9"/>
  <c r="D24" i="9"/>
  <c r="F24" i="9"/>
  <c r="C25" i="9"/>
  <c r="D25" i="9"/>
  <c r="F25" i="9"/>
  <c r="C26" i="9"/>
  <c r="D26" i="9"/>
  <c r="F26" i="9"/>
  <c r="C27" i="9"/>
  <c r="D27" i="9"/>
  <c r="F27" i="9"/>
  <c r="F3" i="9"/>
  <c r="D3" i="9"/>
  <c r="C3" i="9"/>
  <c r="F72" i="4"/>
  <c r="F71" i="3"/>
  <c r="F65" i="2"/>
  <c r="F63" i="1"/>
  <c r="D65" i="2"/>
  <c r="D71" i="3"/>
  <c r="D72" i="4"/>
  <c r="D4" i="3"/>
  <c r="F4" i="3"/>
  <c r="D5" i="3"/>
  <c r="F5" i="3"/>
  <c r="D6" i="3"/>
  <c r="F6" i="3"/>
  <c r="D7" i="3"/>
  <c r="F7" i="3"/>
  <c r="D8" i="3"/>
  <c r="F8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D22" i="3"/>
  <c r="F22" i="3"/>
  <c r="D23" i="3"/>
  <c r="F23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D55" i="3"/>
  <c r="F55" i="3"/>
  <c r="D56" i="3"/>
  <c r="F56" i="3"/>
  <c r="D57" i="3"/>
  <c r="F57" i="3"/>
  <c r="D58" i="3"/>
  <c r="F58" i="3"/>
  <c r="D59" i="3"/>
  <c r="F59" i="3"/>
  <c r="D60" i="3"/>
  <c r="F60" i="3"/>
  <c r="D61" i="3"/>
  <c r="F61" i="3"/>
  <c r="D62" i="3"/>
  <c r="F62" i="3"/>
  <c r="D63" i="3"/>
  <c r="F63" i="3"/>
  <c r="D64" i="3"/>
  <c r="F64" i="3"/>
  <c r="D65" i="3"/>
  <c r="F65" i="3"/>
  <c r="D66" i="3"/>
  <c r="F66" i="3"/>
  <c r="D67" i="3"/>
  <c r="F67" i="3"/>
  <c r="D68" i="3"/>
  <c r="F68" i="3"/>
  <c r="D69" i="3"/>
  <c r="F69" i="3"/>
  <c r="D70" i="3"/>
  <c r="F70" i="3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F3" i="4"/>
  <c r="D3" i="4"/>
  <c r="F3" i="3"/>
  <c r="D3" i="3"/>
  <c r="F3" i="2"/>
  <c r="D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D6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C63" i="1"/>
  <c r="C72" i="4"/>
  <c r="C65" i="2"/>
  <c r="C7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3" i="4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</calcChain>
</file>

<file path=xl/connections.xml><?xml version="1.0" encoding="utf-8"?>
<connections xmlns="http://schemas.openxmlformats.org/spreadsheetml/2006/main">
  <connection id="1" name="出境list" type="6" refreshedVersion="4" background="1" saveData="1">
    <textPr codePage="936" sourceFile="D:\python\py\出境list.txt" comma="1">
      <textFields count="2">
        <textField/>
        <textField/>
      </textFields>
    </textPr>
  </connection>
  <connection id="2" name="出境list1" type="6" refreshedVersion="4" background="1" saveData="1">
    <textPr codePage="936" sourceFile="D:\python\py\出境list.txt" comma="1">
      <textFields count="2">
        <textField/>
        <textField/>
      </textFields>
    </textPr>
  </connection>
  <connection id="3" name="出境检验不合格list" type="6" refreshedVersion="4" background="1" saveData="1">
    <textPr codePage="936" sourceFile="D:\python\py\出境检验不合格list.txt" comma="1">
      <textFields count="2">
        <textField/>
        <textField/>
      </textFields>
    </textPr>
  </connection>
  <connection id="4" name="入境list" type="6" refreshedVersion="4" background="1" saveData="1">
    <textPr codePage="936" sourceFile="D:\python\py\入境list.txt" comma="1">
      <textFields count="2">
        <textField/>
        <textField/>
      </textFields>
    </textPr>
  </connection>
  <connection id="5" name="入境检验不合格list" type="6" refreshedVersion="4" background="1" saveData="1">
    <textPr codePage="936" sourceFile="D:\python\py\入境检验不合格list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<sst xmlns="http://schemas.openxmlformats.org/spreadsheetml/2006/main" count="1205" uniqueCount="272">
  <si>
    <t>decl_no</t>
  </si>
  <si>
    <t>decl_type_code</t>
  </si>
  <si>
    <t>decl_reg_no</t>
  </si>
  <si>
    <t>consignor_code</t>
  </si>
  <si>
    <t>comp_prop_code</t>
  </si>
  <si>
    <t>admi_place_code</t>
  </si>
  <si>
    <t>custom_reg_code</t>
  </si>
  <si>
    <t>trans_type_code</t>
  </si>
  <si>
    <t>trade_mode_code</t>
  </si>
  <si>
    <t>desp_port_code</t>
  </si>
  <si>
    <t>arri_port_code</t>
  </si>
  <si>
    <t>trde_country_code</t>
  </si>
  <si>
    <t>insp_mode_code</t>
  </si>
  <si>
    <t>insp_basis_code</t>
  </si>
  <si>
    <t>outer_insp_flag</t>
  </si>
  <si>
    <t>repeat_insp_flag</t>
  </si>
  <si>
    <t>isol_insp_flag</t>
  </si>
  <si>
    <t>purpose_code</t>
  </si>
  <si>
    <t>insp_result_code</t>
  </si>
  <si>
    <t>check_result_code</t>
  </si>
  <si>
    <t>decl_date</t>
  </si>
  <si>
    <t>collect_fee_date</t>
  </si>
  <si>
    <t>arc_date</t>
  </si>
  <si>
    <t>stat_date</t>
  </si>
  <si>
    <t>trans_flag</t>
  </si>
  <si>
    <t>incept_flag</t>
  </si>
  <si>
    <t>org_code</t>
  </si>
  <si>
    <t>hs_code</t>
  </si>
  <si>
    <t>insp_flag</t>
  </si>
  <si>
    <t>hs_std_w_q</t>
  </si>
  <si>
    <t>hs_unit_code</t>
  </si>
  <si>
    <t>goods_stat_code</t>
  </si>
  <si>
    <t>stat_q_w</t>
  </si>
  <si>
    <t>stat_unit_code</t>
  </si>
  <si>
    <t>origin_place_code</t>
  </si>
  <si>
    <t>pack_type_code</t>
  </si>
  <si>
    <t>pack_number</t>
  </si>
  <si>
    <t>values_usd</t>
  </si>
  <si>
    <t>insp_cont_codes</t>
  </si>
  <si>
    <t>insp_disqua_content_codes</t>
  </si>
  <si>
    <t>stat_q_w_disq</t>
  </si>
  <si>
    <t>claim_usd</t>
  </si>
  <si>
    <t>insp_disqua_cause_code</t>
  </si>
  <si>
    <t>insp_disqua_treat_code</t>
  </si>
  <si>
    <t>situ_disqua_cause_code</t>
  </si>
  <si>
    <t>situ_treat_code</t>
  </si>
  <si>
    <t>situ_detail_treat_code</t>
  </si>
  <si>
    <t>situ_treat_org_code</t>
  </si>
  <si>
    <t>situ_treat_dept_code</t>
  </si>
  <si>
    <t>goods_cname</t>
  </si>
  <si>
    <t>danger_flag</t>
  </si>
  <si>
    <t>exit_importance_flag</t>
  </si>
  <si>
    <t>exit_staple_flag</t>
  </si>
  <si>
    <t>exit_license_flag</t>
  </si>
  <si>
    <t>civil_flag</t>
  </si>
  <si>
    <t>insp_monitor_cond</t>
  </si>
  <si>
    <t>area_sta_bunc</t>
  </si>
  <si>
    <t>compute_0058</t>
  </si>
  <si>
    <t>prod_code</t>
  </si>
  <si>
    <t>insp_pattern_code</t>
  </si>
  <si>
    <t>insp_end_date</t>
  </si>
  <si>
    <t>insp_item_code</t>
  </si>
  <si>
    <t>insp_num</t>
  </si>
  <si>
    <t>insp_result</t>
  </si>
  <si>
    <t>consignee_code</t>
  </si>
  <si>
    <t>via_port_code</t>
  </si>
  <si>
    <t>origin_country_code</t>
  </si>
  <si>
    <t>entry_importance_flag</t>
  </si>
  <si>
    <t>entry_staple_flag</t>
  </si>
  <si>
    <t>entry_license_flag</t>
  </si>
  <si>
    <t>entry_port_code</t>
  </si>
  <si>
    <t>dest_code</t>
  </si>
  <si>
    <t>desp_country_code</t>
  </si>
  <si>
    <t>situation_code</t>
  </si>
  <si>
    <t>situation_level</t>
  </si>
  <si>
    <t>waste_flag</t>
  </si>
  <si>
    <t>value_checkup_flag</t>
  </si>
  <si>
    <t>claim_amt_usd</t>
  </si>
  <si>
    <t>prod_name</t>
  </si>
  <si>
    <t>字段名</t>
    <phoneticPr fontId="1" type="noConversion"/>
  </si>
  <si>
    <t>字段中文名</t>
    <phoneticPr fontId="1" type="noConversion"/>
  </si>
  <si>
    <t>数据库定义</t>
    <phoneticPr fontId="1" type="noConversion"/>
  </si>
  <si>
    <t>报检号</t>
    <phoneticPr fontId="1" type="noConversion"/>
  </si>
  <si>
    <t>报检类别代码</t>
    <phoneticPr fontId="1" type="noConversion"/>
  </si>
  <si>
    <t>报检单位注册号</t>
    <phoneticPr fontId="1" type="noConversion"/>
  </si>
  <si>
    <t>发货人代码</t>
    <phoneticPr fontId="1" type="noConversion"/>
  </si>
  <si>
    <t>VARCHAR(20)</t>
    <phoneticPr fontId="1" type="noConversion"/>
  </si>
  <si>
    <t>运输方式代码</t>
    <phoneticPr fontId="1" type="noConversion"/>
  </si>
  <si>
    <t>贸易方式代码</t>
    <phoneticPr fontId="1" type="noConversion"/>
  </si>
  <si>
    <t>启运口岸代码</t>
    <phoneticPr fontId="1" type="noConversion"/>
  </si>
  <si>
    <t>到达口岸代码</t>
    <phoneticPr fontId="1" type="noConversion"/>
  </si>
  <si>
    <t>贸易国家地区代码</t>
    <phoneticPr fontId="1" type="noConversion"/>
  </si>
  <si>
    <t>检验检疫方式代码</t>
    <phoneticPr fontId="1" type="noConversion"/>
  </si>
  <si>
    <t>检验依据类别代码</t>
    <phoneticPr fontId="1" type="noConversion"/>
  </si>
  <si>
    <t>是否二次抽检</t>
    <phoneticPr fontId="1" type="noConversion"/>
  </si>
  <si>
    <t>是否抽检</t>
    <phoneticPr fontId="1" type="noConversion"/>
  </si>
  <si>
    <t>是否隔离检疫</t>
    <phoneticPr fontId="1" type="noConversion"/>
  </si>
  <si>
    <t>货物用途代码</t>
    <phoneticPr fontId="1" type="noConversion"/>
  </si>
  <si>
    <t>检验检疫结果代码</t>
    <phoneticPr fontId="1" type="noConversion"/>
  </si>
  <si>
    <t>查验结果代码</t>
    <phoneticPr fontId="1" type="noConversion"/>
  </si>
  <si>
    <t>报检日期</t>
    <phoneticPr fontId="1" type="noConversion"/>
  </si>
  <si>
    <t>收费日期</t>
    <phoneticPr fontId="1" type="noConversion"/>
  </si>
  <si>
    <t>检验检疫完成日期</t>
    <phoneticPr fontId="1" type="noConversion"/>
  </si>
  <si>
    <t>统计日期</t>
    <phoneticPr fontId="1" type="noConversion"/>
  </si>
  <si>
    <t>上报日期</t>
    <phoneticPr fontId="1" type="noConversion"/>
  </si>
  <si>
    <t>接收日期</t>
    <phoneticPr fontId="1" type="noConversion"/>
  </si>
  <si>
    <t>检验检疫机构代码</t>
    <phoneticPr fontId="1" type="noConversion"/>
  </si>
  <si>
    <t>HS编码</t>
    <phoneticPr fontId="1" type="noConversion"/>
  </si>
  <si>
    <t>是否法检</t>
    <phoneticPr fontId="1" type="noConversion"/>
  </si>
  <si>
    <t>HS数重量</t>
    <phoneticPr fontId="1" type="noConversion"/>
  </si>
  <si>
    <t>HS计量单位</t>
    <phoneticPr fontId="1" type="noConversion"/>
  </si>
  <si>
    <t>商品统计分类代码</t>
    <phoneticPr fontId="1" type="noConversion"/>
  </si>
  <si>
    <t>商品统计数重量</t>
    <phoneticPr fontId="1" type="noConversion"/>
  </si>
  <si>
    <t>商品统计单位代码</t>
    <phoneticPr fontId="1" type="noConversion"/>
  </si>
  <si>
    <t>产地代码</t>
    <phoneticPr fontId="1" type="noConversion"/>
  </si>
  <si>
    <t>包装种类代码</t>
    <phoneticPr fontId="1" type="noConversion"/>
  </si>
  <si>
    <t>包装件数</t>
    <phoneticPr fontId="1" type="noConversion"/>
  </si>
  <si>
    <t>货值美元</t>
    <phoneticPr fontId="1" type="noConversion"/>
  </si>
  <si>
    <t>检验检疫项目代码</t>
    <phoneticPr fontId="1" type="noConversion"/>
  </si>
  <si>
    <t>检验检疫不合格内容代码</t>
    <phoneticPr fontId="1" type="noConversion"/>
  </si>
  <si>
    <t>不合格数重量</t>
    <phoneticPr fontId="1" type="noConversion"/>
  </si>
  <si>
    <t>不合格金额美元</t>
    <phoneticPr fontId="1" type="noConversion"/>
  </si>
  <si>
    <t>检验不合格原因代码</t>
    <phoneticPr fontId="1" type="noConversion"/>
  </si>
  <si>
    <t>检验不合格处理代码</t>
    <phoneticPr fontId="1" type="noConversion"/>
  </si>
  <si>
    <t>检疫不合格原因代码</t>
    <phoneticPr fontId="1" type="noConversion"/>
  </si>
  <si>
    <t>检疫处理方法代码</t>
    <phoneticPr fontId="1" type="noConversion"/>
  </si>
  <si>
    <t>检疫具体处理方法代码</t>
    <phoneticPr fontId="1" type="noConversion"/>
  </si>
  <si>
    <t>检疫处理部门代码</t>
    <phoneticPr fontId="1" type="noConversion"/>
  </si>
  <si>
    <t>货物名称</t>
    <phoneticPr fontId="1" type="noConversion"/>
  </si>
  <si>
    <t>是否危险品</t>
    <phoneticPr fontId="1" type="noConversion"/>
  </si>
  <si>
    <t>民用品标志</t>
    <phoneticPr fontId="1" type="noConversion"/>
  </si>
  <si>
    <t>施检科室代码</t>
    <phoneticPr fontId="1" type="noConversion"/>
  </si>
  <si>
    <t>检验监管模式代码</t>
    <phoneticPr fontId="1" type="noConversion"/>
  </si>
  <si>
    <t>生产企业代码</t>
    <phoneticPr fontId="1" type="noConversion"/>
  </si>
  <si>
    <t>检毕日期</t>
    <phoneticPr fontId="1" type="noConversion"/>
  </si>
  <si>
    <t>VARCHAR(4)</t>
  </si>
  <si>
    <t>VARCHAR(4)</t>
    <phoneticPr fontId="1" type="noConversion"/>
  </si>
  <si>
    <t>VARCHAR(10)</t>
    <phoneticPr fontId="1" type="noConversion"/>
  </si>
  <si>
    <t>VARCHAR(8)</t>
  </si>
  <si>
    <t>VARCHAR(8)</t>
    <phoneticPr fontId="1" type="noConversion"/>
  </si>
  <si>
    <t>VARCHAR(1)</t>
  </si>
  <si>
    <t>VARCHAR(1)</t>
    <phoneticPr fontId="1" type="noConversion"/>
  </si>
  <si>
    <t>VARCHAR(4)</t>
    <phoneticPr fontId="1" type="noConversion"/>
  </si>
  <si>
    <t>datetime</t>
    <phoneticPr fontId="1" type="noConversion"/>
  </si>
  <si>
    <t>VARCHAR(12)</t>
    <phoneticPr fontId="1" type="noConversion"/>
  </si>
  <si>
    <t>float</t>
    <phoneticPr fontId="1" type="noConversion"/>
  </si>
  <si>
    <t>VARCHAR(50)</t>
    <phoneticPr fontId="1" type="noConversion"/>
  </si>
  <si>
    <t>结果描述</t>
    <phoneticPr fontId="1" type="noConversion"/>
  </si>
  <si>
    <t>受货人代码</t>
    <phoneticPr fontId="1" type="noConversion"/>
  </si>
  <si>
    <t>经停口岸代码</t>
    <phoneticPr fontId="1" type="noConversion"/>
  </si>
  <si>
    <t>原产国代码</t>
    <phoneticPr fontId="1" type="noConversion"/>
  </si>
  <si>
    <t>是否出境重点商品</t>
    <phoneticPr fontId="1" type="noConversion"/>
  </si>
  <si>
    <t>是否出境大宗商品</t>
    <phoneticPr fontId="1" type="noConversion"/>
  </si>
  <si>
    <t>是否需要出境许可证</t>
    <phoneticPr fontId="1" type="noConversion"/>
  </si>
  <si>
    <t>是否入境重点商品</t>
    <phoneticPr fontId="1" type="noConversion"/>
  </si>
  <si>
    <t>是否入境大宗商品</t>
    <phoneticPr fontId="1" type="noConversion"/>
  </si>
  <si>
    <t>是否需要入境许可证</t>
    <phoneticPr fontId="1" type="noConversion"/>
  </si>
  <si>
    <t>入境口岸代码</t>
    <phoneticPr fontId="1" type="noConversion"/>
  </si>
  <si>
    <t>目的地代码</t>
    <phoneticPr fontId="1" type="noConversion"/>
  </si>
  <si>
    <t>疫情名称代码</t>
    <phoneticPr fontId="1" type="noConversion"/>
  </si>
  <si>
    <t>疫情级别代码</t>
    <phoneticPr fontId="1" type="noConversion"/>
  </si>
  <si>
    <t>是否废旧品</t>
    <phoneticPr fontId="1" type="noConversion"/>
  </si>
  <si>
    <t>是否外商投资财产</t>
    <phoneticPr fontId="1" type="noConversion"/>
  </si>
  <si>
    <t>索赔金额美元</t>
    <phoneticPr fontId="1" type="noConversion"/>
  </si>
  <si>
    <t>制造商</t>
    <phoneticPr fontId="1" type="noConversion"/>
  </si>
  <si>
    <t>ID COUNTER PRIMARY KEY,</t>
  </si>
  <si>
    <t>cur.execute('''CREATE TABLE 出境 (</t>
    <phoneticPr fontId="1" type="noConversion"/>
  </si>
  <si>
    <t>cur.execute('''CREATE TABLE 入境检验不合格 (</t>
    <phoneticPr fontId="1" type="noConversion"/>
  </si>
  <si>
    <t>cur.execute('''CREATE TABLE 出境检验不合格 (</t>
    <phoneticPr fontId="1" type="noConversion"/>
  </si>
  <si>
    <t>cur.execute('''CREATE TABLE 入境 (</t>
    <phoneticPr fontId="1" type="noConversion"/>
  </si>
  <si>
    <t>检验具体项目代码串</t>
    <phoneticPr fontId="1" type="noConversion"/>
  </si>
  <si>
    <t>检验检出数量</t>
    <phoneticPr fontId="1" type="noConversion"/>
  </si>
  <si>
    <t>?,</t>
    <phoneticPr fontId="1" type="noConversion"/>
  </si>
  <si>
    <t>('''INSERT INTO 出境 (</t>
    <phoneticPr fontId="1" type="noConversion"/>
  </si>
  <si>
    <t>?)''',</t>
    <phoneticPr fontId="1" type="noConversion"/>
  </si>
  <si>
    <t xml:space="preserve"> VALUES(</t>
    <phoneticPr fontId="1" type="noConversion"/>
  </si>
  <si>
    <t xml:space="preserve"> (</t>
    <phoneticPr fontId="1" type="noConversion"/>
  </si>
  <si>
    <t>container_model_code</t>
  </si>
  <si>
    <t>container_qty</t>
  </si>
  <si>
    <t>treat_container_qty</t>
  </si>
  <si>
    <t>container_result_code</t>
  </si>
  <si>
    <t>container_cause_code</t>
  </si>
  <si>
    <t>pre_treat_flag</t>
  </si>
  <si>
    <t>container_treat_code</t>
  </si>
  <si>
    <t>detail_treat_code</t>
  </si>
  <si>
    <t>treat_org_code</t>
  </si>
  <si>
    <t>treat_dept_code</t>
  </si>
  <si>
    <t>aut_result_code</t>
  </si>
  <si>
    <t>aut_item_codes</t>
  </si>
  <si>
    <t>disqua_aut_item_codes</t>
  </si>
  <si>
    <t>aut_bad_process_code</t>
  </si>
  <si>
    <t>checkup_org_code</t>
  </si>
  <si>
    <t>checkup_dept_code</t>
  </si>
  <si>
    <t>quar_disqua_qty</t>
  </si>
  <si>
    <t>checkup_disqua_qty</t>
  </si>
  <si>
    <t>disqua_qty</t>
  </si>
  <si>
    <t>situation_flag</t>
  </si>
  <si>
    <t>ie_flag</t>
  </si>
  <si>
    <t>insp_dept_code</t>
  </si>
  <si>
    <t>集装箱规格代码</t>
    <phoneticPr fontId="1" type="noConversion"/>
  </si>
  <si>
    <t>集装箱数量</t>
    <phoneticPr fontId="1" type="noConversion"/>
  </si>
  <si>
    <t>集装箱号码串</t>
    <phoneticPr fontId="1" type="noConversion"/>
  </si>
  <si>
    <t>VARCHAR(200)</t>
    <phoneticPr fontId="1" type="noConversion"/>
  </si>
  <si>
    <t>处理集装箱数量</t>
    <phoneticPr fontId="1" type="noConversion"/>
  </si>
  <si>
    <t>集装箱结果评定代码</t>
    <phoneticPr fontId="1" type="noConversion"/>
  </si>
  <si>
    <t>集装箱不合格原因代码</t>
    <phoneticPr fontId="1" type="noConversion"/>
  </si>
  <si>
    <t>是否预防性处理</t>
    <phoneticPr fontId="1" type="noConversion"/>
  </si>
  <si>
    <t>VARCHAR(2)</t>
    <phoneticPr fontId="1" type="noConversion"/>
  </si>
  <si>
    <t>卫生处理机构代码</t>
    <phoneticPr fontId="1" type="noConversion"/>
  </si>
  <si>
    <t>卫生处理部门代码</t>
    <phoneticPr fontId="1" type="noConversion"/>
  </si>
  <si>
    <t>适载鉴定结果代码</t>
    <phoneticPr fontId="1" type="noConversion"/>
  </si>
  <si>
    <t>适载鉴定项目代码</t>
    <phoneticPr fontId="1" type="noConversion"/>
  </si>
  <si>
    <t>适载不合格项目代码</t>
    <phoneticPr fontId="1" type="noConversion"/>
  </si>
  <si>
    <t>适载不合格处理方式代码</t>
    <phoneticPr fontId="1" type="noConversion"/>
  </si>
  <si>
    <t>鉴定机构代码</t>
    <phoneticPr fontId="1" type="noConversion"/>
  </si>
  <si>
    <t>鉴定部门代码</t>
    <phoneticPr fontId="1" type="noConversion"/>
  </si>
  <si>
    <t>检疫不合格数量</t>
    <phoneticPr fontId="1" type="noConversion"/>
  </si>
  <si>
    <t>鉴定不合格数量</t>
    <phoneticPr fontId="1" type="noConversion"/>
  </si>
  <si>
    <t>综合不合格数量</t>
    <phoneticPr fontId="1" type="noConversion"/>
  </si>
  <si>
    <t>是否来自疫区</t>
    <phoneticPr fontId="1" type="noConversion"/>
  </si>
  <si>
    <t>出入境标志</t>
    <phoneticPr fontId="1" type="noConversion"/>
  </si>
  <si>
    <t>检验检疫部门代码</t>
    <phoneticPr fontId="1" type="noConversion"/>
  </si>
  <si>
    <t>具体处理办法代码</t>
    <phoneticPr fontId="1" type="noConversion"/>
  </si>
  <si>
    <t>hs_cname</t>
  </si>
  <si>
    <t>compute_0053</t>
  </si>
  <si>
    <t>dis</t>
  </si>
  <si>
    <t>goods_no</t>
  </si>
  <si>
    <t>total_disqua_qty</t>
  </si>
  <si>
    <t>total_disqua_values</t>
  </si>
  <si>
    <t>HS中文名称</t>
    <phoneticPr fontId="1" type="noConversion"/>
  </si>
  <si>
    <t>施检科室代码</t>
    <phoneticPr fontId="1" type="noConversion"/>
  </si>
  <si>
    <t>货物序号</t>
    <phoneticPr fontId="1" type="noConversion"/>
  </si>
  <si>
    <t>检疫不合格数量</t>
    <phoneticPr fontId="1" type="noConversion"/>
  </si>
  <si>
    <t>检疫不合格金额</t>
    <phoneticPr fontId="1" type="noConversion"/>
  </si>
  <si>
    <t>dis</t>
    <phoneticPr fontId="1" type="noConversion"/>
  </si>
  <si>
    <t>cert_style_code</t>
  </si>
  <si>
    <t>extend_no</t>
  </si>
  <si>
    <t>language</t>
  </si>
  <si>
    <t>compute_0007</t>
  </si>
  <si>
    <t>sign_type</t>
  </si>
  <si>
    <t>cert_date</t>
  </si>
  <si>
    <t>证单种类编号</t>
    <phoneticPr fontId="1" type="noConversion"/>
  </si>
  <si>
    <t>扩展号</t>
    <phoneticPr fontId="1" type="noConversion"/>
  </si>
  <si>
    <t>语种</t>
    <phoneticPr fontId="1" type="noConversion"/>
  </si>
  <si>
    <t>签证内容代码</t>
    <phoneticPr fontId="1" type="noConversion"/>
  </si>
  <si>
    <t>证单日期</t>
  </si>
  <si>
    <t>cur.execute('''CREATE TABLE 出境签证 (</t>
    <phoneticPr fontId="1" type="noConversion"/>
  </si>
  <si>
    <t>cur.execute('''CREATE TABLE 入境疫情 (</t>
    <phoneticPr fontId="1" type="noConversion"/>
  </si>
  <si>
    <t>cur.execute('''CREATE TABLE 集装箱 (</t>
    <phoneticPr fontId="1" type="noConversion"/>
  </si>
  <si>
    <t>('''INSERT INTO 入境 (</t>
    <phoneticPr fontId="1" type="noConversion"/>
  </si>
  <si>
    <t>('''INSERT INTO 出境检验不合格 (</t>
    <phoneticPr fontId="1" type="noConversion"/>
  </si>
  <si>
    <t>('''INSERT INTO 入境检验不合格 (</t>
    <phoneticPr fontId="1" type="noConversion"/>
  </si>
  <si>
    <t>('''INSERT INTO 出境签证 (</t>
    <phoneticPr fontId="1" type="noConversion"/>
  </si>
  <si>
    <t>('''INSERT INTO 入境疫情 (</t>
    <phoneticPr fontId="1" type="noConversion"/>
  </si>
  <si>
    <t>('''INSERT INTO 集装箱 (</t>
    <phoneticPr fontId="1" type="noConversion"/>
  </si>
  <si>
    <t>检疫处理机构代码</t>
    <phoneticPr fontId="1" type="noConversion"/>
  </si>
  <si>
    <t>企业性质代码</t>
    <phoneticPr fontId="1" type="noConversion"/>
  </si>
  <si>
    <t>行政区划代码</t>
    <phoneticPr fontId="1" type="noConversion"/>
  </si>
  <si>
    <t>海关注册代码</t>
    <phoneticPr fontId="1" type="noConversion"/>
  </si>
  <si>
    <t>启运国家地区代码</t>
    <phoneticPr fontId="1" type="noConversion"/>
  </si>
  <si>
    <t>检验监管条件</t>
    <phoneticPr fontId="1" type="noConversion"/>
  </si>
  <si>
    <t>签证科室代码</t>
    <phoneticPr fontId="1" type="noConversion"/>
  </si>
  <si>
    <t>hs_rele_q_w</t>
  </si>
  <si>
    <t>release_values</t>
  </si>
  <si>
    <t>compute_0032</t>
  </si>
  <si>
    <t>sign_date</t>
  </si>
  <si>
    <t>release_no</t>
  </si>
  <si>
    <t>cur.execute('''CREATE TABLE 出境通关 (</t>
    <phoneticPr fontId="1" type="noConversion"/>
  </si>
  <si>
    <t>('''INSERT INTO 出境通关 (</t>
    <phoneticPr fontId="1" type="noConversion"/>
  </si>
  <si>
    <t>通关序号</t>
    <phoneticPr fontId="1" type="noConversion"/>
  </si>
  <si>
    <t>NUMBER(2)</t>
    <phoneticPr fontId="1" type="noConversion"/>
  </si>
  <si>
    <t>签发日期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</si>
</sst>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quotePrefix="1"/>
  </cellXfs>
  <cellStyles count="1">
    <cellStyle name="常规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出境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出境检验不合格list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入境list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入境检验不合格list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出境lis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K13" sqref="K13"/>
    </sheetView>
  </sheetViews>
  <sheetFormatPr defaultRowHeight="13.5" x14ac:dyDescent="0.15"/>
  <cols>
    <col min="1" max="1" width="3.5" bestFit="1" customWidth="1"/>
    <col min="2" max="2" width="28.25" bestFit="1" customWidth="1"/>
    <col min="3" max="3" width="42.125" bestFit="1" customWidth="1"/>
    <col min="4" max="4" width="23.5" bestFit="1" customWidth="1"/>
    <col min="6" max="6" width="11.625" bestFit="1" customWidth="1"/>
  </cols>
  <sheetData>
    <row r="1" spans="1:6" x14ac:dyDescent="0.15">
      <c r="C1" t="s">
        <v>166</v>
      </c>
    </row>
    <row r="2" spans="1:6" x14ac:dyDescent="0.15">
      <c r="C2" t="s">
        <v>165</v>
      </c>
      <c r="D2" s="2" t="s">
        <v>173</v>
      </c>
      <c r="E2" t="s">
        <v>175</v>
      </c>
      <c r="F2" t="s">
        <v>176</v>
      </c>
    </row>
    <row r="3" spans="1:6" x14ac:dyDescent="0.15">
      <c r="A3">
        <v>1</v>
      </c>
      <c r="B3" t="s">
        <v>0</v>
      </c>
      <c r="C3" t="str">
        <f>VLOOKUP(B3,字段对应表!A:C,2,0)&amp;" "&amp;VLOOKUP(B3,字段对应表!A:C,3,0)&amp;","</f>
        <v>报检号 VARCHAR(20),</v>
      </c>
      <c r="D3" t="str">
        <f>VLOOKUP(B3,字段对应表!A:C,2,0)&amp;","</f>
        <v>报检号,</v>
      </c>
      <c r="E3" t="s">
        <v>172</v>
      </c>
      <c r="F3" t="str">
        <f>"decls["&amp;A3-1&amp;"],"</f>
        <v>decls[0],</v>
      </c>
    </row>
    <row r="4" spans="1:6" x14ac:dyDescent="0.15">
      <c r="A4">
        <v>2</v>
      </c>
      <c r="B4" t="s">
        <v>1</v>
      </c>
      <c r="C4" t="str">
        <f>VLOOKUP(B4,字段对应表!A:C,2,0)&amp;" "&amp;VLOOKUP(B4,字段对应表!A:C,3,0)&amp;","</f>
        <v>报检类别代码 VARCHAR(4),</v>
      </c>
      <c r="D4" t="str">
        <f>VLOOKUP(B4,字段对应表!A:C,2,0)&amp;","</f>
        <v>报检类别代码,</v>
      </c>
      <c r="E4" t="s">
        <v>172</v>
      </c>
      <c r="F4" t="str">
        <f t="shared" ref="F4:F62" si="0">"decls["&amp;A4-1&amp;"],"</f>
        <v>decls[1],</v>
      </c>
    </row>
    <row r="5" spans="1:6" x14ac:dyDescent="0.15">
      <c r="A5">
        <v>3</v>
      </c>
      <c r="B5" t="s">
        <v>2</v>
      </c>
      <c r="C5" t="str">
        <f>VLOOKUP(B5,字段对应表!A:C,2,0)&amp;" "&amp;VLOOKUP(B5,字段对应表!A:C,3,0)&amp;","</f>
        <v>报检单位注册号 VARCHAR(10),</v>
      </c>
      <c r="D5" t="str">
        <f>VLOOKUP(B5,字段对应表!A:C,2,0)&amp;","</f>
        <v>报检单位注册号,</v>
      </c>
      <c r="E5" t="s">
        <v>172</v>
      </c>
      <c r="F5" t="str">
        <f t="shared" si="0"/>
        <v>decls[2],</v>
      </c>
    </row>
    <row r="6" spans="1:6" x14ac:dyDescent="0.15">
      <c r="A6">
        <v>4</v>
      </c>
      <c r="B6" t="s">
        <v>3</v>
      </c>
      <c r="C6" t="str">
        <f>VLOOKUP(B6,字段对应表!A:C,2,0)&amp;" "&amp;VLOOKUP(B6,字段对应表!A:C,3,0)&amp;","</f>
        <v>发货人代码 VARCHAR(10),</v>
      </c>
      <c r="D6" t="str">
        <f>VLOOKUP(B6,字段对应表!A:C,2,0)&amp;","</f>
        <v>发货人代码,</v>
      </c>
      <c r="E6" t="s">
        <v>172</v>
      </c>
      <c r="F6" t="str">
        <f t="shared" si="0"/>
        <v>decls[3],</v>
      </c>
    </row>
    <row r="7" spans="1:6" x14ac:dyDescent="0.15">
      <c r="A7">
        <v>5</v>
      </c>
      <c r="B7" t="s">
        <v>4</v>
      </c>
      <c r="C7" t="str">
        <f>VLOOKUP(B7,字段对应表!A:C,2,0)&amp;" "&amp;VLOOKUP(B7,字段对应表!A:C,3,0)&amp;","</f>
        <v>企业性质代码 VARCHAR(4),</v>
      </c>
      <c r="D7" t="str">
        <f>VLOOKUP(B7,字段对应表!A:C,2,0)&amp;","</f>
        <v>企业性质代码,</v>
      </c>
      <c r="E7" t="s">
        <v>172</v>
      </c>
      <c r="F7" t="str">
        <f t="shared" si="0"/>
        <v>decls[4],</v>
      </c>
    </row>
    <row r="8" spans="1:6" x14ac:dyDescent="0.15">
      <c r="A8">
        <v>6</v>
      </c>
      <c r="B8" t="s">
        <v>5</v>
      </c>
      <c r="C8" t="str">
        <f>VLOOKUP(B8,字段对应表!A:C,2,0)&amp;" "&amp;VLOOKUP(B8,字段对应表!A:C,3,0)&amp;","</f>
        <v>行政区划代码 VARCHAR(8),</v>
      </c>
      <c r="D8" t="str">
        <f>VLOOKUP(B8,字段对应表!A:C,2,0)&amp;","</f>
        <v>行政区划代码,</v>
      </c>
      <c r="E8" t="s">
        <v>172</v>
      </c>
      <c r="F8" t="str">
        <f t="shared" si="0"/>
        <v>decls[5],</v>
      </c>
    </row>
    <row r="9" spans="1:6" x14ac:dyDescent="0.15">
      <c r="A9">
        <v>7</v>
      </c>
      <c r="B9" t="s">
        <v>6</v>
      </c>
      <c r="C9" t="str">
        <f>VLOOKUP(B9,字段对应表!A:C,2,0)&amp;" "&amp;VLOOKUP(B9,字段对应表!A:C,3,0)&amp;","</f>
        <v>海关注册代码 VARCHAR(10),</v>
      </c>
      <c r="D9" t="str">
        <f>VLOOKUP(B9,字段对应表!A:C,2,0)&amp;","</f>
        <v>海关注册代码,</v>
      </c>
      <c r="E9" t="s">
        <v>172</v>
      </c>
      <c r="F9" t="str">
        <f t="shared" si="0"/>
        <v>decls[6],</v>
      </c>
    </row>
    <row r="10" spans="1:6" x14ac:dyDescent="0.15">
      <c r="A10">
        <v>8</v>
      </c>
      <c r="B10" t="s">
        <v>7</v>
      </c>
      <c r="C10" t="str">
        <f>VLOOKUP(B10,字段对应表!A:C,2,0)&amp;" "&amp;VLOOKUP(B10,字段对应表!A:C,3,0)&amp;","</f>
        <v>运输方式代码 VARCHAR(4),</v>
      </c>
      <c r="D10" t="str">
        <f>VLOOKUP(B10,字段对应表!A:C,2,0)&amp;","</f>
        <v>运输方式代码,</v>
      </c>
      <c r="E10" t="s">
        <v>172</v>
      </c>
      <c r="F10" t="str">
        <f t="shared" si="0"/>
        <v>decls[7],</v>
      </c>
    </row>
    <row r="11" spans="1:6" x14ac:dyDescent="0.15">
      <c r="A11">
        <v>9</v>
      </c>
      <c r="B11" t="s">
        <v>8</v>
      </c>
      <c r="C11" t="str">
        <f>VLOOKUP(B11,字段对应表!A:C,2,0)&amp;" "&amp;VLOOKUP(B11,字段对应表!A:C,3,0)&amp;","</f>
        <v>贸易方式代码 VARCHAR(4),</v>
      </c>
      <c r="D11" t="str">
        <f>VLOOKUP(B11,字段对应表!A:C,2,0)&amp;","</f>
        <v>贸易方式代码,</v>
      </c>
      <c r="E11" t="s">
        <v>172</v>
      </c>
      <c r="F11" t="str">
        <f t="shared" si="0"/>
        <v>decls[8],</v>
      </c>
    </row>
    <row r="12" spans="1:6" x14ac:dyDescent="0.15">
      <c r="A12">
        <v>10</v>
      </c>
      <c r="B12" t="s">
        <v>9</v>
      </c>
      <c r="C12" t="str">
        <f>VLOOKUP(B12,字段对应表!A:C,2,0)&amp;" "&amp;VLOOKUP(B12,字段对应表!A:C,3,0)&amp;","</f>
        <v>启运口岸代码 VARCHAR(8),</v>
      </c>
      <c r="D12" t="str">
        <f>VLOOKUP(B12,字段对应表!A:C,2,0)&amp;","</f>
        <v>启运口岸代码,</v>
      </c>
      <c r="E12" t="s">
        <v>172</v>
      </c>
      <c r="F12" t="str">
        <f t="shared" si="0"/>
        <v>decls[9],</v>
      </c>
    </row>
    <row r="13" spans="1:6" x14ac:dyDescent="0.15">
      <c r="A13">
        <v>11</v>
      </c>
      <c r="B13" t="s">
        <v>10</v>
      </c>
      <c r="C13" t="str">
        <f>VLOOKUP(B13,字段对应表!A:C,2,0)&amp;" "&amp;VLOOKUP(B13,字段对应表!A:C,3,0)&amp;","</f>
        <v>到达口岸代码 VARCHAR(8),</v>
      </c>
      <c r="D13" t="str">
        <f>VLOOKUP(B13,字段对应表!A:C,2,0)&amp;","</f>
        <v>到达口岸代码,</v>
      </c>
      <c r="E13" t="s">
        <v>172</v>
      </c>
      <c r="F13" t="str">
        <f t="shared" si="0"/>
        <v>decls[10],</v>
      </c>
    </row>
    <row r="14" spans="1:6" x14ac:dyDescent="0.15">
      <c r="A14">
        <v>12</v>
      </c>
      <c r="B14" t="s">
        <v>11</v>
      </c>
      <c r="C14" t="str">
        <f>VLOOKUP(B14,字段对应表!A:C,2,0)&amp;" "&amp;VLOOKUP(B14,字段对应表!A:C,3,0)&amp;","</f>
        <v>贸易国家地区代码 VARCHAR(4),</v>
      </c>
      <c r="D14" t="str">
        <f>VLOOKUP(B14,字段对应表!A:C,2,0)&amp;","</f>
        <v>贸易国家地区代码,</v>
      </c>
      <c r="E14" t="s">
        <v>172</v>
      </c>
      <c r="F14" t="str">
        <f t="shared" si="0"/>
        <v>decls[11],</v>
      </c>
    </row>
    <row r="15" spans="1:6" x14ac:dyDescent="0.15">
      <c r="A15">
        <v>13</v>
      </c>
      <c r="B15" t="s">
        <v>12</v>
      </c>
      <c r="C15" t="str">
        <f>VLOOKUP(B15,字段对应表!A:C,2,0)&amp;" "&amp;VLOOKUP(B15,字段对应表!A:C,3,0)&amp;","</f>
        <v>检验检疫方式代码 VARCHAR(4),</v>
      </c>
      <c r="D15" t="str">
        <f>VLOOKUP(B15,字段对应表!A:C,2,0)&amp;","</f>
        <v>检验检疫方式代码,</v>
      </c>
      <c r="E15" t="s">
        <v>172</v>
      </c>
      <c r="F15" t="str">
        <f t="shared" si="0"/>
        <v>decls[12],</v>
      </c>
    </row>
    <row r="16" spans="1:6" x14ac:dyDescent="0.15">
      <c r="A16">
        <v>14</v>
      </c>
      <c r="B16" t="s">
        <v>13</v>
      </c>
      <c r="C16" t="str">
        <f>VLOOKUP(B16,字段对应表!A:C,2,0)&amp;" "&amp;VLOOKUP(B16,字段对应表!A:C,3,0)&amp;","</f>
        <v>检验依据类别代码 VARCHAR(4),</v>
      </c>
      <c r="D16" t="str">
        <f>VLOOKUP(B16,字段对应表!A:C,2,0)&amp;","</f>
        <v>检验依据类别代码,</v>
      </c>
      <c r="E16" t="s">
        <v>172</v>
      </c>
      <c r="F16" t="str">
        <f t="shared" si="0"/>
        <v>decls[13],</v>
      </c>
    </row>
    <row r="17" spans="1:6" x14ac:dyDescent="0.15">
      <c r="A17">
        <v>15</v>
      </c>
      <c r="B17" t="s">
        <v>14</v>
      </c>
      <c r="C17" t="str">
        <f>VLOOKUP(B17,字段对应表!A:C,2,0)&amp;" "&amp;VLOOKUP(B17,字段对应表!A:C,3,0)&amp;","</f>
        <v>是否抽检 VARCHAR(1),</v>
      </c>
      <c r="D17" t="str">
        <f>VLOOKUP(B17,字段对应表!A:C,2,0)&amp;","</f>
        <v>是否抽检,</v>
      </c>
      <c r="E17" t="s">
        <v>172</v>
      </c>
      <c r="F17" t="str">
        <f t="shared" si="0"/>
        <v>decls[14],</v>
      </c>
    </row>
    <row r="18" spans="1:6" x14ac:dyDescent="0.15">
      <c r="A18">
        <v>16</v>
      </c>
      <c r="B18" t="s">
        <v>15</v>
      </c>
      <c r="C18" t="str">
        <f>VLOOKUP(B18,字段对应表!A:C,2,0)&amp;" "&amp;VLOOKUP(B18,字段对应表!A:C,3,0)&amp;","</f>
        <v>是否二次抽检 VARCHAR(1),</v>
      </c>
      <c r="D18" t="str">
        <f>VLOOKUP(B18,字段对应表!A:C,2,0)&amp;","</f>
        <v>是否二次抽检,</v>
      </c>
      <c r="E18" t="s">
        <v>172</v>
      </c>
      <c r="F18" t="str">
        <f t="shared" si="0"/>
        <v>decls[15],</v>
      </c>
    </row>
    <row r="19" spans="1:6" x14ac:dyDescent="0.15">
      <c r="A19">
        <v>17</v>
      </c>
      <c r="B19" t="s">
        <v>16</v>
      </c>
      <c r="C19" t="str">
        <f>VLOOKUP(B19,字段对应表!A:C,2,0)&amp;" "&amp;VLOOKUP(B19,字段对应表!A:C,3,0)&amp;","</f>
        <v>是否隔离检疫 VARCHAR(1),</v>
      </c>
      <c r="D19" t="str">
        <f>VLOOKUP(B19,字段对应表!A:C,2,0)&amp;","</f>
        <v>是否隔离检疫,</v>
      </c>
      <c r="E19" t="s">
        <v>172</v>
      </c>
      <c r="F19" t="str">
        <f t="shared" si="0"/>
        <v>decls[16],</v>
      </c>
    </row>
    <row r="20" spans="1:6" x14ac:dyDescent="0.15">
      <c r="A20">
        <v>18</v>
      </c>
      <c r="B20" t="s">
        <v>17</v>
      </c>
      <c r="C20" t="str">
        <f>VLOOKUP(B20,字段对应表!A:C,2,0)&amp;" "&amp;VLOOKUP(B20,字段对应表!A:C,3,0)&amp;","</f>
        <v>货物用途代码 VARCHAR(4),</v>
      </c>
      <c r="D20" t="str">
        <f>VLOOKUP(B20,字段对应表!A:C,2,0)&amp;","</f>
        <v>货物用途代码,</v>
      </c>
      <c r="E20" t="s">
        <v>172</v>
      </c>
      <c r="F20" t="str">
        <f t="shared" si="0"/>
        <v>decls[17],</v>
      </c>
    </row>
    <row r="21" spans="1:6" x14ac:dyDescent="0.15">
      <c r="A21">
        <v>19</v>
      </c>
      <c r="B21" t="s">
        <v>18</v>
      </c>
      <c r="C21" t="str">
        <f>VLOOKUP(B21,字段对应表!A:C,2,0)&amp;" "&amp;VLOOKUP(B21,字段对应表!A:C,3,0)&amp;","</f>
        <v>检验检疫结果代码 VARCHAR(4),</v>
      </c>
      <c r="D21" t="str">
        <f>VLOOKUP(B21,字段对应表!A:C,2,0)&amp;","</f>
        <v>检验检疫结果代码,</v>
      </c>
      <c r="E21" t="s">
        <v>172</v>
      </c>
      <c r="F21" t="str">
        <f t="shared" si="0"/>
        <v>decls[18],</v>
      </c>
    </row>
    <row r="22" spans="1:6" x14ac:dyDescent="0.15">
      <c r="A22">
        <v>20</v>
      </c>
      <c r="B22" t="s">
        <v>19</v>
      </c>
      <c r="C22" t="str">
        <f>VLOOKUP(B22,字段对应表!A:C,2,0)&amp;" "&amp;VLOOKUP(B22,字段对应表!A:C,3,0)&amp;","</f>
        <v>查验结果代码 VARCHAR(4),</v>
      </c>
      <c r="D22" t="str">
        <f>VLOOKUP(B22,字段对应表!A:C,2,0)&amp;","</f>
        <v>查验结果代码,</v>
      </c>
      <c r="E22" t="s">
        <v>172</v>
      </c>
      <c r="F22" t="str">
        <f t="shared" si="0"/>
        <v>decls[19],</v>
      </c>
    </row>
    <row r="23" spans="1:6" x14ac:dyDescent="0.15">
      <c r="A23">
        <v>21</v>
      </c>
      <c r="B23" t="s">
        <v>20</v>
      </c>
      <c r="C23" t="str">
        <f>VLOOKUP(B23,字段对应表!A:C,2,0)&amp;" "&amp;VLOOKUP(B23,字段对应表!A:C,3,0)&amp;","</f>
        <v>报检日期 datetime,</v>
      </c>
      <c r="D23" t="str">
        <f>VLOOKUP(B23,字段对应表!A:C,2,0)&amp;","</f>
        <v>报检日期,</v>
      </c>
      <c r="E23" t="s">
        <v>172</v>
      </c>
      <c r="F23" t="str">
        <f t="shared" si="0"/>
        <v>decls[20],</v>
      </c>
    </row>
    <row r="24" spans="1:6" x14ac:dyDescent="0.15">
      <c r="A24">
        <v>22</v>
      </c>
      <c r="B24" t="s">
        <v>21</v>
      </c>
      <c r="C24" t="str">
        <f>VLOOKUP(B24,字段对应表!A:C,2,0)&amp;" "&amp;VLOOKUP(B24,字段对应表!A:C,3,0)&amp;","</f>
        <v>收费日期 datetime,</v>
      </c>
      <c r="D24" t="str">
        <f>VLOOKUP(B24,字段对应表!A:C,2,0)&amp;","</f>
        <v>收费日期,</v>
      </c>
      <c r="E24" t="s">
        <v>172</v>
      </c>
      <c r="F24" t="str">
        <f t="shared" si="0"/>
        <v>decls[21],</v>
      </c>
    </row>
    <row r="25" spans="1:6" x14ac:dyDescent="0.15">
      <c r="A25">
        <v>23</v>
      </c>
      <c r="B25" t="s">
        <v>22</v>
      </c>
      <c r="C25" t="str">
        <f>VLOOKUP(B25,字段对应表!A:C,2,0)&amp;" "&amp;VLOOKUP(B25,字段对应表!A:C,3,0)&amp;","</f>
        <v>检验检疫完成日期 datetime,</v>
      </c>
      <c r="D25" t="str">
        <f>VLOOKUP(B25,字段对应表!A:C,2,0)&amp;","</f>
        <v>检验检疫完成日期,</v>
      </c>
      <c r="E25" t="s">
        <v>172</v>
      </c>
      <c r="F25" t="str">
        <f t="shared" si="0"/>
        <v>decls[22],</v>
      </c>
    </row>
    <row r="26" spans="1:6" x14ac:dyDescent="0.15">
      <c r="A26">
        <v>24</v>
      </c>
      <c r="B26" t="s">
        <v>23</v>
      </c>
      <c r="C26" t="str">
        <f>VLOOKUP(B26,字段对应表!A:C,2,0)&amp;" "&amp;VLOOKUP(B26,字段对应表!A:C,3,0)&amp;","</f>
        <v>统计日期 datetime,</v>
      </c>
      <c r="D26" t="str">
        <f>VLOOKUP(B26,字段对应表!A:C,2,0)&amp;","</f>
        <v>统计日期,</v>
      </c>
      <c r="E26" t="s">
        <v>172</v>
      </c>
      <c r="F26" t="str">
        <f t="shared" si="0"/>
        <v>decls[23],</v>
      </c>
    </row>
    <row r="27" spans="1:6" x14ac:dyDescent="0.15">
      <c r="A27">
        <v>25</v>
      </c>
      <c r="B27" t="s">
        <v>24</v>
      </c>
      <c r="C27" t="str">
        <f>VLOOKUP(B27,字段对应表!A:C,2,0)&amp;" "&amp;VLOOKUP(B27,字段对应表!A:C,3,0)&amp;","</f>
        <v>上报日期 datetime,</v>
      </c>
      <c r="D27" t="str">
        <f>VLOOKUP(B27,字段对应表!A:C,2,0)&amp;","</f>
        <v>上报日期,</v>
      </c>
      <c r="E27" t="s">
        <v>172</v>
      </c>
      <c r="F27" t="str">
        <f t="shared" si="0"/>
        <v>decls[24],</v>
      </c>
    </row>
    <row r="28" spans="1:6" x14ac:dyDescent="0.15">
      <c r="A28">
        <v>26</v>
      </c>
      <c r="B28" t="s">
        <v>25</v>
      </c>
      <c r="C28" t="str">
        <f>VLOOKUP(B28,字段对应表!A:C,2,0)&amp;" "&amp;VLOOKUP(B28,字段对应表!A:C,3,0)&amp;","</f>
        <v>接收日期 datetime,</v>
      </c>
      <c r="D28" t="str">
        <f>VLOOKUP(B28,字段对应表!A:C,2,0)&amp;","</f>
        <v>接收日期,</v>
      </c>
      <c r="E28" t="s">
        <v>172</v>
      </c>
      <c r="F28" t="str">
        <f t="shared" si="0"/>
        <v>decls[25],</v>
      </c>
    </row>
    <row r="29" spans="1:6" x14ac:dyDescent="0.15">
      <c r="A29">
        <v>27</v>
      </c>
      <c r="B29" t="s">
        <v>26</v>
      </c>
      <c r="C29" t="str">
        <f>VLOOKUP(B29,字段对应表!A:C,2,0)&amp;" "&amp;VLOOKUP(B29,字段对应表!A:C,3,0)&amp;","</f>
        <v>检验检疫机构代码 VARCHAR(8),</v>
      </c>
      <c r="D29" t="str">
        <f>VLOOKUP(B29,字段对应表!A:C,2,0)&amp;","</f>
        <v>检验检疫机构代码,</v>
      </c>
      <c r="E29" t="s">
        <v>172</v>
      </c>
      <c r="F29" t="str">
        <f t="shared" si="0"/>
        <v>decls[26],</v>
      </c>
    </row>
    <row r="30" spans="1:6" x14ac:dyDescent="0.15">
      <c r="A30">
        <v>28</v>
      </c>
      <c r="B30" t="s">
        <v>27</v>
      </c>
      <c r="C30" t="str">
        <f>VLOOKUP(B30,字段对应表!A:C,2,0)&amp;" "&amp;VLOOKUP(B30,字段对应表!A:C,3,0)&amp;","</f>
        <v>HS编码 VARCHAR(12),</v>
      </c>
      <c r="D30" t="str">
        <f>VLOOKUP(B30,字段对应表!A:C,2,0)&amp;","</f>
        <v>HS编码,</v>
      </c>
      <c r="E30" t="s">
        <v>172</v>
      </c>
      <c r="F30" t="str">
        <f t="shared" si="0"/>
        <v>decls[27],</v>
      </c>
    </row>
    <row r="31" spans="1:6" x14ac:dyDescent="0.15">
      <c r="A31">
        <v>29</v>
      </c>
      <c r="B31" t="s">
        <v>28</v>
      </c>
      <c r="C31" t="str">
        <f>VLOOKUP(B31,字段对应表!A:C,2,0)&amp;" "&amp;VLOOKUP(B31,字段对应表!A:C,3,0)&amp;","</f>
        <v>是否法检 VARCHAR(1),</v>
      </c>
      <c r="D31" t="str">
        <f>VLOOKUP(B31,字段对应表!A:C,2,0)&amp;","</f>
        <v>是否法检,</v>
      </c>
      <c r="E31" t="s">
        <v>172</v>
      </c>
      <c r="F31" t="str">
        <f t="shared" si="0"/>
        <v>decls[28],</v>
      </c>
    </row>
    <row r="32" spans="1:6" x14ac:dyDescent="0.15">
      <c r="A32">
        <v>30</v>
      </c>
      <c r="B32" t="s">
        <v>29</v>
      </c>
      <c r="C32" t="str">
        <f>VLOOKUP(B32,字段对应表!A:C,2,0)&amp;" "&amp;VLOOKUP(B32,字段对应表!A:C,3,0)&amp;","</f>
        <v>HS数重量 float,</v>
      </c>
      <c r="D32" t="str">
        <f>VLOOKUP(B32,字段对应表!A:C,2,0)&amp;","</f>
        <v>HS数重量,</v>
      </c>
      <c r="E32" t="s">
        <v>172</v>
      </c>
      <c r="F32" t="str">
        <f t="shared" si="0"/>
        <v>decls[29],</v>
      </c>
    </row>
    <row r="33" spans="1:6" x14ac:dyDescent="0.15">
      <c r="A33">
        <v>31</v>
      </c>
      <c r="B33" t="s">
        <v>30</v>
      </c>
      <c r="C33" t="str">
        <f>VLOOKUP(B33,字段对应表!A:C,2,0)&amp;" "&amp;VLOOKUP(B33,字段对应表!A:C,3,0)&amp;","</f>
        <v>HS计量单位 VARCHAR(4),</v>
      </c>
      <c r="D33" t="str">
        <f>VLOOKUP(B33,字段对应表!A:C,2,0)&amp;","</f>
        <v>HS计量单位,</v>
      </c>
      <c r="E33" t="s">
        <v>172</v>
      </c>
      <c r="F33" t="str">
        <f t="shared" si="0"/>
        <v>decls[30],</v>
      </c>
    </row>
    <row r="34" spans="1:6" x14ac:dyDescent="0.15">
      <c r="A34">
        <v>32</v>
      </c>
      <c r="B34" t="s">
        <v>31</v>
      </c>
      <c r="C34" t="str">
        <f>VLOOKUP(B34,字段对应表!A:C,2,0)&amp;" "&amp;VLOOKUP(B34,字段对应表!A:C,3,0)&amp;","</f>
        <v>商品统计分类代码 VARCHAR(12),</v>
      </c>
      <c r="D34" t="str">
        <f>VLOOKUP(B34,字段对应表!A:C,2,0)&amp;","</f>
        <v>商品统计分类代码,</v>
      </c>
      <c r="E34" t="s">
        <v>172</v>
      </c>
      <c r="F34" t="str">
        <f t="shared" si="0"/>
        <v>decls[31],</v>
      </c>
    </row>
    <row r="35" spans="1:6" x14ac:dyDescent="0.15">
      <c r="A35">
        <v>33</v>
      </c>
      <c r="B35" t="s">
        <v>32</v>
      </c>
      <c r="C35" t="str">
        <f>VLOOKUP(B35,字段对应表!A:C,2,0)&amp;" "&amp;VLOOKUP(B35,字段对应表!A:C,3,0)&amp;","</f>
        <v>商品统计数重量 float,</v>
      </c>
      <c r="D35" t="str">
        <f>VLOOKUP(B35,字段对应表!A:C,2,0)&amp;","</f>
        <v>商品统计数重量,</v>
      </c>
      <c r="E35" t="s">
        <v>172</v>
      </c>
      <c r="F35" t="str">
        <f t="shared" si="0"/>
        <v>decls[32],</v>
      </c>
    </row>
    <row r="36" spans="1:6" x14ac:dyDescent="0.15">
      <c r="A36">
        <v>34</v>
      </c>
      <c r="B36" t="s">
        <v>33</v>
      </c>
      <c r="C36" t="str">
        <f>VLOOKUP(B36,字段对应表!A:C,2,0)&amp;" "&amp;VLOOKUP(B36,字段对应表!A:C,3,0)&amp;","</f>
        <v>商品统计单位代码 VARCHAR(4),</v>
      </c>
      <c r="D36" t="str">
        <f>VLOOKUP(B36,字段对应表!A:C,2,0)&amp;","</f>
        <v>商品统计单位代码,</v>
      </c>
      <c r="E36" t="s">
        <v>172</v>
      </c>
      <c r="F36" t="str">
        <f t="shared" si="0"/>
        <v>decls[33],</v>
      </c>
    </row>
    <row r="37" spans="1:6" x14ac:dyDescent="0.15">
      <c r="A37">
        <v>35</v>
      </c>
      <c r="B37" t="s">
        <v>34</v>
      </c>
      <c r="C37" t="str">
        <f>VLOOKUP(B37,字段对应表!A:C,2,0)&amp;" "&amp;VLOOKUP(B37,字段对应表!A:C,3,0)&amp;","</f>
        <v>产地代码 VARCHAR(8),</v>
      </c>
      <c r="D37" t="str">
        <f>VLOOKUP(B37,字段对应表!A:C,2,0)&amp;","</f>
        <v>产地代码,</v>
      </c>
      <c r="E37" t="s">
        <v>172</v>
      </c>
      <c r="F37" t="str">
        <f t="shared" si="0"/>
        <v>decls[34],</v>
      </c>
    </row>
    <row r="38" spans="1:6" x14ac:dyDescent="0.15">
      <c r="A38">
        <v>36</v>
      </c>
      <c r="B38" t="s">
        <v>35</v>
      </c>
      <c r="C38" t="str">
        <f>VLOOKUP(B38,字段对应表!A:C,2,0)&amp;" "&amp;VLOOKUP(B38,字段对应表!A:C,3,0)&amp;","</f>
        <v>包装种类代码 VARCHAR(4),</v>
      </c>
      <c r="D38" t="str">
        <f>VLOOKUP(B38,字段对应表!A:C,2,0)&amp;","</f>
        <v>包装种类代码,</v>
      </c>
      <c r="E38" t="s">
        <v>172</v>
      </c>
      <c r="F38" t="str">
        <f t="shared" si="0"/>
        <v>decls[35],</v>
      </c>
    </row>
    <row r="39" spans="1:6" x14ac:dyDescent="0.15">
      <c r="A39">
        <v>37</v>
      </c>
      <c r="B39" t="s">
        <v>36</v>
      </c>
      <c r="C39" t="str">
        <f>VLOOKUP(B39,字段对应表!A:C,2,0)&amp;" "&amp;VLOOKUP(B39,字段对应表!A:C,3,0)&amp;","</f>
        <v>包装件数 float,</v>
      </c>
      <c r="D39" t="str">
        <f>VLOOKUP(B39,字段对应表!A:C,2,0)&amp;","</f>
        <v>包装件数,</v>
      </c>
      <c r="E39" t="s">
        <v>172</v>
      </c>
      <c r="F39" t="str">
        <f t="shared" si="0"/>
        <v>decls[36],</v>
      </c>
    </row>
    <row r="40" spans="1:6" x14ac:dyDescent="0.15">
      <c r="A40">
        <v>38</v>
      </c>
      <c r="B40" t="s">
        <v>37</v>
      </c>
      <c r="C40" t="str">
        <f>VLOOKUP(B40,字段对应表!A:C,2,0)&amp;" "&amp;VLOOKUP(B40,字段对应表!A:C,3,0)&amp;","</f>
        <v>货值美元 float,</v>
      </c>
      <c r="D40" t="str">
        <f>VLOOKUP(B40,字段对应表!A:C,2,0)&amp;","</f>
        <v>货值美元,</v>
      </c>
      <c r="E40" t="s">
        <v>172</v>
      </c>
      <c r="F40" t="str">
        <f t="shared" si="0"/>
        <v>decls[37],</v>
      </c>
    </row>
    <row r="41" spans="1:6" x14ac:dyDescent="0.15">
      <c r="A41">
        <v>39</v>
      </c>
      <c r="B41" t="s">
        <v>38</v>
      </c>
      <c r="C41" t="str">
        <f>VLOOKUP(B41,字段对应表!A:C,2,0)&amp;" "&amp;VLOOKUP(B41,字段对应表!A:C,3,0)&amp;","</f>
        <v>检验检疫项目代码 VARCHAR(50),</v>
      </c>
      <c r="D41" t="str">
        <f>VLOOKUP(B41,字段对应表!A:C,2,0)&amp;","</f>
        <v>检验检疫项目代码,</v>
      </c>
      <c r="E41" t="s">
        <v>172</v>
      </c>
      <c r="F41" t="str">
        <f t="shared" si="0"/>
        <v>decls[38],</v>
      </c>
    </row>
    <row r="42" spans="1:6" x14ac:dyDescent="0.15">
      <c r="A42">
        <v>40</v>
      </c>
      <c r="B42" t="s">
        <v>39</v>
      </c>
      <c r="C42" t="str">
        <f>VLOOKUP(B42,字段对应表!A:C,2,0)&amp;" "&amp;VLOOKUP(B42,字段对应表!A:C,3,0)&amp;","</f>
        <v>检验检疫不合格内容代码 VARCHAR(50),</v>
      </c>
      <c r="D42" t="str">
        <f>VLOOKUP(B42,字段对应表!A:C,2,0)&amp;","</f>
        <v>检验检疫不合格内容代码,</v>
      </c>
      <c r="E42" t="s">
        <v>172</v>
      </c>
      <c r="F42" t="str">
        <f t="shared" si="0"/>
        <v>decls[39],</v>
      </c>
    </row>
    <row r="43" spans="1:6" x14ac:dyDescent="0.15">
      <c r="A43">
        <v>41</v>
      </c>
      <c r="B43" t="s">
        <v>40</v>
      </c>
      <c r="C43" t="str">
        <f>VLOOKUP(B43,字段对应表!A:C,2,0)&amp;" "&amp;VLOOKUP(B43,字段对应表!A:C,3,0)&amp;","</f>
        <v>不合格数重量 float,</v>
      </c>
      <c r="D43" t="str">
        <f>VLOOKUP(B43,字段对应表!A:C,2,0)&amp;","</f>
        <v>不合格数重量,</v>
      </c>
      <c r="E43" t="s">
        <v>172</v>
      </c>
      <c r="F43" t="str">
        <f t="shared" si="0"/>
        <v>decls[40],</v>
      </c>
    </row>
    <row r="44" spans="1:6" x14ac:dyDescent="0.15">
      <c r="A44">
        <v>42</v>
      </c>
      <c r="B44" t="s">
        <v>41</v>
      </c>
      <c r="C44" t="str">
        <f>VLOOKUP(B44,字段对应表!A:C,2,0)&amp;" "&amp;VLOOKUP(B44,字段对应表!A:C,3,0)&amp;","</f>
        <v>不合格金额美元 float,</v>
      </c>
      <c r="D44" t="str">
        <f>VLOOKUP(B44,字段对应表!A:C,2,0)&amp;","</f>
        <v>不合格金额美元,</v>
      </c>
      <c r="E44" t="s">
        <v>172</v>
      </c>
      <c r="F44" t="str">
        <f t="shared" si="0"/>
        <v>decls[41],</v>
      </c>
    </row>
    <row r="45" spans="1:6" x14ac:dyDescent="0.15">
      <c r="A45">
        <v>43</v>
      </c>
      <c r="B45" t="s">
        <v>42</v>
      </c>
      <c r="C45" t="str">
        <f>VLOOKUP(B45,字段对应表!A:C,2,0)&amp;" "&amp;VLOOKUP(B45,字段对应表!A:C,3,0)&amp;","</f>
        <v>检验不合格原因代码 VARCHAR(4),</v>
      </c>
      <c r="D45" t="str">
        <f>VLOOKUP(B45,字段对应表!A:C,2,0)&amp;","</f>
        <v>检验不合格原因代码,</v>
      </c>
      <c r="E45" t="s">
        <v>172</v>
      </c>
      <c r="F45" t="str">
        <f t="shared" si="0"/>
        <v>decls[42],</v>
      </c>
    </row>
    <row r="46" spans="1:6" x14ac:dyDescent="0.15">
      <c r="A46">
        <v>44</v>
      </c>
      <c r="B46" t="s">
        <v>43</v>
      </c>
      <c r="C46" t="str">
        <f>VLOOKUP(B46,字段对应表!A:C,2,0)&amp;" "&amp;VLOOKUP(B46,字段对应表!A:C,3,0)&amp;","</f>
        <v>检验不合格处理代码 VARCHAR(4),</v>
      </c>
      <c r="D46" t="str">
        <f>VLOOKUP(B46,字段对应表!A:C,2,0)&amp;","</f>
        <v>检验不合格处理代码,</v>
      </c>
      <c r="E46" t="s">
        <v>172</v>
      </c>
      <c r="F46" t="str">
        <f t="shared" si="0"/>
        <v>decls[43],</v>
      </c>
    </row>
    <row r="47" spans="1:6" x14ac:dyDescent="0.15">
      <c r="A47">
        <v>45</v>
      </c>
      <c r="B47" t="s">
        <v>44</v>
      </c>
      <c r="C47" t="str">
        <f>VLOOKUP(B47,字段对应表!A:C,2,0)&amp;" "&amp;VLOOKUP(B47,字段对应表!A:C,3,0)&amp;","</f>
        <v>检疫不合格原因代码 VARCHAR(4),</v>
      </c>
      <c r="D47" t="str">
        <f>VLOOKUP(B47,字段对应表!A:C,2,0)&amp;","</f>
        <v>检疫不合格原因代码,</v>
      </c>
      <c r="E47" t="s">
        <v>172</v>
      </c>
      <c r="F47" t="str">
        <f t="shared" si="0"/>
        <v>decls[44],</v>
      </c>
    </row>
    <row r="48" spans="1:6" x14ac:dyDescent="0.15">
      <c r="A48">
        <v>46</v>
      </c>
      <c r="B48" t="s">
        <v>45</v>
      </c>
      <c r="C48" t="str">
        <f>VLOOKUP(B48,字段对应表!A:C,2,0)&amp;" "&amp;VLOOKUP(B48,字段对应表!A:C,3,0)&amp;","</f>
        <v>检疫处理方法代码 VARCHAR(4),</v>
      </c>
      <c r="D48" t="str">
        <f>VLOOKUP(B48,字段对应表!A:C,2,0)&amp;","</f>
        <v>检疫处理方法代码,</v>
      </c>
      <c r="E48" t="s">
        <v>172</v>
      </c>
      <c r="F48" t="str">
        <f t="shared" si="0"/>
        <v>decls[45],</v>
      </c>
    </row>
    <row r="49" spans="1:6" x14ac:dyDescent="0.15">
      <c r="A49">
        <v>47</v>
      </c>
      <c r="B49" t="s">
        <v>46</v>
      </c>
      <c r="C49" t="str">
        <f>VLOOKUP(B49,字段对应表!A:C,2,0)&amp;" "&amp;VLOOKUP(B49,字段对应表!A:C,3,0)&amp;","</f>
        <v>检疫具体处理方法代码 VARCHAR(4),</v>
      </c>
      <c r="D49" t="str">
        <f>VLOOKUP(B49,字段对应表!A:C,2,0)&amp;","</f>
        <v>检疫具体处理方法代码,</v>
      </c>
      <c r="E49" t="s">
        <v>172</v>
      </c>
      <c r="F49" t="str">
        <f t="shared" si="0"/>
        <v>decls[46],</v>
      </c>
    </row>
    <row r="50" spans="1:6" x14ac:dyDescent="0.15">
      <c r="A50">
        <v>48</v>
      </c>
      <c r="B50" t="s">
        <v>47</v>
      </c>
      <c r="C50" t="str">
        <f>VLOOKUP(B50,字段对应表!A:C,2,0)&amp;" "&amp;VLOOKUP(B50,字段对应表!A:C,3,0)&amp;","</f>
        <v>检疫处理机构代码 VARCHAR(8),</v>
      </c>
      <c r="D50" t="str">
        <f>VLOOKUP(B50,字段对应表!A:C,2,0)&amp;","</f>
        <v>检疫处理机构代码,</v>
      </c>
      <c r="E50" t="s">
        <v>172</v>
      </c>
      <c r="F50" t="str">
        <f t="shared" si="0"/>
        <v>decls[47],</v>
      </c>
    </row>
    <row r="51" spans="1:6" x14ac:dyDescent="0.15">
      <c r="A51">
        <v>49</v>
      </c>
      <c r="B51" t="s">
        <v>48</v>
      </c>
      <c r="C51" t="str">
        <f>VLOOKUP(B51,字段对应表!A:C,2,0)&amp;" "&amp;VLOOKUP(B51,字段对应表!A:C,3,0)&amp;","</f>
        <v>检疫处理部门代码 VARCHAR(4),</v>
      </c>
      <c r="D51" t="str">
        <f>VLOOKUP(B51,字段对应表!A:C,2,0)&amp;","</f>
        <v>检疫处理部门代码,</v>
      </c>
      <c r="E51" t="s">
        <v>172</v>
      </c>
      <c r="F51" t="str">
        <f t="shared" si="0"/>
        <v>decls[48],</v>
      </c>
    </row>
    <row r="52" spans="1:6" x14ac:dyDescent="0.15">
      <c r="A52">
        <v>50</v>
      </c>
      <c r="B52" t="s">
        <v>49</v>
      </c>
      <c r="C52" t="str">
        <f>VLOOKUP(B52,字段对应表!A:C,2,0)&amp;" "&amp;VLOOKUP(B52,字段对应表!A:C,3,0)&amp;","</f>
        <v>货物名称 VARCHAR(50),</v>
      </c>
      <c r="D52" t="str">
        <f>VLOOKUP(B52,字段对应表!A:C,2,0)&amp;","</f>
        <v>货物名称,</v>
      </c>
      <c r="E52" t="s">
        <v>172</v>
      </c>
      <c r="F52" t="str">
        <f t="shared" si="0"/>
        <v>decls[49],</v>
      </c>
    </row>
    <row r="53" spans="1:6" x14ac:dyDescent="0.15">
      <c r="A53">
        <v>51</v>
      </c>
      <c r="B53" t="s">
        <v>50</v>
      </c>
      <c r="C53" t="str">
        <f>VLOOKUP(B53,字段对应表!A:C,2,0)&amp;" "&amp;VLOOKUP(B53,字段对应表!A:C,3,0)&amp;","</f>
        <v>是否危险品 VARCHAR(1),</v>
      </c>
      <c r="D53" t="str">
        <f>VLOOKUP(B53,字段对应表!A:C,2,0)&amp;","</f>
        <v>是否危险品,</v>
      </c>
      <c r="E53" t="s">
        <v>172</v>
      </c>
      <c r="F53" t="str">
        <f t="shared" si="0"/>
        <v>decls[50],</v>
      </c>
    </row>
    <row r="54" spans="1:6" x14ac:dyDescent="0.15">
      <c r="A54">
        <v>52</v>
      </c>
      <c r="B54" t="s">
        <v>51</v>
      </c>
      <c r="C54" t="str">
        <f>VLOOKUP(B54,字段对应表!A:C,2,0)&amp;" "&amp;VLOOKUP(B54,字段对应表!A:C,3,0)&amp;","</f>
        <v>是否出境重点商品 VARCHAR(1),</v>
      </c>
      <c r="D54" t="str">
        <f>VLOOKUP(B54,字段对应表!A:C,2,0)&amp;","</f>
        <v>是否出境重点商品,</v>
      </c>
      <c r="E54" t="s">
        <v>172</v>
      </c>
      <c r="F54" t="str">
        <f t="shared" si="0"/>
        <v>decls[51],</v>
      </c>
    </row>
    <row r="55" spans="1:6" x14ac:dyDescent="0.15">
      <c r="A55">
        <v>53</v>
      </c>
      <c r="B55" t="s">
        <v>52</v>
      </c>
      <c r="C55" t="str">
        <f>VLOOKUP(B55,字段对应表!A:C,2,0)&amp;" "&amp;VLOOKUP(B55,字段对应表!A:C,3,0)&amp;","</f>
        <v>是否出境大宗商品 VARCHAR(1),</v>
      </c>
      <c r="D55" t="str">
        <f>VLOOKUP(B55,字段对应表!A:C,2,0)&amp;","</f>
        <v>是否出境大宗商品,</v>
      </c>
      <c r="E55" t="s">
        <v>172</v>
      </c>
      <c r="F55" t="str">
        <f t="shared" si="0"/>
        <v>decls[52],</v>
      </c>
    </row>
    <row r="56" spans="1:6" x14ac:dyDescent="0.15">
      <c r="A56">
        <v>54</v>
      </c>
      <c r="B56" t="s">
        <v>53</v>
      </c>
      <c r="C56" t="str">
        <f>VLOOKUP(B56,字段对应表!A:C,2,0)&amp;" "&amp;VLOOKUP(B56,字段对应表!A:C,3,0)&amp;","</f>
        <v>是否需要出境许可证 VARCHAR(1),</v>
      </c>
      <c r="D56" t="str">
        <f>VLOOKUP(B56,字段对应表!A:C,2,0)&amp;","</f>
        <v>是否需要出境许可证,</v>
      </c>
      <c r="E56" t="s">
        <v>172</v>
      </c>
      <c r="F56" t="str">
        <f t="shared" si="0"/>
        <v>decls[53],</v>
      </c>
    </row>
    <row r="57" spans="1:6" x14ac:dyDescent="0.15">
      <c r="A57">
        <v>55</v>
      </c>
      <c r="B57" t="s">
        <v>54</v>
      </c>
      <c r="C57" t="str">
        <f>VLOOKUP(B57,字段对应表!A:C,2,0)&amp;" "&amp;VLOOKUP(B57,字段对应表!A:C,3,0)&amp;","</f>
        <v>民用品标志 VARCHAR(1),</v>
      </c>
      <c r="D57" t="str">
        <f>VLOOKUP(B57,字段对应表!A:C,2,0)&amp;","</f>
        <v>民用品标志,</v>
      </c>
      <c r="E57" t="s">
        <v>172</v>
      </c>
      <c r="F57" t="str">
        <f t="shared" si="0"/>
        <v>decls[54],</v>
      </c>
    </row>
    <row r="58" spans="1:6" x14ac:dyDescent="0.15">
      <c r="A58">
        <v>56</v>
      </c>
      <c r="B58" t="s">
        <v>55</v>
      </c>
      <c r="C58" t="str">
        <f>VLOOKUP(B58,字段对应表!A:C,2,0)&amp;" "&amp;VLOOKUP(B58,字段对应表!A:C,3,0)&amp;","</f>
        <v>检验监管条件 VARCHAR(20),</v>
      </c>
      <c r="D58" t="str">
        <f>VLOOKUP(B58,字段对应表!A:C,2,0)&amp;","</f>
        <v>检验监管条件,</v>
      </c>
      <c r="E58" t="s">
        <v>172</v>
      </c>
      <c r="F58" t="str">
        <f t="shared" si="0"/>
        <v>decls[55],</v>
      </c>
    </row>
    <row r="59" spans="1:6" x14ac:dyDescent="0.15">
      <c r="A59">
        <v>57</v>
      </c>
      <c r="B59" t="s">
        <v>56</v>
      </c>
      <c r="C59" t="str">
        <f>VLOOKUP(B59,字段对应表!A:C,2,0)&amp;" "&amp;VLOOKUP(B59,字段对应表!A:C,3,0)&amp;","</f>
        <v>area_sta_bunc VARCHAR(50),</v>
      </c>
      <c r="D59" t="str">
        <f>VLOOKUP(B59,字段对应表!A:C,2,0)&amp;","</f>
        <v>area_sta_bunc,</v>
      </c>
      <c r="E59" t="s">
        <v>172</v>
      </c>
      <c r="F59" t="str">
        <f t="shared" si="0"/>
        <v>decls[56],</v>
      </c>
    </row>
    <row r="60" spans="1:6" x14ac:dyDescent="0.15">
      <c r="A60">
        <v>58</v>
      </c>
      <c r="B60" t="s">
        <v>57</v>
      </c>
      <c r="C60" t="str">
        <f>VLOOKUP(B60,字段对应表!A:C,2,0)&amp;" "&amp;VLOOKUP(B60,字段对应表!A:C,3,0)&amp;","</f>
        <v>施检科室代码 VARCHAR(12),</v>
      </c>
      <c r="D60" t="str">
        <f>VLOOKUP(B60,字段对应表!A:C,2,0)&amp;","</f>
        <v>施检科室代码,</v>
      </c>
      <c r="E60" t="s">
        <v>172</v>
      </c>
      <c r="F60" t="str">
        <f t="shared" si="0"/>
        <v>decls[57],</v>
      </c>
    </row>
    <row r="61" spans="1:6" x14ac:dyDescent="0.15">
      <c r="A61">
        <v>59</v>
      </c>
      <c r="B61" t="s">
        <v>58</v>
      </c>
      <c r="C61" t="str">
        <f>VLOOKUP(B61,字段对应表!A:C,2,0)&amp;" "&amp;VLOOKUP(B61,字段对应表!A:C,3,0)&amp;","</f>
        <v>生产企业代码 VARCHAR(10),</v>
      </c>
      <c r="D61" t="str">
        <f>VLOOKUP(B61,字段对应表!A:C,2,0)&amp;","</f>
        <v>生产企业代码,</v>
      </c>
      <c r="E61" t="s">
        <v>172</v>
      </c>
      <c r="F61" t="str">
        <f t="shared" si="0"/>
        <v>decls[58],</v>
      </c>
    </row>
    <row r="62" spans="1:6" x14ac:dyDescent="0.15">
      <c r="A62">
        <v>60</v>
      </c>
      <c r="B62" t="s">
        <v>59</v>
      </c>
      <c r="C62" t="str">
        <f>VLOOKUP(B62,字段对应表!A:C,2,0)&amp;" "&amp;VLOOKUP(B62,字段对应表!A:C,3,0)&amp;","</f>
        <v>检验监管模式代码 VARCHAR(4),</v>
      </c>
      <c r="D62" t="str">
        <f>VLOOKUP(B62,字段对应表!A:C,2,0)&amp;","</f>
        <v>检验监管模式代码,</v>
      </c>
      <c r="E62" t="s">
        <v>172</v>
      </c>
      <c r="F62" t="str">
        <f t="shared" si="0"/>
        <v>decls[59],</v>
      </c>
    </row>
    <row r="63" spans="1:6" x14ac:dyDescent="0.15">
      <c r="A63">
        <v>61</v>
      </c>
      <c r="B63" t="s">
        <v>60</v>
      </c>
      <c r="C63" t="str">
        <f>VLOOKUP(B63,字段对应表!A:C,2,0)&amp;" "&amp;VLOOKUP(B63,字段对应表!A:C,3,0)&amp;";''')"</f>
        <v>检毕日期 datetime;''')</v>
      </c>
      <c r="D63" t="str">
        <f>VLOOKUP(B63,字段对应表!A:C,2,0)&amp;")"</f>
        <v>检毕日期)</v>
      </c>
      <c r="E63" t="s">
        <v>174</v>
      </c>
      <c r="F63" t="str">
        <f>"decls["&amp;A63-1&amp;"]))"</f>
        <v>decls[60]))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A36" sqref="A36"/>
    </sheetView>
  </sheetViews>
  <sheetFormatPr defaultRowHeight="13.5" x14ac:dyDescent="0.15"/>
  <cols>
    <col min="1" max="1" width="3.5" bestFit="1" customWidth="1"/>
    <col min="2" max="2" width="28.25" bestFit="1" customWidth="1"/>
    <col min="3" max="3" width="37.875" bestFit="1" customWidth="1"/>
    <col min="4" max="4" width="35.125" bestFit="1" customWidth="1"/>
    <col min="6" max="6" width="11.625" bestFit="1" customWidth="1"/>
  </cols>
  <sheetData>
    <row r="1" spans="1:6" x14ac:dyDescent="0.15">
      <c r="C1" t="s">
        <v>168</v>
      </c>
    </row>
    <row r="2" spans="1:6" x14ac:dyDescent="0.15">
      <c r="C2" t="s">
        <v>165</v>
      </c>
      <c r="D2" s="2" t="s">
        <v>250</v>
      </c>
      <c r="E2" t="s">
        <v>175</v>
      </c>
      <c r="F2" t="s">
        <v>176</v>
      </c>
    </row>
    <row r="3" spans="1:6" x14ac:dyDescent="0.15">
      <c r="A3">
        <v>1</v>
      </c>
      <c r="B3" t="s">
        <v>0</v>
      </c>
      <c r="C3" t="str">
        <f>VLOOKUP(B3,字段对应表!A:C,2,0)&amp;" "&amp;VLOOKUP(B3,字段对应表!A:C,3,0)&amp;","</f>
        <v>报检号 VARCHAR(20),</v>
      </c>
      <c r="D3" t="str">
        <f>VLOOKUP(B3,字段对应表!A:C,2,0)&amp;","</f>
        <v>报检号,</v>
      </c>
      <c r="E3" t="s">
        <v>172</v>
      </c>
      <c r="F3" t="str">
        <f>"decls["&amp;A3-1&amp;"],"</f>
        <v>decls[0],</v>
      </c>
    </row>
    <row r="4" spans="1:6" x14ac:dyDescent="0.15">
      <c r="A4">
        <v>2</v>
      </c>
      <c r="B4" t="s">
        <v>1</v>
      </c>
      <c r="C4" t="str">
        <f>VLOOKUP(B4,字段对应表!A:C,2,0)&amp;" "&amp;VLOOKUP(B4,字段对应表!A:C,3,0)&amp;","</f>
        <v>报检类别代码 VARCHAR(4),</v>
      </c>
      <c r="D4" t="str">
        <f>VLOOKUP(B4,字段对应表!A:C,2,0)&amp;","</f>
        <v>报检类别代码,</v>
      </c>
      <c r="E4" t="s">
        <v>172</v>
      </c>
      <c r="F4" t="str">
        <f t="shared" ref="F4:F64" si="0">"decls["&amp;A4-1&amp;"],"</f>
        <v>decls[1],</v>
      </c>
    </row>
    <row r="5" spans="1:6" x14ac:dyDescent="0.15">
      <c r="A5">
        <v>3</v>
      </c>
      <c r="B5" t="s">
        <v>2</v>
      </c>
      <c r="C5" t="str">
        <f>VLOOKUP(B5,字段对应表!A:C,2,0)&amp;" "&amp;VLOOKUP(B5,字段对应表!A:C,3,0)&amp;","</f>
        <v>报检单位注册号 VARCHAR(10),</v>
      </c>
      <c r="D5" t="str">
        <f>VLOOKUP(B5,字段对应表!A:C,2,0)&amp;","</f>
        <v>报检单位注册号,</v>
      </c>
      <c r="E5" t="s">
        <v>172</v>
      </c>
      <c r="F5" t="str">
        <f t="shared" si="0"/>
        <v>decls[2],</v>
      </c>
    </row>
    <row r="6" spans="1:6" x14ac:dyDescent="0.15">
      <c r="A6">
        <v>4</v>
      </c>
      <c r="B6" t="s">
        <v>3</v>
      </c>
      <c r="C6" t="str">
        <f>VLOOKUP(B6,字段对应表!A:C,2,0)&amp;" "&amp;VLOOKUP(B6,字段对应表!A:C,3,0)&amp;","</f>
        <v>发货人代码 VARCHAR(10),</v>
      </c>
      <c r="D6" t="str">
        <f>VLOOKUP(B6,字段对应表!A:C,2,0)&amp;","</f>
        <v>发货人代码,</v>
      </c>
      <c r="E6" t="s">
        <v>172</v>
      </c>
      <c r="F6" t="str">
        <f t="shared" si="0"/>
        <v>decls[3],</v>
      </c>
    </row>
    <row r="7" spans="1:6" x14ac:dyDescent="0.15">
      <c r="A7">
        <v>5</v>
      </c>
      <c r="B7" t="s">
        <v>4</v>
      </c>
      <c r="C7" t="str">
        <f>VLOOKUP(B7,字段对应表!A:C,2,0)&amp;" "&amp;VLOOKUP(B7,字段对应表!A:C,3,0)&amp;","</f>
        <v>企业性质代码 VARCHAR(4),</v>
      </c>
      <c r="D7" t="str">
        <f>VLOOKUP(B7,字段对应表!A:C,2,0)&amp;","</f>
        <v>企业性质代码,</v>
      </c>
      <c r="E7" t="s">
        <v>172</v>
      </c>
      <c r="F7" t="str">
        <f t="shared" si="0"/>
        <v>decls[4],</v>
      </c>
    </row>
    <row r="8" spans="1:6" x14ac:dyDescent="0.15">
      <c r="A8">
        <v>6</v>
      </c>
      <c r="B8" t="s">
        <v>5</v>
      </c>
      <c r="C8" t="str">
        <f>VLOOKUP(B8,字段对应表!A:C,2,0)&amp;" "&amp;VLOOKUP(B8,字段对应表!A:C,3,0)&amp;","</f>
        <v>行政区划代码 VARCHAR(8),</v>
      </c>
      <c r="D8" t="str">
        <f>VLOOKUP(B8,字段对应表!A:C,2,0)&amp;","</f>
        <v>行政区划代码,</v>
      </c>
      <c r="E8" t="s">
        <v>172</v>
      </c>
      <c r="F8" t="str">
        <f t="shared" si="0"/>
        <v>decls[5],</v>
      </c>
    </row>
    <row r="9" spans="1:6" x14ac:dyDescent="0.15">
      <c r="A9">
        <v>7</v>
      </c>
      <c r="B9" t="s">
        <v>6</v>
      </c>
      <c r="C9" t="str">
        <f>VLOOKUP(B9,字段对应表!A:C,2,0)&amp;" "&amp;VLOOKUP(B9,字段对应表!A:C,3,0)&amp;","</f>
        <v>海关注册代码 VARCHAR(10),</v>
      </c>
      <c r="D9" t="str">
        <f>VLOOKUP(B9,字段对应表!A:C,2,0)&amp;","</f>
        <v>海关注册代码,</v>
      </c>
      <c r="E9" t="s">
        <v>172</v>
      </c>
      <c r="F9" t="str">
        <f t="shared" si="0"/>
        <v>decls[6],</v>
      </c>
    </row>
    <row r="10" spans="1:6" x14ac:dyDescent="0.15">
      <c r="A10">
        <v>8</v>
      </c>
      <c r="B10" t="s">
        <v>7</v>
      </c>
      <c r="C10" t="str">
        <f>VLOOKUP(B10,字段对应表!A:C,2,0)&amp;" "&amp;VLOOKUP(B10,字段对应表!A:C,3,0)&amp;","</f>
        <v>运输方式代码 VARCHAR(4),</v>
      </c>
      <c r="D10" t="str">
        <f>VLOOKUP(B10,字段对应表!A:C,2,0)&amp;","</f>
        <v>运输方式代码,</v>
      </c>
      <c r="E10" t="s">
        <v>172</v>
      </c>
      <c r="F10" t="str">
        <f t="shared" si="0"/>
        <v>decls[7],</v>
      </c>
    </row>
    <row r="11" spans="1:6" x14ac:dyDescent="0.15">
      <c r="A11">
        <v>9</v>
      </c>
      <c r="B11" t="s">
        <v>8</v>
      </c>
      <c r="C11" t="str">
        <f>VLOOKUP(B11,字段对应表!A:C,2,0)&amp;" "&amp;VLOOKUP(B11,字段对应表!A:C,3,0)&amp;","</f>
        <v>贸易方式代码 VARCHAR(4),</v>
      </c>
      <c r="D11" t="str">
        <f>VLOOKUP(B11,字段对应表!A:C,2,0)&amp;","</f>
        <v>贸易方式代码,</v>
      </c>
      <c r="E11" t="s">
        <v>172</v>
      </c>
      <c r="F11" t="str">
        <f t="shared" si="0"/>
        <v>decls[8],</v>
      </c>
    </row>
    <row r="12" spans="1:6" x14ac:dyDescent="0.15">
      <c r="A12">
        <v>10</v>
      </c>
      <c r="B12" t="s">
        <v>9</v>
      </c>
      <c r="C12" t="str">
        <f>VLOOKUP(B12,字段对应表!A:C,2,0)&amp;" "&amp;VLOOKUP(B12,字段对应表!A:C,3,0)&amp;","</f>
        <v>启运口岸代码 VARCHAR(8),</v>
      </c>
      <c r="D12" t="str">
        <f>VLOOKUP(B12,字段对应表!A:C,2,0)&amp;","</f>
        <v>启运口岸代码,</v>
      </c>
      <c r="E12" t="s">
        <v>172</v>
      </c>
      <c r="F12" t="str">
        <f t="shared" si="0"/>
        <v>decls[9],</v>
      </c>
    </row>
    <row r="13" spans="1:6" x14ac:dyDescent="0.15">
      <c r="A13">
        <v>11</v>
      </c>
      <c r="B13" t="s">
        <v>10</v>
      </c>
      <c r="C13" t="str">
        <f>VLOOKUP(B13,字段对应表!A:C,2,0)&amp;" "&amp;VLOOKUP(B13,字段对应表!A:C,3,0)&amp;","</f>
        <v>到达口岸代码 VARCHAR(8),</v>
      </c>
      <c r="D13" t="str">
        <f>VLOOKUP(B13,字段对应表!A:C,2,0)&amp;","</f>
        <v>到达口岸代码,</v>
      </c>
      <c r="E13" t="s">
        <v>172</v>
      </c>
      <c r="F13" t="str">
        <f t="shared" si="0"/>
        <v>decls[10],</v>
      </c>
    </row>
    <row r="14" spans="1:6" x14ac:dyDescent="0.15">
      <c r="A14">
        <v>12</v>
      </c>
      <c r="B14" t="s">
        <v>11</v>
      </c>
      <c r="C14" t="str">
        <f>VLOOKUP(B14,字段对应表!A:C,2,0)&amp;" "&amp;VLOOKUP(B14,字段对应表!A:C,3,0)&amp;","</f>
        <v>贸易国家地区代码 VARCHAR(4),</v>
      </c>
      <c r="D14" t="str">
        <f>VLOOKUP(B14,字段对应表!A:C,2,0)&amp;","</f>
        <v>贸易国家地区代码,</v>
      </c>
      <c r="E14" t="s">
        <v>172</v>
      </c>
      <c r="F14" t="str">
        <f t="shared" si="0"/>
        <v>decls[11],</v>
      </c>
    </row>
    <row r="15" spans="1:6" x14ac:dyDescent="0.15">
      <c r="A15">
        <v>13</v>
      </c>
      <c r="B15" t="s">
        <v>12</v>
      </c>
      <c r="C15" t="str">
        <f>VLOOKUP(B15,字段对应表!A:C,2,0)&amp;" "&amp;VLOOKUP(B15,字段对应表!A:C,3,0)&amp;","</f>
        <v>检验检疫方式代码 VARCHAR(4),</v>
      </c>
      <c r="D15" t="str">
        <f>VLOOKUP(B15,字段对应表!A:C,2,0)&amp;","</f>
        <v>检验检疫方式代码,</v>
      </c>
      <c r="E15" t="s">
        <v>172</v>
      </c>
      <c r="F15" t="str">
        <f t="shared" si="0"/>
        <v>decls[12],</v>
      </c>
    </row>
    <row r="16" spans="1:6" x14ac:dyDescent="0.15">
      <c r="A16">
        <v>14</v>
      </c>
      <c r="B16" t="s">
        <v>13</v>
      </c>
      <c r="C16" t="str">
        <f>VLOOKUP(B16,字段对应表!A:C,2,0)&amp;" "&amp;VLOOKUP(B16,字段对应表!A:C,3,0)&amp;","</f>
        <v>检验依据类别代码 VARCHAR(4),</v>
      </c>
      <c r="D16" t="str">
        <f>VLOOKUP(B16,字段对应表!A:C,2,0)&amp;","</f>
        <v>检验依据类别代码,</v>
      </c>
      <c r="E16" t="s">
        <v>172</v>
      </c>
      <c r="F16" t="str">
        <f t="shared" si="0"/>
        <v>decls[13],</v>
      </c>
    </row>
    <row r="17" spans="1:6" x14ac:dyDescent="0.15">
      <c r="A17">
        <v>15</v>
      </c>
      <c r="B17" t="s">
        <v>14</v>
      </c>
      <c r="C17" t="str">
        <f>VLOOKUP(B17,字段对应表!A:C,2,0)&amp;" "&amp;VLOOKUP(B17,字段对应表!A:C,3,0)&amp;","</f>
        <v>是否抽检 VARCHAR(1),</v>
      </c>
      <c r="D17" t="str">
        <f>VLOOKUP(B17,字段对应表!A:C,2,0)&amp;","</f>
        <v>是否抽检,</v>
      </c>
      <c r="E17" t="s">
        <v>172</v>
      </c>
      <c r="F17" t="str">
        <f t="shared" si="0"/>
        <v>decls[14],</v>
      </c>
    </row>
    <row r="18" spans="1:6" x14ac:dyDescent="0.15">
      <c r="A18">
        <v>16</v>
      </c>
      <c r="B18" t="s">
        <v>15</v>
      </c>
      <c r="C18" t="str">
        <f>VLOOKUP(B18,字段对应表!A:C,2,0)&amp;" "&amp;VLOOKUP(B18,字段对应表!A:C,3,0)&amp;","</f>
        <v>是否二次抽检 VARCHAR(1),</v>
      </c>
      <c r="D18" t="str">
        <f>VLOOKUP(B18,字段对应表!A:C,2,0)&amp;","</f>
        <v>是否二次抽检,</v>
      </c>
      <c r="E18" t="s">
        <v>172</v>
      </c>
      <c r="F18" t="str">
        <f t="shared" si="0"/>
        <v>decls[15],</v>
      </c>
    </row>
    <row r="19" spans="1:6" x14ac:dyDescent="0.15">
      <c r="A19">
        <v>17</v>
      </c>
      <c r="B19" t="s">
        <v>16</v>
      </c>
      <c r="C19" t="str">
        <f>VLOOKUP(B19,字段对应表!A:C,2,0)&amp;" "&amp;VLOOKUP(B19,字段对应表!A:C,3,0)&amp;","</f>
        <v>是否隔离检疫 VARCHAR(1),</v>
      </c>
      <c r="D19" t="str">
        <f>VLOOKUP(B19,字段对应表!A:C,2,0)&amp;","</f>
        <v>是否隔离检疫,</v>
      </c>
      <c r="E19" t="s">
        <v>172</v>
      </c>
      <c r="F19" t="str">
        <f t="shared" si="0"/>
        <v>decls[16],</v>
      </c>
    </row>
    <row r="20" spans="1:6" x14ac:dyDescent="0.15">
      <c r="A20">
        <v>18</v>
      </c>
      <c r="B20" t="s">
        <v>17</v>
      </c>
      <c r="C20" t="str">
        <f>VLOOKUP(B20,字段对应表!A:C,2,0)&amp;" "&amp;VLOOKUP(B20,字段对应表!A:C,3,0)&amp;","</f>
        <v>货物用途代码 VARCHAR(4),</v>
      </c>
      <c r="D20" t="str">
        <f>VLOOKUP(B20,字段对应表!A:C,2,0)&amp;","</f>
        <v>货物用途代码,</v>
      </c>
      <c r="E20" t="s">
        <v>172</v>
      </c>
      <c r="F20" t="str">
        <f t="shared" si="0"/>
        <v>decls[17],</v>
      </c>
    </row>
    <row r="21" spans="1:6" x14ac:dyDescent="0.15">
      <c r="A21">
        <v>19</v>
      </c>
      <c r="B21" t="s">
        <v>18</v>
      </c>
      <c r="C21" t="str">
        <f>VLOOKUP(B21,字段对应表!A:C,2,0)&amp;" "&amp;VLOOKUP(B21,字段对应表!A:C,3,0)&amp;","</f>
        <v>检验检疫结果代码 VARCHAR(4),</v>
      </c>
      <c r="D21" t="str">
        <f>VLOOKUP(B21,字段对应表!A:C,2,0)&amp;","</f>
        <v>检验检疫结果代码,</v>
      </c>
      <c r="E21" t="s">
        <v>172</v>
      </c>
      <c r="F21" t="str">
        <f t="shared" si="0"/>
        <v>decls[18],</v>
      </c>
    </row>
    <row r="22" spans="1:6" x14ac:dyDescent="0.15">
      <c r="A22">
        <v>20</v>
      </c>
      <c r="B22" t="s">
        <v>19</v>
      </c>
      <c r="C22" t="str">
        <f>VLOOKUP(B22,字段对应表!A:C,2,0)&amp;" "&amp;VLOOKUP(B22,字段对应表!A:C,3,0)&amp;","</f>
        <v>查验结果代码 VARCHAR(4),</v>
      </c>
      <c r="D22" t="str">
        <f>VLOOKUP(B22,字段对应表!A:C,2,0)&amp;","</f>
        <v>查验结果代码,</v>
      </c>
      <c r="E22" t="s">
        <v>172</v>
      </c>
      <c r="F22" t="str">
        <f t="shared" si="0"/>
        <v>decls[19],</v>
      </c>
    </row>
    <row r="23" spans="1:6" x14ac:dyDescent="0.15">
      <c r="A23">
        <v>21</v>
      </c>
      <c r="B23" t="s">
        <v>20</v>
      </c>
      <c r="C23" t="str">
        <f>VLOOKUP(B23,字段对应表!A:C,2,0)&amp;" "&amp;VLOOKUP(B23,字段对应表!A:C,3,0)&amp;","</f>
        <v>报检日期 datetime,</v>
      </c>
      <c r="D23" t="str">
        <f>VLOOKUP(B23,字段对应表!A:C,2,0)&amp;","</f>
        <v>报检日期,</v>
      </c>
      <c r="E23" t="s">
        <v>172</v>
      </c>
      <c r="F23" t="str">
        <f t="shared" si="0"/>
        <v>decls[20],</v>
      </c>
    </row>
    <row r="24" spans="1:6" x14ac:dyDescent="0.15">
      <c r="A24">
        <v>22</v>
      </c>
      <c r="B24" t="s">
        <v>21</v>
      </c>
      <c r="C24" t="str">
        <f>VLOOKUP(B24,字段对应表!A:C,2,0)&amp;" "&amp;VLOOKUP(B24,字段对应表!A:C,3,0)&amp;","</f>
        <v>收费日期 datetime,</v>
      </c>
      <c r="D24" t="str">
        <f>VLOOKUP(B24,字段对应表!A:C,2,0)&amp;","</f>
        <v>收费日期,</v>
      </c>
      <c r="E24" t="s">
        <v>172</v>
      </c>
      <c r="F24" t="str">
        <f t="shared" si="0"/>
        <v>decls[21],</v>
      </c>
    </row>
    <row r="25" spans="1:6" x14ac:dyDescent="0.15">
      <c r="A25">
        <v>23</v>
      </c>
      <c r="B25" t="s">
        <v>22</v>
      </c>
      <c r="C25" t="str">
        <f>VLOOKUP(B25,字段对应表!A:C,2,0)&amp;" "&amp;VLOOKUP(B25,字段对应表!A:C,3,0)&amp;","</f>
        <v>检验检疫完成日期 datetime,</v>
      </c>
      <c r="D25" t="str">
        <f>VLOOKUP(B25,字段对应表!A:C,2,0)&amp;","</f>
        <v>检验检疫完成日期,</v>
      </c>
      <c r="E25" t="s">
        <v>172</v>
      </c>
      <c r="F25" t="str">
        <f t="shared" si="0"/>
        <v>decls[22],</v>
      </c>
    </row>
    <row r="26" spans="1:6" x14ac:dyDescent="0.15">
      <c r="A26">
        <v>24</v>
      </c>
      <c r="B26" t="s">
        <v>23</v>
      </c>
      <c r="C26" t="str">
        <f>VLOOKUP(B26,字段对应表!A:C,2,0)&amp;" "&amp;VLOOKUP(B26,字段对应表!A:C,3,0)&amp;","</f>
        <v>统计日期 datetime,</v>
      </c>
      <c r="D26" t="str">
        <f>VLOOKUP(B26,字段对应表!A:C,2,0)&amp;","</f>
        <v>统计日期,</v>
      </c>
      <c r="E26" t="s">
        <v>172</v>
      </c>
      <c r="F26" t="str">
        <f t="shared" si="0"/>
        <v>decls[23],</v>
      </c>
    </row>
    <row r="27" spans="1:6" x14ac:dyDescent="0.15">
      <c r="A27">
        <v>25</v>
      </c>
      <c r="B27" t="s">
        <v>24</v>
      </c>
      <c r="C27" t="str">
        <f>VLOOKUP(B27,字段对应表!A:C,2,0)&amp;" "&amp;VLOOKUP(B27,字段对应表!A:C,3,0)&amp;","</f>
        <v>上报日期 datetime,</v>
      </c>
      <c r="D27" t="str">
        <f>VLOOKUP(B27,字段对应表!A:C,2,0)&amp;","</f>
        <v>上报日期,</v>
      </c>
      <c r="E27" t="s">
        <v>172</v>
      </c>
      <c r="F27" t="str">
        <f t="shared" si="0"/>
        <v>decls[24],</v>
      </c>
    </row>
    <row r="28" spans="1:6" x14ac:dyDescent="0.15">
      <c r="A28">
        <v>26</v>
      </c>
      <c r="B28" t="s">
        <v>25</v>
      </c>
      <c r="C28" t="str">
        <f>VLOOKUP(B28,字段对应表!A:C,2,0)&amp;" "&amp;VLOOKUP(B28,字段对应表!A:C,3,0)&amp;","</f>
        <v>接收日期 datetime,</v>
      </c>
      <c r="D28" t="str">
        <f>VLOOKUP(B28,字段对应表!A:C,2,0)&amp;","</f>
        <v>接收日期,</v>
      </c>
      <c r="E28" t="s">
        <v>172</v>
      </c>
      <c r="F28" t="str">
        <f t="shared" si="0"/>
        <v>decls[25],</v>
      </c>
    </row>
    <row r="29" spans="1:6" x14ac:dyDescent="0.15">
      <c r="A29">
        <v>27</v>
      </c>
      <c r="B29" t="s">
        <v>26</v>
      </c>
      <c r="C29" t="str">
        <f>VLOOKUP(B29,字段对应表!A:C,2,0)&amp;" "&amp;VLOOKUP(B29,字段对应表!A:C,3,0)&amp;","</f>
        <v>检验检疫机构代码 VARCHAR(8),</v>
      </c>
      <c r="D29" t="str">
        <f>VLOOKUP(B29,字段对应表!A:C,2,0)&amp;","</f>
        <v>检验检疫机构代码,</v>
      </c>
      <c r="E29" t="s">
        <v>172</v>
      </c>
      <c r="F29" t="str">
        <f t="shared" si="0"/>
        <v>decls[26],</v>
      </c>
    </row>
    <row r="30" spans="1:6" x14ac:dyDescent="0.15">
      <c r="A30">
        <v>28</v>
      </c>
      <c r="B30" t="s">
        <v>27</v>
      </c>
      <c r="C30" t="str">
        <f>VLOOKUP(B30,字段对应表!A:C,2,0)&amp;" "&amp;VLOOKUP(B30,字段对应表!A:C,3,0)&amp;","</f>
        <v>HS编码 VARCHAR(12),</v>
      </c>
      <c r="D30" t="str">
        <f>VLOOKUP(B30,字段对应表!A:C,2,0)&amp;","</f>
        <v>HS编码,</v>
      </c>
      <c r="E30" t="s">
        <v>172</v>
      </c>
      <c r="F30" t="str">
        <f t="shared" si="0"/>
        <v>decls[27],</v>
      </c>
    </row>
    <row r="31" spans="1:6" x14ac:dyDescent="0.15">
      <c r="A31">
        <v>29</v>
      </c>
      <c r="B31" t="s">
        <v>28</v>
      </c>
      <c r="C31" t="str">
        <f>VLOOKUP(B31,字段对应表!A:C,2,0)&amp;" "&amp;VLOOKUP(B31,字段对应表!A:C,3,0)&amp;","</f>
        <v>是否法检 VARCHAR(1),</v>
      </c>
      <c r="D31" t="str">
        <f>VLOOKUP(B31,字段对应表!A:C,2,0)&amp;","</f>
        <v>是否法检,</v>
      </c>
      <c r="E31" t="s">
        <v>172</v>
      </c>
      <c r="F31" t="str">
        <f t="shared" si="0"/>
        <v>decls[28],</v>
      </c>
    </row>
    <row r="32" spans="1:6" x14ac:dyDescent="0.15">
      <c r="A32">
        <v>30</v>
      </c>
      <c r="B32" t="s">
        <v>29</v>
      </c>
      <c r="C32" t="str">
        <f>VLOOKUP(B32,字段对应表!A:C,2,0)&amp;" "&amp;VLOOKUP(B32,字段对应表!A:C,3,0)&amp;","</f>
        <v>HS数重量 float,</v>
      </c>
      <c r="D32" t="str">
        <f>VLOOKUP(B32,字段对应表!A:C,2,0)&amp;","</f>
        <v>HS数重量,</v>
      </c>
      <c r="E32" t="s">
        <v>172</v>
      </c>
      <c r="F32" t="str">
        <f t="shared" si="0"/>
        <v>decls[29],</v>
      </c>
    </row>
    <row r="33" spans="1:6" x14ac:dyDescent="0.15">
      <c r="A33">
        <v>31</v>
      </c>
      <c r="B33" t="s">
        <v>30</v>
      </c>
      <c r="C33" t="str">
        <f>VLOOKUP(B33,字段对应表!A:C,2,0)&amp;" "&amp;VLOOKUP(B33,字段对应表!A:C,3,0)&amp;","</f>
        <v>HS计量单位 VARCHAR(4),</v>
      </c>
      <c r="D33" t="str">
        <f>VLOOKUP(B33,字段对应表!A:C,2,0)&amp;","</f>
        <v>HS计量单位,</v>
      </c>
      <c r="E33" t="s">
        <v>172</v>
      </c>
      <c r="F33" t="str">
        <f t="shared" si="0"/>
        <v>decls[30],</v>
      </c>
    </row>
    <row r="34" spans="1:6" x14ac:dyDescent="0.15">
      <c r="A34">
        <v>32</v>
      </c>
      <c r="B34" t="s">
        <v>31</v>
      </c>
      <c r="C34" t="str">
        <f>VLOOKUP(B34,字段对应表!A:C,2,0)&amp;" "&amp;VLOOKUP(B34,字段对应表!A:C,3,0)&amp;","</f>
        <v>商品统计分类代码 VARCHAR(12),</v>
      </c>
      <c r="D34" t="str">
        <f>VLOOKUP(B34,字段对应表!A:C,2,0)&amp;","</f>
        <v>商品统计分类代码,</v>
      </c>
      <c r="E34" t="s">
        <v>172</v>
      </c>
      <c r="F34" t="str">
        <f t="shared" si="0"/>
        <v>decls[31],</v>
      </c>
    </row>
    <row r="35" spans="1:6" x14ac:dyDescent="0.15">
      <c r="A35">
        <v>33</v>
      </c>
      <c r="B35" t="s">
        <v>32</v>
      </c>
      <c r="C35" t="str">
        <f>VLOOKUP(B35,字段对应表!A:C,2,0)&amp;" "&amp;VLOOKUP(B35,字段对应表!A:C,3,0)&amp;","</f>
        <v>商品统计数重量 float,</v>
      </c>
      <c r="D35" t="str">
        <f>VLOOKUP(B35,字段对应表!A:C,2,0)&amp;","</f>
        <v>商品统计数重量,</v>
      </c>
      <c r="E35" t="s">
        <v>172</v>
      </c>
      <c r="F35" t="str">
        <f t="shared" si="0"/>
        <v>decls[32],</v>
      </c>
    </row>
    <row r="36" spans="1:6" x14ac:dyDescent="0.15">
      <c r="A36">
        <v>34</v>
      </c>
      <c r="B36" t="s">
        <v>33</v>
      </c>
      <c r="C36" t="str">
        <f>VLOOKUP(B36,字段对应表!A:C,2,0)&amp;" "&amp;VLOOKUP(B36,字段对应表!A:C,3,0)&amp;","</f>
        <v>商品统计单位代码 VARCHAR(4),</v>
      </c>
      <c r="D36" t="str">
        <f>VLOOKUP(B36,字段对应表!A:C,2,0)&amp;","</f>
        <v>商品统计单位代码,</v>
      </c>
      <c r="E36" t="s">
        <v>172</v>
      </c>
      <c r="F36" t="str">
        <f t="shared" si="0"/>
        <v>decls[33],</v>
      </c>
    </row>
    <row r="37" spans="1:6" x14ac:dyDescent="0.15">
      <c r="A37">
        <v>35</v>
      </c>
      <c r="B37" t="s">
        <v>34</v>
      </c>
      <c r="C37" t="str">
        <f>VLOOKUP(B37,字段对应表!A:C,2,0)&amp;" "&amp;VLOOKUP(B37,字段对应表!A:C,3,0)&amp;","</f>
        <v>产地代码 VARCHAR(8),</v>
      </c>
      <c r="D37" t="str">
        <f>VLOOKUP(B37,字段对应表!A:C,2,0)&amp;","</f>
        <v>产地代码,</v>
      </c>
      <c r="E37" t="s">
        <v>172</v>
      </c>
      <c r="F37" t="str">
        <f t="shared" si="0"/>
        <v>decls[34],</v>
      </c>
    </row>
    <row r="38" spans="1:6" x14ac:dyDescent="0.15">
      <c r="A38">
        <v>36</v>
      </c>
      <c r="B38" t="s">
        <v>35</v>
      </c>
      <c r="C38" t="str">
        <f>VLOOKUP(B38,字段对应表!A:C,2,0)&amp;" "&amp;VLOOKUP(B38,字段对应表!A:C,3,0)&amp;","</f>
        <v>包装种类代码 VARCHAR(4),</v>
      </c>
      <c r="D38" t="str">
        <f>VLOOKUP(B38,字段对应表!A:C,2,0)&amp;","</f>
        <v>包装种类代码,</v>
      </c>
      <c r="E38" t="s">
        <v>172</v>
      </c>
      <c r="F38" t="str">
        <f t="shared" si="0"/>
        <v>decls[35],</v>
      </c>
    </row>
    <row r="39" spans="1:6" x14ac:dyDescent="0.15">
      <c r="A39">
        <v>37</v>
      </c>
      <c r="B39" t="s">
        <v>36</v>
      </c>
      <c r="C39" t="str">
        <f>VLOOKUP(B39,字段对应表!A:C,2,0)&amp;" "&amp;VLOOKUP(B39,字段对应表!A:C,3,0)&amp;","</f>
        <v>包装件数 float,</v>
      </c>
      <c r="D39" t="str">
        <f>VLOOKUP(B39,字段对应表!A:C,2,0)&amp;","</f>
        <v>包装件数,</v>
      </c>
      <c r="E39" t="s">
        <v>172</v>
      </c>
      <c r="F39" t="str">
        <f t="shared" si="0"/>
        <v>decls[36],</v>
      </c>
    </row>
    <row r="40" spans="1:6" x14ac:dyDescent="0.15">
      <c r="A40">
        <v>38</v>
      </c>
      <c r="B40" t="s">
        <v>37</v>
      </c>
      <c r="C40" t="str">
        <f>VLOOKUP(B40,字段对应表!A:C,2,0)&amp;" "&amp;VLOOKUP(B40,字段对应表!A:C,3,0)&amp;","</f>
        <v>货值美元 float,</v>
      </c>
      <c r="D40" t="str">
        <f>VLOOKUP(B40,字段对应表!A:C,2,0)&amp;","</f>
        <v>货值美元,</v>
      </c>
      <c r="E40" t="s">
        <v>172</v>
      </c>
      <c r="F40" t="str">
        <f t="shared" si="0"/>
        <v>decls[37],</v>
      </c>
    </row>
    <row r="41" spans="1:6" x14ac:dyDescent="0.15">
      <c r="A41">
        <v>39</v>
      </c>
      <c r="B41" t="s">
        <v>38</v>
      </c>
      <c r="C41" t="str">
        <f>VLOOKUP(B41,字段对应表!A:C,2,0)&amp;" "&amp;VLOOKUP(B41,字段对应表!A:C,3,0)&amp;","</f>
        <v>检验检疫项目代码 VARCHAR(50),</v>
      </c>
      <c r="D41" t="str">
        <f>VLOOKUP(B41,字段对应表!A:C,2,0)&amp;","</f>
        <v>检验检疫项目代码,</v>
      </c>
      <c r="E41" t="s">
        <v>172</v>
      </c>
      <c r="F41" t="str">
        <f t="shared" si="0"/>
        <v>decls[38],</v>
      </c>
    </row>
    <row r="42" spans="1:6" x14ac:dyDescent="0.15">
      <c r="A42">
        <v>40</v>
      </c>
      <c r="B42" t="s">
        <v>39</v>
      </c>
      <c r="C42" t="str">
        <f>VLOOKUP(B42,字段对应表!A:C,2,0)&amp;" "&amp;VLOOKUP(B42,字段对应表!A:C,3,0)&amp;","</f>
        <v>检验检疫不合格内容代码 VARCHAR(50),</v>
      </c>
      <c r="D42" t="str">
        <f>VLOOKUP(B42,字段对应表!A:C,2,0)&amp;","</f>
        <v>检验检疫不合格内容代码,</v>
      </c>
      <c r="E42" t="s">
        <v>172</v>
      </c>
      <c r="F42" t="str">
        <f t="shared" si="0"/>
        <v>decls[39],</v>
      </c>
    </row>
    <row r="43" spans="1:6" x14ac:dyDescent="0.15">
      <c r="A43">
        <v>41</v>
      </c>
      <c r="B43" t="s">
        <v>40</v>
      </c>
      <c r="C43" t="str">
        <f>VLOOKUP(B43,字段对应表!A:C,2,0)&amp;" "&amp;VLOOKUP(B43,字段对应表!A:C,3,0)&amp;","</f>
        <v>不合格数重量 float,</v>
      </c>
      <c r="D43" t="str">
        <f>VLOOKUP(B43,字段对应表!A:C,2,0)&amp;","</f>
        <v>不合格数重量,</v>
      </c>
      <c r="E43" t="s">
        <v>172</v>
      </c>
      <c r="F43" t="str">
        <f t="shared" si="0"/>
        <v>decls[40],</v>
      </c>
    </row>
    <row r="44" spans="1:6" x14ac:dyDescent="0.15">
      <c r="A44">
        <v>42</v>
      </c>
      <c r="B44" t="s">
        <v>41</v>
      </c>
      <c r="C44" t="str">
        <f>VLOOKUP(B44,字段对应表!A:C,2,0)&amp;" "&amp;VLOOKUP(B44,字段对应表!A:C,3,0)&amp;","</f>
        <v>不合格金额美元 float,</v>
      </c>
      <c r="D44" t="str">
        <f>VLOOKUP(B44,字段对应表!A:C,2,0)&amp;","</f>
        <v>不合格金额美元,</v>
      </c>
      <c r="E44" t="s">
        <v>172</v>
      </c>
      <c r="F44" t="str">
        <f t="shared" si="0"/>
        <v>decls[41],</v>
      </c>
    </row>
    <row r="45" spans="1:6" x14ac:dyDescent="0.15">
      <c r="A45">
        <v>43</v>
      </c>
      <c r="B45" t="s">
        <v>42</v>
      </c>
      <c r="C45" t="str">
        <f>VLOOKUP(B45,字段对应表!A:C,2,0)&amp;" "&amp;VLOOKUP(B45,字段对应表!A:C,3,0)&amp;","</f>
        <v>检验不合格原因代码 VARCHAR(4),</v>
      </c>
      <c r="D45" t="str">
        <f>VLOOKUP(B45,字段对应表!A:C,2,0)&amp;","</f>
        <v>检验不合格原因代码,</v>
      </c>
      <c r="E45" t="s">
        <v>172</v>
      </c>
      <c r="F45" t="str">
        <f t="shared" si="0"/>
        <v>decls[42],</v>
      </c>
    </row>
    <row r="46" spans="1:6" x14ac:dyDescent="0.15">
      <c r="A46">
        <v>44</v>
      </c>
      <c r="B46" t="s">
        <v>43</v>
      </c>
      <c r="C46" t="str">
        <f>VLOOKUP(B46,字段对应表!A:C,2,0)&amp;" "&amp;VLOOKUP(B46,字段对应表!A:C,3,0)&amp;","</f>
        <v>检验不合格处理代码 VARCHAR(4),</v>
      </c>
      <c r="D46" t="str">
        <f>VLOOKUP(B46,字段对应表!A:C,2,0)&amp;","</f>
        <v>检验不合格处理代码,</v>
      </c>
      <c r="E46" t="s">
        <v>172</v>
      </c>
      <c r="F46" t="str">
        <f t="shared" si="0"/>
        <v>decls[43],</v>
      </c>
    </row>
    <row r="47" spans="1:6" x14ac:dyDescent="0.15">
      <c r="A47">
        <v>45</v>
      </c>
      <c r="B47" t="s">
        <v>44</v>
      </c>
      <c r="C47" t="str">
        <f>VLOOKUP(B47,字段对应表!A:C,2,0)&amp;" "&amp;VLOOKUP(B47,字段对应表!A:C,3,0)&amp;","</f>
        <v>检疫不合格原因代码 VARCHAR(4),</v>
      </c>
      <c r="D47" t="str">
        <f>VLOOKUP(B47,字段对应表!A:C,2,0)&amp;","</f>
        <v>检疫不合格原因代码,</v>
      </c>
      <c r="E47" t="s">
        <v>172</v>
      </c>
      <c r="F47" t="str">
        <f t="shared" si="0"/>
        <v>decls[44],</v>
      </c>
    </row>
    <row r="48" spans="1:6" x14ac:dyDescent="0.15">
      <c r="A48">
        <v>46</v>
      </c>
      <c r="B48" t="s">
        <v>45</v>
      </c>
      <c r="C48" t="str">
        <f>VLOOKUP(B48,字段对应表!A:C,2,0)&amp;" "&amp;VLOOKUP(B48,字段对应表!A:C,3,0)&amp;","</f>
        <v>检疫处理方法代码 VARCHAR(4),</v>
      </c>
      <c r="D48" t="str">
        <f>VLOOKUP(B48,字段对应表!A:C,2,0)&amp;","</f>
        <v>检疫处理方法代码,</v>
      </c>
      <c r="E48" t="s">
        <v>172</v>
      </c>
      <c r="F48" t="str">
        <f t="shared" si="0"/>
        <v>decls[45],</v>
      </c>
    </row>
    <row r="49" spans="1:6" x14ac:dyDescent="0.15">
      <c r="A49">
        <v>47</v>
      </c>
      <c r="B49" t="s">
        <v>46</v>
      </c>
      <c r="C49" t="str">
        <f>VLOOKUP(B49,字段对应表!A:C,2,0)&amp;" "&amp;VLOOKUP(B49,字段对应表!A:C,3,0)&amp;","</f>
        <v>检疫具体处理方法代码 VARCHAR(4),</v>
      </c>
      <c r="D49" t="str">
        <f>VLOOKUP(B49,字段对应表!A:C,2,0)&amp;","</f>
        <v>检疫具体处理方法代码,</v>
      </c>
      <c r="E49" t="s">
        <v>172</v>
      </c>
      <c r="F49" t="str">
        <f t="shared" si="0"/>
        <v>decls[46],</v>
      </c>
    </row>
    <row r="50" spans="1:6" x14ac:dyDescent="0.15">
      <c r="A50">
        <v>48</v>
      </c>
      <c r="B50" t="s">
        <v>47</v>
      </c>
      <c r="C50" t="str">
        <f>VLOOKUP(B50,字段对应表!A:C,2,0)&amp;" "&amp;VLOOKUP(B50,字段对应表!A:C,3,0)&amp;","</f>
        <v>检疫处理机构代码 VARCHAR(8),</v>
      </c>
      <c r="D50" t="str">
        <f>VLOOKUP(B50,字段对应表!A:C,2,0)&amp;","</f>
        <v>检疫处理机构代码,</v>
      </c>
      <c r="E50" t="s">
        <v>172</v>
      </c>
      <c r="F50" t="str">
        <f t="shared" si="0"/>
        <v>decls[47],</v>
      </c>
    </row>
    <row r="51" spans="1:6" x14ac:dyDescent="0.15">
      <c r="A51">
        <v>49</v>
      </c>
      <c r="B51" t="s">
        <v>48</v>
      </c>
      <c r="C51" t="str">
        <f>VLOOKUP(B51,字段对应表!A:C,2,0)&amp;" "&amp;VLOOKUP(B51,字段对应表!A:C,3,0)&amp;","</f>
        <v>检疫处理部门代码 VARCHAR(4),</v>
      </c>
      <c r="D51" t="str">
        <f>VLOOKUP(B51,字段对应表!A:C,2,0)&amp;","</f>
        <v>检疫处理部门代码,</v>
      </c>
      <c r="E51" t="s">
        <v>172</v>
      </c>
      <c r="F51" t="str">
        <f t="shared" si="0"/>
        <v>decls[48],</v>
      </c>
    </row>
    <row r="52" spans="1:6" x14ac:dyDescent="0.15">
      <c r="A52">
        <v>50</v>
      </c>
      <c r="B52" t="s">
        <v>49</v>
      </c>
      <c r="C52" t="str">
        <f>VLOOKUP(B52,字段对应表!A:C,2,0)&amp;" "&amp;VLOOKUP(B52,字段对应表!A:C,3,0)&amp;","</f>
        <v>货物名称 VARCHAR(50),</v>
      </c>
      <c r="D52" t="str">
        <f>VLOOKUP(B52,字段对应表!A:C,2,0)&amp;","</f>
        <v>货物名称,</v>
      </c>
      <c r="E52" t="s">
        <v>172</v>
      </c>
      <c r="F52" t="str">
        <f t="shared" si="0"/>
        <v>decls[49],</v>
      </c>
    </row>
    <row r="53" spans="1:6" x14ac:dyDescent="0.15">
      <c r="A53">
        <v>51</v>
      </c>
      <c r="B53" t="s">
        <v>50</v>
      </c>
      <c r="C53" t="str">
        <f>VLOOKUP(B53,字段对应表!A:C,2,0)&amp;" "&amp;VLOOKUP(B53,字段对应表!A:C,3,0)&amp;","</f>
        <v>是否危险品 VARCHAR(1),</v>
      </c>
      <c r="D53" t="str">
        <f>VLOOKUP(B53,字段对应表!A:C,2,0)&amp;","</f>
        <v>是否危险品,</v>
      </c>
      <c r="E53" t="s">
        <v>172</v>
      </c>
      <c r="F53" t="str">
        <f t="shared" si="0"/>
        <v>decls[50],</v>
      </c>
    </row>
    <row r="54" spans="1:6" x14ac:dyDescent="0.15">
      <c r="A54">
        <v>52</v>
      </c>
      <c r="B54" t="s">
        <v>51</v>
      </c>
      <c r="C54" t="str">
        <f>VLOOKUP(B54,字段对应表!A:C,2,0)&amp;" "&amp;VLOOKUP(B54,字段对应表!A:C,3,0)&amp;","</f>
        <v>是否出境重点商品 VARCHAR(1),</v>
      </c>
      <c r="D54" t="str">
        <f>VLOOKUP(B54,字段对应表!A:C,2,0)&amp;","</f>
        <v>是否出境重点商品,</v>
      </c>
      <c r="E54" t="s">
        <v>172</v>
      </c>
      <c r="F54" t="str">
        <f t="shared" si="0"/>
        <v>decls[51],</v>
      </c>
    </row>
    <row r="55" spans="1:6" x14ac:dyDescent="0.15">
      <c r="A55">
        <v>53</v>
      </c>
      <c r="B55" t="s">
        <v>52</v>
      </c>
      <c r="C55" t="str">
        <f>VLOOKUP(B55,字段对应表!A:C,2,0)&amp;" "&amp;VLOOKUP(B55,字段对应表!A:C,3,0)&amp;","</f>
        <v>是否出境大宗商品 VARCHAR(1),</v>
      </c>
      <c r="D55" t="str">
        <f>VLOOKUP(B55,字段对应表!A:C,2,0)&amp;","</f>
        <v>是否出境大宗商品,</v>
      </c>
      <c r="E55" t="s">
        <v>172</v>
      </c>
      <c r="F55" t="str">
        <f t="shared" si="0"/>
        <v>decls[52],</v>
      </c>
    </row>
    <row r="56" spans="1:6" x14ac:dyDescent="0.15">
      <c r="A56">
        <v>54</v>
      </c>
      <c r="B56" t="s">
        <v>53</v>
      </c>
      <c r="C56" t="str">
        <f>VLOOKUP(B56,字段对应表!A:C,2,0)&amp;" "&amp;VLOOKUP(B56,字段对应表!A:C,3,0)&amp;","</f>
        <v>是否需要出境许可证 VARCHAR(1),</v>
      </c>
      <c r="D56" t="str">
        <f>VLOOKUP(B56,字段对应表!A:C,2,0)&amp;","</f>
        <v>是否需要出境许可证,</v>
      </c>
      <c r="E56" t="s">
        <v>172</v>
      </c>
      <c r="F56" t="str">
        <f t="shared" si="0"/>
        <v>decls[53],</v>
      </c>
    </row>
    <row r="57" spans="1:6" x14ac:dyDescent="0.15">
      <c r="A57">
        <v>55</v>
      </c>
      <c r="B57" t="s">
        <v>54</v>
      </c>
      <c r="C57" t="str">
        <f>VLOOKUP(B57,字段对应表!A:C,2,0)&amp;" "&amp;VLOOKUP(B57,字段对应表!A:C,3,0)&amp;","</f>
        <v>民用品标志 VARCHAR(1),</v>
      </c>
      <c r="D57" t="str">
        <f>VLOOKUP(B57,字段对应表!A:C,2,0)&amp;","</f>
        <v>民用品标志,</v>
      </c>
      <c r="E57" t="s">
        <v>172</v>
      </c>
      <c r="F57" t="str">
        <f t="shared" si="0"/>
        <v>decls[54],</v>
      </c>
    </row>
    <row r="58" spans="1:6" x14ac:dyDescent="0.15">
      <c r="A58">
        <v>56</v>
      </c>
      <c r="B58" t="s">
        <v>55</v>
      </c>
      <c r="C58" t="str">
        <f>VLOOKUP(B58,字段对应表!A:C,2,0)&amp;" "&amp;VLOOKUP(B58,字段对应表!A:C,3,0)&amp;","</f>
        <v>检验监管条件 VARCHAR(20),</v>
      </c>
      <c r="D58" t="str">
        <f>VLOOKUP(B58,字段对应表!A:C,2,0)&amp;","</f>
        <v>检验监管条件,</v>
      </c>
      <c r="E58" t="s">
        <v>172</v>
      </c>
      <c r="F58" t="str">
        <f t="shared" si="0"/>
        <v>decls[55],</v>
      </c>
    </row>
    <row r="59" spans="1:6" x14ac:dyDescent="0.15">
      <c r="A59">
        <v>57</v>
      </c>
      <c r="B59" t="s">
        <v>56</v>
      </c>
      <c r="C59" t="str">
        <f>VLOOKUP(B59,字段对应表!A:C,2,0)&amp;" "&amp;VLOOKUP(B59,字段对应表!A:C,3,0)&amp;","</f>
        <v>area_sta_bunc VARCHAR(50),</v>
      </c>
      <c r="D59" t="str">
        <f>VLOOKUP(B59,字段对应表!A:C,2,0)&amp;","</f>
        <v>area_sta_bunc,</v>
      </c>
      <c r="E59" t="s">
        <v>172</v>
      </c>
      <c r="F59" t="str">
        <f t="shared" si="0"/>
        <v>decls[56],</v>
      </c>
    </row>
    <row r="60" spans="1:6" x14ac:dyDescent="0.15">
      <c r="A60">
        <v>58</v>
      </c>
      <c r="B60" t="s">
        <v>57</v>
      </c>
      <c r="C60" t="str">
        <f>VLOOKUP(B60,字段对应表!A:C,2,0)&amp;" "&amp;VLOOKUP(B60,字段对应表!A:C,3,0)&amp;","</f>
        <v>施检科室代码 VARCHAR(12),</v>
      </c>
      <c r="D60" t="str">
        <f>VLOOKUP(B60,字段对应表!A:C,2,0)&amp;","</f>
        <v>施检科室代码,</v>
      </c>
      <c r="E60" t="s">
        <v>172</v>
      </c>
      <c r="F60" t="str">
        <f t="shared" si="0"/>
        <v>decls[57],</v>
      </c>
    </row>
    <row r="61" spans="1:6" x14ac:dyDescent="0.15">
      <c r="A61">
        <v>59</v>
      </c>
      <c r="B61" t="s">
        <v>58</v>
      </c>
      <c r="C61" t="str">
        <f>VLOOKUP(B61,字段对应表!A:C,2,0)&amp;" "&amp;VLOOKUP(B61,字段对应表!A:C,3,0)&amp;","</f>
        <v>生产企业代码 VARCHAR(10),</v>
      </c>
      <c r="D61" t="str">
        <f>VLOOKUP(B61,字段对应表!A:C,2,0)&amp;","</f>
        <v>生产企业代码,</v>
      </c>
      <c r="E61" t="s">
        <v>172</v>
      </c>
      <c r="F61" t="str">
        <f t="shared" si="0"/>
        <v>decls[58],</v>
      </c>
    </row>
    <row r="62" spans="1:6" x14ac:dyDescent="0.15">
      <c r="A62">
        <v>60</v>
      </c>
      <c r="B62" t="s">
        <v>59</v>
      </c>
      <c r="C62" t="str">
        <f>VLOOKUP(B62,字段对应表!A:C,2,0)&amp;" "&amp;VLOOKUP(B62,字段对应表!A:C,3,0)&amp;","</f>
        <v>检验监管模式代码 VARCHAR(4),</v>
      </c>
      <c r="D62" t="str">
        <f>VLOOKUP(B62,字段对应表!A:C,2,0)&amp;","</f>
        <v>检验监管模式代码,</v>
      </c>
      <c r="E62" t="s">
        <v>172</v>
      </c>
      <c r="F62" t="str">
        <f t="shared" si="0"/>
        <v>decls[59],</v>
      </c>
    </row>
    <row r="63" spans="1:6" x14ac:dyDescent="0.15">
      <c r="A63">
        <v>61</v>
      </c>
      <c r="B63" t="s">
        <v>61</v>
      </c>
      <c r="C63" t="str">
        <f>VLOOKUP(B63,字段对应表!A:C,2,0)&amp;" "&amp;VLOOKUP(B63,字段对应表!A:C,3,0)&amp;","</f>
        <v>检验具体项目代码串 VARCHAR(50),</v>
      </c>
      <c r="D63" t="str">
        <f>VLOOKUP(B63,字段对应表!A:C,2,0)&amp;","</f>
        <v>检验具体项目代码串,</v>
      </c>
      <c r="E63" t="s">
        <v>172</v>
      </c>
      <c r="F63" t="str">
        <f t="shared" si="0"/>
        <v>decls[60],</v>
      </c>
    </row>
    <row r="64" spans="1:6" x14ac:dyDescent="0.15">
      <c r="A64">
        <v>62</v>
      </c>
      <c r="B64" t="s">
        <v>62</v>
      </c>
      <c r="C64" t="str">
        <f>VLOOKUP(B64,字段对应表!A:C,2,0)&amp;" "&amp;VLOOKUP(B64,字段对应表!A:C,3,0)&amp;","</f>
        <v>检验检出数量 float,</v>
      </c>
      <c r="D64" t="str">
        <f>VLOOKUP(B64,字段对应表!A:C,2,0)&amp;","</f>
        <v>检验检出数量,</v>
      </c>
      <c r="E64" t="s">
        <v>172</v>
      </c>
      <c r="F64" t="str">
        <f t="shared" si="0"/>
        <v>decls[61],</v>
      </c>
    </row>
    <row r="65" spans="1:6" x14ac:dyDescent="0.15">
      <c r="A65">
        <v>63</v>
      </c>
      <c r="B65" t="s">
        <v>63</v>
      </c>
      <c r="C65" t="str">
        <f>VLOOKUP(B65,字段对应表!A:C,2,0)&amp;" "&amp;VLOOKUP(B65,字段对应表!A:C,3,0)&amp;";''')"</f>
        <v>结果描述 VARCHAR(50);''')</v>
      </c>
      <c r="D65" t="str">
        <f>VLOOKUP(B65,字段对应表!A:C,2,0)&amp;")"</f>
        <v>结果描述)</v>
      </c>
      <c r="E65" t="s">
        <v>174</v>
      </c>
      <c r="F65" t="str">
        <f>"decls["&amp;A65-1&amp;"]))"</f>
        <v>decls[62]))</v>
      </c>
    </row>
  </sheetData>
  <phoneticPr fontId="1" type="noConversion"/>
  <conditionalFormatting sqref="C3:F65">
    <cfRule type="containsText" dxfId="7" priority="1" operator="containsText" text="float">
      <formula>NOT(ISERROR(SEARCH("float",C3)))</formula>
    </cfRule>
    <cfRule type="containsText" dxfId="6" priority="2" operator="containsText" text="datetime">
      <formula>NOT(ISERROR(SEARCH("datetime",C3)))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41" workbookViewId="0">
      <selection activeCell="C43" sqref="C43"/>
    </sheetView>
  </sheetViews>
  <sheetFormatPr defaultRowHeight="13.5" x14ac:dyDescent="0.15"/>
  <cols>
    <col min="1" max="1" width="3.5" bestFit="1" customWidth="1"/>
    <col min="2" max="2" width="28.25" bestFit="1" customWidth="1"/>
    <col min="3" max="3" width="37.875" bestFit="1" customWidth="1"/>
    <col min="4" max="4" width="24.75" bestFit="1" customWidth="1"/>
    <col min="5" max="5" width="9.5" bestFit="1" customWidth="1"/>
    <col min="6" max="6" width="12.75" bestFit="1" customWidth="1"/>
  </cols>
  <sheetData>
    <row r="1" spans="1:6" x14ac:dyDescent="0.15">
      <c r="C1" t="s">
        <v>169</v>
      </c>
    </row>
    <row r="2" spans="1:6" x14ac:dyDescent="0.15">
      <c r="C2" t="s">
        <v>165</v>
      </c>
      <c r="D2" s="2" t="s">
        <v>249</v>
      </c>
      <c r="E2" t="s">
        <v>175</v>
      </c>
      <c r="F2" t="s">
        <v>176</v>
      </c>
    </row>
    <row r="3" spans="1:6" x14ac:dyDescent="0.15">
      <c r="A3">
        <v>1</v>
      </c>
      <c r="B3" t="s">
        <v>0</v>
      </c>
      <c r="C3" t="str">
        <f>VLOOKUP(B3,字段对应表!A:C,2,0)&amp;" "&amp;VLOOKUP(B3,字段对应表!A:C,3,0)&amp;","</f>
        <v>报检号 VARCHAR(20),</v>
      </c>
      <c r="D3" t="str">
        <f>VLOOKUP(B3,字段对应表!A:C,2,0)&amp;","</f>
        <v>报检号,</v>
      </c>
      <c r="E3" t="s">
        <v>172</v>
      </c>
      <c r="F3" t="str">
        <f>"decls["&amp;A3-1&amp;"],"</f>
        <v>decls[0],</v>
      </c>
    </row>
    <row r="4" spans="1:6" x14ac:dyDescent="0.15">
      <c r="A4">
        <v>2</v>
      </c>
      <c r="B4" t="s">
        <v>1</v>
      </c>
      <c r="C4" t="str">
        <f>VLOOKUP(B4,字段对应表!A:C,2,0)&amp;" "&amp;VLOOKUP(B4,字段对应表!A:C,3,0)&amp;","</f>
        <v>报检类别代码 VARCHAR(4),</v>
      </c>
      <c r="D4" t="str">
        <f>VLOOKUP(B4,字段对应表!A:C,2,0)&amp;","</f>
        <v>报检类别代码,</v>
      </c>
      <c r="E4" t="s">
        <v>172</v>
      </c>
      <c r="F4" t="str">
        <f t="shared" ref="F4:F67" si="0">"decls["&amp;A4-1&amp;"],"</f>
        <v>decls[1],</v>
      </c>
    </row>
    <row r="5" spans="1:6" x14ac:dyDescent="0.15">
      <c r="A5">
        <v>3</v>
      </c>
      <c r="B5" t="s">
        <v>2</v>
      </c>
      <c r="C5" t="str">
        <f>VLOOKUP(B5,字段对应表!A:C,2,0)&amp;" "&amp;VLOOKUP(B5,字段对应表!A:C,3,0)&amp;","</f>
        <v>报检单位注册号 VARCHAR(10),</v>
      </c>
      <c r="D5" t="str">
        <f>VLOOKUP(B5,字段对应表!A:C,2,0)&amp;","</f>
        <v>报检单位注册号,</v>
      </c>
      <c r="E5" t="s">
        <v>172</v>
      </c>
      <c r="F5" t="str">
        <f t="shared" si="0"/>
        <v>decls[2],</v>
      </c>
    </row>
    <row r="6" spans="1:6" x14ac:dyDescent="0.15">
      <c r="A6">
        <v>4</v>
      </c>
      <c r="B6" t="s">
        <v>64</v>
      </c>
      <c r="C6" t="str">
        <f>VLOOKUP(B6,字段对应表!A:C,2,0)&amp;" "&amp;VLOOKUP(B6,字段对应表!A:C,3,0)&amp;","</f>
        <v>受货人代码 VARCHAR(10),</v>
      </c>
      <c r="D6" t="str">
        <f>VLOOKUP(B6,字段对应表!A:C,2,0)&amp;","</f>
        <v>受货人代码,</v>
      </c>
      <c r="E6" t="s">
        <v>172</v>
      </c>
      <c r="F6" t="str">
        <f t="shared" si="0"/>
        <v>decls[3],</v>
      </c>
    </row>
    <row r="7" spans="1:6" x14ac:dyDescent="0.15">
      <c r="A7">
        <v>5</v>
      </c>
      <c r="B7" t="s">
        <v>4</v>
      </c>
      <c r="C7" t="str">
        <f>VLOOKUP(B7,字段对应表!A:C,2,0)&amp;" "&amp;VLOOKUP(B7,字段对应表!A:C,3,0)&amp;","</f>
        <v>企业性质代码 VARCHAR(4),</v>
      </c>
      <c r="D7" t="str">
        <f>VLOOKUP(B7,字段对应表!A:C,2,0)&amp;","</f>
        <v>企业性质代码,</v>
      </c>
      <c r="E7" t="s">
        <v>172</v>
      </c>
      <c r="F7" t="str">
        <f t="shared" si="0"/>
        <v>decls[4],</v>
      </c>
    </row>
    <row r="8" spans="1:6" x14ac:dyDescent="0.15">
      <c r="A8">
        <v>6</v>
      </c>
      <c r="B8" t="s">
        <v>5</v>
      </c>
      <c r="C8" t="str">
        <f>VLOOKUP(B8,字段对应表!A:C,2,0)&amp;" "&amp;VLOOKUP(B8,字段对应表!A:C,3,0)&amp;","</f>
        <v>行政区划代码 VARCHAR(8),</v>
      </c>
      <c r="D8" t="str">
        <f>VLOOKUP(B8,字段对应表!A:C,2,0)&amp;","</f>
        <v>行政区划代码,</v>
      </c>
      <c r="E8" t="s">
        <v>172</v>
      </c>
      <c r="F8" t="str">
        <f t="shared" si="0"/>
        <v>decls[5],</v>
      </c>
    </row>
    <row r="9" spans="1:6" x14ac:dyDescent="0.15">
      <c r="A9">
        <v>7</v>
      </c>
      <c r="B9" t="s">
        <v>6</v>
      </c>
      <c r="C9" t="str">
        <f>VLOOKUP(B9,字段对应表!A:C,2,0)&amp;" "&amp;VLOOKUP(B9,字段对应表!A:C,3,0)&amp;","</f>
        <v>海关注册代码 VARCHAR(10),</v>
      </c>
      <c r="D9" t="str">
        <f>VLOOKUP(B9,字段对应表!A:C,2,0)&amp;","</f>
        <v>海关注册代码,</v>
      </c>
      <c r="E9" t="s">
        <v>172</v>
      </c>
      <c r="F9" t="str">
        <f t="shared" si="0"/>
        <v>decls[6],</v>
      </c>
    </row>
    <row r="10" spans="1:6" x14ac:dyDescent="0.15">
      <c r="A10">
        <v>8</v>
      </c>
      <c r="B10" t="s">
        <v>7</v>
      </c>
      <c r="C10" t="str">
        <f>VLOOKUP(B10,字段对应表!A:C,2,0)&amp;" "&amp;VLOOKUP(B10,字段对应表!A:C,3,0)&amp;","</f>
        <v>运输方式代码 VARCHAR(4),</v>
      </c>
      <c r="D10" t="str">
        <f>VLOOKUP(B10,字段对应表!A:C,2,0)&amp;","</f>
        <v>运输方式代码,</v>
      </c>
      <c r="E10" t="s">
        <v>172</v>
      </c>
      <c r="F10" t="str">
        <f t="shared" si="0"/>
        <v>decls[7],</v>
      </c>
    </row>
    <row r="11" spans="1:6" x14ac:dyDescent="0.15">
      <c r="A11">
        <v>9</v>
      </c>
      <c r="B11" t="s">
        <v>8</v>
      </c>
      <c r="C11" t="str">
        <f>VLOOKUP(B11,字段对应表!A:C,2,0)&amp;" "&amp;VLOOKUP(B11,字段对应表!A:C,3,0)&amp;","</f>
        <v>贸易方式代码 VARCHAR(4),</v>
      </c>
      <c r="D11" t="str">
        <f>VLOOKUP(B11,字段对应表!A:C,2,0)&amp;","</f>
        <v>贸易方式代码,</v>
      </c>
      <c r="E11" t="s">
        <v>172</v>
      </c>
      <c r="F11" t="str">
        <f t="shared" si="0"/>
        <v>decls[8],</v>
      </c>
    </row>
    <row r="12" spans="1:6" x14ac:dyDescent="0.15">
      <c r="A12">
        <v>10</v>
      </c>
      <c r="B12" t="s">
        <v>9</v>
      </c>
      <c r="C12" t="str">
        <f>VLOOKUP(B12,字段对应表!A:C,2,0)&amp;" "&amp;VLOOKUP(B12,字段对应表!A:C,3,0)&amp;","</f>
        <v>启运口岸代码 VARCHAR(8),</v>
      </c>
      <c r="D12" t="str">
        <f>VLOOKUP(B12,字段对应表!A:C,2,0)&amp;","</f>
        <v>启运口岸代码,</v>
      </c>
      <c r="E12" t="s">
        <v>172</v>
      </c>
      <c r="F12" t="str">
        <f t="shared" si="0"/>
        <v>decls[9],</v>
      </c>
    </row>
    <row r="13" spans="1:6" x14ac:dyDescent="0.15">
      <c r="A13">
        <v>11</v>
      </c>
      <c r="B13" t="s">
        <v>65</v>
      </c>
      <c r="C13" t="str">
        <f>VLOOKUP(B13,字段对应表!A:C,2,0)&amp;" "&amp;VLOOKUP(B13,字段对应表!A:C,3,0)&amp;","</f>
        <v>经停口岸代码 VARCHAR(8),</v>
      </c>
      <c r="D13" t="str">
        <f>VLOOKUP(B13,字段对应表!A:C,2,0)&amp;","</f>
        <v>经停口岸代码,</v>
      </c>
      <c r="E13" t="s">
        <v>172</v>
      </c>
      <c r="F13" t="str">
        <f t="shared" si="0"/>
        <v>decls[10],</v>
      </c>
    </row>
    <row r="14" spans="1:6" x14ac:dyDescent="0.15">
      <c r="A14">
        <v>12</v>
      </c>
      <c r="B14" t="s">
        <v>11</v>
      </c>
      <c r="C14" t="str">
        <f>VLOOKUP(B14,字段对应表!A:C,2,0)&amp;" "&amp;VLOOKUP(B14,字段对应表!A:C,3,0)&amp;","</f>
        <v>贸易国家地区代码 VARCHAR(4),</v>
      </c>
      <c r="D14" t="str">
        <f>VLOOKUP(B14,字段对应表!A:C,2,0)&amp;","</f>
        <v>贸易国家地区代码,</v>
      </c>
      <c r="E14" t="s">
        <v>172</v>
      </c>
      <c r="F14" t="str">
        <f t="shared" si="0"/>
        <v>decls[11],</v>
      </c>
    </row>
    <row r="15" spans="1:6" x14ac:dyDescent="0.15">
      <c r="A15">
        <v>13</v>
      </c>
      <c r="B15" t="s">
        <v>12</v>
      </c>
      <c r="C15" t="str">
        <f>VLOOKUP(B15,字段对应表!A:C,2,0)&amp;" "&amp;VLOOKUP(B15,字段对应表!A:C,3,0)&amp;","</f>
        <v>检验检疫方式代码 VARCHAR(4),</v>
      </c>
      <c r="D15" t="str">
        <f>VLOOKUP(B15,字段对应表!A:C,2,0)&amp;","</f>
        <v>检验检疫方式代码,</v>
      </c>
      <c r="E15" t="s">
        <v>172</v>
      </c>
      <c r="F15" t="str">
        <f t="shared" si="0"/>
        <v>decls[12],</v>
      </c>
    </row>
    <row r="16" spans="1:6" x14ac:dyDescent="0.15">
      <c r="A16">
        <v>14</v>
      </c>
      <c r="B16" t="s">
        <v>13</v>
      </c>
      <c r="C16" t="str">
        <f>VLOOKUP(B16,字段对应表!A:C,2,0)&amp;" "&amp;VLOOKUP(B16,字段对应表!A:C,3,0)&amp;","</f>
        <v>检验依据类别代码 VARCHAR(4),</v>
      </c>
      <c r="D16" t="str">
        <f>VLOOKUP(B16,字段对应表!A:C,2,0)&amp;","</f>
        <v>检验依据类别代码,</v>
      </c>
      <c r="E16" t="s">
        <v>172</v>
      </c>
      <c r="F16" t="str">
        <f t="shared" si="0"/>
        <v>decls[13],</v>
      </c>
    </row>
    <row r="17" spans="1:6" x14ac:dyDescent="0.15">
      <c r="A17">
        <v>15</v>
      </c>
      <c r="B17" t="s">
        <v>14</v>
      </c>
      <c r="C17" t="str">
        <f>VLOOKUP(B17,字段对应表!A:C,2,0)&amp;" "&amp;VLOOKUP(B17,字段对应表!A:C,3,0)&amp;","</f>
        <v>是否抽检 VARCHAR(1),</v>
      </c>
      <c r="D17" t="str">
        <f>VLOOKUP(B17,字段对应表!A:C,2,0)&amp;","</f>
        <v>是否抽检,</v>
      </c>
      <c r="E17" t="s">
        <v>172</v>
      </c>
      <c r="F17" t="str">
        <f t="shared" si="0"/>
        <v>decls[14],</v>
      </c>
    </row>
    <row r="18" spans="1:6" x14ac:dyDescent="0.15">
      <c r="A18">
        <v>16</v>
      </c>
      <c r="B18" t="s">
        <v>15</v>
      </c>
      <c r="C18" t="str">
        <f>VLOOKUP(B18,字段对应表!A:C,2,0)&amp;" "&amp;VLOOKUP(B18,字段对应表!A:C,3,0)&amp;","</f>
        <v>是否二次抽检 VARCHAR(1),</v>
      </c>
      <c r="D18" t="str">
        <f>VLOOKUP(B18,字段对应表!A:C,2,0)&amp;","</f>
        <v>是否二次抽检,</v>
      </c>
      <c r="E18" t="s">
        <v>172</v>
      </c>
      <c r="F18" t="str">
        <f t="shared" si="0"/>
        <v>decls[15],</v>
      </c>
    </row>
    <row r="19" spans="1:6" x14ac:dyDescent="0.15">
      <c r="A19">
        <v>17</v>
      </c>
      <c r="B19" t="s">
        <v>16</v>
      </c>
      <c r="C19" t="str">
        <f>VLOOKUP(B19,字段对应表!A:C,2,0)&amp;" "&amp;VLOOKUP(B19,字段对应表!A:C,3,0)&amp;","</f>
        <v>是否隔离检疫 VARCHAR(1),</v>
      </c>
      <c r="D19" t="str">
        <f>VLOOKUP(B19,字段对应表!A:C,2,0)&amp;","</f>
        <v>是否隔离检疫,</v>
      </c>
      <c r="E19" t="s">
        <v>172</v>
      </c>
      <c r="F19" t="str">
        <f t="shared" si="0"/>
        <v>decls[16],</v>
      </c>
    </row>
    <row r="20" spans="1:6" x14ac:dyDescent="0.15">
      <c r="A20">
        <v>18</v>
      </c>
      <c r="B20" t="s">
        <v>17</v>
      </c>
      <c r="C20" t="str">
        <f>VLOOKUP(B20,字段对应表!A:C,2,0)&amp;" "&amp;VLOOKUP(B20,字段对应表!A:C,3,0)&amp;","</f>
        <v>货物用途代码 VARCHAR(4),</v>
      </c>
      <c r="D20" t="str">
        <f>VLOOKUP(B20,字段对应表!A:C,2,0)&amp;","</f>
        <v>货物用途代码,</v>
      </c>
      <c r="E20" t="s">
        <v>172</v>
      </c>
      <c r="F20" t="str">
        <f t="shared" si="0"/>
        <v>decls[17],</v>
      </c>
    </row>
    <row r="21" spans="1:6" x14ac:dyDescent="0.15">
      <c r="A21">
        <v>19</v>
      </c>
      <c r="B21" t="s">
        <v>18</v>
      </c>
      <c r="C21" t="str">
        <f>VLOOKUP(B21,字段对应表!A:C,2,0)&amp;" "&amp;VLOOKUP(B21,字段对应表!A:C,3,0)&amp;","</f>
        <v>检验检疫结果代码 VARCHAR(4),</v>
      </c>
      <c r="D21" t="str">
        <f>VLOOKUP(B21,字段对应表!A:C,2,0)&amp;","</f>
        <v>检验检疫结果代码,</v>
      </c>
      <c r="E21" t="s">
        <v>172</v>
      </c>
      <c r="F21" t="str">
        <f t="shared" si="0"/>
        <v>decls[18],</v>
      </c>
    </row>
    <row r="22" spans="1:6" x14ac:dyDescent="0.15">
      <c r="A22">
        <v>20</v>
      </c>
      <c r="B22" t="s">
        <v>19</v>
      </c>
      <c r="C22" t="str">
        <f>VLOOKUP(B22,字段对应表!A:C,2,0)&amp;" "&amp;VLOOKUP(B22,字段对应表!A:C,3,0)&amp;","</f>
        <v>查验结果代码 VARCHAR(4),</v>
      </c>
      <c r="D22" t="str">
        <f>VLOOKUP(B22,字段对应表!A:C,2,0)&amp;","</f>
        <v>查验结果代码,</v>
      </c>
      <c r="E22" t="s">
        <v>172</v>
      </c>
      <c r="F22" t="str">
        <f t="shared" si="0"/>
        <v>decls[19],</v>
      </c>
    </row>
    <row r="23" spans="1:6" x14ac:dyDescent="0.15">
      <c r="A23">
        <v>21</v>
      </c>
      <c r="B23" t="s">
        <v>20</v>
      </c>
      <c r="C23" t="str">
        <f>VLOOKUP(B23,字段对应表!A:C,2,0)&amp;" "&amp;VLOOKUP(B23,字段对应表!A:C,3,0)&amp;","</f>
        <v>报检日期 datetime,</v>
      </c>
      <c r="D23" t="str">
        <f>VLOOKUP(B23,字段对应表!A:C,2,0)&amp;","</f>
        <v>报检日期,</v>
      </c>
      <c r="E23" t="s">
        <v>172</v>
      </c>
      <c r="F23" t="str">
        <f t="shared" si="0"/>
        <v>decls[20],</v>
      </c>
    </row>
    <row r="24" spans="1:6" x14ac:dyDescent="0.15">
      <c r="A24">
        <v>22</v>
      </c>
      <c r="B24" t="s">
        <v>21</v>
      </c>
      <c r="C24" t="str">
        <f>VLOOKUP(B24,字段对应表!A:C,2,0)&amp;" "&amp;VLOOKUP(B24,字段对应表!A:C,3,0)&amp;","</f>
        <v>收费日期 datetime,</v>
      </c>
      <c r="D24" t="str">
        <f>VLOOKUP(B24,字段对应表!A:C,2,0)&amp;","</f>
        <v>收费日期,</v>
      </c>
      <c r="E24" t="s">
        <v>172</v>
      </c>
      <c r="F24" t="str">
        <f t="shared" si="0"/>
        <v>decls[21],</v>
      </c>
    </row>
    <row r="25" spans="1:6" x14ac:dyDescent="0.15">
      <c r="A25">
        <v>23</v>
      </c>
      <c r="B25" t="s">
        <v>22</v>
      </c>
      <c r="C25" t="str">
        <f>VLOOKUP(B25,字段对应表!A:C,2,0)&amp;" "&amp;VLOOKUP(B25,字段对应表!A:C,3,0)&amp;","</f>
        <v>检验检疫完成日期 datetime,</v>
      </c>
      <c r="D25" t="str">
        <f>VLOOKUP(B25,字段对应表!A:C,2,0)&amp;","</f>
        <v>检验检疫完成日期,</v>
      </c>
      <c r="E25" t="s">
        <v>172</v>
      </c>
      <c r="F25" t="str">
        <f t="shared" si="0"/>
        <v>decls[22],</v>
      </c>
    </row>
    <row r="26" spans="1:6" x14ac:dyDescent="0.15">
      <c r="A26">
        <v>24</v>
      </c>
      <c r="B26" t="s">
        <v>23</v>
      </c>
      <c r="C26" t="str">
        <f>VLOOKUP(B26,字段对应表!A:C,2,0)&amp;" "&amp;VLOOKUP(B26,字段对应表!A:C,3,0)&amp;","</f>
        <v>统计日期 datetime,</v>
      </c>
      <c r="D26" t="str">
        <f>VLOOKUP(B26,字段对应表!A:C,2,0)&amp;","</f>
        <v>统计日期,</v>
      </c>
      <c r="E26" t="s">
        <v>172</v>
      </c>
      <c r="F26" t="str">
        <f t="shared" si="0"/>
        <v>decls[23],</v>
      </c>
    </row>
    <row r="27" spans="1:6" x14ac:dyDescent="0.15">
      <c r="A27">
        <v>25</v>
      </c>
      <c r="B27" t="s">
        <v>24</v>
      </c>
      <c r="C27" t="str">
        <f>VLOOKUP(B27,字段对应表!A:C,2,0)&amp;" "&amp;VLOOKUP(B27,字段对应表!A:C,3,0)&amp;","</f>
        <v>上报日期 datetime,</v>
      </c>
      <c r="D27" t="str">
        <f>VLOOKUP(B27,字段对应表!A:C,2,0)&amp;","</f>
        <v>上报日期,</v>
      </c>
      <c r="E27" t="s">
        <v>172</v>
      </c>
      <c r="F27" t="str">
        <f t="shared" si="0"/>
        <v>decls[24],</v>
      </c>
    </row>
    <row r="28" spans="1:6" x14ac:dyDescent="0.15">
      <c r="A28">
        <v>26</v>
      </c>
      <c r="B28" t="s">
        <v>25</v>
      </c>
      <c r="C28" t="str">
        <f>VLOOKUP(B28,字段对应表!A:C,2,0)&amp;" "&amp;VLOOKUP(B28,字段对应表!A:C,3,0)&amp;","</f>
        <v>接收日期 datetime,</v>
      </c>
      <c r="D28" t="str">
        <f>VLOOKUP(B28,字段对应表!A:C,2,0)&amp;","</f>
        <v>接收日期,</v>
      </c>
      <c r="E28" t="s">
        <v>172</v>
      </c>
      <c r="F28" t="str">
        <f t="shared" si="0"/>
        <v>decls[25],</v>
      </c>
    </row>
    <row r="29" spans="1:6" x14ac:dyDescent="0.15">
      <c r="A29">
        <v>27</v>
      </c>
      <c r="B29" t="s">
        <v>26</v>
      </c>
      <c r="C29" t="str">
        <f>VLOOKUP(B29,字段对应表!A:C,2,0)&amp;" "&amp;VLOOKUP(B29,字段对应表!A:C,3,0)&amp;","</f>
        <v>检验检疫机构代码 VARCHAR(8),</v>
      </c>
      <c r="D29" t="str">
        <f>VLOOKUP(B29,字段对应表!A:C,2,0)&amp;","</f>
        <v>检验检疫机构代码,</v>
      </c>
      <c r="E29" t="s">
        <v>172</v>
      </c>
      <c r="F29" t="str">
        <f t="shared" si="0"/>
        <v>decls[26],</v>
      </c>
    </row>
    <row r="30" spans="1:6" x14ac:dyDescent="0.15">
      <c r="A30">
        <v>28</v>
      </c>
      <c r="B30" t="s">
        <v>27</v>
      </c>
      <c r="C30" t="str">
        <f>VLOOKUP(B30,字段对应表!A:C,2,0)&amp;" "&amp;VLOOKUP(B30,字段对应表!A:C,3,0)&amp;","</f>
        <v>HS编码 VARCHAR(12),</v>
      </c>
      <c r="D30" t="str">
        <f>VLOOKUP(B30,字段对应表!A:C,2,0)&amp;","</f>
        <v>HS编码,</v>
      </c>
      <c r="E30" t="s">
        <v>172</v>
      </c>
      <c r="F30" t="str">
        <f t="shared" si="0"/>
        <v>decls[27],</v>
      </c>
    </row>
    <row r="31" spans="1:6" x14ac:dyDescent="0.15">
      <c r="A31">
        <v>29</v>
      </c>
      <c r="B31" t="s">
        <v>28</v>
      </c>
      <c r="C31" t="str">
        <f>VLOOKUP(B31,字段对应表!A:C,2,0)&amp;" "&amp;VLOOKUP(B31,字段对应表!A:C,3,0)&amp;","</f>
        <v>是否法检 VARCHAR(1),</v>
      </c>
      <c r="D31" t="str">
        <f>VLOOKUP(B31,字段对应表!A:C,2,0)&amp;","</f>
        <v>是否法检,</v>
      </c>
      <c r="E31" t="s">
        <v>172</v>
      </c>
      <c r="F31" t="str">
        <f t="shared" si="0"/>
        <v>decls[28],</v>
      </c>
    </row>
    <row r="32" spans="1:6" x14ac:dyDescent="0.15">
      <c r="A32">
        <v>30</v>
      </c>
      <c r="B32" t="s">
        <v>29</v>
      </c>
      <c r="C32" t="str">
        <f>VLOOKUP(B32,字段对应表!A:C,2,0)&amp;" "&amp;VLOOKUP(B32,字段对应表!A:C,3,0)&amp;","</f>
        <v>HS数重量 float,</v>
      </c>
      <c r="D32" t="str">
        <f>VLOOKUP(B32,字段对应表!A:C,2,0)&amp;","</f>
        <v>HS数重量,</v>
      </c>
      <c r="E32" t="s">
        <v>172</v>
      </c>
      <c r="F32" t="str">
        <f t="shared" si="0"/>
        <v>decls[29],</v>
      </c>
    </row>
    <row r="33" spans="1:6" x14ac:dyDescent="0.15">
      <c r="A33">
        <v>31</v>
      </c>
      <c r="B33" t="s">
        <v>30</v>
      </c>
      <c r="C33" t="str">
        <f>VLOOKUP(B33,字段对应表!A:C,2,0)&amp;" "&amp;VLOOKUP(B33,字段对应表!A:C,3,0)&amp;","</f>
        <v>HS计量单位 VARCHAR(4),</v>
      </c>
      <c r="D33" t="str">
        <f>VLOOKUP(B33,字段对应表!A:C,2,0)&amp;","</f>
        <v>HS计量单位,</v>
      </c>
      <c r="E33" t="s">
        <v>172</v>
      </c>
      <c r="F33" t="str">
        <f t="shared" si="0"/>
        <v>decls[30],</v>
      </c>
    </row>
    <row r="34" spans="1:6" x14ac:dyDescent="0.15">
      <c r="A34">
        <v>32</v>
      </c>
      <c r="B34" t="s">
        <v>31</v>
      </c>
      <c r="C34" t="str">
        <f>VLOOKUP(B34,字段对应表!A:C,2,0)&amp;" "&amp;VLOOKUP(B34,字段对应表!A:C,3,0)&amp;","</f>
        <v>商品统计分类代码 VARCHAR(12),</v>
      </c>
      <c r="D34" t="str">
        <f>VLOOKUP(B34,字段对应表!A:C,2,0)&amp;","</f>
        <v>商品统计分类代码,</v>
      </c>
      <c r="E34" t="s">
        <v>172</v>
      </c>
      <c r="F34" t="str">
        <f t="shared" si="0"/>
        <v>decls[31],</v>
      </c>
    </row>
    <row r="35" spans="1:6" x14ac:dyDescent="0.15">
      <c r="A35">
        <v>33</v>
      </c>
      <c r="B35" t="s">
        <v>32</v>
      </c>
      <c r="C35" t="str">
        <f>VLOOKUP(B35,字段对应表!A:C,2,0)&amp;" "&amp;VLOOKUP(B35,字段对应表!A:C,3,0)&amp;","</f>
        <v>商品统计数重量 float,</v>
      </c>
      <c r="D35" t="str">
        <f>VLOOKUP(B35,字段对应表!A:C,2,0)&amp;","</f>
        <v>商品统计数重量,</v>
      </c>
      <c r="E35" t="s">
        <v>172</v>
      </c>
      <c r="F35" t="str">
        <f t="shared" si="0"/>
        <v>decls[32],</v>
      </c>
    </row>
    <row r="36" spans="1:6" x14ac:dyDescent="0.15">
      <c r="A36">
        <v>34</v>
      </c>
      <c r="B36" t="s">
        <v>33</v>
      </c>
      <c r="C36" t="str">
        <f>VLOOKUP(B36,字段对应表!A:C,2,0)&amp;" "&amp;VLOOKUP(B36,字段对应表!A:C,3,0)&amp;","</f>
        <v>商品统计单位代码 VARCHAR(4),</v>
      </c>
      <c r="D36" t="str">
        <f>VLOOKUP(B36,字段对应表!A:C,2,0)&amp;","</f>
        <v>商品统计单位代码,</v>
      </c>
      <c r="E36" t="s">
        <v>172</v>
      </c>
      <c r="F36" t="str">
        <f t="shared" si="0"/>
        <v>decls[33],</v>
      </c>
    </row>
    <row r="37" spans="1:6" x14ac:dyDescent="0.15">
      <c r="A37">
        <v>35</v>
      </c>
      <c r="B37" t="s">
        <v>66</v>
      </c>
      <c r="C37" t="str">
        <f>VLOOKUP(B37,字段对应表!A:C,2,0)&amp;" "&amp;VLOOKUP(B37,字段对应表!A:C,3,0)&amp;","</f>
        <v>原产国代码 VARCHAR(4),</v>
      </c>
      <c r="D37" t="str">
        <f>VLOOKUP(B37,字段对应表!A:C,2,0)&amp;","</f>
        <v>原产国代码,</v>
      </c>
      <c r="E37" t="s">
        <v>172</v>
      </c>
      <c r="F37" t="str">
        <f t="shared" si="0"/>
        <v>decls[34],</v>
      </c>
    </row>
    <row r="38" spans="1:6" x14ac:dyDescent="0.15">
      <c r="A38">
        <v>36</v>
      </c>
      <c r="B38" t="s">
        <v>35</v>
      </c>
      <c r="C38" t="str">
        <f>VLOOKUP(B38,字段对应表!A:C,2,0)&amp;" "&amp;VLOOKUP(B38,字段对应表!A:C,3,0)&amp;","</f>
        <v>包装种类代码 VARCHAR(4),</v>
      </c>
      <c r="D38" t="str">
        <f>VLOOKUP(B38,字段对应表!A:C,2,0)&amp;","</f>
        <v>包装种类代码,</v>
      </c>
      <c r="E38" t="s">
        <v>172</v>
      </c>
      <c r="F38" t="str">
        <f t="shared" si="0"/>
        <v>decls[35],</v>
      </c>
    </row>
    <row r="39" spans="1:6" x14ac:dyDescent="0.15">
      <c r="A39">
        <v>37</v>
      </c>
      <c r="B39" t="s">
        <v>36</v>
      </c>
      <c r="C39" t="str">
        <f>VLOOKUP(B39,字段对应表!A:C,2,0)&amp;" "&amp;VLOOKUP(B39,字段对应表!A:C,3,0)&amp;","</f>
        <v>包装件数 float,</v>
      </c>
      <c r="D39" t="str">
        <f>VLOOKUP(B39,字段对应表!A:C,2,0)&amp;","</f>
        <v>包装件数,</v>
      </c>
      <c r="E39" t="s">
        <v>172</v>
      </c>
      <c r="F39" t="str">
        <f t="shared" si="0"/>
        <v>decls[36],</v>
      </c>
    </row>
    <row r="40" spans="1:6" x14ac:dyDescent="0.15">
      <c r="A40">
        <v>38</v>
      </c>
      <c r="B40" t="s">
        <v>37</v>
      </c>
      <c r="C40" t="str">
        <f>VLOOKUP(B40,字段对应表!A:C,2,0)&amp;" "&amp;VLOOKUP(B40,字段对应表!A:C,3,0)&amp;","</f>
        <v>货值美元 float,</v>
      </c>
      <c r="D40" t="str">
        <f>VLOOKUP(B40,字段对应表!A:C,2,0)&amp;","</f>
        <v>货值美元,</v>
      </c>
      <c r="E40" t="s">
        <v>172</v>
      </c>
      <c r="F40" t="str">
        <f t="shared" si="0"/>
        <v>decls[37],</v>
      </c>
    </row>
    <row r="41" spans="1:6" x14ac:dyDescent="0.15">
      <c r="A41">
        <v>39</v>
      </c>
      <c r="B41" t="s">
        <v>38</v>
      </c>
      <c r="C41" t="str">
        <f>VLOOKUP(B41,字段对应表!A:C,2,0)&amp;" "&amp;VLOOKUP(B41,字段对应表!A:C,3,0)&amp;","</f>
        <v>检验检疫项目代码 VARCHAR(50),</v>
      </c>
      <c r="D41" t="str">
        <f>VLOOKUP(B41,字段对应表!A:C,2,0)&amp;","</f>
        <v>检验检疫项目代码,</v>
      </c>
      <c r="E41" t="s">
        <v>172</v>
      </c>
      <c r="F41" t="str">
        <f t="shared" si="0"/>
        <v>decls[38],</v>
      </c>
    </row>
    <row r="42" spans="1:6" x14ac:dyDescent="0.15">
      <c r="A42">
        <v>40</v>
      </c>
      <c r="B42" t="s">
        <v>39</v>
      </c>
      <c r="C42" t="str">
        <f>VLOOKUP(B42,字段对应表!A:C,2,0)&amp;" "&amp;VLOOKUP(B42,字段对应表!A:C,3,0)&amp;","</f>
        <v>检验检疫不合格内容代码 VARCHAR(50),</v>
      </c>
      <c r="D42" t="str">
        <f>VLOOKUP(B42,字段对应表!A:C,2,0)&amp;","</f>
        <v>检验检疫不合格内容代码,</v>
      </c>
      <c r="E42" t="s">
        <v>172</v>
      </c>
      <c r="F42" t="str">
        <f t="shared" si="0"/>
        <v>decls[39],</v>
      </c>
    </row>
    <row r="43" spans="1:6" x14ac:dyDescent="0.15">
      <c r="A43">
        <v>41</v>
      </c>
      <c r="B43" t="s">
        <v>40</v>
      </c>
      <c r="C43" t="str">
        <f>VLOOKUP(B43,字段对应表!A:C,2,0)&amp;" "&amp;VLOOKUP(B43,字段对应表!A:C,3,0)&amp;","</f>
        <v>不合格数重量 float,</v>
      </c>
      <c r="D43" t="str">
        <f>VLOOKUP(B43,字段对应表!A:C,2,0)&amp;","</f>
        <v>不合格数重量,</v>
      </c>
      <c r="E43" t="s">
        <v>172</v>
      </c>
      <c r="F43" t="str">
        <f t="shared" si="0"/>
        <v>decls[40],</v>
      </c>
    </row>
    <row r="44" spans="1:6" x14ac:dyDescent="0.15">
      <c r="A44">
        <v>42</v>
      </c>
      <c r="B44" t="s">
        <v>41</v>
      </c>
      <c r="C44" t="str">
        <f>VLOOKUP(B44,字段对应表!A:C,2,0)&amp;" "&amp;VLOOKUP(B44,字段对应表!A:C,3,0)&amp;","</f>
        <v>不合格金额美元 float,</v>
      </c>
      <c r="D44" t="str">
        <f>VLOOKUP(B44,字段对应表!A:C,2,0)&amp;","</f>
        <v>不合格金额美元,</v>
      </c>
      <c r="E44" t="s">
        <v>172</v>
      </c>
      <c r="F44" t="str">
        <f t="shared" si="0"/>
        <v>decls[41],</v>
      </c>
    </row>
    <row r="45" spans="1:6" x14ac:dyDescent="0.15">
      <c r="A45">
        <v>43</v>
      </c>
      <c r="B45" t="s">
        <v>42</v>
      </c>
      <c r="C45" t="str">
        <f>VLOOKUP(B45,字段对应表!A:C,2,0)&amp;" "&amp;VLOOKUP(B45,字段对应表!A:C,3,0)&amp;","</f>
        <v>检验不合格原因代码 VARCHAR(4),</v>
      </c>
      <c r="D45" t="str">
        <f>VLOOKUP(B45,字段对应表!A:C,2,0)&amp;","</f>
        <v>检验不合格原因代码,</v>
      </c>
      <c r="E45" t="s">
        <v>172</v>
      </c>
      <c r="F45" t="str">
        <f t="shared" si="0"/>
        <v>decls[42],</v>
      </c>
    </row>
    <row r="46" spans="1:6" x14ac:dyDescent="0.15">
      <c r="A46">
        <v>44</v>
      </c>
      <c r="B46" t="s">
        <v>43</v>
      </c>
      <c r="C46" t="str">
        <f>VLOOKUP(B46,字段对应表!A:C,2,0)&amp;" "&amp;VLOOKUP(B46,字段对应表!A:C,3,0)&amp;","</f>
        <v>检验不合格处理代码 VARCHAR(4),</v>
      </c>
      <c r="D46" t="str">
        <f>VLOOKUP(B46,字段对应表!A:C,2,0)&amp;","</f>
        <v>检验不合格处理代码,</v>
      </c>
      <c r="E46" t="s">
        <v>172</v>
      </c>
      <c r="F46" t="str">
        <f t="shared" si="0"/>
        <v>decls[43],</v>
      </c>
    </row>
    <row r="47" spans="1:6" x14ac:dyDescent="0.15">
      <c r="A47">
        <v>45</v>
      </c>
      <c r="B47" t="s">
        <v>44</v>
      </c>
      <c r="C47" t="str">
        <f>VLOOKUP(B47,字段对应表!A:C,2,0)&amp;" "&amp;VLOOKUP(B47,字段对应表!A:C,3,0)&amp;","</f>
        <v>检疫不合格原因代码 VARCHAR(4),</v>
      </c>
      <c r="D47" t="str">
        <f>VLOOKUP(B47,字段对应表!A:C,2,0)&amp;","</f>
        <v>检疫不合格原因代码,</v>
      </c>
      <c r="E47" t="s">
        <v>172</v>
      </c>
      <c r="F47" t="str">
        <f t="shared" si="0"/>
        <v>decls[44],</v>
      </c>
    </row>
    <row r="48" spans="1:6" x14ac:dyDescent="0.15">
      <c r="A48">
        <v>46</v>
      </c>
      <c r="B48" t="s">
        <v>45</v>
      </c>
      <c r="C48" t="str">
        <f>VLOOKUP(B48,字段对应表!A:C,2,0)&amp;" "&amp;VLOOKUP(B48,字段对应表!A:C,3,0)&amp;","</f>
        <v>检疫处理方法代码 VARCHAR(4),</v>
      </c>
      <c r="D48" t="str">
        <f>VLOOKUP(B48,字段对应表!A:C,2,0)&amp;","</f>
        <v>检疫处理方法代码,</v>
      </c>
      <c r="E48" t="s">
        <v>172</v>
      </c>
      <c r="F48" t="str">
        <f t="shared" si="0"/>
        <v>decls[45],</v>
      </c>
    </row>
    <row r="49" spans="1:6" x14ac:dyDescent="0.15">
      <c r="A49">
        <v>47</v>
      </c>
      <c r="B49" t="s">
        <v>46</v>
      </c>
      <c r="C49" t="str">
        <f>VLOOKUP(B49,字段对应表!A:C,2,0)&amp;" "&amp;VLOOKUP(B49,字段对应表!A:C,3,0)&amp;","</f>
        <v>检疫具体处理方法代码 VARCHAR(4),</v>
      </c>
      <c r="D49" t="str">
        <f>VLOOKUP(B49,字段对应表!A:C,2,0)&amp;","</f>
        <v>检疫具体处理方法代码,</v>
      </c>
      <c r="E49" t="s">
        <v>172</v>
      </c>
      <c r="F49" t="str">
        <f t="shared" si="0"/>
        <v>decls[46],</v>
      </c>
    </row>
    <row r="50" spans="1:6" x14ac:dyDescent="0.15">
      <c r="A50">
        <v>48</v>
      </c>
      <c r="B50" t="s">
        <v>47</v>
      </c>
      <c r="C50" t="str">
        <f>VLOOKUP(B50,字段对应表!A:C,2,0)&amp;" "&amp;VLOOKUP(B50,字段对应表!A:C,3,0)&amp;","</f>
        <v>检疫处理机构代码 VARCHAR(8),</v>
      </c>
      <c r="D50" t="str">
        <f>VLOOKUP(B50,字段对应表!A:C,2,0)&amp;","</f>
        <v>检疫处理机构代码,</v>
      </c>
      <c r="E50" t="s">
        <v>172</v>
      </c>
      <c r="F50" t="str">
        <f t="shared" si="0"/>
        <v>decls[47],</v>
      </c>
    </row>
    <row r="51" spans="1:6" x14ac:dyDescent="0.15">
      <c r="A51">
        <v>49</v>
      </c>
      <c r="B51" t="s">
        <v>48</v>
      </c>
      <c r="C51" t="str">
        <f>VLOOKUP(B51,字段对应表!A:C,2,0)&amp;" "&amp;VLOOKUP(B51,字段对应表!A:C,3,0)&amp;","</f>
        <v>检疫处理部门代码 VARCHAR(4),</v>
      </c>
      <c r="D51" t="str">
        <f>VLOOKUP(B51,字段对应表!A:C,2,0)&amp;","</f>
        <v>检疫处理部门代码,</v>
      </c>
      <c r="E51" t="s">
        <v>172</v>
      </c>
      <c r="F51" t="str">
        <f t="shared" si="0"/>
        <v>decls[48],</v>
      </c>
    </row>
    <row r="52" spans="1:6" x14ac:dyDescent="0.15">
      <c r="A52">
        <v>50</v>
      </c>
      <c r="B52" t="s">
        <v>49</v>
      </c>
      <c r="C52" t="str">
        <f>VLOOKUP(B52,字段对应表!A:C,2,0)&amp;" "&amp;VLOOKUP(B52,字段对应表!A:C,3,0)&amp;","</f>
        <v>货物名称 VARCHAR(50),</v>
      </c>
      <c r="D52" t="str">
        <f>VLOOKUP(B52,字段对应表!A:C,2,0)&amp;","</f>
        <v>货物名称,</v>
      </c>
      <c r="E52" t="s">
        <v>172</v>
      </c>
      <c r="F52" t="str">
        <f t="shared" si="0"/>
        <v>decls[49],</v>
      </c>
    </row>
    <row r="53" spans="1:6" x14ac:dyDescent="0.15">
      <c r="A53">
        <v>51</v>
      </c>
      <c r="B53" t="s">
        <v>50</v>
      </c>
      <c r="C53" t="str">
        <f>VLOOKUP(B53,字段对应表!A:C,2,0)&amp;" "&amp;VLOOKUP(B53,字段对应表!A:C,3,0)&amp;","</f>
        <v>是否危险品 VARCHAR(1),</v>
      </c>
      <c r="D53" t="str">
        <f>VLOOKUP(B53,字段对应表!A:C,2,0)&amp;","</f>
        <v>是否危险品,</v>
      </c>
      <c r="E53" t="s">
        <v>172</v>
      </c>
      <c r="F53" t="str">
        <f t="shared" si="0"/>
        <v>decls[50],</v>
      </c>
    </row>
    <row r="54" spans="1:6" x14ac:dyDescent="0.15">
      <c r="A54">
        <v>52</v>
      </c>
      <c r="B54" t="s">
        <v>67</v>
      </c>
      <c r="C54" t="str">
        <f>VLOOKUP(B54,字段对应表!A:C,2,0)&amp;" "&amp;VLOOKUP(B54,字段对应表!A:C,3,0)&amp;","</f>
        <v>是否入境重点商品 VARCHAR(1),</v>
      </c>
      <c r="D54" t="str">
        <f>VLOOKUP(B54,字段对应表!A:C,2,0)&amp;","</f>
        <v>是否入境重点商品,</v>
      </c>
      <c r="E54" t="s">
        <v>172</v>
      </c>
      <c r="F54" t="str">
        <f t="shared" si="0"/>
        <v>decls[51],</v>
      </c>
    </row>
    <row r="55" spans="1:6" x14ac:dyDescent="0.15">
      <c r="A55">
        <v>53</v>
      </c>
      <c r="B55" t="s">
        <v>68</v>
      </c>
      <c r="C55" t="str">
        <f>VLOOKUP(B55,字段对应表!A:C,2,0)&amp;" "&amp;VLOOKUP(B55,字段对应表!A:C,3,0)&amp;","</f>
        <v>是否入境大宗商品 VARCHAR(1),</v>
      </c>
      <c r="D55" t="str">
        <f>VLOOKUP(B55,字段对应表!A:C,2,0)&amp;","</f>
        <v>是否入境大宗商品,</v>
      </c>
      <c r="E55" t="s">
        <v>172</v>
      </c>
      <c r="F55" t="str">
        <f t="shared" si="0"/>
        <v>decls[52],</v>
      </c>
    </row>
    <row r="56" spans="1:6" x14ac:dyDescent="0.15">
      <c r="A56">
        <v>54</v>
      </c>
      <c r="B56" t="s">
        <v>69</v>
      </c>
      <c r="C56" t="str">
        <f>VLOOKUP(B56,字段对应表!A:C,2,0)&amp;" "&amp;VLOOKUP(B56,字段对应表!A:C,3,0)&amp;","</f>
        <v>是否需要入境许可证 VARCHAR(1),</v>
      </c>
      <c r="D56" t="str">
        <f>VLOOKUP(B56,字段对应表!A:C,2,0)&amp;","</f>
        <v>是否需要入境许可证,</v>
      </c>
      <c r="E56" t="s">
        <v>172</v>
      </c>
      <c r="F56" t="str">
        <f t="shared" si="0"/>
        <v>decls[53],</v>
      </c>
    </row>
    <row r="57" spans="1:6" x14ac:dyDescent="0.15">
      <c r="A57">
        <v>55</v>
      </c>
      <c r="B57" t="s">
        <v>54</v>
      </c>
      <c r="C57" t="str">
        <f>VLOOKUP(B57,字段对应表!A:C,2,0)&amp;" "&amp;VLOOKUP(B57,字段对应表!A:C,3,0)&amp;","</f>
        <v>民用品标志 VARCHAR(1),</v>
      </c>
      <c r="D57" t="str">
        <f>VLOOKUP(B57,字段对应表!A:C,2,0)&amp;","</f>
        <v>民用品标志,</v>
      </c>
      <c r="E57" t="s">
        <v>172</v>
      </c>
      <c r="F57" t="str">
        <f t="shared" si="0"/>
        <v>decls[54],</v>
      </c>
    </row>
    <row r="58" spans="1:6" x14ac:dyDescent="0.15">
      <c r="A58">
        <v>56</v>
      </c>
      <c r="B58" t="s">
        <v>55</v>
      </c>
      <c r="C58" t="str">
        <f>VLOOKUP(B58,字段对应表!A:C,2,0)&amp;" "&amp;VLOOKUP(B58,字段对应表!A:C,3,0)&amp;","</f>
        <v>检验监管条件 VARCHAR(20),</v>
      </c>
      <c r="D58" t="str">
        <f>VLOOKUP(B58,字段对应表!A:C,2,0)&amp;","</f>
        <v>检验监管条件,</v>
      </c>
      <c r="E58" t="s">
        <v>172</v>
      </c>
      <c r="F58" t="str">
        <f t="shared" si="0"/>
        <v>decls[55],</v>
      </c>
    </row>
    <row r="59" spans="1:6" x14ac:dyDescent="0.15">
      <c r="A59">
        <v>57</v>
      </c>
      <c r="B59" t="s">
        <v>56</v>
      </c>
      <c r="C59" t="str">
        <f>VLOOKUP(B59,字段对应表!A:C,2,0)&amp;" "&amp;VLOOKUP(B59,字段对应表!A:C,3,0)&amp;","</f>
        <v>area_sta_bunc VARCHAR(50),</v>
      </c>
      <c r="D59" t="str">
        <f>VLOOKUP(B59,字段对应表!A:C,2,0)&amp;","</f>
        <v>area_sta_bunc,</v>
      </c>
      <c r="E59" t="s">
        <v>172</v>
      </c>
      <c r="F59" t="str">
        <f t="shared" si="0"/>
        <v>decls[56],</v>
      </c>
    </row>
    <row r="60" spans="1:6" x14ac:dyDescent="0.15">
      <c r="A60">
        <v>58</v>
      </c>
      <c r="B60" t="s">
        <v>57</v>
      </c>
      <c r="C60" t="str">
        <f>VLOOKUP(B60,字段对应表!A:C,2,0)&amp;" "&amp;VLOOKUP(B60,字段对应表!A:C,3,0)&amp;","</f>
        <v>施检科室代码 VARCHAR(12),</v>
      </c>
      <c r="D60" t="str">
        <f>VLOOKUP(B60,字段对应表!A:C,2,0)&amp;","</f>
        <v>施检科室代码,</v>
      </c>
      <c r="E60" t="s">
        <v>172</v>
      </c>
      <c r="F60" t="str">
        <f t="shared" si="0"/>
        <v>decls[57],</v>
      </c>
    </row>
    <row r="61" spans="1:6" x14ac:dyDescent="0.15">
      <c r="A61">
        <v>59</v>
      </c>
      <c r="B61" t="s">
        <v>70</v>
      </c>
      <c r="C61" t="str">
        <f>VLOOKUP(B61,字段对应表!A:C,2,0)&amp;" "&amp;VLOOKUP(B61,字段对应表!A:C,3,0)&amp;","</f>
        <v>入境口岸代码 VARCHAR(8),</v>
      </c>
      <c r="D61" t="str">
        <f>VLOOKUP(B61,字段对应表!A:C,2,0)&amp;","</f>
        <v>入境口岸代码,</v>
      </c>
      <c r="E61" t="s">
        <v>172</v>
      </c>
      <c r="F61" t="str">
        <f t="shared" si="0"/>
        <v>decls[58],</v>
      </c>
    </row>
    <row r="62" spans="1:6" x14ac:dyDescent="0.15">
      <c r="A62">
        <v>60</v>
      </c>
      <c r="B62" t="s">
        <v>71</v>
      </c>
      <c r="C62" t="str">
        <f>VLOOKUP(B62,字段对应表!A:C,2,0)&amp;" "&amp;VLOOKUP(B62,字段对应表!A:C,3,0)&amp;","</f>
        <v>目的地代码 VARCHAR(8),</v>
      </c>
      <c r="D62" t="str">
        <f>VLOOKUP(B62,字段对应表!A:C,2,0)&amp;","</f>
        <v>目的地代码,</v>
      </c>
      <c r="E62" t="s">
        <v>172</v>
      </c>
      <c r="F62" t="str">
        <f t="shared" si="0"/>
        <v>decls[59],</v>
      </c>
    </row>
    <row r="63" spans="1:6" x14ac:dyDescent="0.15">
      <c r="A63">
        <v>61</v>
      </c>
      <c r="B63" t="s">
        <v>72</v>
      </c>
      <c r="C63" t="str">
        <f>VLOOKUP(B63,字段对应表!A:C,2,0)&amp;" "&amp;VLOOKUP(B63,字段对应表!A:C,3,0)&amp;","</f>
        <v>启运国家地区代码 VARCHAR(4),</v>
      </c>
      <c r="D63" t="str">
        <f>VLOOKUP(B63,字段对应表!A:C,2,0)&amp;","</f>
        <v>启运国家地区代码,</v>
      </c>
      <c r="E63" t="s">
        <v>172</v>
      </c>
      <c r="F63" t="str">
        <f t="shared" si="0"/>
        <v>decls[60],</v>
      </c>
    </row>
    <row r="64" spans="1:6" x14ac:dyDescent="0.15">
      <c r="A64">
        <v>62</v>
      </c>
      <c r="B64" t="s">
        <v>73</v>
      </c>
      <c r="C64" t="str">
        <f>VLOOKUP(B64,字段对应表!A:C,2,0)&amp;" "&amp;VLOOKUP(B64,字段对应表!A:C,3,0)&amp;","</f>
        <v>疫情名称代码 VARCHAR(8),</v>
      </c>
      <c r="D64" t="str">
        <f>VLOOKUP(B64,字段对应表!A:C,2,0)&amp;","</f>
        <v>疫情名称代码,</v>
      </c>
      <c r="E64" t="s">
        <v>172</v>
      </c>
      <c r="F64" t="str">
        <f t="shared" si="0"/>
        <v>decls[61],</v>
      </c>
    </row>
    <row r="65" spans="1:6" x14ac:dyDescent="0.15">
      <c r="A65">
        <v>63</v>
      </c>
      <c r="B65" t="s">
        <v>74</v>
      </c>
      <c r="C65" t="str">
        <f>VLOOKUP(B65,字段对应表!A:C,2,0)&amp;" "&amp;VLOOKUP(B65,字段对应表!A:C,3,0)&amp;","</f>
        <v>疫情级别代码 VARCHAR(1),</v>
      </c>
      <c r="D65" t="str">
        <f>VLOOKUP(B65,字段对应表!A:C,2,0)&amp;","</f>
        <v>疫情级别代码,</v>
      </c>
      <c r="E65" t="s">
        <v>172</v>
      </c>
      <c r="F65" t="str">
        <f t="shared" si="0"/>
        <v>decls[62],</v>
      </c>
    </row>
    <row r="66" spans="1:6" x14ac:dyDescent="0.15">
      <c r="A66">
        <v>64</v>
      </c>
      <c r="B66" t="s">
        <v>75</v>
      </c>
      <c r="C66" t="str">
        <f>VLOOKUP(B66,字段对应表!A:C,2,0)&amp;" "&amp;VLOOKUP(B66,字段对应表!A:C,3,0)&amp;","</f>
        <v>是否废旧品 VARCHAR(1),</v>
      </c>
      <c r="D66" t="str">
        <f>VLOOKUP(B66,字段对应表!A:C,2,0)&amp;","</f>
        <v>是否废旧品,</v>
      </c>
      <c r="E66" t="s">
        <v>172</v>
      </c>
      <c r="F66" t="str">
        <f t="shared" si="0"/>
        <v>decls[63],</v>
      </c>
    </row>
    <row r="67" spans="1:6" x14ac:dyDescent="0.15">
      <c r="A67">
        <v>65</v>
      </c>
      <c r="B67" t="s">
        <v>76</v>
      </c>
      <c r="C67" t="str">
        <f>VLOOKUP(B67,字段对应表!A:C,2,0)&amp;" "&amp;VLOOKUP(B67,字段对应表!A:C,3,0)&amp;","</f>
        <v>是否外商投资财产 VARCHAR(1),</v>
      </c>
      <c r="D67" t="str">
        <f>VLOOKUP(B67,字段对应表!A:C,2,0)&amp;","</f>
        <v>是否外商投资财产,</v>
      </c>
      <c r="E67" t="s">
        <v>172</v>
      </c>
      <c r="F67" t="str">
        <f t="shared" si="0"/>
        <v>decls[64],</v>
      </c>
    </row>
    <row r="68" spans="1:6" x14ac:dyDescent="0.15">
      <c r="A68">
        <v>66</v>
      </c>
      <c r="B68" t="s">
        <v>59</v>
      </c>
      <c r="C68" t="str">
        <f>VLOOKUP(B68,字段对应表!A:C,2,0)&amp;" "&amp;VLOOKUP(B68,字段对应表!A:C,3,0)&amp;","</f>
        <v>检验监管模式代码 VARCHAR(4),</v>
      </c>
      <c r="D68" t="str">
        <f>VLOOKUP(B68,字段对应表!A:C,2,0)&amp;","</f>
        <v>检验监管模式代码,</v>
      </c>
      <c r="E68" t="s">
        <v>172</v>
      </c>
      <c r="F68" t="str">
        <f t="shared" ref="F68:F70" si="1">"decls["&amp;A68-1&amp;"],"</f>
        <v>decls[65],</v>
      </c>
    </row>
    <row r="69" spans="1:6" x14ac:dyDescent="0.15">
      <c r="A69">
        <v>67</v>
      </c>
      <c r="B69" t="s">
        <v>77</v>
      </c>
      <c r="C69" t="str">
        <f>VLOOKUP(B69,字段对应表!A:C,2,0)&amp;" "&amp;VLOOKUP(B69,字段对应表!A:C,3,0)&amp;","</f>
        <v>索赔金额美元 float,</v>
      </c>
      <c r="D69" t="str">
        <f>VLOOKUP(B69,字段对应表!A:C,2,0)&amp;","</f>
        <v>索赔金额美元,</v>
      </c>
      <c r="E69" t="s">
        <v>172</v>
      </c>
      <c r="F69" t="str">
        <f t="shared" si="1"/>
        <v>decls[66],</v>
      </c>
    </row>
    <row r="70" spans="1:6" x14ac:dyDescent="0.15">
      <c r="A70">
        <v>68</v>
      </c>
      <c r="B70" t="s">
        <v>60</v>
      </c>
      <c r="C70" t="str">
        <f>VLOOKUP(B70,字段对应表!A:C,2,0)&amp;" "&amp;VLOOKUP(B70,字段对应表!A:C,3,0)&amp;","</f>
        <v>检毕日期 datetime,</v>
      </c>
      <c r="D70" t="str">
        <f>VLOOKUP(B70,字段对应表!A:C,2,0)&amp;","</f>
        <v>检毕日期,</v>
      </c>
      <c r="E70" t="s">
        <v>172</v>
      </c>
      <c r="F70" t="str">
        <f t="shared" si="1"/>
        <v>decls[67],</v>
      </c>
    </row>
    <row r="71" spans="1:6" x14ac:dyDescent="0.15">
      <c r="A71">
        <v>69</v>
      </c>
      <c r="B71" t="s">
        <v>78</v>
      </c>
      <c r="C71" t="str">
        <f>VLOOKUP(B71,字段对应表!A:C,2,0)&amp;" "&amp;VLOOKUP(B71,字段对应表!A:C,3,0)&amp;";''')"</f>
        <v>制造商 VARCHAR(50);''')</v>
      </c>
      <c r="D71" t="str">
        <f>VLOOKUP(B71,字段对应表!A:C,2,0)&amp;")"</f>
        <v>制造商)</v>
      </c>
      <c r="E71" t="s">
        <v>174</v>
      </c>
      <c r="F71" t="str">
        <f>"decls["&amp;A71-1&amp;"]))"</f>
        <v>decls[68]))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D2" sqref="D2:F73"/>
    </sheetView>
  </sheetViews>
  <sheetFormatPr defaultRowHeight="13.5" x14ac:dyDescent="0.15"/>
  <cols>
    <col min="1" max="1" width="3.5" bestFit="1" customWidth="1"/>
    <col min="2" max="2" width="28.25" bestFit="1" customWidth="1"/>
    <col min="3" max="3" width="43" customWidth="1"/>
    <col min="4" max="4" width="35.125" bestFit="1" customWidth="1"/>
    <col min="6" max="6" width="11.625" bestFit="1" customWidth="1"/>
  </cols>
  <sheetData>
    <row r="1" spans="1:6" x14ac:dyDescent="0.15">
      <c r="C1" t="s">
        <v>167</v>
      </c>
    </row>
    <row r="2" spans="1:6" x14ac:dyDescent="0.15">
      <c r="C2" t="s">
        <v>165</v>
      </c>
      <c r="D2" s="2" t="s">
        <v>251</v>
      </c>
      <c r="E2" t="s">
        <v>175</v>
      </c>
      <c r="F2" t="s">
        <v>176</v>
      </c>
    </row>
    <row r="3" spans="1:6" x14ac:dyDescent="0.15">
      <c r="A3">
        <v>1</v>
      </c>
      <c r="B3" t="s">
        <v>0</v>
      </c>
      <c r="C3" t="str">
        <f>VLOOKUP(B3,字段对应表!A:C,2,0)&amp;" "&amp;VLOOKUP(B3,字段对应表!A:C,3,0)&amp;","</f>
        <v>报检号 VARCHAR(20),</v>
      </c>
      <c r="D3" t="str">
        <f>VLOOKUP(B3,字段对应表!A:C,2,0)&amp;","</f>
        <v>报检号,</v>
      </c>
      <c r="E3" t="s">
        <v>172</v>
      </c>
      <c r="F3" t="str">
        <f>"decls["&amp;A3-1&amp;"],"</f>
        <v>decls[0],</v>
      </c>
    </row>
    <row r="4" spans="1:6" x14ac:dyDescent="0.15">
      <c r="A4">
        <v>2</v>
      </c>
      <c r="B4" t="s">
        <v>1</v>
      </c>
      <c r="C4" t="str">
        <f>VLOOKUP(B4,字段对应表!A:C,2,0)&amp;" "&amp;VLOOKUP(B4,字段对应表!A:C,3,0)&amp;","</f>
        <v>报检类别代码 VARCHAR(4),</v>
      </c>
      <c r="D4" t="str">
        <f>VLOOKUP(B4,字段对应表!A:C,2,0)&amp;","</f>
        <v>报检类别代码,</v>
      </c>
      <c r="E4" t="s">
        <v>172</v>
      </c>
      <c r="F4" t="str">
        <f t="shared" ref="F4:F67" si="0">"decls["&amp;A4-1&amp;"],"</f>
        <v>decls[1],</v>
      </c>
    </row>
    <row r="5" spans="1:6" x14ac:dyDescent="0.15">
      <c r="A5">
        <v>3</v>
      </c>
      <c r="B5" t="s">
        <v>2</v>
      </c>
      <c r="C5" t="str">
        <f>VLOOKUP(B5,字段对应表!A:C,2,0)&amp;" "&amp;VLOOKUP(B5,字段对应表!A:C,3,0)&amp;","</f>
        <v>报检单位注册号 VARCHAR(10),</v>
      </c>
      <c r="D5" t="str">
        <f>VLOOKUP(B5,字段对应表!A:C,2,0)&amp;","</f>
        <v>报检单位注册号,</v>
      </c>
      <c r="E5" t="s">
        <v>172</v>
      </c>
      <c r="F5" t="str">
        <f t="shared" si="0"/>
        <v>decls[2],</v>
      </c>
    </row>
    <row r="6" spans="1:6" x14ac:dyDescent="0.15">
      <c r="A6">
        <v>4</v>
      </c>
      <c r="B6" t="s">
        <v>64</v>
      </c>
      <c r="C6" t="str">
        <f>VLOOKUP(B6,字段对应表!A:C,2,0)&amp;" "&amp;VLOOKUP(B6,字段对应表!A:C,3,0)&amp;","</f>
        <v>受货人代码 VARCHAR(10),</v>
      </c>
      <c r="D6" t="str">
        <f>VLOOKUP(B6,字段对应表!A:C,2,0)&amp;","</f>
        <v>受货人代码,</v>
      </c>
      <c r="E6" t="s">
        <v>172</v>
      </c>
      <c r="F6" t="str">
        <f t="shared" si="0"/>
        <v>decls[3],</v>
      </c>
    </row>
    <row r="7" spans="1:6" x14ac:dyDescent="0.15">
      <c r="A7">
        <v>5</v>
      </c>
      <c r="B7" t="s">
        <v>4</v>
      </c>
      <c r="C7" t="str">
        <f>VLOOKUP(B7,字段对应表!A:C,2,0)&amp;" "&amp;VLOOKUP(B7,字段对应表!A:C,3,0)&amp;","</f>
        <v>企业性质代码 VARCHAR(4),</v>
      </c>
      <c r="D7" t="str">
        <f>VLOOKUP(B7,字段对应表!A:C,2,0)&amp;","</f>
        <v>企业性质代码,</v>
      </c>
      <c r="E7" t="s">
        <v>172</v>
      </c>
      <c r="F7" t="str">
        <f t="shared" si="0"/>
        <v>decls[4],</v>
      </c>
    </row>
    <row r="8" spans="1:6" x14ac:dyDescent="0.15">
      <c r="A8">
        <v>6</v>
      </c>
      <c r="B8" t="s">
        <v>5</v>
      </c>
      <c r="C8" t="str">
        <f>VLOOKUP(B8,字段对应表!A:C,2,0)&amp;" "&amp;VLOOKUP(B8,字段对应表!A:C,3,0)&amp;","</f>
        <v>行政区划代码 VARCHAR(8),</v>
      </c>
      <c r="D8" t="str">
        <f>VLOOKUP(B8,字段对应表!A:C,2,0)&amp;","</f>
        <v>行政区划代码,</v>
      </c>
      <c r="E8" t="s">
        <v>172</v>
      </c>
      <c r="F8" t="str">
        <f t="shared" si="0"/>
        <v>decls[5],</v>
      </c>
    </row>
    <row r="9" spans="1:6" x14ac:dyDescent="0.15">
      <c r="A9">
        <v>7</v>
      </c>
      <c r="B9" t="s">
        <v>6</v>
      </c>
      <c r="C9" t="str">
        <f>VLOOKUP(B9,字段对应表!A:C,2,0)&amp;" "&amp;VLOOKUP(B9,字段对应表!A:C,3,0)&amp;","</f>
        <v>海关注册代码 VARCHAR(10),</v>
      </c>
      <c r="D9" t="str">
        <f>VLOOKUP(B9,字段对应表!A:C,2,0)&amp;","</f>
        <v>海关注册代码,</v>
      </c>
      <c r="E9" t="s">
        <v>172</v>
      </c>
      <c r="F9" t="str">
        <f t="shared" si="0"/>
        <v>decls[6],</v>
      </c>
    </row>
    <row r="10" spans="1:6" x14ac:dyDescent="0.15">
      <c r="A10">
        <v>8</v>
      </c>
      <c r="B10" t="s">
        <v>7</v>
      </c>
      <c r="C10" t="str">
        <f>VLOOKUP(B10,字段对应表!A:C,2,0)&amp;" "&amp;VLOOKUP(B10,字段对应表!A:C,3,0)&amp;","</f>
        <v>运输方式代码 VARCHAR(4),</v>
      </c>
      <c r="D10" t="str">
        <f>VLOOKUP(B10,字段对应表!A:C,2,0)&amp;","</f>
        <v>运输方式代码,</v>
      </c>
      <c r="E10" t="s">
        <v>172</v>
      </c>
      <c r="F10" t="str">
        <f t="shared" si="0"/>
        <v>decls[7],</v>
      </c>
    </row>
    <row r="11" spans="1:6" x14ac:dyDescent="0.15">
      <c r="A11">
        <v>9</v>
      </c>
      <c r="B11" t="s">
        <v>8</v>
      </c>
      <c r="C11" t="str">
        <f>VLOOKUP(B11,字段对应表!A:C,2,0)&amp;" "&amp;VLOOKUP(B11,字段对应表!A:C,3,0)&amp;","</f>
        <v>贸易方式代码 VARCHAR(4),</v>
      </c>
      <c r="D11" t="str">
        <f>VLOOKUP(B11,字段对应表!A:C,2,0)&amp;","</f>
        <v>贸易方式代码,</v>
      </c>
      <c r="E11" t="s">
        <v>172</v>
      </c>
      <c r="F11" t="str">
        <f t="shared" si="0"/>
        <v>decls[8],</v>
      </c>
    </row>
    <row r="12" spans="1:6" x14ac:dyDescent="0.15">
      <c r="A12">
        <v>10</v>
      </c>
      <c r="B12" t="s">
        <v>9</v>
      </c>
      <c r="C12" t="str">
        <f>VLOOKUP(B12,字段对应表!A:C,2,0)&amp;" "&amp;VLOOKUP(B12,字段对应表!A:C,3,0)&amp;","</f>
        <v>启运口岸代码 VARCHAR(8),</v>
      </c>
      <c r="D12" t="str">
        <f>VLOOKUP(B12,字段对应表!A:C,2,0)&amp;","</f>
        <v>启运口岸代码,</v>
      </c>
      <c r="E12" t="s">
        <v>172</v>
      </c>
      <c r="F12" t="str">
        <f t="shared" si="0"/>
        <v>decls[9],</v>
      </c>
    </row>
    <row r="13" spans="1:6" x14ac:dyDescent="0.15">
      <c r="A13">
        <v>11</v>
      </c>
      <c r="B13" t="s">
        <v>65</v>
      </c>
      <c r="C13" t="str">
        <f>VLOOKUP(B13,字段对应表!A:C,2,0)&amp;" "&amp;VLOOKUP(B13,字段对应表!A:C,3,0)&amp;","</f>
        <v>经停口岸代码 VARCHAR(8),</v>
      </c>
      <c r="D13" t="str">
        <f>VLOOKUP(B13,字段对应表!A:C,2,0)&amp;","</f>
        <v>经停口岸代码,</v>
      </c>
      <c r="E13" t="s">
        <v>172</v>
      </c>
      <c r="F13" t="str">
        <f t="shared" si="0"/>
        <v>decls[10],</v>
      </c>
    </row>
    <row r="14" spans="1:6" x14ac:dyDescent="0.15">
      <c r="A14">
        <v>12</v>
      </c>
      <c r="B14" t="s">
        <v>11</v>
      </c>
      <c r="C14" t="str">
        <f>VLOOKUP(B14,字段对应表!A:C,2,0)&amp;" "&amp;VLOOKUP(B14,字段对应表!A:C,3,0)&amp;","</f>
        <v>贸易国家地区代码 VARCHAR(4),</v>
      </c>
      <c r="D14" t="str">
        <f>VLOOKUP(B14,字段对应表!A:C,2,0)&amp;","</f>
        <v>贸易国家地区代码,</v>
      </c>
      <c r="E14" t="s">
        <v>172</v>
      </c>
      <c r="F14" t="str">
        <f t="shared" si="0"/>
        <v>decls[11],</v>
      </c>
    </row>
    <row r="15" spans="1:6" x14ac:dyDescent="0.15">
      <c r="A15">
        <v>13</v>
      </c>
      <c r="B15" t="s">
        <v>12</v>
      </c>
      <c r="C15" t="str">
        <f>VLOOKUP(B15,字段对应表!A:C,2,0)&amp;" "&amp;VLOOKUP(B15,字段对应表!A:C,3,0)&amp;","</f>
        <v>检验检疫方式代码 VARCHAR(4),</v>
      </c>
      <c r="D15" t="str">
        <f>VLOOKUP(B15,字段对应表!A:C,2,0)&amp;","</f>
        <v>检验检疫方式代码,</v>
      </c>
      <c r="E15" t="s">
        <v>172</v>
      </c>
      <c r="F15" t="str">
        <f t="shared" si="0"/>
        <v>decls[12],</v>
      </c>
    </row>
    <row r="16" spans="1:6" x14ac:dyDescent="0.15">
      <c r="A16">
        <v>14</v>
      </c>
      <c r="B16" t="s">
        <v>13</v>
      </c>
      <c r="C16" t="str">
        <f>VLOOKUP(B16,字段对应表!A:C,2,0)&amp;" "&amp;VLOOKUP(B16,字段对应表!A:C,3,0)&amp;","</f>
        <v>检验依据类别代码 VARCHAR(4),</v>
      </c>
      <c r="D16" t="str">
        <f>VLOOKUP(B16,字段对应表!A:C,2,0)&amp;","</f>
        <v>检验依据类别代码,</v>
      </c>
      <c r="E16" t="s">
        <v>172</v>
      </c>
      <c r="F16" t="str">
        <f t="shared" si="0"/>
        <v>decls[13],</v>
      </c>
    </row>
    <row r="17" spans="1:6" x14ac:dyDescent="0.15">
      <c r="A17">
        <v>15</v>
      </c>
      <c r="B17" t="s">
        <v>14</v>
      </c>
      <c r="C17" t="str">
        <f>VLOOKUP(B17,字段对应表!A:C,2,0)&amp;" "&amp;VLOOKUP(B17,字段对应表!A:C,3,0)&amp;","</f>
        <v>是否抽检 VARCHAR(1),</v>
      </c>
      <c r="D17" t="str">
        <f>VLOOKUP(B17,字段对应表!A:C,2,0)&amp;","</f>
        <v>是否抽检,</v>
      </c>
      <c r="E17" t="s">
        <v>172</v>
      </c>
      <c r="F17" t="str">
        <f t="shared" si="0"/>
        <v>decls[14],</v>
      </c>
    </row>
    <row r="18" spans="1:6" x14ac:dyDescent="0.15">
      <c r="A18">
        <v>16</v>
      </c>
      <c r="B18" t="s">
        <v>15</v>
      </c>
      <c r="C18" t="str">
        <f>VLOOKUP(B18,字段对应表!A:C,2,0)&amp;" "&amp;VLOOKUP(B18,字段对应表!A:C,3,0)&amp;","</f>
        <v>是否二次抽检 VARCHAR(1),</v>
      </c>
      <c r="D18" t="str">
        <f>VLOOKUP(B18,字段对应表!A:C,2,0)&amp;","</f>
        <v>是否二次抽检,</v>
      </c>
      <c r="E18" t="s">
        <v>172</v>
      </c>
      <c r="F18" t="str">
        <f t="shared" si="0"/>
        <v>decls[15],</v>
      </c>
    </row>
    <row r="19" spans="1:6" x14ac:dyDescent="0.15">
      <c r="A19">
        <v>17</v>
      </c>
      <c r="B19" t="s">
        <v>16</v>
      </c>
      <c r="C19" t="str">
        <f>VLOOKUP(B19,字段对应表!A:C,2,0)&amp;" "&amp;VLOOKUP(B19,字段对应表!A:C,3,0)&amp;","</f>
        <v>是否隔离检疫 VARCHAR(1),</v>
      </c>
      <c r="D19" t="str">
        <f>VLOOKUP(B19,字段对应表!A:C,2,0)&amp;","</f>
        <v>是否隔离检疫,</v>
      </c>
      <c r="E19" t="s">
        <v>172</v>
      </c>
      <c r="F19" t="str">
        <f t="shared" si="0"/>
        <v>decls[16],</v>
      </c>
    </row>
    <row r="20" spans="1:6" x14ac:dyDescent="0.15">
      <c r="A20">
        <v>18</v>
      </c>
      <c r="B20" t="s">
        <v>17</v>
      </c>
      <c r="C20" t="str">
        <f>VLOOKUP(B20,字段对应表!A:C,2,0)&amp;" "&amp;VLOOKUP(B20,字段对应表!A:C,3,0)&amp;","</f>
        <v>货物用途代码 VARCHAR(4),</v>
      </c>
      <c r="D20" t="str">
        <f>VLOOKUP(B20,字段对应表!A:C,2,0)&amp;","</f>
        <v>货物用途代码,</v>
      </c>
      <c r="E20" t="s">
        <v>172</v>
      </c>
      <c r="F20" t="str">
        <f t="shared" si="0"/>
        <v>decls[17],</v>
      </c>
    </row>
    <row r="21" spans="1:6" x14ac:dyDescent="0.15">
      <c r="A21">
        <v>19</v>
      </c>
      <c r="B21" t="s">
        <v>18</v>
      </c>
      <c r="C21" t="str">
        <f>VLOOKUP(B21,字段对应表!A:C,2,0)&amp;" "&amp;VLOOKUP(B21,字段对应表!A:C,3,0)&amp;","</f>
        <v>检验检疫结果代码 VARCHAR(4),</v>
      </c>
      <c r="D21" t="str">
        <f>VLOOKUP(B21,字段对应表!A:C,2,0)&amp;","</f>
        <v>检验检疫结果代码,</v>
      </c>
      <c r="E21" t="s">
        <v>172</v>
      </c>
      <c r="F21" t="str">
        <f t="shared" si="0"/>
        <v>decls[18],</v>
      </c>
    </row>
    <row r="22" spans="1:6" x14ac:dyDescent="0.15">
      <c r="A22">
        <v>20</v>
      </c>
      <c r="B22" t="s">
        <v>19</v>
      </c>
      <c r="C22" t="str">
        <f>VLOOKUP(B22,字段对应表!A:C,2,0)&amp;" "&amp;VLOOKUP(B22,字段对应表!A:C,3,0)&amp;","</f>
        <v>查验结果代码 VARCHAR(4),</v>
      </c>
      <c r="D22" t="str">
        <f>VLOOKUP(B22,字段对应表!A:C,2,0)&amp;","</f>
        <v>查验结果代码,</v>
      </c>
      <c r="E22" t="s">
        <v>172</v>
      </c>
      <c r="F22" t="str">
        <f t="shared" si="0"/>
        <v>decls[19],</v>
      </c>
    </row>
    <row r="23" spans="1:6" x14ac:dyDescent="0.15">
      <c r="A23">
        <v>21</v>
      </c>
      <c r="B23" t="s">
        <v>20</v>
      </c>
      <c r="C23" t="str">
        <f>VLOOKUP(B23,字段对应表!A:C,2,0)&amp;" "&amp;VLOOKUP(B23,字段对应表!A:C,3,0)&amp;","</f>
        <v>报检日期 datetime,</v>
      </c>
      <c r="D23" t="str">
        <f>VLOOKUP(B23,字段对应表!A:C,2,0)&amp;","</f>
        <v>报检日期,</v>
      </c>
      <c r="E23" t="s">
        <v>172</v>
      </c>
      <c r="F23" t="str">
        <f t="shared" si="0"/>
        <v>decls[20],</v>
      </c>
    </row>
    <row r="24" spans="1:6" x14ac:dyDescent="0.15">
      <c r="A24">
        <v>22</v>
      </c>
      <c r="B24" t="s">
        <v>21</v>
      </c>
      <c r="C24" t="str">
        <f>VLOOKUP(B24,字段对应表!A:C,2,0)&amp;" "&amp;VLOOKUP(B24,字段对应表!A:C,3,0)&amp;","</f>
        <v>收费日期 datetime,</v>
      </c>
      <c r="D24" t="str">
        <f>VLOOKUP(B24,字段对应表!A:C,2,0)&amp;","</f>
        <v>收费日期,</v>
      </c>
      <c r="E24" t="s">
        <v>172</v>
      </c>
      <c r="F24" t="str">
        <f t="shared" si="0"/>
        <v>decls[21],</v>
      </c>
    </row>
    <row r="25" spans="1:6" x14ac:dyDescent="0.15">
      <c r="A25">
        <v>23</v>
      </c>
      <c r="B25" t="s">
        <v>22</v>
      </c>
      <c r="C25" t="str">
        <f>VLOOKUP(B25,字段对应表!A:C,2,0)&amp;" "&amp;VLOOKUP(B25,字段对应表!A:C,3,0)&amp;","</f>
        <v>检验检疫完成日期 datetime,</v>
      </c>
      <c r="D25" t="str">
        <f>VLOOKUP(B25,字段对应表!A:C,2,0)&amp;","</f>
        <v>检验检疫完成日期,</v>
      </c>
      <c r="E25" t="s">
        <v>172</v>
      </c>
      <c r="F25" t="str">
        <f t="shared" si="0"/>
        <v>decls[22],</v>
      </c>
    </row>
    <row r="26" spans="1:6" x14ac:dyDescent="0.15">
      <c r="A26">
        <v>24</v>
      </c>
      <c r="B26" t="s">
        <v>23</v>
      </c>
      <c r="C26" t="str">
        <f>VLOOKUP(B26,字段对应表!A:C,2,0)&amp;" "&amp;VLOOKUP(B26,字段对应表!A:C,3,0)&amp;","</f>
        <v>统计日期 datetime,</v>
      </c>
      <c r="D26" t="str">
        <f>VLOOKUP(B26,字段对应表!A:C,2,0)&amp;","</f>
        <v>统计日期,</v>
      </c>
      <c r="E26" t="s">
        <v>172</v>
      </c>
      <c r="F26" t="str">
        <f t="shared" si="0"/>
        <v>decls[23],</v>
      </c>
    </row>
    <row r="27" spans="1:6" x14ac:dyDescent="0.15">
      <c r="A27">
        <v>25</v>
      </c>
      <c r="B27" t="s">
        <v>24</v>
      </c>
      <c r="C27" t="str">
        <f>VLOOKUP(B27,字段对应表!A:C,2,0)&amp;" "&amp;VLOOKUP(B27,字段对应表!A:C,3,0)&amp;","</f>
        <v>上报日期 datetime,</v>
      </c>
      <c r="D27" t="str">
        <f>VLOOKUP(B27,字段对应表!A:C,2,0)&amp;","</f>
        <v>上报日期,</v>
      </c>
      <c r="E27" t="s">
        <v>172</v>
      </c>
      <c r="F27" t="str">
        <f t="shared" si="0"/>
        <v>decls[24],</v>
      </c>
    </row>
    <row r="28" spans="1:6" x14ac:dyDescent="0.15">
      <c r="A28">
        <v>26</v>
      </c>
      <c r="B28" t="s">
        <v>25</v>
      </c>
      <c r="C28" t="str">
        <f>VLOOKUP(B28,字段对应表!A:C,2,0)&amp;" "&amp;VLOOKUP(B28,字段对应表!A:C,3,0)&amp;","</f>
        <v>接收日期 datetime,</v>
      </c>
      <c r="D28" t="str">
        <f>VLOOKUP(B28,字段对应表!A:C,2,0)&amp;","</f>
        <v>接收日期,</v>
      </c>
      <c r="E28" t="s">
        <v>172</v>
      </c>
      <c r="F28" t="str">
        <f t="shared" si="0"/>
        <v>decls[25],</v>
      </c>
    </row>
    <row r="29" spans="1:6" x14ac:dyDescent="0.15">
      <c r="A29">
        <v>27</v>
      </c>
      <c r="B29" t="s">
        <v>26</v>
      </c>
      <c r="C29" t="str">
        <f>VLOOKUP(B29,字段对应表!A:C,2,0)&amp;" "&amp;VLOOKUP(B29,字段对应表!A:C,3,0)&amp;","</f>
        <v>检验检疫机构代码 VARCHAR(8),</v>
      </c>
      <c r="D29" t="str">
        <f>VLOOKUP(B29,字段对应表!A:C,2,0)&amp;","</f>
        <v>检验检疫机构代码,</v>
      </c>
      <c r="E29" t="s">
        <v>172</v>
      </c>
      <c r="F29" t="str">
        <f t="shared" si="0"/>
        <v>decls[26],</v>
      </c>
    </row>
    <row r="30" spans="1:6" x14ac:dyDescent="0.15">
      <c r="A30">
        <v>28</v>
      </c>
      <c r="B30" t="s">
        <v>27</v>
      </c>
      <c r="C30" t="str">
        <f>VLOOKUP(B30,字段对应表!A:C,2,0)&amp;" "&amp;VLOOKUP(B30,字段对应表!A:C,3,0)&amp;","</f>
        <v>HS编码 VARCHAR(12),</v>
      </c>
      <c r="D30" t="str">
        <f>VLOOKUP(B30,字段对应表!A:C,2,0)&amp;","</f>
        <v>HS编码,</v>
      </c>
      <c r="E30" t="s">
        <v>172</v>
      </c>
      <c r="F30" t="str">
        <f t="shared" si="0"/>
        <v>decls[27],</v>
      </c>
    </row>
    <row r="31" spans="1:6" x14ac:dyDescent="0.15">
      <c r="A31">
        <v>29</v>
      </c>
      <c r="B31" t="s">
        <v>28</v>
      </c>
      <c r="C31" t="str">
        <f>VLOOKUP(B31,字段对应表!A:C,2,0)&amp;" "&amp;VLOOKUP(B31,字段对应表!A:C,3,0)&amp;","</f>
        <v>是否法检 VARCHAR(1),</v>
      </c>
      <c r="D31" t="str">
        <f>VLOOKUP(B31,字段对应表!A:C,2,0)&amp;","</f>
        <v>是否法检,</v>
      </c>
      <c r="E31" t="s">
        <v>172</v>
      </c>
      <c r="F31" t="str">
        <f t="shared" si="0"/>
        <v>decls[28],</v>
      </c>
    </row>
    <row r="32" spans="1:6" x14ac:dyDescent="0.15">
      <c r="A32">
        <v>30</v>
      </c>
      <c r="B32" t="s">
        <v>29</v>
      </c>
      <c r="C32" t="str">
        <f>VLOOKUP(B32,字段对应表!A:C,2,0)&amp;" "&amp;VLOOKUP(B32,字段对应表!A:C,3,0)&amp;","</f>
        <v>HS数重量 float,</v>
      </c>
      <c r="D32" t="str">
        <f>VLOOKUP(B32,字段对应表!A:C,2,0)&amp;","</f>
        <v>HS数重量,</v>
      </c>
      <c r="E32" t="s">
        <v>172</v>
      </c>
      <c r="F32" t="str">
        <f t="shared" si="0"/>
        <v>decls[29],</v>
      </c>
    </row>
    <row r="33" spans="1:6" x14ac:dyDescent="0.15">
      <c r="A33">
        <v>31</v>
      </c>
      <c r="B33" t="s">
        <v>30</v>
      </c>
      <c r="C33" t="str">
        <f>VLOOKUP(B33,字段对应表!A:C,2,0)&amp;" "&amp;VLOOKUP(B33,字段对应表!A:C,3,0)&amp;","</f>
        <v>HS计量单位 VARCHAR(4),</v>
      </c>
      <c r="D33" t="str">
        <f>VLOOKUP(B33,字段对应表!A:C,2,0)&amp;","</f>
        <v>HS计量单位,</v>
      </c>
      <c r="E33" t="s">
        <v>172</v>
      </c>
      <c r="F33" t="str">
        <f t="shared" si="0"/>
        <v>decls[30],</v>
      </c>
    </row>
    <row r="34" spans="1:6" x14ac:dyDescent="0.15">
      <c r="A34">
        <v>32</v>
      </c>
      <c r="B34" t="s">
        <v>31</v>
      </c>
      <c r="C34" t="str">
        <f>VLOOKUP(B34,字段对应表!A:C,2,0)&amp;" "&amp;VLOOKUP(B34,字段对应表!A:C,3,0)&amp;","</f>
        <v>商品统计分类代码 VARCHAR(12),</v>
      </c>
      <c r="D34" t="str">
        <f>VLOOKUP(B34,字段对应表!A:C,2,0)&amp;","</f>
        <v>商品统计分类代码,</v>
      </c>
      <c r="E34" t="s">
        <v>172</v>
      </c>
      <c r="F34" t="str">
        <f t="shared" si="0"/>
        <v>decls[31],</v>
      </c>
    </row>
    <row r="35" spans="1:6" x14ac:dyDescent="0.15">
      <c r="A35">
        <v>33</v>
      </c>
      <c r="B35" t="s">
        <v>32</v>
      </c>
      <c r="C35" t="str">
        <f>VLOOKUP(B35,字段对应表!A:C,2,0)&amp;" "&amp;VLOOKUP(B35,字段对应表!A:C,3,0)&amp;","</f>
        <v>商品统计数重量 float,</v>
      </c>
      <c r="D35" t="str">
        <f>VLOOKUP(B35,字段对应表!A:C,2,0)&amp;","</f>
        <v>商品统计数重量,</v>
      </c>
      <c r="E35" t="s">
        <v>172</v>
      </c>
      <c r="F35" t="str">
        <f t="shared" si="0"/>
        <v>decls[32],</v>
      </c>
    </row>
    <row r="36" spans="1:6" x14ac:dyDescent="0.15">
      <c r="A36">
        <v>34</v>
      </c>
      <c r="B36" t="s">
        <v>33</v>
      </c>
      <c r="C36" t="str">
        <f>VLOOKUP(B36,字段对应表!A:C,2,0)&amp;" "&amp;VLOOKUP(B36,字段对应表!A:C,3,0)&amp;","</f>
        <v>商品统计单位代码 VARCHAR(4),</v>
      </c>
      <c r="D36" t="str">
        <f>VLOOKUP(B36,字段对应表!A:C,2,0)&amp;","</f>
        <v>商品统计单位代码,</v>
      </c>
      <c r="E36" t="s">
        <v>172</v>
      </c>
      <c r="F36" t="str">
        <f t="shared" si="0"/>
        <v>decls[33],</v>
      </c>
    </row>
    <row r="37" spans="1:6" x14ac:dyDescent="0.15">
      <c r="A37">
        <v>35</v>
      </c>
      <c r="B37" t="s">
        <v>66</v>
      </c>
      <c r="C37" t="str">
        <f>VLOOKUP(B37,字段对应表!A:C,2,0)&amp;" "&amp;VLOOKUP(B37,字段对应表!A:C,3,0)&amp;","</f>
        <v>原产国代码 VARCHAR(4),</v>
      </c>
      <c r="D37" t="str">
        <f>VLOOKUP(B37,字段对应表!A:C,2,0)&amp;","</f>
        <v>原产国代码,</v>
      </c>
      <c r="E37" t="s">
        <v>172</v>
      </c>
      <c r="F37" t="str">
        <f t="shared" si="0"/>
        <v>decls[34],</v>
      </c>
    </row>
    <row r="38" spans="1:6" x14ac:dyDescent="0.15">
      <c r="A38">
        <v>36</v>
      </c>
      <c r="B38" t="s">
        <v>35</v>
      </c>
      <c r="C38" t="str">
        <f>VLOOKUP(B38,字段对应表!A:C,2,0)&amp;" "&amp;VLOOKUP(B38,字段对应表!A:C,3,0)&amp;","</f>
        <v>包装种类代码 VARCHAR(4),</v>
      </c>
      <c r="D38" t="str">
        <f>VLOOKUP(B38,字段对应表!A:C,2,0)&amp;","</f>
        <v>包装种类代码,</v>
      </c>
      <c r="E38" t="s">
        <v>172</v>
      </c>
      <c r="F38" t="str">
        <f t="shared" si="0"/>
        <v>decls[35],</v>
      </c>
    </row>
    <row r="39" spans="1:6" x14ac:dyDescent="0.15">
      <c r="A39">
        <v>37</v>
      </c>
      <c r="B39" t="s">
        <v>36</v>
      </c>
      <c r="C39" t="str">
        <f>VLOOKUP(B39,字段对应表!A:C,2,0)&amp;" "&amp;VLOOKUP(B39,字段对应表!A:C,3,0)&amp;","</f>
        <v>包装件数 float,</v>
      </c>
      <c r="D39" t="str">
        <f>VLOOKUP(B39,字段对应表!A:C,2,0)&amp;","</f>
        <v>包装件数,</v>
      </c>
      <c r="E39" t="s">
        <v>172</v>
      </c>
      <c r="F39" t="str">
        <f t="shared" si="0"/>
        <v>decls[36],</v>
      </c>
    </row>
    <row r="40" spans="1:6" x14ac:dyDescent="0.15">
      <c r="A40">
        <v>38</v>
      </c>
      <c r="B40" t="s">
        <v>37</v>
      </c>
      <c r="C40" t="str">
        <f>VLOOKUP(B40,字段对应表!A:C,2,0)&amp;" "&amp;VLOOKUP(B40,字段对应表!A:C,3,0)&amp;","</f>
        <v>货值美元 float,</v>
      </c>
      <c r="D40" t="str">
        <f>VLOOKUP(B40,字段对应表!A:C,2,0)&amp;","</f>
        <v>货值美元,</v>
      </c>
      <c r="E40" t="s">
        <v>172</v>
      </c>
      <c r="F40" t="str">
        <f t="shared" si="0"/>
        <v>decls[37],</v>
      </c>
    </row>
    <row r="41" spans="1:6" x14ac:dyDescent="0.15">
      <c r="A41">
        <v>39</v>
      </c>
      <c r="B41" t="s">
        <v>38</v>
      </c>
      <c r="C41" t="str">
        <f>VLOOKUP(B41,字段对应表!A:C,2,0)&amp;" "&amp;VLOOKUP(B41,字段对应表!A:C,3,0)&amp;","</f>
        <v>检验检疫项目代码 VARCHAR(50),</v>
      </c>
      <c r="D41" t="str">
        <f>VLOOKUP(B41,字段对应表!A:C,2,0)&amp;","</f>
        <v>检验检疫项目代码,</v>
      </c>
      <c r="E41" t="s">
        <v>172</v>
      </c>
      <c r="F41" t="str">
        <f t="shared" si="0"/>
        <v>decls[38],</v>
      </c>
    </row>
    <row r="42" spans="1:6" x14ac:dyDescent="0.15">
      <c r="A42">
        <v>40</v>
      </c>
      <c r="B42" t="s">
        <v>39</v>
      </c>
      <c r="C42" t="str">
        <f>VLOOKUP(B42,字段对应表!A:C,2,0)&amp;" "&amp;VLOOKUP(B42,字段对应表!A:C,3,0)&amp;","</f>
        <v>检验检疫不合格内容代码 VARCHAR(50),</v>
      </c>
      <c r="D42" t="str">
        <f>VLOOKUP(B42,字段对应表!A:C,2,0)&amp;","</f>
        <v>检验检疫不合格内容代码,</v>
      </c>
      <c r="E42" t="s">
        <v>172</v>
      </c>
      <c r="F42" t="str">
        <f t="shared" si="0"/>
        <v>decls[39],</v>
      </c>
    </row>
    <row r="43" spans="1:6" x14ac:dyDescent="0.15">
      <c r="A43">
        <v>41</v>
      </c>
      <c r="B43" t="s">
        <v>40</v>
      </c>
      <c r="C43" t="str">
        <f>VLOOKUP(B43,字段对应表!A:C,2,0)&amp;" "&amp;VLOOKUP(B43,字段对应表!A:C,3,0)&amp;","</f>
        <v>不合格数重量 float,</v>
      </c>
      <c r="D43" t="str">
        <f>VLOOKUP(B43,字段对应表!A:C,2,0)&amp;","</f>
        <v>不合格数重量,</v>
      </c>
      <c r="E43" t="s">
        <v>172</v>
      </c>
      <c r="F43" t="str">
        <f t="shared" si="0"/>
        <v>decls[40],</v>
      </c>
    </row>
    <row r="44" spans="1:6" x14ac:dyDescent="0.15">
      <c r="A44">
        <v>42</v>
      </c>
      <c r="B44" t="s">
        <v>41</v>
      </c>
      <c r="C44" t="str">
        <f>VLOOKUP(B44,字段对应表!A:C,2,0)&amp;" "&amp;VLOOKUP(B44,字段对应表!A:C,3,0)&amp;","</f>
        <v>不合格金额美元 float,</v>
      </c>
      <c r="D44" t="str">
        <f>VLOOKUP(B44,字段对应表!A:C,2,0)&amp;","</f>
        <v>不合格金额美元,</v>
      </c>
      <c r="E44" t="s">
        <v>172</v>
      </c>
      <c r="F44" t="str">
        <f t="shared" si="0"/>
        <v>decls[41],</v>
      </c>
    </row>
    <row r="45" spans="1:6" x14ac:dyDescent="0.15">
      <c r="A45">
        <v>43</v>
      </c>
      <c r="B45" t="s">
        <v>42</v>
      </c>
      <c r="C45" t="str">
        <f>VLOOKUP(B45,字段对应表!A:C,2,0)&amp;" "&amp;VLOOKUP(B45,字段对应表!A:C,3,0)&amp;","</f>
        <v>检验不合格原因代码 VARCHAR(4),</v>
      </c>
      <c r="D45" t="str">
        <f>VLOOKUP(B45,字段对应表!A:C,2,0)&amp;","</f>
        <v>检验不合格原因代码,</v>
      </c>
      <c r="E45" t="s">
        <v>172</v>
      </c>
      <c r="F45" t="str">
        <f t="shared" si="0"/>
        <v>decls[42],</v>
      </c>
    </row>
    <row r="46" spans="1:6" x14ac:dyDescent="0.15">
      <c r="A46">
        <v>44</v>
      </c>
      <c r="B46" t="s">
        <v>43</v>
      </c>
      <c r="C46" t="str">
        <f>VLOOKUP(B46,字段对应表!A:C,2,0)&amp;" "&amp;VLOOKUP(B46,字段对应表!A:C,3,0)&amp;","</f>
        <v>检验不合格处理代码 VARCHAR(4),</v>
      </c>
      <c r="D46" t="str">
        <f>VLOOKUP(B46,字段对应表!A:C,2,0)&amp;","</f>
        <v>检验不合格处理代码,</v>
      </c>
      <c r="E46" t="s">
        <v>172</v>
      </c>
      <c r="F46" t="str">
        <f t="shared" si="0"/>
        <v>decls[43],</v>
      </c>
    </row>
    <row r="47" spans="1:6" x14ac:dyDescent="0.15">
      <c r="A47">
        <v>45</v>
      </c>
      <c r="B47" t="s">
        <v>44</v>
      </c>
      <c r="C47" t="str">
        <f>VLOOKUP(B47,字段对应表!A:C,2,0)&amp;" "&amp;VLOOKUP(B47,字段对应表!A:C,3,0)&amp;","</f>
        <v>检疫不合格原因代码 VARCHAR(4),</v>
      </c>
      <c r="D47" t="str">
        <f>VLOOKUP(B47,字段对应表!A:C,2,0)&amp;","</f>
        <v>检疫不合格原因代码,</v>
      </c>
      <c r="E47" t="s">
        <v>172</v>
      </c>
      <c r="F47" t="str">
        <f t="shared" si="0"/>
        <v>decls[44],</v>
      </c>
    </row>
    <row r="48" spans="1:6" x14ac:dyDescent="0.15">
      <c r="A48">
        <v>46</v>
      </c>
      <c r="B48" t="s">
        <v>45</v>
      </c>
      <c r="C48" t="str">
        <f>VLOOKUP(B48,字段对应表!A:C,2,0)&amp;" "&amp;VLOOKUP(B48,字段对应表!A:C,3,0)&amp;","</f>
        <v>检疫处理方法代码 VARCHAR(4),</v>
      </c>
      <c r="D48" t="str">
        <f>VLOOKUP(B48,字段对应表!A:C,2,0)&amp;","</f>
        <v>检疫处理方法代码,</v>
      </c>
      <c r="E48" t="s">
        <v>172</v>
      </c>
      <c r="F48" t="str">
        <f t="shared" si="0"/>
        <v>decls[45],</v>
      </c>
    </row>
    <row r="49" spans="1:6" x14ac:dyDescent="0.15">
      <c r="A49">
        <v>47</v>
      </c>
      <c r="B49" t="s">
        <v>46</v>
      </c>
      <c r="C49" t="str">
        <f>VLOOKUP(B49,字段对应表!A:C,2,0)&amp;" "&amp;VLOOKUP(B49,字段对应表!A:C,3,0)&amp;","</f>
        <v>检疫具体处理方法代码 VARCHAR(4),</v>
      </c>
      <c r="D49" t="str">
        <f>VLOOKUP(B49,字段对应表!A:C,2,0)&amp;","</f>
        <v>检疫具体处理方法代码,</v>
      </c>
      <c r="E49" t="s">
        <v>172</v>
      </c>
      <c r="F49" t="str">
        <f t="shared" si="0"/>
        <v>decls[46],</v>
      </c>
    </row>
    <row r="50" spans="1:6" x14ac:dyDescent="0.15">
      <c r="A50">
        <v>48</v>
      </c>
      <c r="B50" t="s">
        <v>47</v>
      </c>
      <c r="C50" t="str">
        <f>VLOOKUP(B50,字段对应表!A:C,2,0)&amp;" "&amp;VLOOKUP(B50,字段对应表!A:C,3,0)&amp;","</f>
        <v>检疫处理机构代码 VARCHAR(8),</v>
      </c>
      <c r="D50" t="str">
        <f>VLOOKUP(B50,字段对应表!A:C,2,0)&amp;","</f>
        <v>检疫处理机构代码,</v>
      </c>
      <c r="E50" t="s">
        <v>172</v>
      </c>
      <c r="F50" t="str">
        <f t="shared" si="0"/>
        <v>decls[47],</v>
      </c>
    </row>
    <row r="51" spans="1:6" x14ac:dyDescent="0.15">
      <c r="A51">
        <v>49</v>
      </c>
      <c r="B51" t="s">
        <v>48</v>
      </c>
      <c r="C51" t="str">
        <f>VLOOKUP(B51,字段对应表!A:C,2,0)&amp;" "&amp;VLOOKUP(B51,字段对应表!A:C,3,0)&amp;","</f>
        <v>检疫处理部门代码 VARCHAR(4),</v>
      </c>
      <c r="D51" t="str">
        <f>VLOOKUP(B51,字段对应表!A:C,2,0)&amp;","</f>
        <v>检疫处理部门代码,</v>
      </c>
      <c r="E51" t="s">
        <v>172</v>
      </c>
      <c r="F51" t="str">
        <f t="shared" si="0"/>
        <v>decls[48],</v>
      </c>
    </row>
    <row r="52" spans="1:6" x14ac:dyDescent="0.15">
      <c r="A52">
        <v>50</v>
      </c>
      <c r="B52" t="s">
        <v>49</v>
      </c>
      <c r="C52" t="str">
        <f>VLOOKUP(B52,字段对应表!A:C,2,0)&amp;" "&amp;VLOOKUP(B52,字段对应表!A:C,3,0)&amp;","</f>
        <v>货物名称 VARCHAR(50),</v>
      </c>
      <c r="D52" t="str">
        <f>VLOOKUP(B52,字段对应表!A:C,2,0)&amp;","</f>
        <v>货物名称,</v>
      </c>
      <c r="E52" t="s">
        <v>172</v>
      </c>
      <c r="F52" t="str">
        <f t="shared" si="0"/>
        <v>decls[49],</v>
      </c>
    </row>
    <row r="53" spans="1:6" x14ac:dyDescent="0.15">
      <c r="A53">
        <v>51</v>
      </c>
      <c r="B53" t="s">
        <v>50</v>
      </c>
      <c r="C53" t="str">
        <f>VLOOKUP(B53,字段对应表!A:C,2,0)&amp;" "&amp;VLOOKUP(B53,字段对应表!A:C,3,0)&amp;","</f>
        <v>是否危险品 VARCHAR(1),</v>
      </c>
      <c r="D53" t="str">
        <f>VLOOKUP(B53,字段对应表!A:C,2,0)&amp;","</f>
        <v>是否危险品,</v>
      </c>
      <c r="E53" t="s">
        <v>172</v>
      </c>
      <c r="F53" t="str">
        <f t="shared" si="0"/>
        <v>decls[50],</v>
      </c>
    </row>
    <row r="54" spans="1:6" x14ac:dyDescent="0.15">
      <c r="A54">
        <v>52</v>
      </c>
      <c r="B54" t="s">
        <v>67</v>
      </c>
      <c r="C54" t="str">
        <f>VLOOKUP(B54,字段对应表!A:C,2,0)&amp;" "&amp;VLOOKUP(B54,字段对应表!A:C,3,0)&amp;","</f>
        <v>是否入境重点商品 VARCHAR(1),</v>
      </c>
      <c r="D54" t="str">
        <f>VLOOKUP(B54,字段对应表!A:C,2,0)&amp;","</f>
        <v>是否入境重点商品,</v>
      </c>
      <c r="E54" t="s">
        <v>172</v>
      </c>
      <c r="F54" t="str">
        <f t="shared" si="0"/>
        <v>decls[51],</v>
      </c>
    </row>
    <row r="55" spans="1:6" x14ac:dyDescent="0.15">
      <c r="A55">
        <v>53</v>
      </c>
      <c r="B55" t="s">
        <v>68</v>
      </c>
      <c r="C55" t="str">
        <f>VLOOKUP(B55,字段对应表!A:C,2,0)&amp;" "&amp;VLOOKUP(B55,字段对应表!A:C,3,0)&amp;","</f>
        <v>是否入境大宗商品 VARCHAR(1),</v>
      </c>
      <c r="D55" t="str">
        <f>VLOOKUP(B55,字段对应表!A:C,2,0)&amp;","</f>
        <v>是否入境大宗商品,</v>
      </c>
      <c r="E55" t="s">
        <v>172</v>
      </c>
      <c r="F55" t="str">
        <f t="shared" si="0"/>
        <v>decls[52],</v>
      </c>
    </row>
    <row r="56" spans="1:6" x14ac:dyDescent="0.15">
      <c r="A56">
        <v>54</v>
      </c>
      <c r="B56" t="s">
        <v>69</v>
      </c>
      <c r="C56" t="str">
        <f>VLOOKUP(B56,字段对应表!A:C,2,0)&amp;" "&amp;VLOOKUP(B56,字段对应表!A:C,3,0)&amp;","</f>
        <v>是否需要入境许可证 VARCHAR(1),</v>
      </c>
      <c r="D56" t="str">
        <f>VLOOKUP(B56,字段对应表!A:C,2,0)&amp;","</f>
        <v>是否需要入境许可证,</v>
      </c>
      <c r="E56" t="s">
        <v>172</v>
      </c>
      <c r="F56" t="str">
        <f t="shared" si="0"/>
        <v>decls[53],</v>
      </c>
    </row>
    <row r="57" spans="1:6" x14ac:dyDescent="0.15">
      <c r="A57">
        <v>55</v>
      </c>
      <c r="B57" t="s">
        <v>54</v>
      </c>
      <c r="C57" t="str">
        <f>VLOOKUP(B57,字段对应表!A:C,2,0)&amp;" "&amp;VLOOKUP(B57,字段对应表!A:C,3,0)&amp;","</f>
        <v>民用品标志 VARCHAR(1),</v>
      </c>
      <c r="D57" t="str">
        <f>VLOOKUP(B57,字段对应表!A:C,2,0)&amp;","</f>
        <v>民用品标志,</v>
      </c>
      <c r="E57" t="s">
        <v>172</v>
      </c>
      <c r="F57" t="str">
        <f t="shared" si="0"/>
        <v>decls[54],</v>
      </c>
    </row>
    <row r="58" spans="1:6" x14ac:dyDescent="0.15">
      <c r="A58">
        <v>56</v>
      </c>
      <c r="B58" t="s">
        <v>55</v>
      </c>
      <c r="C58" t="str">
        <f>VLOOKUP(B58,字段对应表!A:C,2,0)&amp;" "&amp;VLOOKUP(B58,字段对应表!A:C,3,0)&amp;","</f>
        <v>检验监管条件 VARCHAR(20),</v>
      </c>
      <c r="D58" t="str">
        <f>VLOOKUP(B58,字段对应表!A:C,2,0)&amp;","</f>
        <v>检验监管条件,</v>
      </c>
      <c r="E58" t="s">
        <v>172</v>
      </c>
      <c r="F58" t="str">
        <f t="shared" si="0"/>
        <v>decls[55],</v>
      </c>
    </row>
    <row r="59" spans="1:6" x14ac:dyDescent="0.15">
      <c r="A59">
        <v>57</v>
      </c>
      <c r="B59" t="s">
        <v>56</v>
      </c>
      <c r="C59" t="str">
        <f>VLOOKUP(B59,字段对应表!A:C,2,0)&amp;" "&amp;VLOOKUP(B59,字段对应表!A:C,3,0)&amp;","</f>
        <v>area_sta_bunc VARCHAR(50),</v>
      </c>
      <c r="D59" t="str">
        <f>VLOOKUP(B59,字段对应表!A:C,2,0)&amp;","</f>
        <v>area_sta_bunc,</v>
      </c>
      <c r="E59" t="s">
        <v>172</v>
      </c>
      <c r="F59" t="str">
        <f t="shared" si="0"/>
        <v>decls[56],</v>
      </c>
    </row>
    <row r="60" spans="1:6" x14ac:dyDescent="0.15">
      <c r="A60">
        <v>58</v>
      </c>
      <c r="B60" t="s">
        <v>57</v>
      </c>
      <c r="C60" t="str">
        <f>VLOOKUP(B60,字段对应表!A:C,2,0)&amp;" "&amp;VLOOKUP(B60,字段对应表!A:C,3,0)&amp;","</f>
        <v>施检科室代码 VARCHAR(12),</v>
      </c>
      <c r="D60" t="str">
        <f>VLOOKUP(B60,字段对应表!A:C,2,0)&amp;","</f>
        <v>施检科室代码,</v>
      </c>
      <c r="E60" t="s">
        <v>172</v>
      </c>
      <c r="F60" t="str">
        <f t="shared" si="0"/>
        <v>decls[57],</v>
      </c>
    </row>
    <row r="61" spans="1:6" x14ac:dyDescent="0.15">
      <c r="A61">
        <v>59</v>
      </c>
      <c r="B61" t="s">
        <v>70</v>
      </c>
      <c r="C61" t="str">
        <f>VLOOKUP(B61,字段对应表!A:C,2,0)&amp;" "&amp;VLOOKUP(B61,字段对应表!A:C,3,0)&amp;","</f>
        <v>入境口岸代码 VARCHAR(8),</v>
      </c>
      <c r="D61" t="str">
        <f>VLOOKUP(B61,字段对应表!A:C,2,0)&amp;","</f>
        <v>入境口岸代码,</v>
      </c>
      <c r="E61" t="s">
        <v>172</v>
      </c>
      <c r="F61" t="str">
        <f t="shared" si="0"/>
        <v>decls[58],</v>
      </c>
    </row>
    <row r="62" spans="1:6" x14ac:dyDescent="0.15">
      <c r="A62">
        <v>60</v>
      </c>
      <c r="B62" t="s">
        <v>71</v>
      </c>
      <c r="C62" t="str">
        <f>VLOOKUP(B62,字段对应表!A:C,2,0)&amp;" "&amp;VLOOKUP(B62,字段对应表!A:C,3,0)&amp;","</f>
        <v>目的地代码 VARCHAR(8),</v>
      </c>
      <c r="D62" t="str">
        <f>VLOOKUP(B62,字段对应表!A:C,2,0)&amp;","</f>
        <v>目的地代码,</v>
      </c>
      <c r="E62" t="s">
        <v>172</v>
      </c>
      <c r="F62" t="str">
        <f t="shared" si="0"/>
        <v>decls[59],</v>
      </c>
    </row>
    <row r="63" spans="1:6" x14ac:dyDescent="0.15">
      <c r="A63">
        <v>61</v>
      </c>
      <c r="B63" t="s">
        <v>72</v>
      </c>
      <c r="C63" t="str">
        <f>VLOOKUP(B63,字段对应表!A:C,2,0)&amp;" "&amp;VLOOKUP(B63,字段对应表!A:C,3,0)&amp;","</f>
        <v>启运国家地区代码 VARCHAR(4),</v>
      </c>
      <c r="D63" t="str">
        <f>VLOOKUP(B63,字段对应表!A:C,2,0)&amp;","</f>
        <v>启运国家地区代码,</v>
      </c>
      <c r="E63" t="s">
        <v>172</v>
      </c>
      <c r="F63" t="str">
        <f t="shared" si="0"/>
        <v>decls[60],</v>
      </c>
    </row>
    <row r="64" spans="1:6" x14ac:dyDescent="0.15">
      <c r="A64">
        <v>62</v>
      </c>
      <c r="B64" t="s">
        <v>73</v>
      </c>
      <c r="C64" t="str">
        <f>VLOOKUP(B64,字段对应表!A:C,2,0)&amp;" "&amp;VLOOKUP(B64,字段对应表!A:C,3,0)&amp;","</f>
        <v>疫情名称代码 VARCHAR(8),</v>
      </c>
      <c r="D64" t="str">
        <f>VLOOKUP(B64,字段对应表!A:C,2,0)&amp;","</f>
        <v>疫情名称代码,</v>
      </c>
      <c r="E64" t="s">
        <v>172</v>
      </c>
      <c r="F64" t="str">
        <f t="shared" si="0"/>
        <v>decls[61],</v>
      </c>
    </row>
    <row r="65" spans="1:6" x14ac:dyDescent="0.15">
      <c r="A65">
        <v>63</v>
      </c>
      <c r="B65" t="s">
        <v>74</v>
      </c>
      <c r="C65" t="str">
        <f>VLOOKUP(B65,字段对应表!A:C,2,0)&amp;" "&amp;VLOOKUP(B65,字段对应表!A:C,3,0)&amp;","</f>
        <v>疫情级别代码 VARCHAR(1),</v>
      </c>
      <c r="D65" t="str">
        <f>VLOOKUP(B65,字段对应表!A:C,2,0)&amp;","</f>
        <v>疫情级别代码,</v>
      </c>
      <c r="E65" t="s">
        <v>172</v>
      </c>
      <c r="F65" t="str">
        <f t="shared" si="0"/>
        <v>decls[62],</v>
      </c>
    </row>
    <row r="66" spans="1:6" x14ac:dyDescent="0.15">
      <c r="A66">
        <v>64</v>
      </c>
      <c r="B66" t="s">
        <v>75</v>
      </c>
      <c r="C66" t="str">
        <f>VLOOKUP(B66,字段对应表!A:C,2,0)&amp;" "&amp;VLOOKUP(B66,字段对应表!A:C,3,0)&amp;","</f>
        <v>是否废旧品 VARCHAR(1),</v>
      </c>
      <c r="D66" t="str">
        <f>VLOOKUP(B66,字段对应表!A:C,2,0)&amp;","</f>
        <v>是否废旧品,</v>
      </c>
      <c r="E66" t="s">
        <v>172</v>
      </c>
      <c r="F66" t="str">
        <f t="shared" si="0"/>
        <v>decls[63],</v>
      </c>
    </row>
    <row r="67" spans="1:6" x14ac:dyDescent="0.15">
      <c r="A67">
        <v>65</v>
      </c>
      <c r="B67" t="s">
        <v>76</v>
      </c>
      <c r="C67" t="str">
        <f>VLOOKUP(B67,字段对应表!A:C,2,0)&amp;" "&amp;VLOOKUP(B67,字段对应表!A:C,3,0)&amp;","</f>
        <v>是否外商投资财产 VARCHAR(1),</v>
      </c>
      <c r="D67" t="str">
        <f>VLOOKUP(B67,字段对应表!A:C,2,0)&amp;","</f>
        <v>是否外商投资财产,</v>
      </c>
      <c r="E67" t="s">
        <v>172</v>
      </c>
      <c r="F67" t="str">
        <f t="shared" si="0"/>
        <v>decls[64],</v>
      </c>
    </row>
    <row r="68" spans="1:6" x14ac:dyDescent="0.15">
      <c r="A68">
        <v>66</v>
      </c>
      <c r="B68" t="s">
        <v>59</v>
      </c>
      <c r="C68" t="str">
        <f>VLOOKUP(B68,字段对应表!A:C,2,0)&amp;" "&amp;VLOOKUP(B68,字段对应表!A:C,3,0)&amp;","</f>
        <v>检验监管模式代码 VARCHAR(4),</v>
      </c>
      <c r="D68" t="str">
        <f>VLOOKUP(B68,字段对应表!A:C,2,0)&amp;","</f>
        <v>检验监管模式代码,</v>
      </c>
      <c r="E68" t="s">
        <v>172</v>
      </c>
      <c r="F68" t="str">
        <f t="shared" ref="F68:F71" si="1">"decls["&amp;A68-1&amp;"],"</f>
        <v>decls[65],</v>
      </c>
    </row>
    <row r="69" spans="1:6" x14ac:dyDescent="0.15">
      <c r="A69">
        <v>67</v>
      </c>
      <c r="B69" t="s">
        <v>61</v>
      </c>
      <c r="C69" t="str">
        <f>VLOOKUP(B69,字段对应表!A:C,2,0)&amp;" "&amp;VLOOKUP(B69,字段对应表!A:C,3,0)&amp;","</f>
        <v>检验具体项目代码串 VARCHAR(50),</v>
      </c>
      <c r="D69" t="str">
        <f>VLOOKUP(B69,字段对应表!A:C,2,0)&amp;","</f>
        <v>检验具体项目代码串,</v>
      </c>
      <c r="E69" t="s">
        <v>172</v>
      </c>
      <c r="F69" t="str">
        <f t="shared" si="1"/>
        <v>decls[66],</v>
      </c>
    </row>
    <row r="70" spans="1:6" x14ac:dyDescent="0.15">
      <c r="A70">
        <v>68</v>
      </c>
      <c r="B70" t="s">
        <v>62</v>
      </c>
      <c r="C70" t="str">
        <f>VLOOKUP(B70,字段对应表!A:C,2,0)&amp;" "&amp;VLOOKUP(B70,字段对应表!A:C,3,0)&amp;","</f>
        <v>检验检出数量 float,</v>
      </c>
      <c r="D70" t="str">
        <f>VLOOKUP(B70,字段对应表!A:C,2,0)&amp;","</f>
        <v>检验检出数量,</v>
      </c>
      <c r="E70" t="s">
        <v>172</v>
      </c>
      <c r="F70" t="str">
        <f t="shared" si="1"/>
        <v>decls[67],</v>
      </c>
    </row>
    <row r="71" spans="1:6" x14ac:dyDescent="0.15">
      <c r="A71">
        <v>69</v>
      </c>
      <c r="B71" t="s">
        <v>63</v>
      </c>
      <c r="C71" t="str">
        <f>VLOOKUP(B71,字段对应表!A:C,2,0)&amp;" "&amp;VLOOKUP(B71,字段对应表!A:C,3,0)&amp;","</f>
        <v>结果描述 VARCHAR(50),</v>
      </c>
      <c r="D71" t="str">
        <f>VLOOKUP(B71,字段对应表!A:C,2,0)&amp;","</f>
        <v>结果描述,</v>
      </c>
      <c r="E71" t="s">
        <v>172</v>
      </c>
      <c r="F71" t="str">
        <f t="shared" si="1"/>
        <v>decls[68],</v>
      </c>
    </row>
    <row r="72" spans="1:6" x14ac:dyDescent="0.15">
      <c r="A72">
        <v>70</v>
      </c>
      <c r="B72" t="s">
        <v>78</v>
      </c>
      <c r="C72" t="str">
        <f>VLOOKUP(B72,字段对应表!A:C,2,0)&amp;" "&amp;VLOOKUP(B72,字段对应表!A:C,3,0)&amp;";''')"</f>
        <v>制造商 VARCHAR(50);''')</v>
      </c>
      <c r="D72" t="str">
        <f>VLOOKUP(B72,字段对应表!A:C,2,0)&amp;")"</f>
        <v>制造商)</v>
      </c>
      <c r="E72" t="s">
        <v>174</v>
      </c>
      <c r="F72" t="str">
        <f>"decls["&amp;A72-1&amp;"]))"</f>
        <v>decls[69]))</v>
      </c>
    </row>
  </sheetData>
  <phoneticPr fontId="1" type="noConversion"/>
  <conditionalFormatting sqref="C3:F72">
    <cfRule type="containsText" dxfId="5" priority="1" operator="containsText" text="float">
      <formula>NOT(ISERROR(SEARCH("float",C3)))</formula>
    </cfRule>
    <cfRule type="containsText" dxfId="4" priority="2" operator="containsText" text="datetime">
      <formula>NOT(ISERROR(SEARCH("datetime",C3)))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21" sqref="C21"/>
    </sheetView>
  </sheetViews>
  <sheetFormatPr defaultRowHeight="13.5" x14ac:dyDescent="0.15"/>
  <cols>
    <col min="1" max="1" width="3.5" bestFit="1" customWidth="1"/>
    <col min="2" max="2" width="18.375" bestFit="1" customWidth="1"/>
    <col min="3" max="3" width="38" bestFit="1" customWidth="1"/>
    <col min="4" max="4" width="24.75" bestFit="1" customWidth="1"/>
    <col min="5" max="5" width="9.5" bestFit="1" customWidth="1"/>
    <col min="6" max="6" width="11.625" bestFit="1" customWidth="1"/>
  </cols>
  <sheetData>
    <row r="1" spans="1:6" x14ac:dyDescent="0.15">
      <c r="C1" t="s">
        <v>246</v>
      </c>
    </row>
    <row r="2" spans="1:6" x14ac:dyDescent="0.15">
      <c r="C2" t="s">
        <v>165</v>
      </c>
      <c r="D2" s="2" t="s">
        <v>252</v>
      </c>
      <c r="E2" t="s">
        <v>175</v>
      </c>
      <c r="F2" t="s">
        <v>176</v>
      </c>
    </row>
    <row r="3" spans="1:6" x14ac:dyDescent="0.15">
      <c r="A3">
        <v>1</v>
      </c>
      <c r="B3" t="s">
        <v>235</v>
      </c>
      <c r="C3" t="str">
        <f>VLOOKUP(B3,字段对应表!A:C,2,0)&amp;" "&amp;VLOOKUP(B3,字段对应表!A:C,3,0)&amp;","</f>
        <v>证单种类编号 VARCHAR(4),</v>
      </c>
      <c r="D3" t="str">
        <f>VLOOKUP(B3,字段对应表!A:C,2,0)&amp;","</f>
        <v>证单种类编号,</v>
      </c>
      <c r="E3" t="s">
        <v>172</v>
      </c>
      <c r="F3" t="str">
        <f>"decls["&amp;A3-1&amp;"],"</f>
        <v>decls[0],</v>
      </c>
    </row>
    <row r="4" spans="1:6" x14ac:dyDescent="0.15">
      <c r="A4">
        <v>2</v>
      </c>
      <c r="B4" t="s">
        <v>0</v>
      </c>
      <c r="C4" t="str">
        <f>VLOOKUP(B4,字段对应表!A:C,2,0)&amp;" "&amp;VLOOKUP(B4,字段对应表!A:C,3,0)&amp;","</f>
        <v>报检号 VARCHAR(20),</v>
      </c>
      <c r="D4" t="str">
        <f>VLOOKUP(B4,字段对应表!A:C,2,0)&amp;","</f>
        <v>报检号,</v>
      </c>
      <c r="E4" t="s">
        <v>172</v>
      </c>
      <c r="F4" t="str">
        <f t="shared" ref="F4:F17" si="0">"decls["&amp;A4-1&amp;"],"</f>
        <v>decls[1],</v>
      </c>
    </row>
    <row r="5" spans="1:6" x14ac:dyDescent="0.15">
      <c r="A5">
        <v>3</v>
      </c>
      <c r="B5" t="s">
        <v>236</v>
      </c>
      <c r="C5" t="str">
        <f>VLOOKUP(B5,字段对应表!A:C,2,0)&amp;" "&amp;VLOOKUP(B5,字段对应表!A:C,3,0)&amp;","</f>
        <v>扩展号 VARCHAR(2),</v>
      </c>
      <c r="D5" t="str">
        <f>VLOOKUP(B5,字段对应表!A:C,2,0)&amp;","</f>
        <v>扩展号,</v>
      </c>
      <c r="E5" t="s">
        <v>172</v>
      </c>
      <c r="F5" t="str">
        <f t="shared" si="0"/>
        <v>decls[2],</v>
      </c>
    </row>
    <row r="6" spans="1:6" x14ac:dyDescent="0.15">
      <c r="A6">
        <v>4</v>
      </c>
      <c r="B6" t="s">
        <v>237</v>
      </c>
      <c r="C6" t="str">
        <f>VLOOKUP(B6,字段对应表!A:C,2,0)&amp;" "&amp;VLOOKUP(B6,字段对应表!A:C,3,0)&amp;","</f>
        <v>语种 VARCHAR(4),</v>
      </c>
      <c r="D6" t="str">
        <f>VLOOKUP(B6,字段对应表!A:C,2,0)&amp;","</f>
        <v>语种,</v>
      </c>
      <c r="E6" t="s">
        <v>172</v>
      </c>
      <c r="F6" t="str">
        <f t="shared" si="0"/>
        <v>decls[3],</v>
      </c>
    </row>
    <row r="7" spans="1:6" x14ac:dyDescent="0.15">
      <c r="A7">
        <v>5</v>
      </c>
      <c r="B7" t="s">
        <v>1</v>
      </c>
      <c r="C7" t="str">
        <f>VLOOKUP(B7,字段对应表!A:C,2,0)&amp;" "&amp;VLOOKUP(B7,字段对应表!A:C,3,0)&amp;","</f>
        <v>报检类别代码 VARCHAR(4),</v>
      </c>
      <c r="D7" t="str">
        <f>VLOOKUP(B7,字段对应表!A:C,2,0)&amp;","</f>
        <v>报检类别代码,</v>
      </c>
      <c r="E7" t="s">
        <v>172</v>
      </c>
      <c r="F7" t="str">
        <f t="shared" si="0"/>
        <v>decls[4],</v>
      </c>
    </row>
    <row r="8" spans="1:6" x14ac:dyDescent="0.15">
      <c r="A8">
        <v>6</v>
      </c>
      <c r="B8" t="s">
        <v>26</v>
      </c>
      <c r="C8" t="str">
        <f>VLOOKUP(B8,字段对应表!A:C,2,0)&amp;" "&amp;VLOOKUP(B8,字段对应表!A:C,3,0)&amp;","</f>
        <v>检验检疫机构代码 VARCHAR(8),</v>
      </c>
      <c r="D8" t="str">
        <f>VLOOKUP(B8,字段对应表!A:C,2,0)&amp;","</f>
        <v>检验检疫机构代码,</v>
      </c>
      <c r="E8" t="s">
        <v>172</v>
      </c>
      <c r="F8" t="str">
        <f t="shared" si="0"/>
        <v>decls[5],</v>
      </c>
    </row>
    <row r="9" spans="1:6" x14ac:dyDescent="0.15">
      <c r="A9">
        <v>7</v>
      </c>
      <c r="B9" t="s">
        <v>238</v>
      </c>
      <c r="C9" t="str">
        <f>VLOOKUP(B9,字段对应表!A:C,2,0)&amp;" "&amp;VLOOKUP(B9,字段对应表!A:C,3,0)&amp;","</f>
        <v>签证科室代码 VARCHAR(12),</v>
      </c>
      <c r="D9" t="str">
        <f>VLOOKUP(B9,字段对应表!A:C,2,0)&amp;","</f>
        <v>签证科室代码,</v>
      </c>
      <c r="E9" t="s">
        <v>172</v>
      </c>
      <c r="F9" t="str">
        <f t="shared" si="0"/>
        <v>decls[6],</v>
      </c>
    </row>
    <row r="10" spans="1:6" x14ac:dyDescent="0.15">
      <c r="A10">
        <v>8</v>
      </c>
      <c r="B10" t="s">
        <v>239</v>
      </c>
      <c r="C10" t="str">
        <f>VLOOKUP(B10,字段对应表!A:C,2,0)&amp;" "&amp;VLOOKUP(B10,字段对应表!A:C,3,0)&amp;","</f>
        <v>签证内容代码 VARCHAR(4),</v>
      </c>
      <c r="D10" t="str">
        <f>VLOOKUP(B10,字段对应表!A:C,2,0)&amp;","</f>
        <v>签证内容代码,</v>
      </c>
      <c r="E10" t="s">
        <v>172</v>
      </c>
      <c r="F10" t="str">
        <f t="shared" si="0"/>
        <v>decls[7],</v>
      </c>
    </row>
    <row r="11" spans="1:6" x14ac:dyDescent="0.15">
      <c r="A11">
        <v>9</v>
      </c>
      <c r="B11" t="s">
        <v>20</v>
      </c>
      <c r="C11" t="str">
        <f>VLOOKUP(B11,字段对应表!A:C,2,0)&amp;" "&amp;VLOOKUP(B11,字段对应表!A:C,3,0)&amp;","</f>
        <v>报检日期 datetime,</v>
      </c>
      <c r="D11" t="str">
        <f>VLOOKUP(B11,字段对应表!A:C,2,0)&amp;","</f>
        <v>报检日期,</v>
      </c>
      <c r="E11" t="s">
        <v>172</v>
      </c>
      <c r="F11" t="str">
        <f t="shared" si="0"/>
        <v>decls[8],</v>
      </c>
    </row>
    <row r="12" spans="1:6" x14ac:dyDescent="0.15">
      <c r="A12">
        <v>10</v>
      </c>
      <c r="B12" t="s">
        <v>21</v>
      </c>
      <c r="C12" t="str">
        <f>VLOOKUP(B12,字段对应表!A:C,2,0)&amp;" "&amp;VLOOKUP(B12,字段对应表!A:C,3,0)&amp;","</f>
        <v>收费日期 datetime,</v>
      </c>
      <c r="D12" t="str">
        <f>VLOOKUP(B12,字段对应表!A:C,2,0)&amp;","</f>
        <v>收费日期,</v>
      </c>
      <c r="E12" t="s">
        <v>172</v>
      </c>
      <c r="F12" t="str">
        <f t="shared" si="0"/>
        <v>decls[9],</v>
      </c>
    </row>
    <row r="13" spans="1:6" x14ac:dyDescent="0.15">
      <c r="A13">
        <v>11</v>
      </c>
      <c r="B13" t="s">
        <v>240</v>
      </c>
      <c r="C13" t="str">
        <f>VLOOKUP(B13,字段对应表!A:C,2,0)&amp;" "&amp;VLOOKUP(B13,字段对应表!A:C,3,0)&amp;","</f>
        <v>证单日期 datetime,</v>
      </c>
      <c r="D13" t="str">
        <f>VLOOKUP(B13,字段对应表!A:C,2,0)&amp;","</f>
        <v>证单日期,</v>
      </c>
      <c r="E13" t="s">
        <v>172</v>
      </c>
      <c r="F13" t="str">
        <f t="shared" si="0"/>
        <v>decls[10],</v>
      </c>
    </row>
    <row r="14" spans="1:6" x14ac:dyDescent="0.15">
      <c r="A14">
        <v>12</v>
      </c>
      <c r="B14" t="s">
        <v>22</v>
      </c>
      <c r="C14" t="str">
        <f>VLOOKUP(B14,字段对应表!A:C,2,0)&amp;" "&amp;VLOOKUP(B14,字段对应表!A:C,3,0)&amp;","</f>
        <v>检验检疫完成日期 datetime,</v>
      </c>
      <c r="D14" t="str">
        <f>VLOOKUP(B14,字段对应表!A:C,2,0)&amp;","</f>
        <v>检验检疫完成日期,</v>
      </c>
      <c r="E14" t="s">
        <v>172</v>
      </c>
      <c r="F14" t="str">
        <f t="shared" si="0"/>
        <v>decls[11],</v>
      </c>
    </row>
    <row r="15" spans="1:6" x14ac:dyDescent="0.15">
      <c r="A15">
        <v>13</v>
      </c>
      <c r="B15" t="s">
        <v>23</v>
      </c>
      <c r="C15" t="str">
        <f>VLOOKUP(B15,字段对应表!A:C,2,0)&amp;" "&amp;VLOOKUP(B15,字段对应表!A:C,3,0)&amp;","</f>
        <v>统计日期 datetime,</v>
      </c>
      <c r="D15" t="str">
        <f>VLOOKUP(B15,字段对应表!A:C,2,0)&amp;","</f>
        <v>统计日期,</v>
      </c>
      <c r="E15" t="s">
        <v>172</v>
      </c>
      <c r="F15" t="str">
        <f t="shared" si="0"/>
        <v>decls[12],</v>
      </c>
    </row>
    <row r="16" spans="1:6" x14ac:dyDescent="0.15">
      <c r="A16">
        <v>14</v>
      </c>
      <c r="B16" t="s">
        <v>24</v>
      </c>
      <c r="C16" t="str">
        <f>VLOOKUP(B16,字段对应表!A:C,2,0)&amp;" "&amp;VLOOKUP(B16,字段对应表!A:C,3,0)&amp;","</f>
        <v>上报日期 datetime,</v>
      </c>
      <c r="D16" t="str">
        <f>VLOOKUP(B16,字段对应表!A:C,2,0)&amp;","</f>
        <v>上报日期,</v>
      </c>
      <c r="E16" t="s">
        <v>172</v>
      </c>
      <c r="F16" t="str">
        <f t="shared" si="0"/>
        <v>decls[13],</v>
      </c>
    </row>
    <row r="17" spans="1:6" x14ac:dyDescent="0.15">
      <c r="A17">
        <v>15</v>
      </c>
      <c r="B17" t="s">
        <v>25</v>
      </c>
      <c r="C17" t="str">
        <f>VLOOKUP(B17,字段对应表!A:C,2,0)&amp;" "&amp;VLOOKUP(B17,字段对应表!A:C,3,0)&amp;","</f>
        <v>接收日期 datetime,</v>
      </c>
      <c r="D17" t="str">
        <f>VLOOKUP(B17,字段对应表!A:C,2,0)&amp;","</f>
        <v>接收日期,</v>
      </c>
      <c r="E17" t="s">
        <v>172</v>
      </c>
      <c r="F17" t="str">
        <f t="shared" si="0"/>
        <v>decls[14],</v>
      </c>
    </row>
    <row r="18" spans="1:6" x14ac:dyDescent="0.15">
      <c r="A18">
        <v>16</v>
      </c>
      <c r="B18" t="s">
        <v>56</v>
      </c>
      <c r="C18" t="str">
        <f>VLOOKUP(B18,字段对应表!A:C,2,0)&amp;" "&amp;VLOOKUP(B18,字段对应表!A:C,3,0)&amp;";''')"</f>
        <v>area_sta_bunc VARCHAR(50);''')</v>
      </c>
      <c r="D18" t="str">
        <f>VLOOKUP(B18,字段对应表!A:C,2,0)&amp;")"</f>
        <v>area_sta_bunc)</v>
      </c>
      <c r="E18" t="s">
        <v>174</v>
      </c>
      <c r="F18" t="str">
        <f>"decls["&amp;A18-1&amp;"]))"</f>
        <v>decls[15]))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56" workbookViewId="0">
      <selection activeCell="D60" sqref="D60"/>
    </sheetView>
  </sheetViews>
  <sheetFormatPr defaultRowHeight="13.5" x14ac:dyDescent="0.15"/>
  <cols>
    <col min="2" max="2" width="25" bestFit="1" customWidth="1"/>
    <col min="3" max="3" width="38" bestFit="1" customWidth="1"/>
    <col min="4" max="4" width="24.75" bestFit="1" customWidth="1"/>
    <col min="5" max="5" width="9.5" bestFit="1" customWidth="1"/>
    <col min="6" max="6" width="11.625" bestFit="1" customWidth="1"/>
  </cols>
  <sheetData>
    <row r="1" spans="1:6" x14ac:dyDescent="0.15">
      <c r="C1" t="s">
        <v>247</v>
      </c>
    </row>
    <row r="2" spans="1:6" x14ac:dyDescent="0.15">
      <c r="C2" t="s">
        <v>165</v>
      </c>
      <c r="D2" s="2" t="s">
        <v>253</v>
      </c>
      <c r="E2" t="s">
        <v>175</v>
      </c>
      <c r="F2" t="s">
        <v>176</v>
      </c>
    </row>
    <row r="3" spans="1:6" x14ac:dyDescent="0.15">
      <c r="A3">
        <v>1</v>
      </c>
      <c r="B3" t="s">
        <v>0</v>
      </c>
      <c r="C3" t="str">
        <f>VLOOKUP(B3,字段对应表!A:C,2,0)&amp;" "&amp;VLOOKUP(B3,字段对应表!A:C,3,0)&amp;","</f>
        <v>报检号 VARCHAR(20),</v>
      </c>
      <c r="D3" t="str">
        <f>VLOOKUP(B3,字段对应表!A:C,2,0)&amp;","</f>
        <v>报检号,</v>
      </c>
      <c r="E3" t="s">
        <v>172</v>
      </c>
      <c r="F3" t="str">
        <f>"decls["&amp;A3-1&amp;"],"</f>
        <v>decls[0],</v>
      </c>
    </row>
    <row r="4" spans="1:6" x14ac:dyDescent="0.15">
      <c r="A4">
        <v>2</v>
      </c>
      <c r="B4" t="s">
        <v>1</v>
      </c>
      <c r="C4" t="str">
        <f>VLOOKUP(B4,字段对应表!A:C,2,0)&amp;" "&amp;VLOOKUP(B4,字段对应表!A:C,3,0)&amp;","</f>
        <v>报检类别代码 VARCHAR(4),</v>
      </c>
      <c r="D4" t="str">
        <f>VLOOKUP(B4,字段对应表!A:C,2,0)&amp;","</f>
        <v>报检类别代码,</v>
      </c>
      <c r="E4" t="s">
        <v>172</v>
      </c>
      <c r="F4" t="str">
        <f t="shared" ref="F4:F65" si="0">"decls["&amp;A4-1&amp;"],"</f>
        <v>decls[1],</v>
      </c>
    </row>
    <row r="5" spans="1:6" x14ac:dyDescent="0.15">
      <c r="A5">
        <v>3</v>
      </c>
      <c r="B5" t="s">
        <v>2</v>
      </c>
      <c r="C5" t="str">
        <f>VLOOKUP(B5,字段对应表!A:C,2,0)&amp;" "&amp;VLOOKUP(B5,字段对应表!A:C,3,0)&amp;","</f>
        <v>报检单位注册号 VARCHAR(10),</v>
      </c>
      <c r="D5" t="str">
        <f>VLOOKUP(B5,字段对应表!A:C,2,0)&amp;","</f>
        <v>报检单位注册号,</v>
      </c>
      <c r="E5" t="s">
        <v>172</v>
      </c>
      <c r="F5" t="str">
        <f t="shared" si="0"/>
        <v>decls[2],</v>
      </c>
    </row>
    <row r="6" spans="1:6" x14ac:dyDescent="0.15">
      <c r="A6">
        <v>4</v>
      </c>
      <c r="B6" t="s">
        <v>64</v>
      </c>
      <c r="C6" t="str">
        <f>VLOOKUP(B6,字段对应表!A:C,2,0)&amp;" "&amp;VLOOKUP(B6,字段对应表!A:C,3,0)&amp;","</f>
        <v>受货人代码 VARCHAR(10),</v>
      </c>
      <c r="D6" t="str">
        <f>VLOOKUP(B6,字段对应表!A:C,2,0)&amp;","</f>
        <v>受货人代码,</v>
      </c>
      <c r="E6" t="s">
        <v>172</v>
      </c>
      <c r="F6" t="str">
        <f t="shared" si="0"/>
        <v>decls[3],</v>
      </c>
    </row>
    <row r="7" spans="1:6" x14ac:dyDescent="0.15">
      <c r="A7">
        <v>5</v>
      </c>
      <c r="B7" t="s">
        <v>4</v>
      </c>
      <c r="C7" t="str">
        <f>VLOOKUP(B7,字段对应表!A:C,2,0)&amp;" "&amp;VLOOKUP(B7,字段对应表!A:C,3,0)&amp;","</f>
        <v>企业性质代码 VARCHAR(4),</v>
      </c>
      <c r="D7" t="str">
        <f>VLOOKUP(B7,字段对应表!A:C,2,0)&amp;","</f>
        <v>企业性质代码,</v>
      </c>
      <c r="E7" t="s">
        <v>172</v>
      </c>
      <c r="F7" t="str">
        <f t="shared" si="0"/>
        <v>decls[4],</v>
      </c>
    </row>
    <row r="8" spans="1:6" x14ac:dyDescent="0.15">
      <c r="A8">
        <v>6</v>
      </c>
      <c r="B8" t="s">
        <v>5</v>
      </c>
      <c r="C8" t="str">
        <f>VLOOKUP(B8,字段对应表!A:C,2,0)&amp;" "&amp;VLOOKUP(B8,字段对应表!A:C,3,0)&amp;","</f>
        <v>行政区划代码 VARCHAR(8),</v>
      </c>
      <c r="D8" t="str">
        <f>VLOOKUP(B8,字段对应表!A:C,2,0)&amp;","</f>
        <v>行政区划代码,</v>
      </c>
      <c r="E8" t="s">
        <v>172</v>
      </c>
      <c r="F8" t="str">
        <f t="shared" si="0"/>
        <v>decls[5],</v>
      </c>
    </row>
    <row r="9" spans="1:6" x14ac:dyDescent="0.15">
      <c r="A9">
        <v>7</v>
      </c>
      <c r="B9" t="s">
        <v>6</v>
      </c>
      <c r="C9" t="str">
        <f>VLOOKUP(B9,字段对应表!A:C,2,0)&amp;" "&amp;VLOOKUP(B9,字段对应表!A:C,3,0)&amp;","</f>
        <v>海关注册代码 VARCHAR(10),</v>
      </c>
      <c r="D9" t="str">
        <f>VLOOKUP(B9,字段对应表!A:C,2,0)&amp;","</f>
        <v>海关注册代码,</v>
      </c>
      <c r="E9" t="s">
        <v>172</v>
      </c>
      <c r="F9" t="str">
        <f t="shared" si="0"/>
        <v>decls[6],</v>
      </c>
    </row>
    <row r="10" spans="1:6" x14ac:dyDescent="0.15">
      <c r="A10">
        <v>8</v>
      </c>
      <c r="B10" t="s">
        <v>7</v>
      </c>
      <c r="C10" t="str">
        <f>VLOOKUP(B10,字段对应表!A:C,2,0)&amp;" "&amp;VLOOKUP(B10,字段对应表!A:C,3,0)&amp;","</f>
        <v>运输方式代码 VARCHAR(4),</v>
      </c>
      <c r="D10" t="str">
        <f>VLOOKUP(B10,字段对应表!A:C,2,0)&amp;","</f>
        <v>运输方式代码,</v>
      </c>
      <c r="E10" t="s">
        <v>172</v>
      </c>
      <c r="F10" t="str">
        <f t="shared" si="0"/>
        <v>decls[7],</v>
      </c>
    </row>
    <row r="11" spans="1:6" x14ac:dyDescent="0.15">
      <c r="A11">
        <v>9</v>
      </c>
      <c r="B11" t="s">
        <v>8</v>
      </c>
      <c r="C11" t="str">
        <f>VLOOKUP(B11,字段对应表!A:C,2,0)&amp;" "&amp;VLOOKUP(B11,字段对应表!A:C,3,0)&amp;","</f>
        <v>贸易方式代码 VARCHAR(4),</v>
      </c>
      <c r="D11" t="str">
        <f>VLOOKUP(B11,字段对应表!A:C,2,0)&amp;","</f>
        <v>贸易方式代码,</v>
      </c>
      <c r="E11" t="s">
        <v>172</v>
      </c>
      <c r="F11" t="str">
        <f t="shared" si="0"/>
        <v>decls[8],</v>
      </c>
    </row>
    <row r="12" spans="1:6" x14ac:dyDescent="0.15">
      <c r="A12">
        <v>10</v>
      </c>
      <c r="B12" t="s">
        <v>9</v>
      </c>
      <c r="C12" t="str">
        <f>VLOOKUP(B12,字段对应表!A:C,2,0)&amp;" "&amp;VLOOKUP(B12,字段对应表!A:C,3,0)&amp;","</f>
        <v>启运口岸代码 VARCHAR(8),</v>
      </c>
      <c r="D12" t="str">
        <f>VLOOKUP(B12,字段对应表!A:C,2,0)&amp;","</f>
        <v>启运口岸代码,</v>
      </c>
      <c r="E12" t="s">
        <v>172</v>
      </c>
      <c r="F12" t="str">
        <f t="shared" si="0"/>
        <v>decls[9],</v>
      </c>
    </row>
    <row r="13" spans="1:6" x14ac:dyDescent="0.15">
      <c r="A13">
        <v>11</v>
      </c>
      <c r="B13" t="s">
        <v>65</v>
      </c>
      <c r="C13" t="str">
        <f>VLOOKUP(B13,字段对应表!A:C,2,0)&amp;" "&amp;VLOOKUP(B13,字段对应表!A:C,3,0)&amp;","</f>
        <v>经停口岸代码 VARCHAR(8),</v>
      </c>
      <c r="D13" t="str">
        <f>VLOOKUP(B13,字段对应表!A:C,2,0)&amp;","</f>
        <v>经停口岸代码,</v>
      </c>
      <c r="E13" t="s">
        <v>172</v>
      </c>
      <c r="F13" t="str">
        <f t="shared" si="0"/>
        <v>decls[10],</v>
      </c>
    </row>
    <row r="14" spans="1:6" x14ac:dyDescent="0.15">
      <c r="A14">
        <v>12</v>
      </c>
      <c r="B14" t="s">
        <v>11</v>
      </c>
      <c r="C14" t="str">
        <f>VLOOKUP(B14,字段对应表!A:C,2,0)&amp;" "&amp;VLOOKUP(B14,字段对应表!A:C,3,0)&amp;","</f>
        <v>贸易国家地区代码 VARCHAR(4),</v>
      </c>
      <c r="D14" t="str">
        <f>VLOOKUP(B14,字段对应表!A:C,2,0)&amp;","</f>
        <v>贸易国家地区代码,</v>
      </c>
      <c r="E14" t="s">
        <v>172</v>
      </c>
      <c r="F14" t="str">
        <f t="shared" si="0"/>
        <v>decls[11],</v>
      </c>
    </row>
    <row r="15" spans="1:6" x14ac:dyDescent="0.15">
      <c r="A15">
        <v>13</v>
      </c>
      <c r="B15" t="s">
        <v>12</v>
      </c>
      <c r="C15" t="str">
        <f>VLOOKUP(B15,字段对应表!A:C,2,0)&amp;" "&amp;VLOOKUP(B15,字段对应表!A:C,3,0)&amp;","</f>
        <v>检验检疫方式代码 VARCHAR(4),</v>
      </c>
      <c r="D15" t="str">
        <f>VLOOKUP(B15,字段对应表!A:C,2,0)&amp;","</f>
        <v>检验检疫方式代码,</v>
      </c>
      <c r="E15" t="s">
        <v>172</v>
      </c>
      <c r="F15" t="str">
        <f t="shared" si="0"/>
        <v>decls[12],</v>
      </c>
    </row>
    <row r="16" spans="1:6" x14ac:dyDescent="0.15">
      <c r="A16">
        <v>14</v>
      </c>
      <c r="B16" t="s">
        <v>13</v>
      </c>
      <c r="C16" t="str">
        <f>VLOOKUP(B16,字段对应表!A:C,2,0)&amp;" "&amp;VLOOKUP(B16,字段对应表!A:C,3,0)&amp;","</f>
        <v>检验依据类别代码 VARCHAR(4),</v>
      </c>
      <c r="D16" t="str">
        <f>VLOOKUP(B16,字段对应表!A:C,2,0)&amp;","</f>
        <v>检验依据类别代码,</v>
      </c>
      <c r="E16" t="s">
        <v>172</v>
      </c>
      <c r="F16" t="str">
        <f t="shared" si="0"/>
        <v>decls[13],</v>
      </c>
    </row>
    <row r="17" spans="1:6" x14ac:dyDescent="0.15">
      <c r="A17">
        <v>15</v>
      </c>
      <c r="B17" t="s">
        <v>14</v>
      </c>
      <c r="C17" t="str">
        <f>VLOOKUP(B17,字段对应表!A:C,2,0)&amp;" "&amp;VLOOKUP(B17,字段对应表!A:C,3,0)&amp;","</f>
        <v>是否抽检 VARCHAR(1),</v>
      </c>
      <c r="D17" t="str">
        <f>VLOOKUP(B17,字段对应表!A:C,2,0)&amp;","</f>
        <v>是否抽检,</v>
      </c>
      <c r="E17" t="s">
        <v>172</v>
      </c>
      <c r="F17" t="str">
        <f t="shared" si="0"/>
        <v>decls[14],</v>
      </c>
    </row>
    <row r="18" spans="1:6" x14ac:dyDescent="0.15">
      <c r="A18">
        <v>16</v>
      </c>
      <c r="B18" t="s">
        <v>15</v>
      </c>
      <c r="C18" t="str">
        <f>VLOOKUP(B18,字段对应表!A:C,2,0)&amp;" "&amp;VLOOKUP(B18,字段对应表!A:C,3,0)&amp;","</f>
        <v>是否二次抽检 VARCHAR(1),</v>
      </c>
      <c r="D18" t="str">
        <f>VLOOKUP(B18,字段对应表!A:C,2,0)&amp;","</f>
        <v>是否二次抽检,</v>
      </c>
      <c r="E18" t="s">
        <v>172</v>
      </c>
      <c r="F18" t="str">
        <f t="shared" si="0"/>
        <v>decls[15],</v>
      </c>
    </row>
    <row r="19" spans="1:6" x14ac:dyDescent="0.15">
      <c r="A19">
        <v>17</v>
      </c>
      <c r="B19" t="s">
        <v>16</v>
      </c>
      <c r="C19" t="str">
        <f>VLOOKUP(B19,字段对应表!A:C,2,0)&amp;" "&amp;VLOOKUP(B19,字段对应表!A:C,3,0)&amp;","</f>
        <v>是否隔离检疫 VARCHAR(1),</v>
      </c>
      <c r="D19" t="str">
        <f>VLOOKUP(B19,字段对应表!A:C,2,0)&amp;","</f>
        <v>是否隔离检疫,</v>
      </c>
      <c r="E19" t="s">
        <v>172</v>
      </c>
      <c r="F19" t="str">
        <f t="shared" si="0"/>
        <v>decls[16],</v>
      </c>
    </row>
    <row r="20" spans="1:6" x14ac:dyDescent="0.15">
      <c r="A20">
        <v>18</v>
      </c>
      <c r="B20" t="s">
        <v>17</v>
      </c>
      <c r="C20" t="str">
        <f>VLOOKUP(B20,字段对应表!A:C,2,0)&amp;" "&amp;VLOOKUP(B20,字段对应表!A:C,3,0)&amp;","</f>
        <v>货物用途代码 VARCHAR(4),</v>
      </c>
      <c r="D20" t="str">
        <f>VLOOKUP(B20,字段对应表!A:C,2,0)&amp;","</f>
        <v>货物用途代码,</v>
      </c>
      <c r="E20" t="s">
        <v>172</v>
      </c>
      <c r="F20" t="str">
        <f t="shared" si="0"/>
        <v>decls[17],</v>
      </c>
    </row>
    <row r="21" spans="1:6" x14ac:dyDescent="0.15">
      <c r="A21">
        <v>19</v>
      </c>
      <c r="B21" t="s">
        <v>18</v>
      </c>
      <c r="C21" t="str">
        <f>VLOOKUP(B21,字段对应表!A:C,2,0)&amp;" "&amp;VLOOKUP(B21,字段对应表!A:C,3,0)&amp;","</f>
        <v>检验检疫结果代码 VARCHAR(4),</v>
      </c>
      <c r="D21" t="str">
        <f>VLOOKUP(B21,字段对应表!A:C,2,0)&amp;","</f>
        <v>检验检疫结果代码,</v>
      </c>
      <c r="E21" t="s">
        <v>172</v>
      </c>
      <c r="F21" t="str">
        <f t="shared" si="0"/>
        <v>decls[18],</v>
      </c>
    </row>
    <row r="22" spans="1:6" x14ac:dyDescent="0.15">
      <c r="A22">
        <v>20</v>
      </c>
      <c r="B22" t="s">
        <v>19</v>
      </c>
      <c r="C22" t="str">
        <f>VLOOKUP(B22,字段对应表!A:C,2,0)&amp;" "&amp;VLOOKUP(B22,字段对应表!A:C,3,0)&amp;","</f>
        <v>查验结果代码 VARCHAR(4),</v>
      </c>
      <c r="D22" t="str">
        <f>VLOOKUP(B22,字段对应表!A:C,2,0)&amp;","</f>
        <v>查验结果代码,</v>
      </c>
      <c r="E22" t="s">
        <v>172</v>
      </c>
      <c r="F22" t="str">
        <f t="shared" si="0"/>
        <v>decls[19],</v>
      </c>
    </row>
    <row r="23" spans="1:6" x14ac:dyDescent="0.15">
      <c r="A23">
        <v>21</v>
      </c>
      <c r="B23" t="s">
        <v>20</v>
      </c>
      <c r="C23" t="str">
        <f>VLOOKUP(B23,字段对应表!A:C,2,0)&amp;" "&amp;VLOOKUP(B23,字段对应表!A:C,3,0)&amp;","</f>
        <v>报检日期 datetime,</v>
      </c>
      <c r="D23" t="str">
        <f>VLOOKUP(B23,字段对应表!A:C,2,0)&amp;","</f>
        <v>报检日期,</v>
      </c>
      <c r="E23" t="s">
        <v>172</v>
      </c>
      <c r="F23" t="str">
        <f t="shared" si="0"/>
        <v>decls[20],</v>
      </c>
    </row>
    <row r="24" spans="1:6" x14ac:dyDescent="0.15">
      <c r="A24">
        <v>22</v>
      </c>
      <c r="B24" t="s">
        <v>21</v>
      </c>
      <c r="C24" t="str">
        <f>VLOOKUP(B24,字段对应表!A:C,2,0)&amp;" "&amp;VLOOKUP(B24,字段对应表!A:C,3,0)&amp;","</f>
        <v>收费日期 datetime,</v>
      </c>
      <c r="D24" t="str">
        <f>VLOOKUP(B24,字段对应表!A:C,2,0)&amp;","</f>
        <v>收费日期,</v>
      </c>
      <c r="E24" t="s">
        <v>172</v>
      </c>
      <c r="F24" t="str">
        <f t="shared" si="0"/>
        <v>decls[21],</v>
      </c>
    </row>
    <row r="25" spans="1:6" x14ac:dyDescent="0.15">
      <c r="A25">
        <v>23</v>
      </c>
      <c r="B25" t="s">
        <v>22</v>
      </c>
      <c r="C25" t="str">
        <f>VLOOKUP(B25,字段对应表!A:C,2,0)&amp;" "&amp;VLOOKUP(B25,字段对应表!A:C,3,0)&amp;","</f>
        <v>检验检疫完成日期 datetime,</v>
      </c>
      <c r="D25" t="str">
        <f>VLOOKUP(B25,字段对应表!A:C,2,0)&amp;","</f>
        <v>检验检疫完成日期,</v>
      </c>
      <c r="E25" t="s">
        <v>172</v>
      </c>
      <c r="F25" t="str">
        <f t="shared" si="0"/>
        <v>decls[22],</v>
      </c>
    </row>
    <row r="26" spans="1:6" x14ac:dyDescent="0.15">
      <c r="A26">
        <v>24</v>
      </c>
      <c r="B26" t="s">
        <v>23</v>
      </c>
      <c r="C26" t="str">
        <f>VLOOKUP(B26,字段对应表!A:C,2,0)&amp;" "&amp;VLOOKUP(B26,字段对应表!A:C,3,0)&amp;","</f>
        <v>统计日期 datetime,</v>
      </c>
      <c r="D26" t="str">
        <f>VLOOKUP(B26,字段对应表!A:C,2,0)&amp;","</f>
        <v>统计日期,</v>
      </c>
      <c r="E26" t="s">
        <v>172</v>
      </c>
      <c r="F26" t="str">
        <f t="shared" si="0"/>
        <v>decls[23],</v>
      </c>
    </row>
    <row r="27" spans="1:6" x14ac:dyDescent="0.15">
      <c r="A27">
        <v>25</v>
      </c>
      <c r="B27" t="s">
        <v>24</v>
      </c>
      <c r="C27" t="str">
        <f>VLOOKUP(B27,字段对应表!A:C,2,0)&amp;" "&amp;VLOOKUP(B27,字段对应表!A:C,3,0)&amp;","</f>
        <v>上报日期 datetime,</v>
      </c>
      <c r="D27" t="str">
        <f>VLOOKUP(B27,字段对应表!A:C,2,0)&amp;","</f>
        <v>上报日期,</v>
      </c>
      <c r="E27" t="s">
        <v>172</v>
      </c>
      <c r="F27" t="str">
        <f t="shared" si="0"/>
        <v>decls[24],</v>
      </c>
    </row>
    <row r="28" spans="1:6" x14ac:dyDescent="0.15">
      <c r="A28">
        <v>26</v>
      </c>
      <c r="B28" t="s">
        <v>25</v>
      </c>
      <c r="C28" t="str">
        <f>VLOOKUP(B28,字段对应表!A:C,2,0)&amp;" "&amp;VLOOKUP(B28,字段对应表!A:C,3,0)&amp;","</f>
        <v>接收日期 datetime,</v>
      </c>
      <c r="D28" t="str">
        <f>VLOOKUP(B28,字段对应表!A:C,2,0)&amp;","</f>
        <v>接收日期,</v>
      </c>
      <c r="E28" t="s">
        <v>172</v>
      </c>
      <c r="F28" t="str">
        <f t="shared" si="0"/>
        <v>decls[25],</v>
      </c>
    </row>
    <row r="29" spans="1:6" x14ac:dyDescent="0.15">
      <c r="A29">
        <v>27</v>
      </c>
      <c r="B29" t="s">
        <v>26</v>
      </c>
      <c r="C29" t="str">
        <f>VLOOKUP(B29,字段对应表!A:C,2,0)&amp;" "&amp;VLOOKUP(B29,字段对应表!A:C,3,0)&amp;","</f>
        <v>检验检疫机构代码 VARCHAR(8),</v>
      </c>
      <c r="D29" t="str">
        <f>VLOOKUP(B29,字段对应表!A:C,2,0)&amp;","</f>
        <v>检验检疫机构代码,</v>
      </c>
      <c r="E29" t="s">
        <v>172</v>
      </c>
      <c r="F29" t="str">
        <f t="shared" si="0"/>
        <v>decls[26],</v>
      </c>
    </row>
    <row r="30" spans="1:6" x14ac:dyDescent="0.15">
      <c r="A30">
        <v>28</v>
      </c>
      <c r="B30" t="s">
        <v>27</v>
      </c>
      <c r="C30" t="str">
        <f>VLOOKUP(B30,字段对应表!A:C,2,0)&amp;" "&amp;VLOOKUP(B30,字段对应表!A:C,3,0)&amp;","</f>
        <v>HS编码 VARCHAR(12),</v>
      </c>
      <c r="D30" t="str">
        <f>VLOOKUP(B30,字段对应表!A:C,2,0)&amp;","</f>
        <v>HS编码,</v>
      </c>
      <c r="E30" t="s">
        <v>172</v>
      </c>
      <c r="F30" t="str">
        <f t="shared" si="0"/>
        <v>decls[27],</v>
      </c>
    </row>
    <row r="31" spans="1:6" x14ac:dyDescent="0.15">
      <c r="A31">
        <v>29</v>
      </c>
      <c r="B31" t="s">
        <v>28</v>
      </c>
      <c r="C31" t="str">
        <f>VLOOKUP(B31,字段对应表!A:C,2,0)&amp;" "&amp;VLOOKUP(B31,字段对应表!A:C,3,0)&amp;","</f>
        <v>是否法检 VARCHAR(1),</v>
      </c>
      <c r="D31" t="str">
        <f>VLOOKUP(B31,字段对应表!A:C,2,0)&amp;","</f>
        <v>是否法检,</v>
      </c>
      <c r="E31" t="s">
        <v>172</v>
      </c>
      <c r="F31" t="str">
        <f t="shared" si="0"/>
        <v>decls[28],</v>
      </c>
    </row>
    <row r="32" spans="1:6" x14ac:dyDescent="0.15">
      <c r="A32">
        <v>30</v>
      </c>
      <c r="B32" t="s">
        <v>29</v>
      </c>
      <c r="C32" t="str">
        <f>VLOOKUP(B32,字段对应表!A:C,2,0)&amp;" "&amp;VLOOKUP(B32,字段对应表!A:C,3,0)&amp;","</f>
        <v>HS数重量 float,</v>
      </c>
      <c r="D32" t="str">
        <f>VLOOKUP(B32,字段对应表!A:C,2,0)&amp;","</f>
        <v>HS数重量,</v>
      </c>
      <c r="E32" t="s">
        <v>172</v>
      </c>
      <c r="F32" t="str">
        <f t="shared" si="0"/>
        <v>decls[29],</v>
      </c>
    </row>
    <row r="33" spans="1:6" x14ac:dyDescent="0.15">
      <c r="A33">
        <v>31</v>
      </c>
      <c r="B33" t="s">
        <v>30</v>
      </c>
      <c r="C33" t="str">
        <f>VLOOKUP(B33,字段对应表!A:C,2,0)&amp;" "&amp;VLOOKUP(B33,字段对应表!A:C,3,0)&amp;","</f>
        <v>HS计量单位 VARCHAR(4),</v>
      </c>
      <c r="D33" t="str">
        <f>VLOOKUP(B33,字段对应表!A:C,2,0)&amp;","</f>
        <v>HS计量单位,</v>
      </c>
      <c r="E33" t="s">
        <v>172</v>
      </c>
      <c r="F33" t="str">
        <f t="shared" si="0"/>
        <v>decls[30],</v>
      </c>
    </row>
    <row r="34" spans="1:6" x14ac:dyDescent="0.15">
      <c r="A34">
        <v>32</v>
      </c>
      <c r="B34" t="s">
        <v>31</v>
      </c>
      <c r="C34" t="str">
        <f>VLOOKUP(B34,字段对应表!A:C,2,0)&amp;" "&amp;VLOOKUP(B34,字段对应表!A:C,3,0)&amp;","</f>
        <v>商品统计分类代码 VARCHAR(12),</v>
      </c>
      <c r="D34" t="str">
        <f>VLOOKUP(B34,字段对应表!A:C,2,0)&amp;","</f>
        <v>商品统计分类代码,</v>
      </c>
      <c r="E34" t="s">
        <v>172</v>
      </c>
      <c r="F34" t="str">
        <f t="shared" si="0"/>
        <v>decls[31],</v>
      </c>
    </row>
    <row r="35" spans="1:6" x14ac:dyDescent="0.15">
      <c r="A35">
        <v>33</v>
      </c>
      <c r="B35" t="s">
        <v>32</v>
      </c>
      <c r="C35" t="str">
        <f>VLOOKUP(B35,字段对应表!A:C,2,0)&amp;" "&amp;VLOOKUP(B35,字段对应表!A:C,3,0)&amp;","</f>
        <v>商品统计数重量 float,</v>
      </c>
      <c r="D35" t="str">
        <f>VLOOKUP(B35,字段对应表!A:C,2,0)&amp;","</f>
        <v>商品统计数重量,</v>
      </c>
      <c r="E35" t="s">
        <v>172</v>
      </c>
      <c r="F35" t="str">
        <f t="shared" si="0"/>
        <v>decls[32],</v>
      </c>
    </row>
    <row r="36" spans="1:6" x14ac:dyDescent="0.15">
      <c r="A36">
        <v>34</v>
      </c>
      <c r="B36" t="s">
        <v>33</v>
      </c>
      <c r="C36" t="str">
        <f>VLOOKUP(B36,字段对应表!A:C,2,0)&amp;" "&amp;VLOOKUP(B36,字段对应表!A:C,3,0)&amp;","</f>
        <v>商品统计单位代码 VARCHAR(4),</v>
      </c>
      <c r="D36" t="str">
        <f>VLOOKUP(B36,字段对应表!A:C,2,0)&amp;","</f>
        <v>商品统计单位代码,</v>
      </c>
      <c r="E36" t="s">
        <v>172</v>
      </c>
      <c r="F36" t="str">
        <f t="shared" si="0"/>
        <v>decls[33],</v>
      </c>
    </row>
    <row r="37" spans="1:6" x14ac:dyDescent="0.15">
      <c r="A37">
        <v>35</v>
      </c>
      <c r="B37" t="s">
        <v>66</v>
      </c>
      <c r="C37" t="str">
        <f>VLOOKUP(B37,字段对应表!A:C,2,0)&amp;" "&amp;VLOOKUP(B37,字段对应表!A:C,3,0)&amp;","</f>
        <v>原产国代码 VARCHAR(4),</v>
      </c>
      <c r="D37" t="str">
        <f>VLOOKUP(B37,字段对应表!A:C,2,0)&amp;","</f>
        <v>原产国代码,</v>
      </c>
      <c r="E37" t="s">
        <v>172</v>
      </c>
      <c r="F37" t="str">
        <f t="shared" si="0"/>
        <v>decls[34],</v>
      </c>
    </row>
    <row r="38" spans="1:6" x14ac:dyDescent="0.15">
      <c r="A38">
        <v>36</v>
      </c>
      <c r="B38" t="s">
        <v>35</v>
      </c>
      <c r="C38" t="str">
        <f>VLOOKUP(B38,字段对应表!A:C,2,0)&amp;" "&amp;VLOOKUP(B38,字段对应表!A:C,3,0)&amp;","</f>
        <v>包装种类代码 VARCHAR(4),</v>
      </c>
      <c r="D38" t="str">
        <f>VLOOKUP(B38,字段对应表!A:C,2,0)&amp;","</f>
        <v>包装种类代码,</v>
      </c>
      <c r="E38" t="s">
        <v>172</v>
      </c>
      <c r="F38" t="str">
        <f t="shared" si="0"/>
        <v>decls[35],</v>
      </c>
    </row>
    <row r="39" spans="1:6" x14ac:dyDescent="0.15">
      <c r="A39">
        <v>37</v>
      </c>
      <c r="B39" t="s">
        <v>36</v>
      </c>
      <c r="C39" t="str">
        <f>VLOOKUP(B39,字段对应表!A:C,2,0)&amp;" "&amp;VLOOKUP(B39,字段对应表!A:C,3,0)&amp;","</f>
        <v>包装件数 float,</v>
      </c>
      <c r="D39" t="str">
        <f>VLOOKUP(B39,字段对应表!A:C,2,0)&amp;","</f>
        <v>包装件数,</v>
      </c>
      <c r="E39" t="s">
        <v>172</v>
      </c>
      <c r="F39" t="str">
        <f t="shared" si="0"/>
        <v>decls[36],</v>
      </c>
    </row>
    <row r="40" spans="1:6" x14ac:dyDescent="0.15">
      <c r="A40">
        <v>38</v>
      </c>
      <c r="B40" t="s">
        <v>37</v>
      </c>
      <c r="C40" t="str">
        <f>VLOOKUP(B40,字段对应表!A:C,2,0)&amp;" "&amp;VLOOKUP(B40,字段对应表!A:C,3,0)&amp;","</f>
        <v>货值美元 float,</v>
      </c>
      <c r="D40" t="str">
        <f>VLOOKUP(B40,字段对应表!A:C,2,0)&amp;","</f>
        <v>货值美元,</v>
      </c>
      <c r="E40" t="s">
        <v>172</v>
      </c>
      <c r="F40" t="str">
        <f t="shared" si="0"/>
        <v>decls[37],</v>
      </c>
    </row>
    <row r="41" spans="1:6" x14ac:dyDescent="0.15">
      <c r="A41">
        <v>39</v>
      </c>
      <c r="B41" t="s">
        <v>38</v>
      </c>
      <c r="C41" t="str">
        <f>VLOOKUP(B41,字段对应表!A:C,2,0)&amp;" "&amp;VLOOKUP(B41,字段对应表!A:C,3,0)&amp;","</f>
        <v>检验检疫项目代码 VARCHAR(50),</v>
      </c>
      <c r="D41" t="str">
        <f>VLOOKUP(B41,字段对应表!A:C,2,0)&amp;","</f>
        <v>检验检疫项目代码,</v>
      </c>
      <c r="E41" t="s">
        <v>172</v>
      </c>
      <c r="F41" t="str">
        <f t="shared" si="0"/>
        <v>decls[38],</v>
      </c>
    </row>
    <row r="42" spans="1:6" x14ac:dyDescent="0.15">
      <c r="A42">
        <v>40</v>
      </c>
      <c r="B42" t="s">
        <v>44</v>
      </c>
      <c r="C42" t="str">
        <f>VLOOKUP(B42,字段对应表!A:C,2,0)&amp;" "&amp;VLOOKUP(B42,字段对应表!A:C,3,0)&amp;","</f>
        <v>检疫不合格原因代码 VARCHAR(4),</v>
      </c>
      <c r="D42" t="str">
        <f>VLOOKUP(B42,字段对应表!A:C,2,0)&amp;","</f>
        <v>检疫不合格原因代码,</v>
      </c>
      <c r="E42" t="s">
        <v>172</v>
      </c>
      <c r="F42" t="str">
        <f t="shared" si="0"/>
        <v>decls[39],</v>
      </c>
    </row>
    <row r="43" spans="1:6" x14ac:dyDescent="0.15">
      <c r="A43">
        <v>41</v>
      </c>
      <c r="B43" t="s">
        <v>45</v>
      </c>
      <c r="C43" t="str">
        <f>VLOOKUP(B43,字段对应表!A:C,2,0)&amp;" "&amp;VLOOKUP(B43,字段对应表!A:C,3,0)&amp;","</f>
        <v>检疫处理方法代码 VARCHAR(4),</v>
      </c>
      <c r="D43" t="str">
        <f>VLOOKUP(B43,字段对应表!A:C,2,0)&amp;","</f>
        <v>检疫处理方法代码,</v>
      </c>
      <c r="E43" t="s">
        <v>172</v>
      </c>
      <c r="F43" t="str">
        <f t="shared" si="0"/>
        <v>decls[40],</v>
      </c>
    </row>
    <row r="44" spans="1:6" x14ac:dyDescent="0.15">
      <c r="A44">
        <v>42</v>
      </c>
      <c r="B44" t="s">
        <v>46</v>
      </c>
      <c r="C44" t="str">
        <f>VLOOKUP(B44,字段对应表!A:C,2,0)&amp;" "&amp;VLOOKUP(B44,字段对应表!A:C,3,0)&amp;","</f>
        <v>检疫具体处理方法代码 VARCHAR(4),</v>
      </c>
      <c r="D44" t="str">
        <f>VLOOKUP(B44,字段对应表!A:C,2,0)&amp;","</f>
        <v>检疫具体处理方法代码,</v>
      </c>
      <c r="E44" t="s">
        <v>172</v>
      </c>
      <c r="F44" t="str">
        <f t="shared" si="0"/>
        <v>decls[41],</v>
      </c>
    </row>
    <row r="45" spans="1:6" x14ac:dyDescent="0.15">
      <c r="A45">
        <v>43</v>
      </c>
      <c r="B45" t="s">
        <v>47</v>
      </c>
      <c r="C45" t="str">
        <f>VLOOKUP(B45,字段对应表!A:C,2,0)&amp;" "&amp;VLOOKUP(B45,字段对应表!A:C,3,0)&amp;","</f>
        <v>检疫处理机构代码 VARCHAR(8),</v>
      </c>
      <c r="D45" t="str">
        <f>VLOOKUP(B45,字段对应表!A:C,2,0)&amp;","</f>
        <v>检疫处理机构代码,</v>
      </c>
      <c r="E45" t="s">
        <v>172</v>
      </c>
      <c r="F45" t="str">
        <f t="shared" si="0"/>
        <v>decls[42],</v>
      </c>
    </row>
    <row r="46" spans="1:6" x14ac:dyDescent="0.15">
      <c r="A46">
        <v>44</v>
      </c>
      <c r="B46" t="s">
        <v>48</v>
      </c>
      <c r="C46" t="str">
        <f>VLOOKUP(B46,字段对应表!A:C,2,0)&amp;" "&amp;VLOOKUP(B46,字段对应表!A:C,3,0)&amp;","</f>
        <v>检疫处理部门代码 VARCHAR(4),</v>
      </c>
      <c r="D46" t="str">
        <f>VLOOKUP(B46,字段对应表!A:C,2,0)&amp;","</f>
        <v>检疫处理部门代码,</v>
      </c>
      <c r="E46" t="s">
        <v>172</v>
      </c>
      <c r="F46" t="str">
        <f t="shared" si="0"/>
        <v>decls[43],</v>
      </c>
    </row>
    <row r="47" spans="1:6" x14ac:dyDescent="0.15">
      <c r="A47">
        <v>45</v>
      </c>
      <c r="B47" t="s">
        <v>223</v>
      </c>
      <c r="C47" t="str">
        <f>VLOOKUP(B47,字段对应表!A:C,2,0)&amp;" "&amp;VLOOKUP(B47,字段对应表!A:C,3,0)&amp;","</f>
        <v>HS中文名称 VARCHAR(50),</v>
      </c>
      <c r="D47" t="str">
        <f>VLOOKUP(B47,字段对应表!A:C,2,0)&amp;","</f>
        <v>HS中文名称,</v>
      </c>
      <c r="E47" t="s">
        <v>172</v>
      </c>
      <c r="F47" t="str">
        <f t="shared" si="0"/>
        <v>decls[44],</v>
      </c>
    </row>
    <row r="48" spans="1:6" x14ac:dyDescent="0.15">
      <c r="A48">
        <v>46</v>
      </c>
      <c r="B48" t="s">
        <v>50</v>
      </c>
      <c r="C48" t="str">
        <f>VLOOKUP(B48,字段对应表!A:C,2,0)&amp;" "&amp;VLOOKUP(B48,字段对应表!A:C,3,0)&amp;","</f>
        <v>是否危险品 VARCHAR(1),</v>
      </c>
      <c r="D48" t="str">
        <f>VLOOKUP(B48,字段对应表!A:C,2,0)&amp;","</f>
        <v>是否危险品,</v>
      </c>
      <c r="E48" t="s">
        <v>172</v>
      </c>
      <c r="F48" t="str">
        <f t="shared" si="0"/>
        <v>decls[45],</v>
      </c>
    </row>
    <row r="49" spans="1:6" x14ac:dyDescent="0.15">
      <c r="A49">
        <v>47</v>
      </c>
      <c r="B49" t="s">
        <v>67</v>
      </c>
      <c r="C49" t="str">
        <f>VLOOKUP(B49,字段对应表!A:C,2,0)&amp;" "&amp;VLOOKUP(B49,字段对应表!A:C,3,0)&amp;","</f>
        <v>是否入境重点商品 VARCHAR(1),</v>
      </c>
      <c r="D49" t="str">
        <f>VLOOKUP(B49,字段对应表!A:C,2,0)&amp;","</f>
        <v>是否入境重点商品,</v>
      </c>
      <c r="E49" t="s">
        <v>172</v>
      </c>
      <c r="F49" t="str">
        <f t="shared" si="0"/>
        <v>decls[46],</v>
      </c>
    </row>
    <row r="50" spans="1:6" x14ac:dyDescent="0.15">
      <c r="A50">
        <v>48</v>
      </c>
      <c r="B50" t="s">
        <v>68</v>
      </c>
      <c r="C50" t="str">
        <f>VLOOKUP(B50,字段对应表!A:C,2,0)&amp;" "&amp;VLOOKUP(B50,字段对应表!A:C,3,0)&amp;","</f>
        <v>是否入境大宗商品 VARCHAR(1),</v>
      </c>
      <c r="D50" t="str">
        <f>VLOOKUP(B50,字段对应表!A:C,2,0)&amp;","</f>
        <v>是否入境大宗商品,</v>
      </c>
      <c r="E50" t="s">
        <v>172</v>
      </c>
      <c r="F50" t="str">
        <f t="shared" si="0"/>
        <v>decls[47],</v>
      </c>
    </row>
    <row r="51" spans="1:6" x14ac:dyDescent="0.15">
      <c r="A51">
        <v>49</v>
      </c>
      <c r="B51" t="s">
        <v>69</v>
      </c>
      <c r="C51" t="str">
        <f>VLOOKUP(B51,字段对应表!A:C,2,0)&amp;" "&amp;VLOOKUP(B51,字段对应表!A:C,3,0)&amp;","</f>
        <v>是否需要入境许可证 VARCHAR(1),</v>
      </c>
      <c r="D51" t="str">
        <f>VLOOKUP(B51,字段对应表!A:C,2,0)&amp;","</f>
        <v>是否需要入境许可证,</v>
      </c>
      <c r="E51" t="s">
        <v>172</v>
      </c>
      <c r="F51" t="str">
        <f t="shared" si="0"/>
        <v>decls[48],</v>
      </c>
    </row>
    <row r="52" spans="1:6" x14ac:dyDescent="0.15">
      <c r="A52">
        <v>50</v>
      </c>
      <c r="B52" t="s">
        <v>54</v>
      </c>
      <c r="C52" t="str">
        <f>VLOOKUP(B52,字段对应表!A:C,2,0)&amp;" "&amp;VLOOKUP(B52,字段对应表!A:C,3,0)&amp;","</f>
        <v>民用品标志 VARCHAR(1),</v>
      </c>
      <c r="D52" t="str">
        <f>VLOOKUP(B52,字段对应表!A:C,2,0)&amp;","</f>
        <v>民用品标志,</v>
      </c>
      <c r="E52" t="s">
        <v>172</v>
      </c>
      <c r="F52" t="str">
        <f t="shared" si="0"/>
        <v>decls[49],</v>
      </c>
    </row>
    <row r="53" spans="1:6" x14ac:dyDescent="0.15">
      <c r="A53">
        <v>51</v>
      </c>
      <c r="B53" t="s">
        <v>55</v>
      </c>
      <c r="C53" t="str">
        <f>VLOOKUP(B53,字段对应表!A:C,2,0)&amp;" "&amp;VLOOKUP(B53,字段对应表!A:C,3,0)&amp;","</f>
        <v>检验监管条件 VARCHAR(20),</v>
      </c>
      <c r="D53" t="str">
        <f>VLOOKUP(B53,字段对应表!A:C,2,0)&amp;","</f>
        <v>检验监管条件,</v>
      </c>
      <c r="E53" t="s">
        <v>172</v>
      </c>
      <c r="F53" t="str">
        <f t="shared" si="0"/>
        <v>decls[50],</v>
      </c>
    </row>
    <row r="54" spans="1:6" x14ac:dyDescent="0.15">
      <c r="A54">
        <v>52</v>
      </c>
      <c r="B54" t="s">
        <v>56</v>
      </c>
      <c r="C54" t="str">
        <f>VLOOKUP(B54,字段对应表!A:C,2,0)&amp;" "&amp;VLOOKUP(B54,字段对应表!A:C,3,0)&amp;","</f>
        <v>area_sta_bunc VARCHAR(50),</v>
      </c>
      <c r="D54" t="str">
        <f>VLOOKUP(B54,字段对应表!A:C,2,0)&amp;","</f>
        <v>area_sta_bunc,</v>
      </c>
      <c r="E54" t="s">
        <v>172</v>
      </c>
      <c r="F54" t="str">
        <f t="shared" si="0"/>
        <v>decls[51],</v>
      </c>
    </row>
    <row r="55" spans="1:6" x14ac:dyDescent="0.15">
      <c r="A55">
        <v>53</v>
      </c>
      <c r="B55" t="s">
        <v>224</v>
      </c>
      <c r="C55" t="str">
        <f>VLOOKUP(B55,字段对应表!A:C,2,0)&amp;" "&amp;VLOOKUP(B55,字段对应表!A:C,3,0)&amp;","</f>
        <v>施检科室代码 VARCHAR(12),</v>
      </c>
      <c r="D55" t="str">
        <f>VLOOKUP(B55,字段对应表!A:C,2,0)&amp;","</f>
        <v>施检科室代码,</v>
      </c>
      <c r="E55" t="s">
        <v>172</v>
      </c>
      <c r="F55" t="str">
        <f t="shared" si="0"/>
        <v>decls[52],</v>
      </c>
    </row>
    <row r="56" spans="1:6" x14ac:dyDescent="0.15">
      <c r="A56">
        <v>54</v>
      </c>
      <c r="B56" t="s">
        <v>70</v>
      </c>
      <c r="C56" t="str">
        <f>VLOOKUP(B56,字段对应表!A:C,2,0)&amp;" "&amp;VLOOKUP(B56,字段对应表!A:C,3,0)&amp;","</f>
        <v>入境口岸代码 VARCHAR(8),</v>
      </c>
      <c r="D56" t="str">
        <f>VLOOKUP(B56,字段对应表!A:C,2,0)&amp;","</f>
        <v>入境口岸代码,</v>
      </c>
      <c r="E56" t="s">
        <v>172</v>
      </c>
      <c r="F56" t="str">
        <f t="shared" si="0"/>
        <v>decls[53],</v>
      </c>
    </row>
    <row r="57" spans="1:6" x14ac:dyDescent="0.15">
      <c r="A57">
        <v>55</v>
      </c>
      <c r="B57" t="s">
        <v>71</v>
      </c>
      <c r="C57" t="str">
        <f>VLOOKUP(B57,字段对应表!A:C,2,0)&amp;" "&amp;VLOOKUP(B57,字段对应表!A:C,3,0)&amp;","</f>
        <v>目的地代码 VARCHAR(8),</v>
      </c>
      <c r="D57" t="str">
        <f>VLOOKUP(B57,字段对应表!A:C,2,0)&amp;","</f>
        <v>目的地代码,</v>
      </c>
      <c r="E57" t="s">
        <v>172</v>
      </c>
      <c r="F57" t="str">
        <f t="shared" si="0"/>
        <v>decls[54],</v>
      </c>
    </row>
    <row r="58" spans="1:6" x14ac:dyDescent="0.15">
      <c r="A58">
        <v>56</v>
      </c>
      <c r="B58" t="s">
        <v>72</v>
      </c>
      <c r="C58" t="str">
        <f>VLOOKUP(B58,字段对应表!A:C,2,0)&amp;" "&amp;VLOOKUP(B58,字段对应表!A:C,3,0)&amp;","</f>
        <v>启运国家地区代码 VARCHAR(4),</v>
      </c>
      <c r="D58" t="str">
        <f>VLOOKUP(B58,字段对应表!A:C,2,0)&amp;","</f>
        <v>启运国家地区代码,</v>
      </c>
      <c r="E58" t="s">
        <v>172</v>
      </c>
      <c r="F58" t="str">
        <f t="shared" si="0"/>
        <v>decls[55],</v>
      </c>
    </row>
    <row r="59" spans="1:6" x14ac:dyDescent="0.15">
      <c r="A59">
        <v>57</v>
      </c>
      <c r="B59" t="s">
        <v>73</v>
      </c>
      <c r="C59" t="str">
        <f>VLOOKUP(B59,字段对应表!A:C,2,0)&amp;" "&amp;VLOOKUP(B59,字段对应表!A:C,3,0)&amp;","</f>
        <v>疫情名称代码 VARCHAR(8),</v>
      </c>
      <c r="D59" t="str">
        <f>VLOOKUP(B59,字段对应表!A:C,2,0)&amp;","</f>
        <v>疫情名称代码,</v>
      </c>
      <c r="E59" t="s">
        <v>172</v>
      </c>
      <c r="F59" t="str">
        <f t="shared" si="0"/>
        <v>decls[56],</v>
      </c>
    </row>
    <row r="60" spans="1:6" x14ac:dyDescent="0.15">
      <c r="A60">
        <v>58</v>
      </c>
      <c r="B60" t="s">
        <v>74</v>
      </c>
      <c r="C60" t="str">
        <f>VLOOKUP(B60,字段对应表!A:C,2,0)&amp;" "&amp;VLOOKUP(B60,字段对应表!A:C,3,0)&amp;","</f>
        <v>疫情级别代码 VARCHAR(1),</v>
      </c>
      <c r="D60" t="str">
        <f>VLOOKUP(B60,字段对应表!A:C,2,0)&amp;","</f>
        <v>疫情级别代码,</v>
      </c>
      <c r="E60" t="s">
        <v>172</v>
      </c>
      <c r="F60" t="str">
        <f t="shared" si="0"/>
        <v>decls[57],</v>
      </c>
    </row>
    <row r="61" spans="1:6" x14ac:dyDescent="0.15">
      <c r="A61">
        <v>59</v>
      </c>
      <c r="B61" t="s">
        <v>75</v>
      </c>
      <c r="C61" t="str">
        <f>VLOOKUP(B61,字段对应表!A:C,2,0)&amp;" "&amp;VLOOKUP(B61,字段对应表!A:C,3,0)&amp;","</f>
        <v>是否废旧品 VARCHAR(1),</v>
      </c>
      <c r="D61" t="str">
        <f>VLOOKUP(B61,字段对应表!A:C,2,0)&amp;","</f>
        <v>是否废旧品,</v>
      </c>
      <c r="E61" t="s">
        <v>172</v>
      </c>
      <c r="F61" t="str">
        <f t="shared" si="0"/>
        <v>decls[58],</v>
      </c>
    </row>
    <row r="62" spans="1:6" x14ac:dyDescent="0.15">
      <c r="A62">
        <v>60</v>
      </c>
      <c r="B62" t="s">
        <v>76</v>
      </c>
      <c r="C62" t="str">
        <f>VLOOKUP(B62,字段对应表!A:C,2,0)&amp;" "&amp;VLOOKUP(B62,字段对应表!A:C,3,0)&amp;","</f>
        <v>是否外商投资财产 VARCHAR(1),</v>
      </c>
      <c r="D62" t="str">
        <f>VLOOKUP(B62,字段对应表!A:C,2,0)&amp;","</f>
        <v>是否外商投资财产,</v>
      </c>
      <c r="E62" t="s">
        <v>172</v>
      </c>
      <c r="F62" t="str">
        <f t="shared" si="0"/>
        <v>decls[59],</v>
      </c>
    </row>
    <row r="63" spans="1:6" x14ac:dyDescent="0.15">
      <c r="A63">
        <v>61</v>
      </c>
      <c r="B63" t="s">
        <v>225</v>
      </c>
      <c r="C63" t="str">
        <f>VLOOKUP(B63,字段对应表!A:C,2,0)&amp;" "&amp;VLOOKUP(B63,字段对应表!A:C,3,0)&amp;","</f>
        <v>dis VARCHAR(50),</v>
      </c>
      <c r="D63" t="str">
        <f>VLOOKUP(B63,字段对应表!A:C,2,0)&amp;","</f>
        <v>dis,</v>
      </c>
      <c r="E63" t="s">
        <v>172</v>
      </c>
      <c r="F63" t="str">
        <f t="shared" si="0"/>
        <v>decls[60],</v>
      </c>
    </row>
    <row r="64" spans="1:6" x14ac:dyDescent="0.15">
      <c r="A64">
        <v>62</v>
      </c>
      <c r="B64" t="s">
        <v>226</v>
      </c>
      <c r="C64" t="str">
        <f>VLOOKUP(B64,字段对应表!A:C,2,0)&amp;" "&amp;VLOOKUP(B64,字段对应表!A:C,3,0)&amp;","</f>
        <v>货物序号 float,</v>
      </c>
      <c r="D64" t="str">
        <f>VLOOKUP(B64,字段对应表!A:C,2,0)&amp;","</f>
        <v>货物序号,</v>
      </c>
      <c r="E64" t="s">
        <v>172</v>
      </c>
      <c r="F64" t="str">
        <f t="shared" si="0"/>
        <v>decls[61],</v>
      </c>
    </row>
    <row r="65" spans="1:6" x14ac:dyDescent="0.15">
      <c r="A65">
        <v>63</v>
      </c>
      <c r="B65" t="s">
        <v>227</v>
      </c>
      <c r="C65" t="str">
        <f>VLOOKUP(B65,字段对应表!A:C,2,0)&amp;" "&amp;VLOOKUP(B65,字段对应表!A:C,3,0)&amp;","</f>
        <v>检疫不合格数量 float,</v>
      </c>
      <c r="D65" t="str">
        <f>VLOOKUP(B65,字段对应表!A:C,2,0)&amp;","</f>
        <v>检疫不合格数量,</v>
      </c>
      <c r="E65" t="s">
        <v>172</v>
      </c>
      <c r="F65" t="str">
        <f t="shared" si="0"/>
        <v>decls[62],</v>
      </c>
    </row>
    <row r="66" spans="1:6" x14ac:dyDescent="0.15">
      <c r="A66">
        <v>64</v>
      </c>
      <c r="B66" t="s">
        <v>228</v>
      </c>
      <c r="C66" t="str">
        <f>VLOOKUP(B66,字段对应表!A:C,2,0)&amp;" "&amp;VLOOKUP(B66,字段对应表!A:C,3,0)&amp;";''')"</f>
        <v>检疫不合格金额 float;''')</v>
      </c>
      <c r="D66" t="str">
        <f>VLOOKUP(B66,字段对应表!A:C,2,0)&amp;")"</f>
        <v>检疫不合格金额)</v>
      </c>
      <c r="E66" t="s">
        <v>174</v>
      </c>
      <c r="F66" t="str">
        <f>"decls["&amp;A66-1&amp;"]))"</f>
        <v>decls[63]))</v>
      </c>
    </row>
  </sheetData>
  <phoneticPr fontId="1" type="noConversion"/>
  <conditionalFormatting sqref="C3:F66">
    <cfRule type="containsText" dxfId="3" priority="1" operator="containsText" text="float">
      <formula>NOT(ISERROR(SEARCH("float",C3)))</formula>
    </cfRule>
    <cfRule type="containsText" dxfId="2" priority="2" operator="containsText" text="datetime">
      <formula>NOT(ISERROR(SEARCH("datetime",C3)))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C20" activeCellId="1" sqref="C5:F7 C20:F22"/>
    </sheetView>
  </sheetViews>
  <sheetFormatPr defaultRowHeight="13.5" x14ac:dyDescent="0.15"/>
  <cols>
    <col min="2" max="2" width="23.875" bestFit="1" customWidth="1"/>
    <col min="3" max="3" width="38" bestFit="1" customWidth="1"/>
    <col min="4" max="4" width="24.75" bestFit="1" customWidth="1"/>
    <col min="5" max="5" width="9.5" bestFit="1" customWidth="1"/>
    <col min="6" max="6" width="11.625" bestFit="1" customWidth="1"/>
  </cols>
  <sheetData>
    <row r="1" spans="1:6" x14ac:dyDescent="0.15">
      <c r="C1" t="s">
        <v>248</v>
      </c>
    </row>
    <row r="2" spans="1:6" x14ac:dyDescent="0.15">
      <c r="C2" t="s">
        <v>165</v>
      </c>
      <c r="D2" s="2" t="s">
        <v>254</v>
      </c>
      <c r="E2" t="s">
        <v>175</v>
      </c>
      <c r="F2" t="s">
        <v>176</v>
      </c>
    </row>
    <row r="3" spans="1:6" x14ac:dyDescent="0.15">
      <c r="A3">
        <v>1</v>
      </c>
      <c r="B3" t="s">
        <v>0</v>
      </c>
      <c r="C3" t="str">
        <f>VLOOKUP(B3,字段对应表!A:C,2,0)&amp;" "&amp;VLOOKUP(B3,字段对应表!A:C,3,0)&amp;","</f>
        <v>报检号 VARCHAR(20),</v>
      </c>
      <c r="D3" t="str">
        <f>VLOOKUP(B3,字段对应表!A:C,2,0)&amp;","</f>
        <v>报检号,</v>
      </c>
      <c r="E3" t="s">
        <v>172</v>
      </c>
      <c r="F3" t="str">
        <f>"decls["&amp;A3-1&amp;"],"</f>
        <v>decls[0],</v>
      </c>
    </row>
    <row r="4" spans="1:6" x14ac:dyDescent="0.15">
      <c r="A4">
        <v>2</v>
      </c>
      <c r="B4" t="s">
        <v>177</v>
      </c>
      <c r="C4" t="str">
        <f>VLOOKUP(B4,字段对应表!A:C,2,0)&amp;" "&amp;VLOOKUP(B4,字段对应表!A:C,3,0)&amp;","</f>
        <v>集装箱规格代码 VARCHAR(4),</v>
      </c>
      <c r="D4" t="str">
        <f>VLOOKUP(B4,字段对应表!A:C,2,0)&amp;","</f>
        <v>集装箱规格代码,</v>
      </c>
      <c r="E4" t="s">
        <v>172</v>
      </c>
      <c r="F4" t="str">
        <f t="shared" ref="F4:F27" si="0">"decls["&amp;A4-1&amp;"],"</f>
        <v>decls[1],</v>
      </c>
    </row>
    <row r="5" spans="1:6" x14ac:dyDescent="0.15">
      <c r="A5">
        <v>3</v>
      </c>
      <c r="B5" t="s">
        <v>178</v>
      </c>
      <c r="C5" t="str">
        <f>VLOOKUP(B5,字段对应表!A:C,2,0)&amp;" "&amp;VLOOKUP(B5,字段对应表!A:C,3,0)&amp;","</f>
        <v>集装箱数量 float,</v>
      </c>
      <c r="D5" t="str">
        <f>VLOOKUP(B5,字段对应表!A:C,2,0)&amp;","</f>
        <v>集装箱数量,</v>
      </c>
      <c r="E5" t="s">
        <v>172</v>
      </c>
      <c r="F5" t="str">
        <f t="shared" si="0"/>
        <v>decls[2],</v>
      </c>
    </row>
    <row r="6" spans="1:6" x14ac:dyDescent="0.15">
      <c r="A6">
        <v>4</v>
      </c>
      <c r="B6" t="s">
        <v>179</v>
      </c>
      <c r="C6" t="str">
        <f>VLOOKUP(B6,字段对应表!A:C,2,0)&amp;" "&amp;VLOOKUP(B6,字段对应表!A:C,3,0)&amp;","</f>
        <v>处理集装箱数量 float,</v>
      </c>
      <c r="D6" t="str">
        <f>VLOOKUP(B6,字段对应表!A:C,2,0)&amp;","</f>
        <v>处理集装箱数量,</v>
      </c>
      <c r="E6" t="s">
        <v>172</v>
      </c>
      <c r="F6" t="str">
        <f t="shared" si="0"/>
        <v>decls[3],</v>
      </c>
    </row>
    <row r="7" spans="1:6" x14ac:dyDescent="0.15">
      <c r="A7">
        <v>5</v>
      </c>
      <c r="B7" t="s">
        <v>180</v>
      </c>
      <c r="C7" t="str">
        <f>VLOOKUP(B7,字段对应表!A:C,2,0)&amp;" "&amp;VLOOKUP(B7,字段对应表!A:C,3,0)&amp;","</f>
        <v>集装箱结果评定代码 VARCHAR(1),</v>
      </c>
      <c r="D7" t="str">
        <f>VLOOKUP(B7,字段对应表!A:C,2,0)&amp;","</f>
        <v>集装箱结果评定代码,</v>
      </c>
      <c r="E7" t="s">
        <v>172</v>
      </c>
      <c r="F7" t="str">
        <f t="shared" si="0"/>
        <v>decls[4],</v>
      </c>
    </row>
    <row r="8" spans="1:6" x14ac:dyDescent="0.15">
      <c r="A8">
        <v>6</v>
      </c>
      <c r="B8" t="s">
        <v>181</v>
      </c>
      <c r="C8" t="str">
        <f>VLOOKUP(B8,字段对应表!A:C,2,0)&amp;" "&amp;VLOOKUP(B8,字段对应表!A:C,3,0)&amp;","</f>
        <v>集装箱不合格原因代码 VARCHAR(2),</v>
      </c>
      <c r="D8" t="str">
        <f>VLOOKUP(B8,字段对应表!A:C,2,0)&amp;","</f>
        <v>集装箱不合格原因代码,</v>
      </c>
      <c r="E8" t="s">
        <v>172</v>
      </c>
      <c r="F8" t="str">
        <f t="shared" si="0"/>
        <v>decls[5],</v>
      </c>
    </row>
    <row r="9" spans="1:6" x14ac:dyDescent="0.15">
      <c r="A9">
        <v>7</v>
      </c>
      <c r="B9" t="s">
        <v>182</v>
      </c>
      <c r="C9" t="str">
        <f>VLOOKUP(B9,字段对应表!A:C,2,0)&amp;" "&amp;VLOOKUP(B9,字段对应表!A:C,3,0)&amp;","</f>
        <v>是否预防性处理 VARCHAR(1),</v>
      </c>
      <c r="D9" t="str">
        <f>VLOOKUP(B9,字段对应表!A:C,2,0)&amp;","</f>
        <v>是否预防性处理,</v>
      </c>
      <c r="E9" t="s">
        <v>172</v>
      </c>
      <c r="F9" t="str">
        <f t="shared" si="0"/>
        <v>decls[6],</v>
      </c>
    </row>
    <row r="10" spans="1:6" x14ac:dyDescent="0.15">
      <c r="A10">
        <v>8</v>
      </c>
      <c r="B10" t="s">
        <v>183</v>
      </c>
      <c r="C10" t="str">
        <f>VLOOKUP(B10,字段对应表!A:C,2,0)&amp;" "&amp;VLOOKUP(B10,字段对应表!A:C,3,0)&amp;","</f>
        <v>集装箱号码串 VARCHAR(200),</v>
      </c>
      <c r="D10" t="str">
        <f>VLOOKUP(B10,字段对应表!A:C,2,0)&amp;","</f>
        <v>集装箱号码串,</v>
      </c>
      <c r="E10" t="s">
        <v>172</v>
      </c>
      <c r="F10" t="str">
        <f t="shared" si="0"/>
        <v>decls[7],</v>
      </c>
    </row>
    <row r="11" spans="1:6" x14ac:dyDescent="0.15">
      <c r="A11">
        <v>9</v>
      </c>
      <c r="B11" t="s">
        <v>184</v>
      </c>
      <c r="C11" t="str">
        <f>VLOOKUP(B11,字段对应表!A:C,2,0)&amp;" "&amp;VLOOKUP(B11,字段对应表!A:C,3,0)&amp;","</f>
        <v>具体处理办法代码 VARCHAR(2),</v>
      </c>
      <c r="D11" t="str">
        <f>VLOOKUP(B11,字段对应表!A:C,2,0)&amp;","</f>
        <v>具体处理办法代码,</v>
      </c>
      <c r="E11" t="s">
        <v>172</v>
      </c>
      <c r="F11" t="str">
        <f t="shared" si="0"/>
        <v>decls[8],</v>
      </c>
    </row>
    <row r="12" spans="1:6" x14ac:dyDescent="0.15">
      <c r="A12">
        <v>10</v>
      </c>
      <c r="B12" t="s">
        <v>185</v>
      </c>
      <c r="C12" t="str">
        <f>VLOOKUP(B12,字段对应表!A:C,2,0)&amp;" "&amp;VLOOKUP(B12,字段对应表!A:C,3,0)&amp;","</f>
        <v>卫生处理机构代码 VARCHAR(8),</v>
      </c>
      <c r="D12" t="str">
        <f>VLOOKUP(B12,字段对应表!A:C,2,0)&amp;","</f>
        <v>卫生处理机构代码,</v>
      </c>
      <c r="E12" t="s">
        <v>172</v>
      </c>
      <c r="F12" t="str">
        <f t="shared" si="0"/>
        <v>decls[9],</v>
      </c>
    </row>
    <row r="13" spans="1:6" x14ac:dyDescent="0.15">
      <c r="A13">
        <v>11</v>
      </c>
      <c r="B13" t="s">
        <v>186</v>
      </c>
      <c r="C13" t="str">
        <f>VLOOKUP(B13,字段对应表!A:C,2,0)&amp;" "&amp;VLOOKUP(B13,字段对应表!A:C,3,0)&amp;","</f>
        <v>卫生处理部门代码 VARCHAR(12),</v>
      </c>
      <c r="D13" t="str">
        <f>VLOOKUP(B13,字段对应表!A:C,2,0)&amp;","</f>
        <v>卫生处理部门代码,</v>
      </c>
      <c r="E13" t="s">
        <v>172</v>
      </c>
      <c r="F13" t="str">
        <f t="shared" si="0"/>
        <v>decls[10],</v>
      </c>
    </row>
    <row r="14" spans="1:6" x14ac:dyDescent="0.15">
      <c r="A14">
        <v>12</v>
      </c>
      <c r="B14" t="s">
        <v>187</v>
      </c>
      <c r="C14" t="str">
        <f>VLOOKUP(B14,字段对应表!A:C,2,0)&amp;" "&amp;VLOOKUP(B14,字段对应表!A:C,3,0)&amp;","</f>
        <v>适载鉴定结果代码 VARCHAR(50),</v>
      </c>
      <c r="D14" t="str">
        <f>VLOOKUP(B14,字段对应表!A:C,2,0)&amp;","</f>
        <v>适载鉴定结果代码,</v>
      </c>
      <c r="E14" t="s">
        <v>172</v>
      </c>
      <c r="F14" t="str">
        <f t="shared" si="0"/>
        <v>decls[11],</v>
      </c>
    </row>
    <row r="15" spans="1:6" x14ac:dyDescent="0.15">
      <c r="A15">
        <v>13</v>
      </c>
      <c r="B15" t="s">
        <v>188</v>
      </c>
      <c r="C15" t="str">
        <f>VLOOKUP(B15,字段对应表!A:C,2,0)&amp;" "&amp;VLOOKUP(B15,字段对应表!A:C,3,0)&amp;","</f>
        <v>适载鉴定项目代码 VARCHAR(50),</v>
      </c>
      <c r="D15" t="str">
        <f>VLOOKUP(B15,字段对应表!A:C,2,0)&amp;","</f>
        <v>适载鉴定项目代码,</v>
      </c>
      <c r="E15" t="s">
        <v>172</v>
      </c>
      <c r="F15" t="str">
        <f t="shared" si="0"/>
        <v>decls[12],</v>
      </c>
    </row>
    <row r="16" spans="1:6" x14ac:dyDescent="0.15">
      <c r="A16">
        <v>14</v>
      </c>
      <c r="B16" t="s">
        <v>189</v>
      </c>
      <c r="C16" t="str">
        <f>VLOOKUP(B16,字段对应表!A:C,2,0)&amp;" "&amp;VLOOKUP(B16,字段对应表!A:C,3,0)&amp;","</f>
        <v>适载不合格项目代码 VARCHAR(50),</v>
      </c>
      <c r="D16" t="str">
        <f>VLOOKUP(B16,字段对应表!A:C,2,0)&amp;","</f>
        <v>适载不合格项目代码,</v>
      </c>
      <c r="E16" t="s">
        <v>172</v>
      </c>
      <c r="F16" t="str">
        <f t="shared" si="0"/>
        <v>decls[13],</v>
      </c>
    </row>
    <row r="17" spans="1:6" x14ac:dyDescent="0.15">
      <c r="A17">
        <v>15</v>
      </c>
      <c r="B17" t="s">
        <v>190</v>
      </c>
      <c r="C17" t="str">
        <f>VLOOKUP(B17,字段对应表!A:C,2,0)&amp;" "&amp;VLOOKUP(B17,字段对应表!A:C,3,0)&amp;","</f>
        <v>适载不合格处理方式代码 VARCHAR(50),</v>
      </c>
      <c r="D17" t="str">
        <f>VLOOKUP(B17,字段对应表!A:C,2,0)&amp;","</f>
        <v>适载不合格处理方式代码,</v>
      </c>
      <c r="E17" t="s">
        <v>172</v>
      </c>
      <c r="F17" t="str">
        <f t="shared" si="0"/>
        <v>decls[14],</v>
      </c>
    </row>
    <row r="18" spans="1:6" x14ac:dyDescent="0.15">
      <c r="A18">
        <v>16</v>
      </c>
      <c r="B18" t="s">
        <v>191</v>
      </c>
      <c r="C18" t="str">
        <f>VLOOKUP(B18,字段对应表!A:C,2,0)&amp;" "&amp;VLOOKUP(B18,字段对应表!A:C,3,0)&amp;","</f>
        <v>鉴定机构代码 VARCHAR(8),</v>
      </c>
      <c r="D18" t="str">
        <f>VLOOKUP(B18,字段对应表!A:C,2,0)&amp;","</f>
        <v>鉴定机构代码,</v>
      </c>
      <c r="E18" t="s">
        <v>172</v>
      </c>
      <c r="F18" t="str">
        <f t="shared" si="0"/>
        <v>decls[15],</v>
      </c>
    </row>
    <row r="19" spans="1:6" x14ac:dyDescent="0.15">
      <c r="A19">
        <v>17</v>
      </c>
      <c r="B19" t="s">
        <v>192</v>
      </c>
      <c r="C19" t="str">
        <f>VLOOKUP(B19,字段对应表!A:C,2,0)&amp;" "&amp;VLOOKUP(B19,字段对应表!A:C,3,0)&amp;","</f>
        <v>鉴定部门代码 VARCHAR(12),</v>
      </c>
      <c r="D19" t="str">
        <f>VLOOKUP(B19,字段对应表!A:C,2,0)&amp;","</f>
        <v>鉴定部门代码,</v>
      </c>
      <c r="E19" t="s">
        <v>172</v>
      </c>
      <c r="F19" t="str">
        <f t="shared" si="0"/>
        <v>decls[16],</v>
      </c>
    </row>
    <row r="20" spans="1:6" x14ac:dyDescent="0.15">
      <c r="A20">
        <v>18</v>
      </c>
      <c r="B20" t="s">
        <v>193</v>
      </c>
      <c r="C20" t="str">
        <f>VLOOKUP(B20,字段对应表!A:C,2,0)&amp;" "&amp;VLOOKUP(B20,字段对应表!A:C,3,0)&amp;","</f>
        <v>检疫不合格数量 float,</v>
      </c>
      <c r="D20" t="str">
        <f>VLOOKUP(B20,字段对应表!A:C,2,0)&amp;","</f>
        <v>检疫不合格数量,</v>
      </c>
      <c r="E20" t="s">
        <v>172</v>
      </c>
      <c r="F20" t="str">
        <f t="shared" si="0"/>
        <v>decls[17],</v>
      </c>
    </row>
    <row r="21" spans="1:6" x14ac:dyDescent="0.15">
      <c r="A21">
        <v>19</v>
      </c>
      <c r="B21" t="s">
        <v>194</v>
      </c>
      <c r="C21" t="str">
        <f>VLOOKUP(B21,字段对应表!A:C,2,0)&amp;" "&amp;VLOOKUP(B21,字段对应表!A:C,3,0)&amp;","</f>
        <v>鉴定不合格数量 float,</v>
      </c>
      <c r="D21" t="str">
        <f>VLOOKUP(B21,字段对应表!A:C,2,0)&amp;","</f>
        <v>鉴定不合格数量,</v>
      </c>
      <c r="E21" t="s">
        <v>172</v>
      </c>
      <c r="F21" t="str">
        <f t="shared" si="0"/>
        <v>decls[18],</v>
      </c>
    </row>
    <row r="22" spans="1:6" x14ac:dyDescent="0.15">
      <c r="A22">
        <v>20</v>
      </c>
      <c r="B22" t="s">
        <v>195</v>
      </c>
      <c r="C22" t="str">
        <f>VLOOKUP(B22,字段对应表!A:C,2,0)&amp;" "&amp;VLOOKUP(B22,字段对应表!A:C,3,0)&amp;","</f>
        <v>综合不合格数量 float,</v>
      </c>
      <c r="D22" t="str">
        <f>VLOOKUP(B22,字段对应表!A:C,2,0)&amp;","</f>
        <v>综合不合格数量,</v>
      </c>
      <c r="E22" t="s">
        <v>172</v>
      </c>
      <c r="F22" t="str">
        <f t="shared" si="0"/>
        <v>decls[19],</v>
      </c>
    </row>
    <row r="23" spans="1:6" x14ac:dyDescent="0.15">
      <c r="A23">
        <v>21</v>
      </c>
      <c r="B23" t="s">
        <v>196</v>
      </c>
      <c r="C23" t="str">
        <f>VLOOKUP(B23,字段对应表!A:C,2,0)&amp;" "&amp;VLOOKUP(B23,字段对应表!A:C,3,0)&amp;","</f>
        <v>是否来自疫区 VARCHAR(1),</v>
      </c>
      <c r="D23" t="str">
        <f>VLOOKUP(B23,字段对应表!A:C,2,0)&amp;","</f>
        <v>是否来自疫区,</v>
      </c>
      <c r="E23" t="s">
        <v>172</v>
      </c>
      <c r="F23" t="str">
        <f t="shared" si="0"/>
        <v>decls[20],</v>
      </c>
    </row>
    <row r="24" spans="1:6" x14ac:dyDescent="0.15">
      <c r="A24">
        <v>22</v>
      </c>
      <c r="B24" t="s">
        <v>197</v>
      </c>
      <c r="C24" t="str">
        <f>VLOOKUP(B24,字段对应表!A:C,2,0)&amp;" "&amp;VLOOKUP(B24,字段对应表!A:C,3,0)&amp;","</f>
        <v>出入境标志 VARCHAR(1),</v>
      </c>
      <c r="D24" t="str">
        <f>VLOOKUP(B24,字段对应表!A:C,2,0)&amp;","</f>
        <v>出入境标志,</v>
      </c>
      <c r="E24" t="s">
        <v>172</v>
      </c>
      <c r="F24" t="str">
        <f t="shared" si="0"/>
        <v>decls[21],</v>
      </c>
    </row>
    <row r="25" spans="1:6" x14ac:dyDescent="0.15">
      <c r="A25">
        <v>23</v>
      </c>
      <c r="B25" t="s">
        <v>22</v>
      </c>
      <c r="C25" t="str">
        <f>VLOOKUP(B25,字段对应表!A:C,2,0)&amp;" "&amp;VLOOKUP(B25,字段对应表!A:C,3,0)&amp;","</f>
        <v>检验检疫完成日期 datetime,</v>
      </c>
      <c r="D25" t="str">
        <f>VLOOKUP(B25,字段对应表!A:C,2,0)&amp;","</f>
        <v>检验检疫完成日期,</v>
      </c>
      <c r="E25" t="s">
        <v>172</v>
      </c>
      <c r="F25" t="str">
        <f t="shared" si="0"/>
        <v>decls[22],</v>
      </c>
    </row>
    <row r="26" spans="1:6" x14ac:dyDescent="0.15">
      <c r="A26">
        <v>24</v>
      </c>
      <c r="B26" t="s">
        <v>26</v>
      </c>
      <c r="C26" t="str">
        <f>VLOOKUP(B26,字段对应表!A:C,2,0)&amp;" "&amp;VLOOKUP(B26,字段对应表!A:C,3,0)&amp;","</f>
        <v>检验检疫机构代码 VARCHAR(8),</v>
      </c>
      <c r="D26" t="str">
        <f>VLOOKUP(B26,字段对应表!A:C,2,0)&amp;","</f>
        <v>检验检疫机构代码,</v>
      </c>
      <c r="E26" t="s">
        <v>172</v>
      </c>
      <c r="F26" t="str">
        <f t="shared" si="0"/>
        <v>decls[23],</v>
      </c>
    </row>
    <row r="27" spans="1:6" x14ac:dyDescent="0.15">
      <c r="A27">
        <v>25</v>
      </c>
      <c r="B27" t="s">
        <v>198</v>
      </c>
      <c r="C27" t="str">
        <f>VLOOKUP(B27,字段对应表!A:C,2,0)&amp;" "&amp;VLOOKUP(B27,字段对应表!A:C,3,0)&amp;","</f>
        <v>检验检疫部门代码 VARCHAR(12),</v>
      </c>
      <c r="D27" t="str">
        <f>VLOOKUP(B27,字段对应表!A:C,2,0)&amp;","</f>
        <v>检验检疫部门代码,</v>
      </c>
      <c r="E27" t="s">
        <v>172</v>
      </c>
      <c r="F27" t="str">
        <f t="shared" si="0"/>
        <v>decls[24],</v>
      </c>
    </row>
    <row r="28" spans="1:6" x14ac:dyDescent="0.15">
      <c r="A28">
        <v>26</v>
      </c>
      <c r="B28" t="s">
        <v>56</v>
      </c>
      <c r="C28" t="str">
        <f>VLOOKUP(B28,字段对应表!A:C,2,0)&amp;" "&amp;VLOOKUP(B28,字段对应表!A:C,3,0)&amp;";''')"</f>
        <v>area_sta_bunc VARCHAR(50);''')</v>
      </c>
      <c r="D28" t="str">
        <f>VLOOKUP(B28,字段对应表!A:C,2,0)&amp;")"</f>
        <v>area_sta_bunc)</v>
      </c>
      <c r="E28" t="s">
        <v>174</v>
      </c>
      <c r="F28" t="str">
        <f>"decls["&amp;A28-1&amp;"]))"</f>
        <v>decls[25]))</v>
      </c>
    </row>
  </sheetData>
  <phoneticPr fontId="1" type="noConversion"/>
  <conditionalFormatting sqref="C3:F28">
    <cfRule type="containsText" dxfId="1" priority="1" operator="containsText" text="float">
      <formula>NOT(ISERROR(SEARCH("float",C3)))</formula>
    </cfRule>
    <cfRule type="containsText" dxfId="0" priority="2" operator="containsText" text="datetime">
      <formula>NOT(ISERROR(SEARCH("datetime",C3)))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opLeftCell="A10" workbookViewId="0">
      <selection activeCell="C36" sqref="C36"/>
    </sheetView>
  </sheetViews>
  <sheetFormatPr defaultRowHeight="13.5" x14ac:dyDescent="0.15"/>
  <cols>
    <col min="1" max="1" width="3.5" bestFit="1" customWidth="1"/>
    <col min="2" max="2" width="28.25" bestFit="1" customWidth="1"/>
    <col min="3" max="3" width="42.125" bestFit="1" customWidth="1"/>
    <col min="4" max="4" width="28.875" bestFit="1" customWidth="1"/>
    <col min="6" max="6" width="11.625" bestFit="1" customWidth="1"/>
  </cols>
  <sheetData>
    <row r="1" spans="1:6" x14ac:dyDescent="0.15">
      <c r="C1" t="s">
        <v>267</v>
      </c>
    </row>
    <row r="2" spans="1:6" x14ac:dyDescent="0.15">
      <c r="C2" t="s">
        <v>165</v>
      </c>
      <c r="D2" s="2" t="s">
        <v>268</v>
      </c>
      <c r="E2" t="s">
        <v>175</v>
      </c>
      <c r="F2" t="s">
        <v>176</v>
      </c>
    </row>
    <row r="3" spans="1:6" x14ac:dyDescent="0.15">
      <c r="A3">
        <v>1</v>
      </c>
      <c r="B3" t="s">
        <v>0</v>
      </c>
      <c r="C3" t="str">
        <f>VLOOKUP(B3,字段对应表!A:C,2,0)&amp;" "&amp;VLOOKUP(B3,字段对应表!A:C,3,0)&amp;","</f>
        <v>报检号 VARCHAR(20),</v>
      </c>
      <c r="D3" t="str">
        <f>VLOOKUP(B3,字段对应表!A:C,2,0)&amp;","</f>
        <v>报检号,</v>
      </c>
      <c r="E3" t="s">
        <v>172</v>
      </c>
      <c r="F3" t="str">
        <f>"decls["&amp;A3-1&amp;"],"</f>
        <v>decls[0],</v>
      </c>
    </row>
    <row r="4" spans="1:6" x14ac:dyDescent="0.15">
      <c r="A4">
        <v>2</v>
      </c>
      <c r="B4" t="s">
        <v>1</v>
      </c>
      <c r="C4" t="str">
        <f>VLOOKUP(B4,字段对应表!A:C,2,0)&amp;" "&amp;VLOOKUP(B4,字段对应表!A:C,3,0)&amp;","</f>
        <v>报检类别代码 VARCHAR(4),</v>
      </c>
      <c r="D4" t="str">
        <f>VLOOKUP(B4,字段对应表!A:C,2,0)&amp;","</f>
        <v>报检类别代码,</v>
      </c>
      <c r="E4" t="s">
        <v>172</v>
      </c>
      <c r="F4" t="str">
        <f t="shared" ref="F4:F36" si="0">"decls["&amp;A4-1&amp;"],"</f>
        <v>decls[1],</v>
      </c>
    </row>
    <row r="5" spans="1:6" x14ac:dyDescent="0.15">
      <c r="A5">
        <v>3</v>
      </c>
      <c r="B5" t="s">
        <v>2</v>
      </c>
      <c r="C5" t="str">
        <f>VLOOKUP(B5,字段对应表!A:C,2,0)&amp;" "&amp;VLOOKUP(B5,字段对应表!A:C,3,0)&amp;","</f>
        <v>报检单位注册号 VARCHAR(10),</v>
      </c>
      <c r="D5" t="str">
        <f>VLOOKUP(B5,字段对应表!A:C,2,0)&amp;","</f>
        <v>报检单位注册号,</v>
      </c>
      <c r="E5" t="s">
        <v>172</v>
      </c>
      <c r="F5" t="str">
        <f t="shared" si="0"/>
        <v>decls[2],</v>
      </c>
    </row>
    <row r="6" spans="1:6" x14ac:dyDescent="0.15">
      <c r="A6">
        <v>4</v>
      </c>
      <c r="B6" t="s">
        <v>3</v>
      </c>
      <c r="C6" t="str">
        <f>VLOOKUP(B6,字段对应表!A:C,2,0)&amp;" "&amp;VLOOKUP(B6,字段对应表!A:C,3,0)&amp;","</f>
        <v>发货人代码 VARCHAR(10),</v>
      </c>
      <c r="D6" t="str">
        <f>VLOOKUP(B6,字段对应表!A:C,2,0)&amp;","</f>
        <v>发货人代码,</v>
      </c>
      <c r="E6" t="s">
        <v>172</v>
      </c>
      <c r="F6" t="str">
        <f t="shared" si="0"/>
        <v>decls[3],</v>
      </c>
    </row>
    <row r="7" spans="1:6" x14ac:dyDescent="0.15">
      <c r="A7">
        <v>5</v>
      </c>
      <c r="B7" t="s">
        <v>4</v>
      </c>
      <c r="C7" t="str">
        <f>VLOOKUP(B7,字段对应表!A:C,2,0)&amp;" "&amp;VLOOKUP(B7,字段对应表!A:C,3,0)&amp;","</f>
        <v>企业性质代码 VARCHAR(4),</v>
      </c>
      <c r="D7" t="str">
        <f>VLOOKUP(B7,字段对应表!A:C,2,0)&amp;","</f>
        <v>企业性质代码,</v>
      </c>
      <c r="E7" t="s">
        <v>172</v>
      </c>
      <c r="F7" t="str">
        <f t="shared" si="0"/>
        <v>decls[4],</v>
      </c>
    </row>
    <row r="8" spans="1:6" x14ac:dyDescent="0.15">
      <c r="A8">
        <v>6</v>
      </c>
      <c r="B8" t="s">
        <v>5</v>
      </c>
      <c r="C8" t="str">
        <f>VLOOKUP(B8,字段对应表!A:C,2,0)&amp;" "&amp;VLOOKUP(B8,字段对应表!A:C,3,0)&amp;","</f>
        <v>行政区划代码 VARCHAR(8),</v>
      </c>
      <c r="D8" t="str">
        <f>VLOOKUP(B8,字段对应表!A:C,2,0)&amp;","</f>
        <v>行政区划代码,</v>
      </c>
      <c r="E8" t="s">
        <v>172</v>
      </c>
      <c r="F8" t="str">
        <f t="shared" si="0"/>
        <v>decls[5],</v>
      </c>
    </row>
    <row r="9" spans="1:6" x14ac:dyDescent="0.15">
      <c r="A9">
        <v>7</v>
      </c>
      <c r="B9" t="s">
        <v>6</v>
      </c>
      <c r="C9" t="str">
        <f>VLOOKUP(B9,字段对应表!A:C,2,0)&amp;" "&amp;VLOOKUP(B9,字段对应表!A:C,3,0)&amp;","</f>
        <v>海关注册代码 VARCHAR(10),</v>
      </c>
      <c r="D9" t="str">
        <f>VLOOKUP(B9,字段对应表!A:C,2,0)&amp;","</f>
        <v>海关注册代码,</v>
      </c>
      <c r="E9" t="s">
        <v>172</v>
      </c>
      <c r="F9" t="str">
        <f t="shared" si="0"/>
        <v>decls[6],</v>
      </c>
    </row>
    <row r="10" spans="1:6" x14ac:dyDescent="0.15">
      <c r="A10">
        <v>8</v>
      </c>
      <c r="B10" t="s">
        <v>7</v>
      </c>
      <c r="C10" t="str">
        <f>VLOOKUP(B10,字段对应表!A:C,2,0)&amp;" "&amp;VLOOKUP(B10,字段对应表!A:C,3,0)&amp;","</f>
        <v>运输方式代码 VARCHAR(4),</v>
      </c>
      <c r="D10" t="str">
        <f>VLOOKUP(B10,字段对应表!A:C,2,0)&amp;","</f>
        <v>运输方式代码,</v>
      </c>
      <c r="E10" t="s">
        <v>172</v>
      </c>
      <c r="F10" t="str">
        <f t="shared" si="0"/>
        <v>decls[7],</v>
      </c>
    </row>
    <row r="11" spans="1:6" x14ac:dyDescent="0.15">
      <c r="A11">
        <v>9</v>
      </c>
      <c r="B11" t="s">
        <v>8</v>
      </c>
      <c r="C11" t="str">
        <f>VLOOKUP(B11,字段对应表!A:C,2,0)&amp;" "&amp;VLOOKUP(B11,字段对应表!A:C,3,0)&amp;","</f>
        <v>贸易方式代码 VARCHAR(4),</v>
      </c>
      <c r="D11" t="str">
        <f>VLOOKUP(B11,字段对应表!A:C,2,0)&amp;","</f>
        <v>贸易方式代码,</v>
      </c>
      <c r="E11" t="s">
        <v>172</v>
      </c>
      <c r="F11" t="str">
        <f t="shared" si="0"/>
        <v>decls[8],</v>
      </c>
    </row>
    <row r="12" spans="1:6" x14ac:dyDescent="0.15">
      <c r="A12">
        <v>10</v>
      </c>
      <c r="B12" t="s">
        <v>9</v>
      </c>
      <c r="C12" t="str">
        <f>VLOOKUP(B12,字段对应表!A:C,2,0)&amp;" "&amp;VLOOKUP(B12,字段对应表!A:C,3,0)&amp;","</f>
        <v>启运口岸代码 VARCHAR(8),</v>
      </c>
      <c r="D12" t="str">
        <f>VLOOKUP(B12,字段对应表!A:C,2,0)&amp;","</f>
        <v>启运口岸代码,</v>
      </c>
      <c r="E12" t="s">
        <v>172</v>
      </c>
      <c r="F12" t="str">
        <f t="shared" si="0"/>
        <v>decls[9],</v>
      </c>
    </row>
    <row r="13" spans="1:6" x14ac:dyDescent="0.15">
      <c r="A13">
        <v>11</v>
      </c>
      <c r="B13" t="s">
        <v>10</v>
      </c>
      <c r="C13" t="str">
        <f>VLOOKUP(B13,字段对应表!A:C,2,0)&amp;" "&amp;VLOOKUP(B13,字段对应表!A:C,3,0)&amp;","</f>
        <v>到达口岸代码 VARCHAR(8),</v>
      </c>
      <c r="D13" t="str">
        <f>VLOOKUP(B13,字段对应表!A:C,2,0)&amp;","</f>
        <v>到达口岸代码,</v>
      </c>
      <c r="E13" t="s">
        <v>172</v>
      </c>
      <c r="F13" t="str">
        <f t="shared" si="0"/>
        <v>decls[10],</v>
      </c>
    </row>
    <row r="14" spans="1:6" x14ac:dyDescent="0.15">
      <c r="A14">
        <v>12</v>
      </c>
      <c r="B14" t="s">
        <v>11</v>
      </c>
      <c r="C14" t="str">
        <f>VLOOKUP(B14,字段对应表!A:C,2,0)&amp;" "&amp;VLOOKUP(B14,字段对应表!A:C,3,0)&amp;","</f>
        <v>贸易国家地区代码 VARCHAR(4),</v>
      </c>
      <c r="D14" t="str">
        <f>VLOOKUP(B14,字段对应表!A:C,2,0)&amp;","</f>
        <v>贸易国家地区代码,</v>
      </c>
      <c r="E14" t="s">
        <v>172</v>
      </c>
      <c r="F14" t="str">
        <f t="shared" si="0"/>
        <v>decls[11],</v>
      </c>
    </row>
    <row r="15" spans="1:6" x14ac:dyDescent="0.15">
      <c r="A15">
        <v>13</v>
      </c>
      <c r="B15" t="s">
        <v>20</v>
      </c>
      <c r="C15" t="str">
        <f>VLOOKUP(B15,字段对应表!A:C,2,0)&amp;" "&amp;VLOOKUP(B15,字段对应表!A:C,3,0)&amp;","</f>
        <v>报检日期 datetime,</v>
      </c>
      <c r="D15" t="str">
        <f>VLOOKUP(B15,字段对应表!A:C,2,0)&amp;","</f>
        <v>报检日期,</v>
      </c>
      <c r="E15" t="s">
        <v>172</v>
      </c>
      <c r="F15" t="str">
        <f t="shared" si="0"/>
        <v>decls[12],</v>
      </c>
    </row>
    <row r="16" spans="1:6" x14ac:dyDescent="0.15">
      <c r="A16">
        <v>14</v>
      </c>
      <c r="B16" t="s">
        <v>23</v>
      </c>
      <c r="C16" t="str">
        <f>VLOOKUP(B16,字段对应表!A:C,2,0)&amp;" "&amp;VLOOKUP(B16,字段对应表!A:C,3,0)&amp;","</f>
        <v>统计日期 datetime,</v>
      </c>
      <c r="D16" t="str">
        <f>VLOOKUP(B16,字段对应表!A:C,2,0)&amp;","</f>
        <v>统计日期,</v>
      </c>
      <c r="E16" t="s">
        <v>172</v>
      </c>
      <c r="F16" t="str">
        <f t="shared" si="0"/>
        <v>decls[13],</v>
      </c>
    </row>
    <row r="17" spans="1:6" x14ac:dyDescent="0.15">
      <c r="A17">
        <v>15</v>
      </c>
      <c r="B17" t="s">
        <v>24</v>
      </c>
      <c r="C17" t="str">
        <f>VLOOKUP(B17,字段对应表!A:C,2,0)&amp;" "&amp;VLOOKUP(B17,字段对应表!A:C,3,0)&amp;","</f>
        <v>上报日期 datetime,</v>
      </c>
      <c r="D17" t="str">
        <f>VLOOKUP(B17,字段对应表!A:C,2,0)&amp;","</f>
        <v>上报日期,</v>
      </c>
      <c r="E17" t="s">
        <v>172</v>
      </c>
      <c r="F17" t="str">
        <f t="shared" si="0"/>
        <v>decls[14],</v>
      </c>
    </row>
    <row r="18" spans="1:6" x14ac:dyDescent="0.15">
      <c r="A18">
        <v>16</v>
      </c>
      <c r="B18" t="s">
        <v>25</v>
      </c>
      <c r="C18" t="str">
        <f>VLOOKUP(B18,字段对应表!A:C,2,0)&amp;" "&amp;VLOOKUP(B18,字段对应表!A:C,3,0)&amp;","</f>
        <v>接收日期 datetime,</v>
      </c>
      <c r="D18" t="str">
        <f>VLOOKUP(B18,字段对应表!A:C,2,0)&amp;","</f>
        <v>接收日期,</v>
      </c>
      <c r="E18" t="s">
        <v>172</v>
      </c>
      <c r="F18" t="str">
        <f t="shared" si="0"/>
        <v>decls[15],</v>
      </c>
    </row>
    <row r="19" spans="1:6" x14ac:dyDescent="0.15">
      <c r="A19">
        <v>17</v>
      </c>
      <c r="B19" t="s">
        <v>26</v>
      </c>
      <c r="C19" t="str">
        <f>VLOOKUP(B19,字段对应表!A:C,2,0)&amp;" "&amp;VLOOKUP(B19,字段对应表!A:C,3,0)&amp;","</f>
        <v>检验检疫机构代码 VARCHAR(8),</v>
      </c>
      <c r="D19" t="str">
        <f>VLOOKUP(B19,字段对应表!A:C,2,0)&amp;","</f>
        <v>检验检疫机构代码,</v>
      </c>
      <c r="E19" t="s">
        <v>172</v>
      </c>
      <c r="F19" t="str">
        <f t="shared" si="0"/>
        <v>decls[16],</v>
      </c>
    </row>
    <row r="20" spans="1:6" x14ac:dyDescent="0.15">
      <c r="A20">
        <v>18</v>
      </c>
      <c r="B20" t="s">
        <v>27</v>
      </c>
      <c r="C20" t="str">
        <f>VLOOKUP(B20,字段对应表!A:C,2,0)&amp;" "&amp;VLOOKUP(B20,字段对应表!A:C,3,0)&amp;","</f>
        <v>HS编码 VARCHAR(12),</v>
      </c>
      <c r="D20" t="str">
        <f>VLOOKUP(B20,字段对应表!A:C,2,0)&amp;","</f>
        <v>HS编码,</v>
      </c>
      <c r="E20" t="s">
        <v>172</v>
      </c>
      <c r="F20" t="str">
        <f t="shared" si="0"/>
        <v>decls[17],</v>
      </c>
    </row>
    <row r="21" spans="1:6" x14ac:dyDescent="0.15">
      <c r="A21">
        <v>19</v>
      </c>
      <c r="B21" t="s">
        <v>28</v>
      </c>
      <c r="C21" t="str">
        <f>VLOOKUP(B21,字段对应表!A:C,2,0)&amp;" "&amp;VLOOKUP(B21,字段对应表!A:C,3,0)&amp;","</f>
        <v>是否法检 VARCHAR(1),</v>
      </c>
      <c r="D21" t="str">
        <f>VLOOKUP(B21,字段对应表!A:C,2,0)&amp;","</f>
        <v>是否法检,</v>
      </c>
      <c r="E21" t="s">
        <v>172</v>
      </c>
      <c r="F21" t="str">
        <f t="shared" si="0"/>
        <v>decls[18],</v>
      </c>
    </row>
    <row r="22" spans="1:6" x14ac:dyDescent="0.15">
      <c r="A22">
        <v>20</v>
      </c>
      <c r="B22" t="s">
        <v>262</v>
      </c>
      <c r="C22" t="str">
        <f>VLOOKUP(B22,字段对应表!A:C,2,0)&amp;" "&amp;VLOOKUP(B22,字段对应表!A:C,3,0)&amp;","</f>
        <v>HS数重量 float,</v>
      </c>
      <c r="D22" t="str">
        <f>VLOOKUP(B22,字段对应表!A:C,2,0)&amp;","</f>
        <v>HS数重量,</v>
      </c>
      <c r="E22" t="s">
        <v>172</v>
      </c>
      <c r="F22" t="str">
        <f t="shared" si="0"/>
        <v>decls[19],</v>
      </c>
    </row>
    <row r="23" spans="1:6" x14ac:dyDescent="0.15">
      <c r="A23">
        <v>21</v>
      </c>
      <c r="B23" t="s">
        <v>30</v>
      </c>
      <c r="C23" t="str">
        <f>VLOOKUP(B23,字段对应表!A:C,2,0)&amp;" "&amp;VLOOKUP(B23,字段对应表!A:C,3,0)&amp;","</f>
        <v>HS计量单位 VARCHAR(4),</v>
      </c>
      <c r="D23" t="str">
        <f>VLOOKUP(B23,字段对应表!A:C,2,0)&amp;","</f>
        <v>HS计量单位,</v>
      </c>
      <c r="E23" t="s">
        <v>172</v>
      </c>
      <c r="F23" t="str">
        <f t="shared" si="0"/>
        <v>decls[20],</v>
      </c>
    </row>
    <row r="24" spans="1:6" x14ac:dyDescent="0.15">
      <c r="A24">
        <v>22</v>
      </c>
      <c r="B24" t="s">
        <v>34</v>
      </c>
      <c r="C24" t="str">
        <f>VLOOKUP(B24,字段对应表!A:C,2,0)&amp;" "&amp;VLOOKUP(B24,字段对应表!A:C,3,0)&amp;","</f>
        <v>产地代码 VARCHAR(8),</v>
      </c>
      <c r="D24" t="str">
        <f>VLOOKUP(B24,字段对应表!A:C,2,0)&amp;","</f>
        <v>产地代码,</v>
      </c>
      <c r="E24" t="s">
        <v>172</v>
      </c>
      <c r="F24" t="str">
        <f t="shared" si="0"/>
        <v>decls[21],</v>
      </c>
    </row>
    <row r="25" spans="1:6" x14ac:dyDescent="0.15">
      <c r="A25">
        <v>23</v>
      </c>
      <c r="B25" t="s">
        <v>263</v>
      </c>
      <c r="C25" t="str">
        <f>VLOOKUP(B25,字段对应表!A:C,2,0)&amp;" "&amp;VLOOKUP(B25,字段对应表!A:C,3,0)&amp;","</f>
        <v>货值美元 float,</v>
      </c>
      <c r="D25" t="str">
        <f>VLOOKUP(B25,字段对应表!A:C,2,0)&amp;","</f>
        <v>货值美元,</v>
      </c>
      <c r="E25" t="s">
        <v>172</v>
      </c>
      <c r="F25" t="str">
        <f t="shared" si="0"/>
        <v>decls[22],</v>
      </c>
    </row>
    <row r="26" spans="1:6" x14ac:dyDescent="0.15">
      <c r="A26">
        <v>24</v>
      </c>
      <c r="B26" t="s">
        <v>49</v>
      </c>
      <c r="C26" t="str">
        <f>VLOOKUP(B26,字段对应表!A:C,2,0)&amp;" "&amp;VLOOKUP(B26,字段对应表!A:C,3,0)&amp;","</f>
        <v>货物名称 VARCHAR(50),</v>
      </c>
      <c r="D26" t="str">
        <f>VLOOKUP(B26,字段对应表!A:C,2,0)&amp;","</f>
        <v>货物名称,</v>
      </c>
      <c r="E26" t="s">
        <v>172</v>
      </c>
      <c r="F26" t="str">
        <f t="shared" si="0"/>
        <v>decls[23],</v>
      </c>
    </row>
    <row r="27" spans="1:6" x14ac:dyDescent="0.15">
      <c r="A27">
        <v>25</v>
      </c>
      <c r="B27" t="s">
        <v>50</v>
      </c>
      <c r="C27" t="str">
        <f>VLOOKUP(B27,字段对应表!A:C,2,0)&amp;" "&amp;VLOOKUP(B27,字段对应表!A:C,3,0)&amp;","</f>
        <v>是否危险品 VARCHAR(1),</v>
      </c>
      <c r="D27" t="str">
        <f>VLOOKUP(B27,字段对应表!A:C,2,0)&amp;","</f>
        <v>是否危险品,</v>
      </c>
      <c r="E27" t="s">
        <v>172</v>
      </c>
      <c r="F27" t="str">
        <f t="shared" si="0"/>
        <v>decls[24],</v>
      </c>
    </row>
    <row r="28" spans="1:6" x14ac:dyDescent="0.15">
      <c r="A28">
        <v>26</v>
      </c>
      <c r="B28" t="s">
        <v>51</v>
      </c>
      <c r="C28" t="str">
        <f>VLOOKUP(B28,字段对应表!A:C,2,0)&amp;" "&amp;VLOOKUP(B28,字段对应表!A:C,3,0)&amp;","</f>
        <v>是否出境重点商品 VARCHAR(1),</v>
      </c>
      <c r="D28" t="str">
        <f>VLOOKUP(B28,字段对应表!A:C,2,0)&amp;","</f>
        <v>是否出境重点商品,</v>
      </c>
      <c r="E28" t="s">
        <v>172</v>
      </c>
      <c r="F28" t="str">
        <f t="shared" si="0"/>
        <v>decls[25],</v>
      </c>
    </row>
    <row r="29" spans="1:6" x14ac:dyDescent="0.15">
      <c r="A29">
        <v>27</v>
      </c>
      <c r="B29" t="s">
        <v>52</v>
      </c>
      <c r="C29" t="str">
        <f>VLOOKUP(B29,字段对应表!A:C,2,0)&amp;" "&amp;VLOOKUP(B29,字段对应表!A:C,3,0)&amp;","</f>
        <v>是否出境大宗商品 VARCHAR(1),</v>
      </c>
      <c r="D29" t="str">
        <f>VLOOKUP(B29,字段对应表!A:C,2,0)&amp;","</f>
        <v>是否出境大宗商品,</v>
      </c>
      <c r="E29" t="s">
        <v>172</v>
      </c>
      <c r="F29" t="str">
        <f t="shared" si="0"/>
        <v>decls[26],</v>
      </c>
    </row>
    <row r="30" spans="1:6" x14ac:dyDescent="0.15">
      <c r="A30">
        <v>28</v>
      </c>
      <c r="B30" t="s">
        <v>53</v>
      </c>
      <c r="C30" t="str">
        <f>VLOOKUP(B30,字段对应表!A:C,2,0)&amp;" "&amp;VLOOKUP(B30,字段对应表!A:C,3,0)&amp;","</f>
        <v>是否需要出境许可证 VARCHAR(1),</v>
      </c>
      <c r="D30" t="str">
        <f>VLOOKUP(B30,字段对应表!A:C,2,0)&amp;","</f>
        <v>是否需要出境许可证,</v>
      </c>
      <c r="E30" t="s">
        <v>172</v>
      </c>
      <c r="F30" t="str">
        <f t="shared" si="0"/>
        <v>decls[27],</v>
      </c>
    </row>
    <row r="31" spans="1:6" x14ac:dyDescent="0.15">
      <c r="A31">
        <v>29</v>
      </c>
      <c r="B31" t="s">
        <v>54</v>
      </c>
      <c r="C31" t="str">
        <f>VLOOKUP(B31,字段对应表!A:C,2,0)&amp;" "&amp;VLOOKUP(B31,字段对应表!A:C,3,0)&amp;","</f>
        <v>民用品标志 VARCHAR(1),</v>
      </c>
      <c r="D31" t="str">
        <f>VLOOKUP(B31,字段对应表!A:C,2,0)&amp;","</f>
        <v>民用品标志,</v>
      </c>
      <c r="E31" t="s">
        <v>172</v>
      </c>
      <c r="F31" t="str">
        <f t="shared" si="0"/>
        <v>decls[28],</v>
      </c>
    </row>
    <row r="32" spans="1:6" x14ac:dyDescent="0.15">
      <c r="A32">
        <v>30</v>
      </c>
      <c r="B32" t="s">
        <v>55</v>
      </c>
      <c r="C32" t="str">
        <f>VLOOKUP(B32,字段对应表!A:C,2,0)&amp;" "&amp;VLOOKUP(B32,字段对应表!A:C,3,0)&amp;","</f>
        <v>检验监管条件 VARCHAR(20),</v>
      </c>
      <c r="D32" t="str">
        <f>VLOOKUP(B32,字段对应表!A:C,2,0)&amp;","</f>
        <v>检验监管条件,</v>
      </c>
      <c r="E32" t="s">
        <v>172</v>
      </c>
      <c r="F32" t="str">
        <f t="shared" si="0"/>
        <v>decls[29],</v>
      </c>
    </row>
    <row r="33" spans="1:6" x14ac:dyDescent="0.15">
      <c r="A33">
        <v>31</v>
      </c>
      <c r="B33" t="s">
        <v>56</v>
      </c>
      <c r="C33" t="str">
        <f>VLOOKUP(B33,字段对应表!A:C,2,0)&amp;" "&amp;VLOOKUP(B33,字段对应表!A:C,3,0)&amp;","</f>
        <v>area_sta_bunc VARCHAR(50),</v>
      </c>
      <c r="D33" t="str">
        <f>VLOOKUP(B33,字段对应表!A:C,2,0)&amp;","</f>
        <v>area_sta_bunc,</v>
      </c>
      <c r="E33" t="s">
        <v>172</v>
      </c>
      <c r="F33" t="str">
        <f t="shared" si="0"/>
        <v>decls[30],</v>
      </c>
    </row>
    <row r="34" spans="1:6" x14ac:dyDescent="0.15">
      <c r="A34">
        <v>32</v>
      </c>
      <c r="B34" t="s">
        <v>264</v>
      </c>
      <c r="C34" t="str">
        <f>VLOOKUP(B34,字段对应表!A:C,2,0)&amp;" "&amp;VLOOKUP(B34,字段对应表!A:C,3,0)&amp;","</f>
        <v>施检科室代码 VARCHAR(12),</v>
      </c>
      <c r="D34" t="str">
        <f>VLOOKUP(B34,字段对应表!A:C,2,0)&amp;","</f>
        <v>施检科室代码,</v>
      </c>
      <c r="E34" t="s">
        <v>172</v>
      </c>
      <c r="F34" t="str">
        <f t="shared" si="0"/>
        <v>decls[31],</v>
      </c>
    </row>
    <row r="35" spans="1:6" x14ac:dyDescent="0.15">
      <c r="A35">
        <v>33</v>
      </c>
      <c r="B35" t="s">
        <v>21</v>
      </c>
      <c r="C35" t="str">
        <f>VLOOKUP(B35,字段对应表!A:C,2,0)&amp;" "&amp;VLOOKUP(B35,字段对应表!A:C,3,0)&amp;","</f>
        <v>收费日期 datetime,</v>
      </c>
      <c r="D35" t="str">
        <f>VLOOKUP(B35,字段对应表!A:C,2,0)&amp;","</f>
        <v>收费日期,</v>
      </c>
      <c r="E35" t="s">
        <v>172</v>
      </c>
      <c r="F35" t="str">
        <f t="shared" si="0"/>
        <v>decls[32],</v>
      </c>
    </row>
    <row r="36" spans="1:6" x14ac:dyDescent="0.15">
      <c r="A36">
        <v>34</v>
      </c>
      <c r="B36" t="s">
        <v>265</v>
      </c>
      <c r="C36" t="str">
        <f>VLOOKUP(B36,字段对应表!A:C,2,0)&amp;" "&amp;VLOOKUP(B36,字段对应表!A:C,3,0)&amp;","</f>
        <v>签发日期 datetime,</v>
      </c>
      <c r="D36" t="str">
        <f>VLOOKUP(B36,字段对应表!A:C,2,0)&amp;","</f>
        <v>签发日期,</v>
      </c>
      <c r="E36" t="s">
        <v>172</v>
      </c>
      <c r="F36" t="str">
        <f t="shared" si="0"/>
        <v>decls[33],</v>
      </c>
    </row>
    <row r="37" spans="1:6" x14ac:dyDescent="0.15">
      <c r="A37">
        <v>35</v>
      </c>
      <c r="B37" t="s">
        <v>266</v>
      </c>
      <c r="C37" t="str">
        <f>VLOOKUP(B37,字段对应表!A:C,2,0)&amp;" "&amp;VLOOKUP(B37,字段对应表!A:C,3,0)&amp;";''')"</f>
        <v>通关序号 NUMBER(2);''')</v>
      </c>
      <c r="D37" t="str">
        <f>VLOOKUP(B37,字段对应表!A:C,2,0)&amp;")"</f>
        <v>通关序号)</v>
      </c>
      <c r="E37" t="s">
        <v>174</v>
      </c>
      <c r="F37" t="str">
        <f>"decls["&amp;A37-1&amp;"]))"</f>
        <v>decls[34]))</v>
      </c>
    </row>
  </sheetData>
  <phoneticPr fontId="1" type="noConversion"/>
  <pageMargins left="0.7" right="0.7" top="0.75" bottom="0.75" header="0.3" footer="0.3"/>
  <pageSetup paperSize="9" scale="7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topLeftCell="A37" workbookViewId="0">
      <selection activeCell="B119" sqref="B119"/>
    </sheetView>
  </sheetViews>
  <sheetFormatPr defaultRowHeight="13.5" x14ac:dyDescent="0.15"/>
  <cols>
    <col min="1" max="1" width="28.25" bestFit="1" customWidth="1"/>
    <col min="2" max="2" width="23.5" bestFit="1" customWidth="1"/>
    <col min="3" max="3" width="12.75" bestFit="1" customWidth="1"/>
  </cols>
  <sheetData>
    <row r="1" spans="1:3" x14ac:dyDescent="0.15">
      <c r="A1" t="s">
        <v>79</v>
      </c>
      <c r="B1" t="s">
        <v>80</v>
      </c>
      <c r="C1" t="s">
        <v>81</v>
      </c>
    </row>
    <row r="2" spans="1:3" x14ac:dyDescent="0.15">
      <c r="A2" t="s">
        <v>0</v>
      </c>
      <c r="B2" t="s">
        <v>82</v>
      </c>
      <c r="C2" t="s">
        <v>86</v>
      </c>
    </row>
    <row r="3" spans="1:3" x14ac:dyDescent="0.15">
      <c r="A3" t="s">
        <v>1</v>
      </c>
      <c r="B3" t="s">
        <v>83</v>
      </c>
      <c r="C3" t="s">
        <v>136</v>
      </c>
    </row>
    <row r="4" spans="1:3" x14ac:dyDescent="0.15">
      <c r="A4" t="s">
        <v>2</v>
      </c>
      <c r="B4" t="s">
        <v>84</v>
      </c>
      <c r="C4" t="s">
        <v>137</v>
      </c>
    </row>
    <row r="5" spans="1:3" x14ac:dyDescent="0.15">
      <c r="A5" t="s">
        <v>3</v>
      </c>
      <c r="B5" t="s">
        <v>85</v>
      </c>
      <c r="C5" t="s">
        <v>137</v>
      </c>
    </row>
    <row r="6" spans="1:3" x14ac:dyDescent="0.15">
      <c r="A6" t="s">
        <v>4</v>
      </c>
      <c r="B6" t="s">
        <v>256</v>
      </c>
      <c r="C6" t="s">
        <v>136</v>
      </c>
    </row>
    <row r="7" spans="1:3" x14ac:dyDescent="0.15">
      <c r="A7" t="s">
        <v>5</v>
      </c>
      <c r="B7" t="s">
        <v>257</v>
      </c>
      <c r="C7" t="s">
        <v>139</v>
      </c>
    </row>
    <row r="8" spans="1:3" x14ac:dyDescent="0.15">
      <c r="A8" t="s">
        <v>6</v>
      </c>
      <c r="B8" t="s">
        <v>258</v>
      </c>
      <c r="C8" t="s">
        <v>137</v>
      </c>
    </row>
    <row r="9" spans="1:3" x14ac:dyDescent="0.15">
      <c r="A9" t="s">
        <v>7</v>
      </c>
      <c r="B9" t="s">
        <v>87</v>
      </c>
      <c r="C9" t="s">
        <v>136</v>
      </c>
    </row>
    <row r="10" spans="1:3" x14ac:dyDescent="0.15">
      <c r="A10" t="s">
        <v>8</v>
      </c>
      <c r="B10" t="s">
        <v>88</v>
      </c>
      <c r="C10" t="s">
        <v>136</v>
      </c>
    </row>
    <row r="11" spans="1:3" x14ac:dyDescent="0.15">
      <c r="A11" t="s">
        <v>9</v>
      </c>
      <c r="B11" t="s">
        <v>89</v>
      </c>
      <c r="C11" t="s">
        <v>139</v>
      </c>
    </row>
    <row r="12" spans="1:3" x14ac:dyDescent="0.15">
      <c r="A12" t="s">
        <v>10</v>
      </c>
      <c r="B12" t="s">
        <v>90</v>
      </c>
      <c r="C12" t="s">
        <v>139</v>
      </c>
    </row>
    <row r="13" spans="1:3" x14ac:dyDescent="0.15">
      <c r="A13" t="s">
        <v>11</v>
      </c>
      <c r="B13" t="s">
        <v>91</v>
      </c>
      <c r="C13" t="s">
        <v>136</v>
      </c>
    </row>
    <row r="14" spans="1:3" x14ac:dyDescent="0.15">
      <c r="A14" t="s">
        <v>12</v>
      </c>
      <c r="B14" t="s">
        <v>92</v>
      </c>
      <c r="C14" t="s">
        <v>136</v>
      </c>
    </row>
    <row r="15" spans="1:3" x14ac:dyDescent="0.15">
      <c r="A15" t="s">
        <v>13</v>
      </c>
      <c r="B15" t="s">
        <v>93</v>
      </c>
      <c r="C15" t="s">
        <v>136</v>
      </c>
    </row>
    <row r="16" spans="1:3" x14ac:dyDescent="0.15">
      <c r="A16" t="s">
        <v>14</v>
      </c>
      <c r="B16" t="s">
        <v>95</v>
      </c>
      <c r="C16" t="s">
        <v>141</v>
      </c>
    </row>
    <row r="17" spans="1:3" x14ac:dyDescent="0.15">
      <c r="A17" t="s">
        <v>15</v>
      </c>
      <c r="B17" t="s">
        <v>94</v>
      </c>
      <c r="C17" t="s">
        <v>141</v>
      </c>
    </row>
    <row r="18" spans="1:3" x14ac:dyDescent="0.15">
      <c r="A18" t="s">
        <v>16</v>
      </c>
      <c r="B18" t="s">
        <v>96</v>
      </c>
      <c r="C18" t="s">
        <v>141</v>
      </c>
    </row>
    <row r="19" spans="1:3" x14ac:dyDescent="0.15">
      <c r="A19" t="s">
        <v>17</v>
      </c>
      <c r="B19" t="s">
        <v>97</v>
      </c>
      <c r="C19" t="s">
        <v>136</v>
      </c>
    </row>
    <row r="20" spans="1:3" x14ac:dyDescent="0.15">
      <c r="A20" t="s">
        <v>18</v>
      </c>
      <c r="B20" t="s">
        <v>98</v>
      </c>
      <c r="C20" t="s">
        <v>136</v>
      </c>
    </row>
    <row r="21" spans="1:3" x14ac:dyDescent="0.15">
      <c r="A21" t="s">
        <v>19</v>
      </c>
      <c r="B21" t="s">
        <v>99</v>
      </c>
      <c r="C21" t="s">
        <v>142</v>
      </c>
    </row>
    <row r="22" spans="1:3" x14ac:dyDescent="0.15">
      <c r="A22" t="s">
        <v>20</v>
      </c>
      <c r="B22" t="s">
        <v>100</v>
      </c>
      <c r="C22" t="s">
        <v>143</v>
      </c>
    </row>
    <row r="23" spans="1:3" x14ac:dyDescent="0.15">
      <c r="A23" t="s">
        <v>21</v>
      </c>
      <c r="B23" t="s">
        <v>101</v>
      </c>
      <c r="C23" t="s">
        <v>143</v>
      </c>
    </row>
    <row r="24" spans="1:3" x14ac:dyDescent="0.15">
      <c r="A24" t="s">
        <v>22</v>
      </c>
      <c r="B24" t="s">
        <v>102</v>
      </c>
      <c r="C24" t="s">
        <v>143</v>
      </c>
    </row>
    <row r="25" spans="1:3" x14ac:dyDescent="0.15">
      <c r="A25" t="s">
        <v>23</v>
      </c>
      <c r="B25" t="s">
        <v>103</v>
      </c>
      <c r="C25" t="s">
        <v>143</v>
      </c>
    </row>
    <row r="26" spans="1:3" x14ac:dyDescent="0.15">
      <c r="A26" t="s">
        <v>24</v>
      </c>
      <c r="B26" t="s">
        <v>104</v>
      </c>
      <c r="C26" t="s">
        <v>143</v>
      </c>
    </row>
    <row r="27" spans="1:3" x14ac:dyDescent="0.15">
      <c r="A27" t="s">
        <v>25</v>
      </c>
      <c r="B27" t="s">
        <v>105</v>
      </c>
      <c r="C27" t="s">
        <v>143</v>
      </c>
    </row>
    <row r="28" spans="1:3" x14ac:dyDescent="0.15">
      <c r="A28" t="s">
        <v>26</v>
      </c>
      <c r="B28" t="s">
        <v>106</v>
      </c>
      <c r="C28" t="s">
        <v>139</v>
      </c>
    </row>
    <row r="29" spans="1:3" x14ac:dyDescent="0.15">
      <c r="A29" t="s">
        <v>27</v>
      </c>
      <c r="B29" t="s">
        <v>107</v>
      </c>
      <c r="C29" t="s">
        <v>144</v>
      </c>
    </row>
    <row r="30" spans="1:3" x14ac:dyDescent="0.15">
      <c r="A30" t="s">
        <v>28</v>
      </c>
      <c r="B30" t="s">
        <v>108</v>
      </c>
      <c r="C30" t="s">
        <v>141</v>
      </c>
    </row>
    <row r="31" spans="1:3" x14ac:dyDescent="0.15">
      <c r="A31" t="s">
        <v>29</v>
      </c>
      <c r="B31" t="s">
        <v>109</v>
      </c>
      <c r="C31" t="s">
        <v>145</v>
      </c>
    </row>
    <row r="32" spans="1:3" x14ac:dyDescent="0.15">
      <c r="A32" t="s">
        <v>30</v>
      </c>
      <c r="B32" t="s">
        <v>110</v>
      </c>
      <c r="C32" t="s">
        <v>136</v>
      </c>
    </row>
    <row r="33" spans="1:3" x14ac:dyDescent="0.15">
      <c r="A33" t="s">
        <v>31</v>
      </c>
      <c r="B33" t="s">
        <v>111</v>
      </c>
      <c r="C33" t="s">
        <v>144</v>
      </c>
    </row>
    <row r="34" spans="1:3" x14ac:dyDescent="0.15">
      <c r="A34" t="s">
        <v>32</v>
      </c>
      <c r="B34" t="s">
        <v>112</v>
      </c>
      <c r="C34" t="s">
        <v>145</v>
      </c>
    </row>
    <row r="35" spans="1:3" x14ac:dyDescent="0.15">
      <c r="A35" t="s">
        <v>33</v>
      </c>
      <c r="B35" t="s">
        <v>113</v>
      </c>
      <c r="C35" t="s">
        <v>136</v>
      </c>
    </row>
    <row r="36" spans="1:3" x14ac:dyDescent="0.15">
      <c r="A36" t="s">
        <v>34</v>
      </c>
      <c r="B36" t="s">
        <v>114</v>
      </c>
      <c r="C36" t="s">
        <v>139</v>
      </c>
    </row>
    <row r="37" spans="1:3" x14ac:dyDescent="0.15">
      <c r="A37" t="s">
        <v>35</v>
      </c>
      <c r="B37" t="s">
        <v>115</v>
      </c>
      <c r="C37" t="s">
        <v>136</v>
      </c>
    </row>
    <row r="38" spans="1:3" x14ac:dyDescent="0.15">
      <c r="A38" t="s">
        <v>36</v>
      </c>
      <c r="B38" t="s">
        <v>116</v>
      </c>
      <c r="C38" t="s">
        <v>145</v>
      </c>
    </row>
    <row r="39" spans="1:3" x14ac:dyDescent="0.15">
      <c r="A39" t="s">
        <v>37</v>
      </c>
      <c r="B39" t="s">
        <v>117</v>
      </c>
      <c r="C39" t="s">
        <v>145</v>
      </c>
    </row>
    <row r="40" spans="1:3" x14ac:dyDescent="0.15">
      <c r="A40" t="s">
        <v>38</v>
      </c>
      <c r="B40" t="s">
        <v>118</v>
      </c>
      <c r="C40" t="s">
        <v>146</v>
      </c>
    </row>
    <row r="41" spans="1:3" x14ac:dyDescent="0.15">
      <c r="A41" t="s">
        <v>39</v>
      </c>
      <c r="B41" t="s">
        <v>119</v>
      </c>
      <c r="C41" t="s">
        <v>146</v>
      </c>
    </row>
    <row r="42" spans="1:3" x14ac:dyDescent="0.15">
      <c r="A42" t="s">
        <v>40</v>
      </c>
      <c r="B42" t="s">
        <v>120</v>
      </c>
      <c r="C42" t="s">
        <v>145</v>
      </c>
    </row>
    <row r="43" spans="1:3" x14ac:dyDescent="0.15">
      <c r="A43" t="s">
        <v>41</v>
      </c>
      <c r="B43" t="s">
        <v>121</v>
      </c>
      <c r="C43" t="s">
        <v>145</v>
      </c>
    </row>
    <row r="44" spans="1:3" x14ac:dyDescent="0.15">
      <c r="A44" t="s">
        <v>42</v>
      </c>
      <c r="B44" t="s">
        <v>122</v>
      </c>
      <c r="C44" t="s">
        <v>136</v>
      </c>
    </row>
    <row r="45" spans="1:3" x14ac:dyDescent="0.15">
      <c r="A45" t="s">
        <v>43</v>
      </c>
      <c r="B45" t="s">
        <v>123</v>
      </c>
      <c r="C45" t="s">
        <v>136</v>
      </c>
    </row>
    <row r="46" spans="1:3" x14ac:dyDescent="0.15">
      <c r="A46" t="s">
        <v>44</v>
      </c>
      <c r="B46" t="s">
        <v>124</v>
      </c>
      <c r="C46" t="s">
        <v>136</v>
      </c>
    </row>
    <row r="47" spans="1:3" x14ac:dyDescent="0.15">
      <c r="A47" t="s">
        <v>45</v>
      </c>
      <c r="B47" t="s">
        <v>125</v>
      </c>
      <c r="C47" t="s">
        <v>136</v>
      </c>
    </row>
    <row r="48" spans="1:3" x14ac:dyDescent="0.15">
      <c r="A48" t="s">
        <v>46</v>
      </c>
      <c r="B48" t="s">
        <v>126</v>
      </c>
      <c r="C48" t="s">
        <v>136</v>
      </c>
    </row>
    <row r="49" spans="1:3" x14ac:dyDescent="0.15">
      <c r="A49" t="s">
        <v>47</v>
      </c>
      <c r="B49" t="s">
        <v>255</v>
      </c>
      <c r="C49" t="s">
        <v>139</v>
      </c>
    </row>
    <row r="50" spans="1:3" x14ac:dyDescent="0.15">
      <c r="A50" t="s">
        <v>48</v>
      </c>
      <c r="B50" t="s">
        <v>127</v>
      </c>
      <c r="C50" t="s">
        <v>136</v>
      </c>
    </row>
    <row r="51" spans="1:3" x14ac:dyDescent="0.15">
      <c r="A51" t="s">
        <v>49</v>
      </c>
      <c r="B51" t="s">
        <v>128</v>
      </c>
      <c r="C51" t="s">
        <v>146</v>
      </c>
    </row>
    <row r="52" spans="1:3" x14ac:dyDescent="0.15">
      <c r="A52" t="s">
        <v>50</v>
      </c>
      <c r="B52" t="s">
        <v>129</v>
      </c>
      <c r="C52" t="s">
        <v>141</v>
      </c>
    </row>
    <row r="53" spans="1:3" x14ac:dyDescent="0.15">
      <c r="A53" t="s">
        <v>51</v>
      </c>
      <c r="B53" t="s">
        <v>151</v>
      </c>
      <c r="C53" t="s">
        <v>141</v>
      </c>
    </row>
    <row r="54" spans="1:3" x14ac:dyDescent="0.15">
      <c r="A54" t="s">
        <v>52</v>
      </c>
      <c r="B54" t="s">
        <v>152</v>
      </c>
      <c r="C54" t="s">
        <v>141</v>
      </c>
    </row>
    <row r="55" spans="1:3" x14ac:dyDescent="0.15">
      <c r="A55" t="s">
        <v>53</v>
      </c>
      <c r="B55" t="s">
        <v>153</v>
      </c>
      <c r="C55" t="s">
        <v>141</v>
      </c>
    </row>
    <row r="56" spans="1:3" x14ac:dyDescent="0.15">
      <c r="A56" t="s">
        <v>54</v>
      </c>
      <c r="B56" t="s">
        <v>130</v>
      </c>
      <c r="C56" t="s">
        <v>141</v>
      </c>
    </row>
    <row r="57" spans="1:3" x14ac:dyDescent="0.15">
      <c r="A57" t="s">
        <v>55</v>
      </c>
      <c r="B57" t="s">
        <v>260</v>
      </c>
      <c r="C57" t="s">
        <v>86</v>
      </c>
    </row>
    <row r="58" spans="1:3" x14ac:dyDescent="0.15">
      <c r="A58" t="s">
        <v>56</v>
      </c>
      <c r="B58" t="s">
        <v>56</v>
      </c>
      <c r="C58" t="s">
        <v>146</v>
      </c>
    </row>
    <row r="59" spans="1:3" x14ac:dyDescent="0.15">
      <c r="A59" t="s">
        <v>57</v>
      </c>
      <c r="B59" t="s">
        <v>131</v>
      </c>
      <c r="C59" t="s">
        <v>144</v>
      </c>
    </row>
    <row r="60" spans="1:3" x14ac:dyDescent="0.15">
      <c r="A60" t="s">
        <v>58</v>
      </c>
      <c r="B60" t="s">
        <v>133</v>
      </c>
      <c r="C60" t="s">
        <v>137</v>
      </c>
    </row>
    <row r="61" spans="1:3" x14ac:dyDescent="0.15">
      <c r="A61" t="s">
        <v>59</v>
      </c>
      <c r="B61" t="s">
        <v>132</v>
      </c>
      <c r="C61" t="s">
        <v>136</v>
      </c>
    </row>
    <row r="62" spans="1:3" x14ac:dyDescent="0.15">
      <c r="A62" t="s">
        <v>60</v>
      </c>
      <c r="B62" t="s">
        <v>134</v>
      </c>
      <c r="C62" t="s">
        <v>143</v>
      </c>
    </row>
    <row r="63" spans="1:3" x14ac:dyDescent="0.15">
      <c r="A63" t="s">
        <v>61</v>
      </c>
      <c r="B63" t="s">
        <v>170</v>
      </c>
      <c r="C63" t="s">
        <v>146</v>
      </c>
    </row>
    <row r="64" spans="1:3" x14ac:dyDescent="0.15">
      <c r="A64" t="s">
        <v>62</v>
      </c>
      <c r="B64" t="s">
        <v>171</v>
      </c>
      <c r="C64" s="1" t="s">
        <v>145</v>
      </c>
    </row>
    <row r="65" spans="1:3" x14ac:dyDescent="0.15">
      <c r="A65" t="s">
        <v>63</v>
      </c>
      <c r="B65" t="s">
        <v>147</v>
      </c>
      <c r="C65" t="s">
        <v>146</v>
      </c>
    </row>
    <row r="66" spans="1:3" x14ac:dyDescent="0.15">
      <c r="A66" t="s">
        <v>64</v>
      </c>
      <c r="B66" t="s">
        <v>148</v>
      </c>
      <c r="C66" t="s">
        <v>137</v>
      </c>
    </row>
    <row r="67" spans="1:3" x14ac:dyDescent="0.15">
      <c r="A67" t="s">
        <v>65</v>
      </c>
      <c r="B67" t="s">
        <v>149</v>
      </c>
      <c r="C67" t="s">
        <v>138</v>
      </c>
    </row>
    <row r="68" spans="1:3" x14ac:dyDescent="0.15">
      <c r="A68" t="s">
        <v>66</v>
      </c>
      <c r="B68" t="s">
        <v>150</v>
      </c>
      <c r="C68" t="s">
        <v>135</v>
      </c>
    </row>
    <row r="69" spans="1:3" x14ac:dyDescent="0.15">
      <c r="A69" t="s">
        <v>67</v>
      </c>
      <c r="B69" t="s">
        <v>154</v>
      </c>
      <c r="C69" t="s">
        <v>141</v>
      </c>
    </row>
    <row r="70" spans="1:3" x14ac:dyDescent="0.15">
      <c r="A70" t="s">
        <v>68</v>
      </c>
      <c r="B70" t="s">
        <v>155</v>
      </c>
      <c r="C70" t="s">
        <v>141</v>
      </c>
    </row>
    <row r="71" spans="1:3" x14ac:dyDescent="0.15">
      <c r="A71" t="s">
        <v>69</v>
      </c>
      <c r="B71" t="s">
        <v>156</v>
      </c>
      <c r="C71" t="s">
        <v>141</v>
      </c>
    </row>
    <row r="72" spans="1:3" x14ac:dyDescent="0.15">
      <c r="A72" t="s">
        <v>70</v>
      </c>
      <c r="B72" t="s">
        <v>157</v>
      </c>
      <c r="C72" t="s">
        <v>138</v>
      </c>
    </row>
    <row r="73" spans="1:3" x14ac:dyDescent="0.15">
      <c r="A73" t="s">
        <v>71</v>
      </c>
      <c r="B73" t="s">
        <v>158</v>
      </c>
      <c r="C73" t="s">
        <v>138</v>
      </c>
    </row>
    <row r="74" spans="1:3" x14ac:dyDescent="0.15">
      <c r="A74" t="s">
        <v>72</v>
      </c>
      <c r="B74" t="s">
        <v>259</v>
      </c>
      <c r="C74" t="s">
        <v>136</v>
      </c>
    </row>
    <row r="75" spans="1:3" x14ac:dyDescent="0.15">
      <c r="A75" t="s">
        <v>73</v>
      </c>
      <c r="B75" t="s">
        <v>159</v>
      </c>
      <c r="C75" t="s">
        <v>138</v>
      </c>
    </row>
    <row r="76" spans="1:3" x14ac:dyDescent="0.15">
      <c r="A76" t="s">
        <v>74</v>
      </c>
      <c r="B76" t="s">
        <v>160</v>
      </c>
      <c r="C76" t="s">
        <v>140</v>
      </c>
    </row>
    <row r="77" spans="1:3" x14ac:dyDescent="0.15">
      <c r="A77" t="s">
        <v>75</v>
      </c>
      <c r="B77" t="s">
        <v>161</v>
      </c>
      <c r="C77" t="s">
        <v>140</v>
      </c>
    </row>
    <row r="78" spans="1:3" x14ac:dyDescent="0.15">
      <c r="A78" t="s">
        <v>76</v>
      </c>
      <c r="B78" t="s">
        <v>162</v>
      </c>
      <c r="C78" t="s">
        <v>140</v>
      </c>
    </row>
    <row r="79" spans="1:3" x14ac:dyDescent="0.15">
      <c r="A79" t="s">
        <v>77</v>
      </c>
      <c r="B79" t="s">
        <v>163</v>
      </c>
      <c r="C79" t="s">
        <v>145</v>
      </c>
    </row>
    <row r="80" spans="1:3" x14ac:dyDescent="0.15">
      <c r="A80" t="s">
        <v>78</v>
      </c>
      <c r="B80" t="s">
        <v>164</v>
      </c>
      <c r="C80" t="s">
        <v>146</v>
      </c>
    </row>
    <row r="81" spans="1:3" x14ac:dyDescent="0.15">
      <c r="A81" t="s">
        <v>177</v>
      </c>
      <c r="B81" t="s">
        <v>199</v>
      </c>
      <c r="C81" t="s">
        <v>136</v>
      </c>
    </row>
    <row r="82" spans="1:3" x14ac:dyDescent="0.15">
      <c r="A82" t="s">
        <v>178</v>
      </c>
      <c r="B82" t="s">
        <v>200</v>
      </c>
      <c r="C82" t="s">
        <v>145</v>
      </c>
    </row>
    <row r="83" spans="1:3" x14ac:dyDescent="0.15">
      <c r="A83" t="s">
        <v>179</v>
      </c>
      <c r="B83" t="s">
        <v>203</v>
      </c>
      <c r="C83" t="s">
        <v>145</v>
      </c>
    </row>
    <row r="84" spans="1:3" x14ac:dyDescent="0.15">
      <c r="A84" t="s">
        <v>180</v>
      </c>
      <c r="B84" t="s">
        <v>204</v>
      </c>
      <c r="C84" t="s">
        <v>141</v>
      </c>
    </row>
    <row r="85" spans="1:3" x14ac:dyDescent="0.15">
      <c r="A85" t="s">
        <v>181</v>
      </c>
      <c r="B85" t="s">
        <v>205</v>
      </c>
      <c r="C85" t="s">
        <v>207</v>
      </c>
    </row>
    <row r="86" spans="1:3" x14ac:dyDescent="0.15">
      <c r="A86" t="s">
        <v>182</v>
      </c>
      <c r="B86" t="s">
        <v>206</v>
      </c>
      <c r="C86" t="s">
        <v>141</v>
      </c>
    </row>
    <row r="87" spans="1:3" x14ac:dyDescent="0.15">
      <c r="A87" t="s">
        <v>183</v>
      </c>
      <c r="B87" t="s">
        <v>201</v>
      </c>
      <c r="C87" t="s">
        <v>202</v>
      </c>
    </row>
    <row r="88" spans="1:3" x14ac:dyDescent="0.15">
      <c r="A88" t="s">
        <v>184</v>
      </c>
      <c r="B88" t="s">
        <v>222</v>
      </c>
      <c r="C88" t="s">
        <v>207</v>
      </c>
    </row>
    <row r="89" spans="1:3" x14ac:dyDescent="0.15">
      <c r="A89" t="s">
        <v>185</v>
      </c>
      <c r="B89" t="s">
        <v>208</v>
      </c>
      <c r="C89" t="s">
        <v>139</v>
      </c>
    </row>
    <row r="90" spans="1:3" x14ac:dyDescent="0.15">
      <c r="A90" t="s">
        <v>186</v>
      </c>
      <c r="B90" t="s">
        <v>209</v>
      </c>
      <c r="C90" t="s">
        <v>144</v>
      </c>
    </row>
    <row r="91" spans="1:3" x14ac:dyDescent="0.15">
      <c r="A91" t="s">
        <v>187</v>
      </c>
      <c r="B91" t="s">
        <v>210</v>
      </c>
      <c r="C91" t="s">
        <v>146</v>
      </c>
    </row>
    <row r="92" spans="1:3" x14ac:dyDescent="0.15">
      <c r="A92" t="s">
        <v>188</v>
      </c>
      <c r="B92" t="s">
        <v>211</v>
      </c>
      <c r="C92" t="s">
        <v>146</v>
      </c>
    </row>
    <row r="93" spans="1:3" x14ac:dyDescent="0.15">
      <c r="A93" t="s">
        <v>189</v>
      </c>
      <c r="B93" t="s">
        <v>212</v>
      </c>
      <c r="C93" t="s">
        <v>146</v>
      </c>
    </row>
    <row r="94" spans="1:3" x14ac:dyDescent="0.15">
      <c r="A94" t="s">
        <v>190</v>
      </c>
      <c r="B94" t="s">
        <v>213</v>
      </c>
      <c r="C94" t="s">
        <v>146</v>
      </c>
    </row>
    <row r="95" spans="1:3" x14ac:dyDescent="0.15">
      <c r="A95" t="s">
        <v>191</v>
      </c>
      <c r="B95" t="s">
        <v>214</v>
      </c>
      <c r="C95" t="s">
        <v>139</v>
      </c>
    </row>
    <row r="96" spans="1:3" x14ac:dyDescent="0.15">
      <c r="A96" t="s">
        <v>192</v>
      </c>
      <c r="B96" t="s">
        <v>215</v>
      </c>
      <c r="C96" t="s">
        <v>144</v>
      </c>
    </row>
    <row r="97" spans="1:3" x14ac:dyDescent="0.15">
      <c r="A97" t="s">
        <v>193</v>
      </c>
      <c r="B97" t="s">
        <v>216</v>
      </c>
      <c r="C97" t="s">
        <v>145</v>
      </c>
    </row>
    <row r="98" spans="1:3" x14ac:dyDescent="0.15">
      <c r="A98" t="s">
        <v>194</v>
      </c>
      <c r="B98" t="s">
        <v>217</v>
      </c>
      <c r="C98" t="s">
        <v>145</v>
      </c>
    </row>
    <row r="99" spans="1:3" x14ac:dyDescent="0.15">
      <c r="A99" t="s">
        <v>195</v>
      </c>
      <c r="B99" t="s">
        <v>218</v>
      </c>
      <c r="C99" t="s">
        <v>145</v>
      </c>
    </row>
    <row r="100" spans="1:3" x14ac:dyDescent="0.15">
      <c r="A100" t="s">
        <v>196</v>
      </c>
      <c r="B100" t="s">
        <v>219</v>
      </c>
      <c r="C100" t="s">
        <v>141</v>
      </c>
    </row>
    <row r="101" spans="1:3" x14ac:dyDescent="0.15">
      <c r="A101" t="s">
        <v>197</v>
      </c>
      <c r="B101" t="s">
        <v>220</v>
      </c>
      <c r="C101" t="s">
        <v>141</v>
      </c>
    </row>
    <row r="102" spans="1:3" x14ac:dyDescent="0.15">
      <c r="A102" t="s">
        <v>198</v>
      </c>
      <c r="B102" t="s">
        <v>221</v>
      </c>
      <c r="C102" t="s">
        <v>144</v>
      </c>
    </row>
    <row r="103" spans="1:3" x14ac:dyDescent="0.15">
      <c r="A103" t="s">
        <v>223</v>
      </c>
      <c r="B103" t="s">
        <v>229</v>
      </c>
      <c r="C103" t="s">
        <v>146</v>
      </c>
    </row>
    <row r="104" spans="1:3" x14ac:dyDescent="0.15">
      <c r="A104" t="s">
        <v>224</v>
      </c>
      <c r="B104" t="s">
        <v>230</v>
      </c>
      <c r="C104" t="s">
        <v>144</v>
      </c>
    </row>
    <row r="105" spans="1:3" x14ac:dyDescent="0.15">
      <c r="A105" t="s">
        <v>225</v>
      </c>
      <c r="B105" t="s">
        <v>234</v>
      </c>
      <c r="C105" t="s">
        <v>146</v>
      </c>
    </row>
    <row r="106" spans="1:3" x14ac:dyDescent="0.15">
      <c r="A106" t="s">
        <v>226</v>
      </c>
      <c r="B106" t="s">
        <v>231</v>
      </c>
      <c r="C106" t="s">
        <v>145</v>
      </c>
    </row>
    <row r="107" spans="1:3" x14ac:dyDescent="0.15">
      <c r="A107" t="s">
        <v>227</v>
      </c>
      <c r="B107" t="s">
        <v>232</v>
      </c>
      <c r="C107" t="s">
        <v>145</v>
      </c>
    </row>
    <row r="108" spans="1:3" x14ac:dyDescent="0.15">
      <c r="A108" t="s">
        <v>228</v>
      </c>
      <c r="B108" t="s">
        <v>233</v>
      </c>
      <c r="C108" t="s">
        <v>145</v>
      </c>
    </row>
    <row r="109" spans="1:3" x14ac:dyDescent="0.15">
      <c r="A109" t="s">
        <v>235</v>
      </c>
      <c r="B109" t="s">
        <v>241</v>
      </c>
      <c r="C109" t="s">
        <v>136</v>
      </c>
    </row>
    <row r="110" spans="1:3" x14ac:dyDescent="0.15">
      <c r="A110" t="s">
        <v>236</v>
      </c>
      <c r="B110" t="s">
        <v>242</v>
      </c>
      <c r="C110" t="s">
        <v>207</v>
      </c>
    </row>
    <row r="111" spans="1:3" x14ac:dyDescent="0.15">
      <c r="A111" t="s">
        <v>237</v>
      </c>
      <c r="B111" t="s">
        <v>243</v>
      </c>
      <c r="C111" t="s">
        <v>136</v>
      </c>
    </row>
    <row r="112" spans="1:3" x14ac:dyDescent="0.15">
      <c r="A112" t="s">
        <v>238</v>
      </c>
      <c r="B112" t="s">
        <v>261</v>
      </c>
      <c r="C112" t="s">
        <v>144</v>
      </c>
    </row>
    <row r="113" spans="1:3" x14ac:dyDescent="0.15">
      <c r="A113" t="s">
        <v>239</v>
      </c>
      <c r="B113" t="s">
        <v>244</v>
      </c>
      <c r="C113" t="s">
        <v>136</v>
      </c>
    </row>
    <row r="114" spans="1:3" x14ac:dyDescent="0.15">
      <c r="A114" t="s">
        <v>240</v>
      </c>
      <c r="B114" t="s">
        <v>245</v>
      </c>
      <c r="C114" t="s">
        <v>143</v>
      </c>
    </row>
    <row r="115" spans="1:3" x14ac:dyDescent="0.15">
      <c r="A115" t="s">
        <v>264</v>
      </c>
      <c r="B115" t="s">
        <v>131</v>
      </c>
      <c r="C115" t="s">
        <v>144</v>
      </c>
    </row>
    <row r="116" spans="1:3" x14ac:dyDescent="0.15">
      <c r="A116" t="s">
        <v>262</v>
      </c>
      <c r="B116" t="s">
        <v>109</v>
      </c>
      <c r="C116" t="s">
        <v>145</v>
      </c>
    </row>
    <row r="117" spans="1:3" x14ac:dyDescent="0.15">
      <c r="A117" t="s">
        <v>263</v>
      </c>
      <c r="B117" t="s">
        <v>117</v>
      </c>
      <c r="C117" t="s">
        <v>145</v>
      </c>
    </row>
    <row r="118" spans="1:3" x14ac:dyDescent="0.15">
      <c r="A118" t="s">
        <v>265</v>
      </c>
      <c r="B118" t="s">
        <v>271</v>
      </c>
      <c r="C118" t="s">
        <v>143</v>
      </c>
    </row>
    <row r="119" spans="1:3" x14ac:dyDescent="0.15">
      <c r="A119" t="s">
        <v>266</v>
      </c>
      <c r="B119" t="s">
        <v>269</v>
      </c>
      <c r="C119" t="s">
        <v>270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5</vt:i4>
      </vt:variant>
    </vt:vector>
  </HeadingPairs>
  <TitlesOfParts>
    <vt:vector size="15" baseType="lpstr">
      <vt:lpstr>出境</vt:lpstr>
      <vt:lpstr>出境检验不合格</vt:lpstr>
      <vt:lpstr>入境</vt:lpstr>
      <vt:lpstr>入境检验不合格</vt:lpstr>
      <vt:lpstr>出境签证</vt:lpstr>
      <vt:lpstr>入境疫情</vt:lpstr>
      <vt:lpstr>集装箱</vt:lpstr>
      <vt:lpstr>出口通关</vt:lpstr>
      <vt:lpstr>字段对应表</vt:lpstr>
      <vt:lpstr>计算转换</vt:lpstr>
      <vt:lpstr>出境!出境list</vt:lpstr>
      <vt:lpstr>出口通关!出境list</vt:lpstr>
      <vt:lpstr>出境检验不合格!出境检验不合格list</vt:lpstr>
      <vt:lpstr>入境!入境list</vt:lpstr>
      <vt:lpstr>入境检验不合格!入境检验不合格list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2015-06-02T08:42:42Z</dcterms:modified>
</cp:coreProperties>
</file>