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rgi\Downloads\"/>
    </mc:Choice>
  </mc:AlternateContent>
  <xr:revisionPtr revIDLastSave="0" documentId="13_ncr:1_{A079ACD5-9605-4D30-A865-4AA922D546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e" sheetId="1" r:id="rId1"/>
  </sheets>
  <calcPr calcId="181029"/>
</workbook>
</file>

<file path=xl/calcChain.xml><?xml version="1.0" encoding="utf-8"?>
<calcChain xmlns="http://schemas.openxmlformats.org/spreadsheetml/2006/main">
  <c r="B15" i="1" l="1"/>
  <c r="B17" i="1" s="1"/>
  <c r="E13" i="1"/>
  <c r="B13" i="1"/>
  <c r="B14" i="1" s="1"/>
  <c r="C14" i="1" s="1"/>
  <c r="E11" i="1"/>
  <c r="B11" i="1"/>
  <c r="B12" i="1" s="1"/>
  <c r="C12" i="1" s="1"/>
  <c r="B10" i="1"/>
  <c r="C10" i="1" s="1"/>
  <c r="K11" i="1" s="1"/>
  <c r="K13" i="1" s="1"/>
  <c r="K15" i="1" s="1"/>
  <c r="E9" i="1"/>
  <c r="N9" i="1" s="1"/>
  <c r="C9" i="1"/>
  <c r="B19" i="1" l="1"/>
  <c r="B18" i="1"/>
  <c r="C18" i="1" s="1"/>
  <c r="E17" i="1"/>
  <c r="C17" i="1"/>
  <c r="H9" i="1"/>
  <c r="D11" i="1"/>
  <c r="L11" i="1"/>
  <c r="C15" i="1"/>
  <c r="C13" i="1"/>
  <c r="F9" i="1"/>
  <c r="C11" i="1"/>
  <c r="G11" i="1" s="1"/>
  <c r="L13" i="1"/>
  <c r="E15" i="1"/>
  <c r="J9" i="1"/>
  <c r="B16" i="1"/>
  <c r="C16" i="1" s="1"/>
  <c r="K17" i="1" s="1"/>
  <c r="K19" i="1" s="1"/>
  <c r="L9" i="1"/>
  <c r="L17" i="1" l="1"/>
  <c r="C19" i="1"/>
  <c r="B21" i="1"/>
  <c r="B20" i="1"/>
  <c r="C20" i="1" s="1"/>
  <c r="K21" i="1" s="1"/>
  <c r="E19" i="1"/>
  <c r="I11" i="1"/>
  <c r="L15" i="1"/>
  <c r="F11" i="1"/>
  <c r="D13" i="1"/>
  <c r="G13" i="1"/>
  <c r="H11" i="1"/>
  <c r="M11" i="1"/>
  <c r="L19" i="1" l="1"/>
  <c r="H13" i="1"/>
  <c r="G15" i="1"/>
  <c r="C21" i="1"/>
  <c r="B23" i="1"/>
  <c r="B22" i="1"/>
  <c r="C22" i="1" s="1"/>
  <c r="K23" i="1" s="1"/>
  <c r="E21" i="1"/>
  <c r="J11" i="1"/>
  <c r="I13" i="1"/>
  <c r="F13" i="1"/>
  <c r="D15" i="1"/>
  <c r="M13" i="1"/>
  <c r="N11" i="1"/>
  <c r="F15" i="1" l="1"/>
  <c r="D17" i="1"/>
  <c r="H15" i="1"/>
  <c r="G17" i="1"/>
  <c r="I15" i="1"/>
  <c r="J13" i="1"/>
  <c r="E23" i="1"/>
  <c r="C23" i="1"/>
  <c r="B25" i="1"/>
  <c r="B24" i="1" s="1"/>
  <c r="C24" i="1" s="1"/>
  <c r="K25" i="1" s="1"/>
  <c r="M15" i="1"/>
  <c r="N13" i="1"/>
  <c r="L21" i="1"/>
  <c r="H17" i="1" l="1"/>
  <c r="G19" i="1"/>
  <c r="M17" i="1"/>
  <c r="N15" i="1"/>
  <c r="F17" i="1"/>
  <c r="D19" i="1"/>
  <c r="E25" i="1"/>
  <c r="C25" i="1"/>
  <c r="L23" i="1"/>
  <c r="I17" i="1"/>
  <c r="J15" i="1"/>
  <c r="L25" i="1" l="1"/>
  <c r="D21" i="1"/>
  <c r="F19" i="1"/>
  <c r="J17" i="1"/>
  <c r="I19" i="1"/>
  <c r="M19" i="1"/>
  <c r="N17" i="1"/>
  <c r="H19" i="1"/>
  <c r="G21" i="1"/>
  <c r="J19" i="1" l="1"/>
  <c r="I21" i="1"/>
  <c r="D23" i="1"/>
  <c r="F21" i="1"/>
  <c r="M21" i="1"/>
  <c r="N19" i="1"/>
  <c r="H21" i="1"/>
  <c r="G23" i="1"/>
  <c r="H23" i="1" l="1"/>
  <c r="G25" i="1"/>
  <c r="H25" i="1" s="1"/>
  <c r="M23" i="1"/>
  <c r="N21" i="1"/>
  <c r="D25" i="1"/>
  <c r="F25" i="1" s="1"/>
  <c r="F23" i="1"/>
  <c r="J21" i="1"/>
  <c r="I23" i="1"/>
  <c r="J23" i="1" l="1"/>
  <c r="I25" i="1"/>
  <c r="J25" i="1" s="1"/>
  <c r="M25" i="1"/>
  <c r="N25" i="1" s="1"/>
  <c r="N23" i="1"/>
</calcChain>
</file>

<file path=xl/sharedStrings.xml><?xml version="1.0" encoding="utf-8"?>
<sst xmlns="http://schemas.openxmlformats.org/spreadsheetml/2006/main" count="19" uniqueCount="19">
  <si>
    <t>Parámetros</t>
  </si>
  <si>
    <t>dt = h</t>
  </si>
  <si>
    <t>Ecuación</t>
  </si>
  <si>
    <t>dy/dt = -2x^3 +12x^2-20x +8,5</t>
  </si>
  <si>
    <t>Solución exacta</t>
  </si>
  <si>
    <t>-0,5x^4 +4x^3 - 10x^2 +8,5x +1</t>
  </si>
  <si>
    <t>x</t>
  </si>
  <si>
    <t>dy/dt</t>
  </si>
  <si>
    <t>yeuler_exp</t>
  </si>
  <si>
    <t>yexacta</t>
  </si>
  <si>
    <t>error euler_exp</t>
  </si>
  <si>
    <t>yeuler_simp</t>
  </si>
  <si>
    <t>error euler_simp</t>
  </si>
  <si>
    <t>yheun</t>
  </si>
  <si>
    <t>error heun</t>
  </si>
  <si>
    <t>yrk2</t>
  </si>
  <si>
    <t>error rk2</t>
  </si>
  <si>
    <t>yrk4</t>
  </si>
  <si>
    <t>error rk4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</si>
</sst>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ES" b="0">
                <a:solidFill>
                  <a:srgbClr val="757575"/>
                </a:solidFill>
                <a:latin typeface="+mn-lt"/>
              </a:rPr>
              <a:t>Gráfica comparativa de errores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Clase!$J$8</c:f>
              <c:strCache>
                <c:ptCount val="1"/>
                <c:pt idx="0">
                  <c:v>error heun</c:v>
                </c:pt>
              </c:strCache>
            </c:strRef>
          </c:tx>
          <c:spPr>
            <a:ln cmpd="sng">
              <a:solidFill>
                <a:srgbClr val="4285F4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Clase!$J$9:$J$25</c:f>
              <c:numCache>
                <c:formatCode>#,##0.00</c:formatCode>
                <c:ptCount val="17"/>
                <c:pt idx="0">
                  <c:v>0</c:v>
                </c:pt>
                <c:pt idx="2">
                  <c:v>0.21875</c:v>
                </c:pt>
                <c:pt idx="4">
                  <c:v>0.375</c:v>
                </c:pt>
                <c:pt idx="6">
                  <c:v>0.46875</c:v>
                </c:pt>
                <c:pt idx="8">
                  <c:v>0.5</c:v>
                </c:pt>
                <c:pt idx="10">
                  <c:v>0.46875</c:v>
                </c:pt>
                <c:pt idx="12">
                  <c:v>0.375</c:v>
                </c:pt>
                <c:pt idx="14">
                  <c:v>0.21875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9B-4E2C-80C3-B2937F9469D9}"/>
            </c:ext>
          </c:extLst>
        </c:ser>
        <c:ser>
          <c:idx val="1"/>
          <c:order val="1"/>
          <c:tx>
            <c:strRef>
              <c:f>Clase!$L$8</c:f>
              <c:strCache>
                <c:ptCount val="1"/>
                <c:pt idx="0">
                  <c:v>error rk2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Clase!$L$9:$L$25</c:f>
              <c:numCache>
                <c:formatCode>#,##0.00</c:formatCode>
                <c:ptCount val="17"/>
                <c:pt idx="0">
                  <c:v>0</c:v>
                </c:pt>
                <c:pt idx="2">
                  <c:v>0.109375</c:v>
                </c:pt>
                <c:pt idx="4">
                  <c:v>0.1875</c:v>
                </c:pt>
                <c:pt idx="6">
                  <c:v>0.234375</c:v>
                </c:pt>
                <c:pt idx="8">
                  <c:v>0.25</c:v>
                </c:pt>
                <c:pt idx="10">
                  <c:v>0.234375</c:v>
                </c:pt>
                <c:pt idx="12">
                  <c:v>0.1875</c:v>
                </c:pt>
                <c:pt idx="14">
                  <c:v>0.109375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9B-4E2C-80C3-B2937F9469D9}"/>
            </c:ext>
          </c:extLst>
        </c:ser>
        <c:ser>
          <c:idx val="2"/>
          <c:order val="2"/>
          <c:tx>
            <c:strRef>
              <c:f>Clase!$F$8</c:f>
              <c:strCache>
                <c:ptCount val="1"/>
                <c:pt idx="0">
                  <c:v>error euler_exp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Clase!$F$9:$F$25</c:f>
              <c:numCache>
                <c:formatCode>#,##0.00</c:formatCode>
                <c:ptCount val="17"/>
                <c:pt idx="0">
                  <c:v>0</c:v>
                </c:pt>
                <c:pt idx="2">
                  <c:v>2.03125</c:v>
                </c:pt>
                <c:pt idx="4">
                  <c:v>2.875</c:v>
                </c:pt>
                <c:pt idx="6">
                  <c:v>2.90625</c:v>
                </c:pt>
                <c:pt idx="8">
                  <c:v>2.5</c:v>
                </c:pt>
                <c:pt idx="10">
                  <c:v>2.03125</c:v>
                </c:pt>
                <c:pt idx="12">
                  <c:v>1.875</c:v>
                </c:pt>
                <c:pt idx="14">
                  <c:v>2.40625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9B-4E2C-80C3-B2937F9469D9}"/>
            </c:ext>
          </c:extLst>
        </c:ser>
        <c:ser>
          <c:idx val="3"/>
          <c:order val="3"/>
          <c:tx>
            <c:strRef>
              <c:f>Clase!$N$8</c:f>
              <c:strCache>
                <c:ptCount val="1"/>
                <c:pt idx="0">
                  <c:v>error rk4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Clase!$N$9:$N$25</c:f>
              <c:numCache>
                <c:formatCode>#,##0.00</c:formatCode>
                <c:ptCount val="17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9B-4E2C-80C3-B2937F9469D9}"/>
            </c:ext>
          </c:extLst>
        </c:ser>
        <c:ser>
          <c:idx val="4"/>
          <c:order val="4"/>
          <c:tx>
            <c:strRef>
              <c:f>Clase!$H$8</c:f>
              <c:strCache>
                <c:ptCount val="1"/>
                <c:pt idx="0">
                  <c:v>error euler_simp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val>
            <c:numRef>
              <c:f>Clase!$H$9:$H$25</c:f>
              <c:numCache>
                <c:formatCode>#,##0.00</c:formatCode>
                <c:ptCount val="17"/>
                <c:pt idx="0">
                  <c:v>0</c:v>
                </c:pt>
                <c:pt idx="2">
                  <c:v>1.59375</c:v>
                </c:pt>
                <c:pt idx="4">
                  <c:v>2.125</c:v>
                </c:pt>
                <c:pt idx="6">
                  <c:v>1.96875</c:v>
                </c:pt>
                <c:pt idx="8">
                  <c:v>1.5</c:v>
                </c:pt>
                <c:pt idx="10">
                  <c:v>1.09375</c:v>
                </c:pt>
                <c:pt idx="12">
                  <c:v>1.125</c:v>
                </c:pt>
                <c:pt idx="14">
                  <c:v>1.96875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9B-4E2C-80C3-B2937F946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067585"/>
        <c:axId val="1192053888"/>
      </c:lineChart>
      <c:catAx>
        <c:axId val="1150675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1C4587"/>
                </a:solidFill>
                <a:latin typeface="+mn-lt"/>
              </a:defRPr>
            </a:pPr>
            <a:endParaRPr lang="es-ES"/>
          </a:p>
        </c:txPr>
        <c:crossAx val="1192053888"/>
        <c:crosses val="autoZero"/>
        <c:auto val="1"/>
        <c:lblAlgn val="ctr"/>
        <c:lblOffset val="100"/>
        <c:noMultiLvlLbl val="1"/>
      </c:catAx>
      <c:valAx>
        <c:axId val="1192053888"/>
        <c:scaling>
          <c:orientation val="minMax"/>
          <c:max val="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ES"/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S"/>
          </a:p>
        </c:txPr>
        <c:crossAx val="11506758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1" i="0">
              <a:solidFill>
                <a:srgbClr val="1A1A1A"/>
              </a:solidFill>
              <a:latin typeface="+mn-lt"/>
            </a:defRPr>
          </a:pPr>
          <a:endParaRPr lang="es-E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523875</xdr:colOff>
      <xdr:row>7</xdr:row>
      <xdr:rowOff>180975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N25"/>
  <sheetViews>
    <sheetView tabSelected="1" topLeftCell="G1" workbookViewId="0">
      <selection activeCell="H5" sqref="H5"/>
    </sheetView>
  </sheetViews>
  <sheetFormatPr defaultColWidth="12.6640625" defaultRowHeight="15.75" customHeight="1" x14ac:dyDescent="0.25"/>
  <cols>
    <col min="6" max="6" width="16.109375" customWidth="1"/>
    <col min="8" max="8" width="15.88671875" customWidth="1"/>
  </cols>
  <sheetData>
    <row r="2" spans="1:14" x14ac:dyDescent="0.25">
      <c r="K2" s="5"/>
      <c r="L2" s="6"/>
      <c r="M2" s="6"/>
      <c r="N2" s="6"/>
    </row>
    <row r="3" spans="1:14" x14ac:dyDescent="0.25">
      <c r="A3" s="2" t="s">
        <v>0</v>
      </c>
      <c r="B3" s="2" t="s">
        <v>1</v>
      </c>
      <c r="C3" s="2">
        <v>0.5</v>
      </c>
      <c r="D3" s="3"/>
      <c r="E3" s="2"/>
      <c r="K3" s="4"/>
      <c r="N3" s="4"/>
    </row>
    <row r="4" spans="1:14" x14ac:dyDescent="0.25">
      <c r="A4" s="2" t="s">
        <v>2</v>
      </c>
      <c r="B4" s="7" t="s">
        <v>3</v>
      </c>
      <c r="C4" s="6"/>
      <c r="D4" s="6"/>
      <c r="E4" s="3"/>
      <c r="K4" s="4"/>
      <c r="N4" s="4"/>
    </row>
    <row r="5" spans="1:14" x14ac:dyDescent="0.25">
      <c r="A5" s="2" t="s">
        <v>4</v>
      </c>
      <c r="B5" s="7" t="s">
        <v>5</v>
      </c>
      <c r="C5" s="6"/>
      <c r="D5" s="6"/>
      <c r="E5" s="3"/>
      <c r="K5" s="4"/>
      <c r="L5" s="4"/>
    </row>
    <row r="6" spans="1:14" x14ac:dyDescent="0.25">
      <c r="A6" s="3"/>
      <c r="B6" s="3"/>
      <c r="C6" s="3"/>
      <c r="D6" s="3"/>
      <c r="E6" s="3"/>
    </row>
    <row r="7" spans="1:14" x14ac:dyDescent="0.25">
      <c r="A7" s="3"/>
      <c r="B7" s="3"/>
      <c r="C7" s="3"/>
      <c r="D7" s="3"/>
      <c r="E7" s="3"/>
    </row>
    <row r="8" spans="1:14" x14ac:dyDescent="0.25">
      <c r="A8" s="3"/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</row>
    <row r="9" spans="1:14" x14ac:dyDescent="0.25">
      <c r="A9" s="3"/>
      <c r="B9" s="2">
        <v>0</v>
      </c>
      <c r="C9" s="3">
        <f t="shared" ref="C9:C25" si="0">-2*B9^3+12*B9^2-20*B9+8.5</f>
        <v>8.5</v>
      </c>
      <c r="D9" s="2">
        <v>1</v>
      </c>
      <c r="E9" s="3">
        <f>-0.5*B9^4+4*B9^3-10*B9^2+8.5*B9+1</f>
        <v>1</v>
      </c>
      <c r="F9" s="3">
        <f>ABS(D9-E9)</f>
        <v>0</v>
      </c>
      <c r="G9" s="2">
        <v>1</v>
      </c>
      <c r="H9" s="2">
        <f>ABS(G9-E9)</f>
        <v>0</v>
      </c>
      <c r="I9" s="2">
        <v>1</v>
      </c>
      <c r="J9" s="3">
        <f>ABS(I9-E9)</f>
        <v>0</v>
      </c>
      <c r="K9" s="2">
        <v>1</v>
      </c>
      <c r="L9" s="3">
        <f>ABS(E9-K9)</f>
        <v>0</v>
      </c>
      <c r="M9" s="2">
        <v>1</v>
      </c>
      <c r="N9" s="3">
        <f>ABS(E9-M9)</f>
        <v>0</v>
      </c>
    </row>
    <row r="10" spans="1:14" x14ac:dyDescent="0.25">
      <c r="A10" s="3"/>
      <c r="B10" s="3">
        <f>(B9+B11)/2</f>
        <v>0.25</v>
      </c>
      <c r="C10" s="3">
        <f t="shared" si="0"/>
        <v>4.21875</v>
      </c>
      <c r="D10" s="3"/>
      <c r="E10" s="3"/>
      <c r="F10" s="3"/>
      <c r="G10" s="3"/>
      <c r="H10" s="2"/>
      <c r="I10" s="3"/>
      <c r="J10" s="3"/>
      <c r="K10" s="3"/>
      <c r="L10" s="3"/>
      <c r="M10" s="3"/>
      <c r="N10" s="3"/>
    </row>
    <row r="11" spans="1:14" x14ac:dyDescent="0.25">
      <c r="A11" s="3"/>
      <c r="B11" s="3">
        <f>B9+$C$3</f>
        <v>0.5</v>
      </c>
      <c r="C11" s="3">
        <f t="shared" si="0"/>
        <v>1.25</v>
      </c>
      <c r="D11" s="3">
        <f>D9+C9*$C$3</f>
        <v>5.25</v>
      </c>
      <c r="E11" s="3">
        <f>-0.5*B11^4+4*B11^3-10*B11^2+8.5*B11+1</f>
        <v>3.21875</v>
      </c>
      <c r="F11" s="3">
        <f>ABS(D11-E11)</f>
        <v>2.03125</v>
      </c>
      <c r="G11" s="3">
        <f>G9+C11*$C$3</f>
        <v>1.625</v>
      </c>
      <c r="H11" s="2">
        <f>ABS(G11-E11)</f>
        <v>1.59375</v>
      </c>
      <c r="I11" s="3">
        <f>I9+((C9+C11)/2)*$C$3</f>
        <v>3.4375</v>
      </c>
      <c r="J11" s="3">
        <f>ABS(I11-E11)</f>
        <v>0.21875</v>
      </c>
      <c r="K11" s="3">
        <f>K9+C10*$C$3</f>
        <v>3.109375</v>
      </c>
      <c r="L11" s="3">
        <f>ABS(E11-K11)</f>
        <v>0.109375</v>
      </c>
      <c r="M11" s="3">
        <f>M9+(C9+4*C10+C11)/6*$C$3</f>
        <v>3.21875</v>
      </c>
      <c r="N11" s="3">
        <f>ABS(E11-M11)</f>
        <v>0</v>
      </c>
    </row>
    <row r="12" spans="1:14" x14ac:dyDescent="0.25">
      <c r="A12" s="3"/>
      <c r="B12" s="3">
        <f>(B11+B13)/2</f>
        <v>0.75</v>
      </c>
      <c r="C12" s="3">
        <f t="shared" si="0"/>
        <v>-0.59375</v>
      </c>
      <c r="D12" s="3"/>
      <c r="E12" s="3"/>
      <c r="F12" s="3"/>
      <c r="G12" s="3"/>
      <c r="H12" s="2"/>
      <c r="I12" s="3"/>
      <c r="J12" s="3"/>
      <c r="K12" s="3"/>
      <c r="L12" s="3"/>
      <c r="M12" s="3"/>
      <c r="N12" s="3"/>
    </row>
    <row r="13" spans="1:14" x14ac:dyDescent="0.25">
      <c r="A13" s="3"/>
      <c r="B13" s="3">
        <f>B11+$C$3</f>
        <v>1</v>
      </c>
      <c r="C13" s="3">
        <f t="shared" si="0"/>
        <v>-1.5</v>
      </c>
      <c r="D13" s="3">
        <f>D11+C11*$C$3</f>
        <v>5.875</v>
      </c>
      <c r="E13" s="3">
        <f>-0.5*B13^4+4*B13^3-10*B13^2+8.5*B13+1</f>
        <v>3</v>
      </c>
      <c r="F13" s="3">
        <f>ABS(D13-E13)</f>
        <v>2.875</v>
      </c>
      <c r="G13" s="3">
        <f>G11+C13*$C$3</f>
        <v>0.875</v>
      </c>
      <c r="H13" s="2">
        <f>ABS(G13-E13)</f>
        <v>2.125</v>
      </c>
      <c r="I13" s="3">
        <f>I11+((C11+C13)/2)*$C$3</f>
        <v>3.375</v>
      </c>
      <c r="J13" s="3">
        <f>ABS(I13-E13)</f>
        <v>0.375</v>
      </c>
      <c r="K13" s="3">
        <f>K11+C12*$C$3</f>
        <v>2.8125</v>
      </c>
      <c r="L13" s="3">
        <f>ABS(E13-K13)</f>
        <v>0.1875</v>
      </c>
      <c r="M13" s="3">
        <f>M11+(C11+4*C12+C13)/6*$C$3</f>
        <v>3</v>
      </c>
      <c r="N13" s="3">
        <f>ABS(E13-M13)</f>
        <v>0</v>
      </c>
    </row>
    <row r="14" spans="1:14" x14ac:dyDescent="0.25">
      <c r="A14" s="3"/>
      <c r="B14" s="3">
        <f>(B13+B15)/2</f>
        <v>1.25</v>
      </c>
      <c r="C14" s="3">
        <f t="shared" si="0"/>
        <v>-1.65625</v>
      </c>
      <c r="D14" s="3"/>
      <c r="E14" s="3"/>
      <c r="F14" s="3"/>
      <c r="G14" s="3"/>
      <c r="H14" s="2"/>
      <c r="I14" s="3"/>
      <c r="J14" s="3"/>
      <c r="K14" s="3"/>
      <c r="L14" s="3"/>
      <c r="M14" s="3"/>
      <c r="N14" s="3"/>
    </row>
    <row r="15" spans="1:14" x14ac:dyDescent="0.25">
      <c r="A15" s="3"/>
      <c r="B15" s="3">
        <f>B13+$C$3</f>
        <v>1.5</v>
      </c>
      <c r="C15" s="3">
        <f t="shared" si="0"/>
        <v>-1.25</v>
      </c>
      <c r="D15" s="3">
        <f>D13+C13*$C$3</f>
        <v>5.125</v>
      </c>
      <c r="E15" s="3">
        <f>-0.5*B15^4+4*B15^3-10*B15^2+8.5*B15+1</f>
        <v>2.21875</v>
      </c>
      <c r="F15" s="3">
        <f>ABS(D15-E15)</f>
        <v>2.90625</v>
      </c>
      <c r="G15" s="3">
        <f>G13+C15*$C$3</f>
        <v>0.25</v>
      </c>
      <c r="H15" s="2">
        <f>ABS(G15-E15)</f>
        <v>1.96875</v>
      </c>
      <c r="I15" s="3">
        <f>I13+((C13+C15)/2)*$C$3</f>
        <v>2.6875</v>
      </c>
      <c r="J15" s="3">
        <f>ABS(I15-E15)</f>
        <v>0.46875</v>
      </c>
      <c r="K15" s="3">
        <f>K13+C14*$C$3</f>
        <v>1.984375</v>
      </c>
      <c r="L15" s="3">
        <f>ABS(E15-K15)</f>
        <v>0.234375</v>
      </c>
      <c r="M15" s="3">
        <f>M13+(C13+4*C14+C15)/6*$C$3</f>
        <v>2.21875</v>
      </c>
      <c r="N15" s="3">
        <f>ABS(E15-M15)</f>
        <v>0</v>
      </c>
    </row>
    <row r="16" spans="1:14" x14ac:dyDescent="0.25">
      <c r="A16" s="3"/>
      <c r="B16" s="3">
        <f>(B15+B17)/2</f>
        <v>1.75</v>
      </c>
      <c r="C16" s="3">
        <f t="shared" si="0"/>
        <v>-0.46875</v>
      </c>
      <c r="D16" s="3"/>
      <c r="E16" s="3"/>
      <c r="F16" s="3"/>
      <c r="G16" s="3"/>
      <c r="H16" s="2"/>
      <c r="I16" s="3"/>
      <c r="J16" s="3"/>
      <c r="K16" s="3"/>
      <c r="L16" s="3"/>
      <c r="M16" s="3"/>
      <c r="N16" s="3"/>
    </row>
    <row r="17" spans="1:14" x14ac:dyDescent="0.25">
      <c r="A17" s="3"/>
      <c r="B17" s="3">
        <f>B15+$C$3</f>
        <v>2</v>
      </c>
      <c r="C17" s="3">
        <f t="shared" si="0"/>
        <v>0.5</v>
      </c>
      <c r="D17" s="3">
        <f>D15+C15*$C$3</f>
        <v>4.5</v>
      </c>
      <c r="E17" s="3">
        <f>-0.5*B17^4+4*B17^3-10*B17^2+8.5*B17+1</f>
        <v>2</v>
      </c>
      <c r="F17" s="3">
        <f>ABS(D17-E17)</f>
        <v>2.5</v>
      </c>
      <c r="G17" s="3">
        <f>G15+C17*$C$3</f>
        <v>0.5</v>
      </c>
      <c r="H17" s="2">
        <f>ABS(G17-E17)</f>
        <v>1.5</v>
      </c>
      <c r="I17" s="3">
        <f>I15+((C15+C17)/2)*$C$3</f>
        <v>2.5</v>
      </c>
      <c r="J17" s="3">
        <f>ABS(I17-E17)</f>
        <v>0.5</v>
      </c>
      <c r="K17" s="3">
        <f>K15+C16*$C$3</f>
        <v>1.75</v>
      </c>
      <c r="L17" s="3">
        <f>ABS(E17-K17)</f>
        <v>0.25</v>
      </c>
      <c r="M17" s="3">
        <f>M15+(C15+4*C16+C17)/6*$C$3</f>
        <v>2</v>
      </c>
      <c r="N17" s="3">
        <f>ABS(E17-M17)</f>
        <v>0</v>
      </c>
    </row>
    <row r="18" spans="1:14" x14ac:dyDescent="0.25">
      <c r="A18" s="3"/>
      <c r="B18" s="3">
        <f>(B17+B19)/2</f>
        <v>2.25</v>
      </c>
      <c r="C18" s="3">
        <f t="shared" si="0"/>
        <v>1.46875</v>
      </c>
      <c r="D18" s="3"/>
      <c r="E18" s="3"/>
      <c r="F18" s="3"/>
      <c r="G18" s="3"/>
      <c r="H18" s="2"/>
      <c r="I18" s="3"/>
      <c r="J18" s="3"/>
      <c r="K18" s="3"/>
      <c r="L18" s="3"/>
      <c r="M18" s="3"/>
      <c r="N18" s="3"/>
    </row>
    <row r="19" spans="1:14" x14ac:dyDescent="0.25">
      <c r="A19" s="3"/>
      <c r="B19" s="3">
        <f>B17+$C$3</f>
        <v>2.5</v>
      </c>
      <c r="C19" s="3">
        <f t="shared" si="0"/>
        <v>2.25</v>
      </c>
      <c r="D19" s="3">
        <f>D17+C17*$C$3</f>
        <v>4.75</v>
      </c>
      <c r="E19" s="3">
        <f>-0.5*B19^4+4*B19^3-10*B19^2+8.5*B19+1</f>
        <v>2.71875</v>
      </c>
      <c r="F19" s="3">
        <f>ABS(D19-E19)</f>
        <v>2.03125</v>
      </c>
      <c r="G19" s="3">
        <f>G17+C19*$C$3</f>
        <v>1.625</v>
      </c>
      <c r="H19" s="2">
        <f>ABS(G19-E19)</f>
        <v>1.09375</v>
      </c>
      <c r="I19" s="3">
        <f>I17+((C17+C19)/2)*$C$3</f>
        <v>3.1875</v>
      </c>
      <c r="J19" s="3">
        <f>ABS(I19-E19)</f>
        <v>0.46875</v>
      </c>
      <c r="K19" s="3">
        <f>K17+C18*$C$3</f>
        <v>2.484375</v>
      </c>
      <c r="L19" s="3">
        <f>ABS(E19-K19)</f>
        <v>0.234375</v>
      </c>
      <c r="M19" s="3">
        <f>M17+(C17+4*C18+C19)/6*$C$3</f>
        <v>2.71875</v>
      </c>
      <c r="N19" s="3">
        <f>ABS(E19-M19)</f>
        <v>0</v>
      </c>
    </row>
    <row r="20" spans="1:14" x14ac:dyDescent="0.25">
      <c r="A20" s="3"/>
      <c r="B20" s="3">
        <f>(B19+B21)/2</f>
        <v>2.75</v>
      </c>
      <c r="C20" s="3">
        <f t="shared" si="0"/>
        <v>2.65625</v>
      </c>
      <c r="D20" s="3"/>
      <c r="E20" s="3"/>
      <c r="F20" s="3"/>
      <c r="G20" s="3"/>
      <c r="H20" s="2"/>
      <c r="I20" s="3"/>
      <c r="J20" s="3"/>
      <c r="K20" s="3"/>
      <c r="L20" s="3"/>
      <c r="M20" s="3"/>
      <c r="N20" s="3"/>
    </row>
    <row r="21" spans="1:14" x14ac:dyDescent="0.25">
      <c r="A21" s="3"/>
      <c r="B21" s="3">
        <f>B19+$C$3</f>
        <v>3</v>
      </c>
      <c r="C21" s="3">
        <f t="shared" si="0"/>
        <v>2.5</v>
      </c>
      <c r="D21" s="3">
        <f>D19+C19*$C$3</f>
        <v>5.875</v>
      </c>
      <c r="E21" s="3">
        <f>-0.5*B21^4+4*B21^3-10*B21^2+8.5*B21+1</f>
        <v>4</v>
      </c>
      <c r="F21" s="3">
        <f>ABS(D21-E21)</f>
        <v>1.875</v>
      </c>
      <c r="G21" s="3">
        <f>G19+C21*$C$3</f>
        <v>2.875</v>
      </c>
      <c r="H21" s="2">
        <f>ABS(G21-E21)</f>
        <v>1.125</v>
      </c>
      <c r="I21" s="3">
        <f>I19+((C19+C21)/2)*$C$3</f>
        <v>4.375</v>
      </c>
      <c r="J21" s="3">
        <f>ABS(I21-E21)</f>
        <v>0.375</v>
      </c>
      <c r="K21" s="3">
        <f>K19+C20*$C$3</f>
        <v>3.8125</v>
      </c>
      <c r="L21" s="3">
        <f>ABS(E21-K21)</f>
        <v>0.1875</v>
      </c>
      <c r="M21" s="3">
        <f>M19+(C19+4*C20+C21)/6*$C$3</f>
        <v>4</v>
      </c>
      <c r="N21" s="3">
        <f>ABS(E21-M21)</f>
        <v>0</v>
      </c>
    </row>
    <row r="22" spans="1:14" x14ac:dyDescent="0.25">
      <c r="A22" s="3"/>
      <c r="B22" s="3">
        <f>(B21+B23)/2</f>
        <v>3.25</v>
      </c>
      <c r="C22" s="3">
        <f t="shared" si="0"/>
        <v>1.59375</v>
      </c>
      <c r="D22" s="3"/>
      <c r="E22" s="3"/>
      <c r="F22" s="3"/>
      <c r="G22" s="3"/>
      <c r="H22" s="2"/>
      <c r="I22" s="3"/>
      <c r="J22" s="3"/>
      <c r="K22" s="3"/>
      <c r="L22" s="3"/>
      <c r="M22" s="3"/>
      <c r="N22" s="3"/>
    </row>
    <row r="23" spans="1:14" x14ac:dyDescent="0.25">
      <c r="A23" s="3"/>
      <c r="B23" s="3">
        <f>B21+$C$3</f>
        <v>3.5</v>
      </c>
      <c r="C23" s="3">
        <f t="shared" si="0"/>
        <v>-0.25</v>
      </c>
      <c r="D23" s="3">
        <f>D21+C21*$C$3</f>
        <v>7.125</v>
      </c>
      <c r="E23" s="3">
        <f>-0.5*B23^4+4*B23^3-10*B23^2+8.5*B23+1</f>
        <v>4.71875</v>
      </c>
      <c r="F23" s="3">
        <f>ABS(D23-E23)</f>
        <v>2.40625</v>
      </c>
      <c r="G23" s="3">
        <f>G21+C23*$C$3</f>
        <v>2.75</v>
      </c>
      <c r="H23" s="2">
        <f>ABS(G23-E23)</f>
        <v>1.96875</v>
      </c>
      <c r="I23" s="3">
        <f>I21+((C21+C23)/2)*$C$3</f>
        <v>4.9375</v>
      </c>
      <c r="J23" s="3">
        <f>ABS(I23-E23)</f>
        <v>0.21875</v>
      </c>
      <c r="K23" s="3">
        <f>K21+C22*$C$3</f>
        <v>4.609375</v>
      </c>
      <c r="L23" s="3">
        <f>ABS(E23-K23)</f>
        <v>0.109375</v>
      </c>
      <c r="M23" s="3">
        <f>M21+(C21+4*C22+C23)/6*$C$3</f>
        <v>4.71875</v>
      </c>
      <c r="N23" s="3">
        <f>ABS(E23-M23)</f>
        <v>0</v>
      </c>
    </row>
    <row r="24" spans="1:14" x14ac:dyDescent="0.25">
      <c r="A24" s="3"/>
      <c r="B24" s="3">
        <f>(B23+B25)/2</f>
        <v>3.75</v>
      </c>
      <c r="C24" s="3">
        <f t="shared" si="0"/>
        <v>-3.21875</v>
      </c>
      <c r="D24" s="3"/>
      <c r="E24" s="3"/>
      <c r="F24" s="3"/>
      <c r="G24" s="3"/>
      <c r="H24" s="2"/>
      <c r="I24" s="3"/>
      <c r="J24" s="3"/>
      <c r="K24" s="3"/>
      <c r="L24" s="3"/>
      <c r="M24" s="3"/>
      <c r="N24" s="3"/>
    </row>
    <row r="25" spans="1:14" x14ac:dyDescent="0.25">
      <c r="A25" s="3"/>
      <c r="B25" s="3">
        <f>B23+$C$3</f>
        <v>4</v>
      </c>
      <c r="C25" s="3">
        <f t="shared" si="0"/>
        <v>-7.5</v>
      </c>
      <c r="D25" s="3">
        <f>D23+C23*$C$3</f>
        <v>7</v>
      </c>
      <c r="E25" s="3">
        <f>-0.5*B25^4+4*B25^3-10*B25^2+8.5*B25+1</f>
        <v>3</v>
      </c>
      <c r="F25" s="3">
        <f>ABS(D25-E25)</f>
        <v>4</v>
      </c>
      <c r="G25" s="3">
        <f>G23+C25*$C$3</f>
        <v>-1</v>
      </c>
      <c r="H25" s="2">
        <f>ABS(G25-E25)</f>
        <v>4</v>
      </c>
      <c r="I25" s="3">
        <f>I23+((C23+C25)/2)*$C$3</f>
        <v>3</v>
      </c>
      <c r="J25" s="3">
        <f>ABS(I25-E25)</f>
        <v>0</v>
      </c>
      <c r="K25" s="3">
        <f>K23+C24*$C$3</f>
        <v>3</v>
      </c>
      <c r="L25" s="3">
        <f>ABS(E25-K25)</f>
        <v>0</v>
      </c>
      <c r="M25" s="3">
        <f>M23+(C23+4*C24+C25)/6*$C$3</f>
        <v>3</v>
      </c>
      <c r="N25" s="3">
        <f>ABS(E25-M25)</f>
        <v>0</v>
      </c>
    </row>
  </sheetData>
  <mergeCells count="3">
    <mergeCell ref="K2:N2"/>
    <mergeCell ref="B4:D4"/>
    <mergeCell ref="B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 Sanz Sancho</cp:lastModifiedBy>
  <dcterms:modified xsi:type="dcterms:W3CDTF">2024-05-05T20:04:54Z</dcterms:modified>
</cp:coreProperties>
</file>