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c7c81f20a53ce1/Documentos/FIFI/Resumen/"/>
    </mc:Choice>
  </mc:AlternateContent>
  <xr:revisionPtr revIDLastSave="11" documentId="13_ncr:1_{C713C37E-26ED-4463-8AEB-085935B27266}" xr6:coauthVersionLast="47" xr6:coauthVersionMax="47" xr10:uidLastSave="{F4EB737E-0475-4033-A84A-9BCB5EFA55E2}"/>
  <bookViews>
    <workbookView xWindow="-108" yWindow="-108" windowWidth="23256" windowHeight="12576" xr2:uid="{1EDC94F7-17AE-4677-BF33-AE18A12550A6}"/>
  </bookViews>
  <sheets>
    <sheet name="Históric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7" i="1" l="1"/>
  <c r="J47" i="1" s="1"/>
  <c r="I48" i="1"/>
  <c r="J48" i="1" s="1"/>
  <c r="H46" i="1"/>
  <c r="H47" i="1" s="1"/>
  <c r="H48" i="1" s="1"/>
  <c r="I46" i="1"/>
  <c r="K46" i="1" s="1"/>
  <c r="N46" i="1"/>
  <c r="D46" i="1"/>
  <c r="K47" i="1" l="1"/>
  <c r="D48" i="1" s="1"/>
  <c r="N48" i="1" s="1"/>
  <c r="L46" i="1"/>
  <c r="M46" i="1"/>
  <c r="D47" i="1"/>
  <c r="N47" i="1" s="1"/>
  <c r="J46" i="1"/>
  <c r="K48" i="1"/>
  <c r="M48" i="1" s="1"/>
  <c r="N3" i="1"/>
  <c r="I45" i="1"/>
  <c r="J45" i="1" s="1"/>
  <c r="I44" i="1"/>
  <c r="J44" i="1" s="1"/>
  <c r="I43" i="1"/>
  <c r="J43" i="1" s="1"/>
  <c r="M47" i="1" l="1"/>
  <c r="L47" i="1"/>
  <c r="L48" i="1" s="1"/>
  <c r="K45" i="1"/>
  <c r="K44" i="1"/>
  <c r="K43" i="1"/>
  <c r="M45" i="1" l="1"/>
  <c r="M44" i="1"/>
  <c r="M43" i="1"/>
  <c r="H38" i="1" l="1"/>
  <c r="H39" i="1" s="1"/>
  <c r="H40" i="1" s="1"/>
  <c r="H41" i="1" s="1"/>
  <c r="H42" i="1" s="1"/>
  <c r="H43" i="1" s="1"/>
  <c r="H44" i="1" s="1"/>
  <c r="H45" i="1" s="1"/>
  <c r="I38" i="1"/>
  <c r="J38" i="1" s="1"/>
  <c r="I39" i="1"/>
  <c r="J39" i="1" s="1"/>
  <c r="I40" i="1"/>
  <c r="J40" i="1" s="1"/>
  <c r="I41" i="1"/>
  <c r="J41" i="1" s="1"/>
  <c r="I42" i="1"/>
  <c r="J42" i="1" s="1"/>
  <c r="K42" i="1"/>
  <c r="M42" i="1" l="1"/>
  <c r="K39" i="1"/>
  <c r="M39" i="1" s="1"/>
  <c r="K41" i="1"/>
  <c r="M41" i="1" s="1"/>
  <c r="K38" i="1"/>
  <c r="K40" i="1"/>
  <c r="M40" i="1" s="1"/>
  <c r="L38" i="1" l="1"/>
  <c r="L39" i="1" s="1"/>
  <c r="L40" i="1" s="1"/>
  <c r="L41" i="1" s="1"/>
  <c r="L42" i="1" s="1"/>
  <c r="L43" i="1" s="1"/>
  <c r="L44" i="1" s="1"/>
  <c r="L45" i="1" s="1"/>
  <c r="M38" i="1"/>
  <c r="H35" i="1" l="1"/>
  <c r="H36" i="1" s="1"/>
  <c r="H37" i="1" s="1"/>
  <c r="I35" i="1"/>
  <c r="J35" i="1" s="1"/>
  <c r="K35" i="1"/>
  <c r="I36" i="1"/>
  <c r="J36" i="1" s="1"/>
  <c r="I37" i="1"/>
  <c r="K37" i="1" s="1"/>
  <c r="M37" i="1" s="1"/>
  <c r="H32" i="1"/>
  <c r="I32" i="1"/>
  <c r="J32" i="1" s="1"/>
  <c r="K32" i="1"/>
  <c r="L32" i="1" s="1"/>
  <c r="H33" i="1"/>
  <c r="H34" i="1" s="1"/>
  <c r="I33" i="1"/>
  <c r="J33" i="1" s="1"/>
  <c r="I34" i="1"/>
  <c r="J34" i="1" s="1"/>
  <c r="K36" i="1" l="1"/>
  <c r="M36" i="1" s="1"/>
  <c r="J37" i="1"/>
  <c r="M35" i="1"/>
  <c r="L35" i="1"/>
  <c r="L36" i="1" s="1"/>
  <c r="L37" i="1" s="1"/>
  <c r="K34" i="1"/>
  <c r="K33" i="1"/>
  <c r="M33" i="1" s="1"/>
  <c r="L33" i="1"/>
  <c r="L34" i="1" s="1"/>
  <c r="M32" i="1"/>
  <c r="M34" i="1" l="1"/>
  <c r="I29" i="1"/>
  <c r="K29" i="1" s="1"/>
  <c r="I30" i="1"/>
  <c r="J30" i="1" s="1"/>
  <c r="K30" i="1"/>
  <c r="M30" i="1"/>
  <c r="I31" i="1"/>
  <c r="J31" i="1" s="1"/>
  <c r="J29" i="1" l="1"/>
  <c r="M29" i="1"/>
  <c r="K31" i="1"/>
  <c r="M31" i="1" l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K28" i="1" l="1"/>
  <c r="K26" i="1"/>
  <c r="M26" i="1" s="1"/>
  <c r="K23" i="1"/>
  <c r="M23" i="1" s="1"/>
  <c r="K25" i="1"/>
  <c r="M25" i="1" s="1"/>
  <c r="K27" i="1"/>
  <c r="M27" i="1" s="1"/>
  <c r="K22" i="1"/>
  <c r="K24" i="1"/>
  <c r="M24" i="1" s="1"/>
  <c r="M28" i="1" l="1"/>
  <c r="M22" i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K21" i="1" s="1"/>
  <c r="H5" i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M21" i="1" l="1"/>
  <c r="J21" i="1"/>
  <c r="H18" i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L21" i="1" l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I3" i="1" l="1"/>
  <c r="K3" i="1" s="1"/>
  <c r="D4" i="1" s="1"/>
  <c r="N4" i="1" s="1"/>
  <c r="H3" i="1"/>
  <c r="H4" i="1" s="1"/>
  <c r="D5" i="1" l="1"/>
  <c r="N5" i="1" s="1"/>
  <c r="M3" i="1"/>
  <c r="L3" i="1"/>
  <c r="L4" i="1" s="1"/>
  <c r="J3" i="1"/>
  <c r="D6" i="1" l="1"/>
  <c r="D7" i="1" l="1"/>
  <c r="N7" i="1" s="1"/>
  <c r="N6" i="1"/>
  <c r="D8" i="1" l="1"/>
  <c r="N8" i="1" s="1"/>
  <c r="D9" i="1" l="1"/>
  <c r="N9" i="1" s="1"/>
  <c r="D10" i="1" l="1"/>
  <c r="N10" i="1" s="1"/>
  <c r="D11" i="1" l="1"/>
  <c r="N11" i="1" s="1"/>
  <c r="D12" i="1" l="1"/>
  <c r="N12" i="1" s="1"/>
  <c r="D13" i="1" l="1"/>
  <c r="N13" i="1" s="1"/>
  <c r="D14" i="1" l="1"/>
  <c r="N14" i="1" s="1"/>
  <c r="D15" i="1" l="1"/>
  <c r="N15" i="1" s="1"/>
  <c r="D16" i="1" l="1"/>
  <c r="N16" i="1" s="1"/>
  <c r="D17" i="1" l="1"/>
  <c r="N17" i="1" s="1"/>
  <c r="D18" i="1" l="1"/>
  <c r="N18" i="1" s="1"/>
  <c r="D19" i="1" l="1"/>
  <c r="N19" i="1" s="1"/>
  <c r="D20" i="1" l="1"/>
  <c r="N20" i="1" s="1"/>
  <c r="D21" i="1"/>
  <c r="N21" i="1" l="1"/>
  <c r="D22" i="1"/>
  <c r="N22" i="1" l="1"/>
  <c r="D23" i="1"/>
  <c r="N23" i="1" l="1"/>
  <c r="D24" i="1"/>
  <c r="D25" i="1" l="1"/>
  <c r="N24" i="1"/>
  <c r="D26" i="1" l="1"/>
  <c r="N25" i="1"/>
  <c r="D27" i="1" l="1"/>
  <c r="N26" i="1"/>
  <c r="D28" i="1" l="1"/>
  <c r="N27" i="1"/>
  <c r="N28" i="1" l="1"/>
  <c r="D29" i="1"/>
  <c r="N29" i="1" l="1"/>
  <c r="D30" i="1"/>
  <c r="D31" i="1" l="1"/>
  <c r="N30" i="1"/>
  <c r="D32" i="1" l="1"/>
  <c r="N31" i="1"/>
  <c r="N32" i="1" l="1"/>
  <c r="D33" i="1"/>
  <c r="D34" i="1" l="1"/>
  <c r="N33" i="1"/>
  <c r="N34" i="1" l="1"/>
  <c r="D35" i="1"/>
  <c r="N35" i="1" l="1"/>
  <c r="D36" i="1"/>
  <c r="N36" i="1" l="1"/>
  <c r="D37" i="1"/>
  <c r="N37" i="1" l="1"/>
  <c r="D38" i="1"/>
  <c r="N38" i="1" l="1"/>
  <c r="D39" i="1"/>
  <c r="D40" i="1" l="1"/>
  <c r="N39" i="1"/>
  <c r="N40" i="1" l="1"/>
  <c r="D41" i="1"/>
  <c r="N41" i="1" l="1"/>
  <c r="D42" i="1"/>
  <c r="N42" i="1" l="1"/>
  <c r="D43" i="1"/>
  <c r="N43" i="1" l="1"/>
  <c r="D44" i="1"/>
  <c r="N44" i="1" l="1"/>
  <c r="D45" i="1"/>
  <c r="N45" i="1" s="1"/>
</calcChain>
</file>

<file path=xl/sharedStrings.xml><?xml version="1.0" encoding="utf-8"?>
<sst xmlns="http://schemas.openxmlformats.org/spreadsheetml/2006/main" count="106" uniqueCount="16">
  <si>
    <t>Fecha</t>
  </si>
  <si>
    <t>ID Inv</t>
  </si>
  <si>
    <t>Nombre Inversionista</t>
  </si>
  <si>
    <t>Capital Invertido</t>
  </si>
  <si>
    <t>Aumento Capital</t>
  </si>
  <si>
    <t>Retiro de Fondos</t>
  </si>
  <si>
    <t>Ganacias/Pérdidas Brutas</t>
  </si>
  <si>
    <t>Ganacias/Pérdidas Brutas Acumuladas</t>
  </si>
  <si>
    <t>Comisiones 10 %</t>
  </si>
  <si>
    <t>Comisiones Pagadas</t>
  </si>
  <si>
    <t>Ganacias/Pérdidas Netas</t>
  </si>
  <si>
    <t>Ganacias/Pérdidas Netas Acumuladas</t>
  </si>
  <si>
    <t>Ganacias/Pérdidas Promedio Diario</t>
  </si>
  <si>
    <t>Beneficio en %</t>
  </si>
  <si>
    <t>INV11</t>
  </si>
  <si>
    <t>Claudia Fallone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</si>
</sst>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mmm\-yy;@"/>
    <numFmt numFmtId="165" formatCode="#,##0.00_ ;[Red]\-#,##0.00\ 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3" borderId="0" xfId="0" applyNumberFormat="1" applyFill="1" applyAlignment="1">
      <alignment horizontal="center"/>
    </xf>
    <xf numFmtId="10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B218-6F9F-4769-859E-ED59397E0961}">
  <dimension ref="A1:N48"/>
  <sheetViews>
    <sheetView tabSelected="1" topLeftCell="A36" workbookViewId="0">
      <selection activeCell="J55" sqref="J55"/>
    </sheetView>
  </sheetViews>
  <sheetFormatPr baseColWidth="10" defaultRowHeight="14.4" x14ac:dyDescent="0.3"/>
  <cols>
    <col min="3" max="3" width="14.5546875" bestFit="1" customWidth="1"/>
  </cols>
  <sheetData>
    <row r="1" spans="1:14" ht="57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4" x14ac:dyDescent="0.3">
      <c r="A3" s="3">
        <v>44501</v>
      </c>
      <c r="B3" s="2" t="s">
        <v>14</v>
      </c>
      <c r="C3" s="2" t="s">
        <v>15</v>
      </c>
      <c r="D3" s="4"/>
      <c r="E3" s="4">
        <v>2320</v>
      </c>
      <c r="F3" s="4"/>
      <c r="G3" s="4">
        <v>98.69</v>
      </c>
      <c r="H3" s="5">
        <f>+G3</f>
        <v>98.69</v>
      </c>
      <c r="I3" s="5">
        <f>+G3*0.1</f>
        <v>9.8689999999999998</v>
      </c>
      <c r="J3" s="5">
        <f>+I3</f>
        <v>9.8689999999999998</v>
      </c>
      <c r="K3" s="5">
        <f>+G3-I3</f>
        <v>88.820999999999998</v>
      </c>
      <c r="L3" s="5">
        <f>+K3</f>
        <v>88.820999999999998</v>
      </c>
      <c r="M3" s="5">
        <f>+K3/30</f>
        <v>2.9607000000000001</v>
      </c>
      <c r="N3" s="6">
        <f>+G3/E3</f>
        <v>4.2538793103448276E-2</v>
      </c>
    </row>
    <row r="4" spans="1:14" x14ac:dyDescent="0.3">
      <c r="A4" s="3">
        <v>44531</v>
      </c>
      <c r="B4" s="2" t="s">
        <v>14</v>
      </c>
      <c r="C4" s="2" t="s">
        <v>15</v>
      </c>
      <c r="D4" s="4">
        <f>+D3+K3+E3-F3</f>
        <v>2408.8209999999999</v>
      </c>
      <c r="E4" s="4"/>
      <c r="F4" s="4"/>
      <c r="G4" s="4">
        <v>112.57</v>
      </c>
      <c r="H4" s="5">
        <f>+H3+G4</f>
        <v>211.26</v>
      </c>
      <c r="I4" s="5">
        <f t="shared" ref="I4:I21" si="0">+G4*0.1</f>
        <v>11.257</v>
      </c>
      <c r="J4" s="5">
        <f t="shared" ref="J4:J21" si="1">+I4</f>
        <v>11.257</v>
      </c>
      <c r="K4" s="5">
        <f t="shared" ref="K4:K21" si="2">+G4-I4</f>
        <v>101.31299999999999</v>
      </c>
      <c r="L4" s="5">
        <f>+L3+K4</f>
        <v>190.13399999999999</v>
      </c>
      <c r="M4" s="5">
        <f t="shared" ref="M4:M21" si="3">+K4/30</f>
        <v>3.3770999999999995</v>
      </c>
      <c r="N4" s="6">
        <f t="shared" ref="N4:N21" si="4">+G4/D4</f>
        <v>4.673240560423543E-2</v>
      </c>
    </row>
    <row r="5" spans="1:14" x14ac:dyDescent="0.3">
      <c r="A5" s="3">
        <v>44562</v>
      </c>
      <c r="B5" s="2" t="s">
        <v>14</v>
      </c>
      <c r="C5" s="2" t="s">
        <v>15</v>
      </c>
      <c r="D5" s="4">
        <f t="shared" ref="D5:D21" si="5">+D4+K4+E4-F4</f>
        <v>2510.134</v>
      </c>
      <c r="E5" s="4"/>
      <c r="F5" s="4"/>
      <c r="G5" s="4">
        <v>54.6</v>
      </c>
      <c r="H5" s="5">
        <f t="shared" ref="H5:H21" si="6">+H4+G5</f>
        <v>265.86</v>
      </c>
      <c r="I5" s="5">
        <f t="shared" si="0"/>
        <v>5.4600000000000009</v>
      </c>
      <c r="J5" s="5">
        <f t="shared" si="1"/>
        <v>5.4600000000000009</v>
      </c>
      <c r="K5" s="5">
        <f t="shared" si="2"/>
        <v>49.14</v>
      </c>
      <c r="L5" s="5">
        <f t="shared" ref="L5:L20" si="7">+L4+K5</f>
        <v>239.274</v>
      </c>
      <c r="M5" s="5">
        <f t="shared" si="3"/>
        <v>1.6380000000000001</v>
      </c>
      <c r="N5" s="6">
        <f t="shared" si="4"/>
        <v>2.1751826794904176E-2</v>
      </c>
    </row>
    <row r="6" spans="1:14" x14ac:dyDescent="0.3">
      <c r="A6" s="3">
        <v>44593</v>
      </c>
      <c r="B6" s="2" t="s">
        <v>14</v>
      </c>
      <c r="C6" s="2" t="s">
        <v>15</v>
      </c>
      <c r="D6" s="4">
        <f t="shared" si="5"/>
        <v>2559.2739999999999</v>
      </c>
      <c r="E6" s="4"/>
      <c r="F6" s="4"/>
      <c r="G6" s="4">
        <v>-62.21</v>
      </c>
      <c r="H6" s="5">
        <f t="shared" si="6"/>
        <v>203.65</v>
      </c>
      <c r="I6" s="5">
        <f t="shared" si="0"/>
        <v>-6.2210000000000001</v>
      </c>
      <c r="J6" s="5">
        <f t="shared" si="1"/>
        <v>-6.2210000000000001</v>
      </c>
      <c r="K6" s="5">
        <f t="shared" si="2"/>
        <v>-55.989000000000004</v>
      </c>
      <c r="L6" s="5">
        <f t="shared" si="7"/>
        <v>183.285</v>
      </c>
      <c r="M6" s="5">
        <f t="shared" si="3"/>
        <v>-1.8663000000000001</v>
      </c>
      <c r="N6" s="6">
        <f t="shared" si="4"/>
        <v>-2.4307674754637451E-2</v>
      </c>
    </row>
    <row r="7" spans="1:14" x14ac:dyDescent="0.3">
      <c r="A7" s="3">
        <v>44621</v>
      </c>
      <c r="B7" s="2" t="s">
        <v>14</v>
      </c>
      <c r="C7" s="2" t="s">
        <v>15</v>
      </c>
      <c r="D7" s="4">
        <f t="shared" si="5"/>
        <v>2503.2849999999999</v>
      </c>
      <c r="E7" s="4"/>
      <c r="F7" s="4"/>
      <c r="G7" s="4">
        <v>271.77</v>
      </c>
      <c r="H7" s="5">
        <f t="shared" si="6"/>
        <v>475.41999999999996</v>
      </c>
      <c r="I7" s="5">
        <f t="shared" si="0"/>
        <v>27.177</v>
      </c>
      <c r="J7" s="5">
        <f t="shared" si="1"/>
        <v>27.177</v>
      </c>
      <c r="K7" s="5">
        <f t="shared" si="2"/>
        <v>244.59299999999999</v>
      </c>
      <c r="L7" s="5">
        <f t="shared" si="7"/>
        <v>427.87799999999999</v>
      </c>
      <c r="M7" s="5">
        <f t="shared" si="3"/>
        <v>8.1531000000000002</v>
      </c>
      <c r="N7" s="6">
        <f t="shared" si="4"/>
        <v>0.10856534513649065</v>
      </c>
    </row>
    <row r="8" spans="1:14" x14ac:dyDescent="0.3">
      <c r="A8" s="3">
        <v>44652</v>
      </c>
      <c r="B8" s="2" t="s">
        <v>14</v>
      </c>
      <c r="C8" s="2" t="s">
        <v>15</v>
      </c>
      <c r="D8" s="4">
        <f t="shared" si="5"/>
        <v>2747.8779999999997</v>
      </c>
      <c r="E8" s="4"/>
      <c r="F8" s="4"/>
      <c r="G8" s="4">
        <v>-11.75</v>
      </c>
      <c r="H8" s="5">
        <f t="shared" si="6"/>
        <v>463.66999999999996</v>
      </c>
      <c r="I8" s="5">
        <f t="shared" si="0"/>
        <v>-1.175</v>
      </c>
      <c r="J8" s="5">
        <f t="shared" si="1"/>
        <v>-1.175</v>
      </c>
      <c r="K8" s="5">
        <f t="shared" si="2"/>
        <v>-10.574999999999999</v>
      </c>
      <c r="L8" s="5">
        <f t="shared" si="7"/>
        <v>417.303</v>
      </c>
      <c r="M8" s="5">
        <f t="shared" si="3"/>
        <v>-0.35249999999999998</v>
      </c>
      <c r="N8" s="6">
        <f t="shared" si="4"/>
        <v>-4.2760268105061436E-3</v>
      </c>
    </row>
    <row r="9" spans="1:14" x14ac:dyDescent="0.3">
      <c r="A9" s="3">
        <v>44682</v>
      </c>
      <c r="B9" s="2" t="s">
        <v>14</v>
      </c>
      <c r="C9" s="2" t="s">
        <v>15</v>
      </c>
      <c r="D9" s="4">
        <f t="shared" si="5"/>
        <v>2737.3029999999999</v>
      </c>
      <c r="E9" s="4"/>
      <c r="F9" s="4"/>
      <c r="G9" s="4">
        <v>96.93</v>
      </c>
      <c r="H9" s="5">
        <f t="shared" si="6"/>
        <v>560.59999999999991</v>
      </c>
      <c r="I9" s="5">
        <f t="shared" si="0"/>
        <v>9.6930000000000014</v>
      </c>
      <c r="J9" s="5">
        <f t="shared" si="1"/>
        <v>9.6930000000000014</v>
      </c>
      <c r="K9" s="5">
        <f t="shared" si="2"/>
        <v>87.237000000000009</v>
      </c>
      <c r="L9" s="5">
        <f t="shared" si="7"/>
        <v>504.54</v>
      </c>
      <c r="M9" s="5">
        <f t="shared" si="3"/>
        <v>2.9079000000000002</v>
      </c>
      <c r="N9" s="6">
        <f t="shared" si="4"/>
        <v>3.5410767459795281E-2</v>
      </c>
    </row>
    <row r="10" spans="1:14" x14ac:dyDescent="0.3">
      <c r="A10" s="3">
        <v>44713</v>
      </c>
      <c r="B10" s="2" t="s">
        <v>14</v>
      </c>
      <c r="C10" s="2" t="s">
        <v>15</v>
      </c>
      <c r="D10" s="4">
        <f t="shared" si="5"/>
        <v>2824.54</v>
      </c>
      <c r="E10" s="2"/>
      <c r="F10" s="2"/>
      <c r="G10" s="2">
        <v>145.22999999999999</v>
      </c>
      <c r="H10" s="5">
        <f t="shared" si="6"/>
        <v>705.82999999999993</v>
      </c>
      <c r="I10" s="5">
        <f t="shared" si="0"/>
        <v>14.523</v>
      </c>
      <c r="J10" s="5">
        <f t="shared" si="1"/>
        <v>14.523</v>
      </c>
      <c r="K10" s="5">
        <f t="shared" si="2"/>
        <v>130.70699999999999</v>
      </c>
      <c r="L10" s="5">
        <f t="shared" si="7"/>
        <v>635.24700000000007</v>
      </c>
      <c r="M10" s="5">
        <f t="shared" si="3"/>
        <v>4.3568999999999996</v>
      </c>
      <c r="N10" s="6">
        <f t="shared" si="4"/>
        <v>5.1417221919321375E-2</v>
      </c>
    </row>
    <row r="11" spans="1:14" x14ac:dyDescent="0.3">
      <c r="A11" s="3">
        <v>44743</v>
      </c>
      <c r="B11" s="2" t="s">
        <v>14</v>
      </c>
      <c r="C11" s="2" t="s">
        <v>15</v>
      </c>
      <c r="D11" s="4">
        <f t="shared" si="5"/>
        <v>2955.2469999999998</v>
      </c>
      <c r="E11" s="2"/>
      <c r="F11" s="2"/>
      <c r="G11" s="2">
        <v>54.75</v>
      </c>
      <c r="H11" s="5">
        <f t="shared" si="6"/>
        <v>760.57999999999993</v>
      </c>
      <c r="I11" s="5">
        <f t="shared" si="0"/>
        <v>5.4750000000000005</v>
      </c>
      <c r="J11" s="5">
        <f t="shared" si="1"/>
        <v>5.4750000000000005</v>
      </c>
      <c r="K11" s="5">
        <f t="shared" si="2"/>
        <v>49.274999999999999</v>
      </c>
      <c r="L11" s="5">
        <f t="shared" si="7"/>
        <v>684.52200000000005</v>
      </c>
      <c r="M11" s="5">
        <f t="shared" si="3"/>
        <v>1.6424999999999998</v>
      </c>
      <c r="N11" s="6">
        <f t="shared" si="4"/>
        <v>1.8526370215416851E-2</v>
      </c>
    </row>
    <row r="12" spans="1:14" x14ac:dyDescent="0.3">
      <c r="A12" s="3">
        <v>44775</v>
      </c>
      <c r="B12" s="2" t="s">
        <v>14</v>
      </c>
      <c r="C12" s="2" t="s">
        <v>15</v>
      </c>
      <c r="D12" s="4">
        <f t="shared" si="5"/>
        <v>3004.5219999999999</v>
      </c>
      <c r="E12" s="2"/>
      <c r="F12" s="2"/>
      <c r="G12" s="2">
        <v>49.63</v>
      </c>
      <c r="H12" s="5">
        <f t="shared" si="6"/>
        <v>810.20999999999992</v>
      </c>
      <c r="I12" s="5">
        <f t="shared" si="0"/>
        <v>4.963000000000001</v>
      </c>
      <c r="J12" s="5">
        <f t="shared" si="1"/>
        <v>4.963000000000001</v>
      </c>
      <c r="K12" s="5">
        <f t="shared" si="2"/>
        <v>44.667000000000002</v>
      </c>
      <c r="L12" s="5">
        <f t="shared" si="7"/>
        <v>729.18900000000008</v>
      </c>
      <c r="M12" s="5">
        <f t="shared" si="3"/>
        <v>1.4889000000000001</v>
      </c>
      <c r="N12" s="6">
        <f t="shared" si="4"/>
        <v>1.651843454632717E-2</v>
      </c>
    </row>
    <row r="13" spans="1:14" x14ac:dyDescent="0.3">
      <c r="A13" s="3">
        <v>44807</v>
      </c>
      <c r="B13" s="2" t="s">
        <v>14</v>
      </c>
      <c r="C13" s="2" t="s">
        <v>15</v>
      </c>
      <c r="D13" s="4">
        <f t="shared" si="5"/>
        <v>3049.1889999999999</v>
      </c>
      <c r="E13" s="2"/>
      <c r="F13" s="2"/>
      <c r="G13" s="2">
        <v>96.11</v>
      </c>
      <c r="H13" s="5">
        <f t="shared" si="6"/>
        <v>906.31999999999994</v>
      </c>
      <c r="I13" s="5">
        <f t="shared" si="0"/>
        <v>9.6110000000000007</v>
      </c>
      <c r="J13" s="5">
        <f t="shared" si="1"/>
        <v>9.6110000000000007</v>
      </c>
      <c r="K13" s="5">
        <f t="shared" si="2"/>
        <v>86.498999999999995</v>
      </c>
      <c r="L13" s="5">
        <f t="shared" si="7"/>
        <v>815.6880000000001</v>
      </c>
      <c r="M13" s="5">
        <f t="shared" si="3"/>
        <v>2.8832999999999998</v>
      </c>
      <c r="N13" s="6">
        <f t="shared" si="4"/>
        <v>3.1519856591375607E-2</v>
      </c>
    </row>
    <row r="14" spans="1:14" x14ac:dyDescent="0.3">
      <c r="A14" s="3">
        <v>44839</v>
      </c>
      <c r="B14" s="2" t="s">
        <v>14</v>
      </c>
      <c r="C14" s="2" t="s">
        <v>15</v>
      </c>
      <c r="D14" s="4">
        <f t="shared" si="5"/>
        <v>3135.6879999999996</v>
      </c>
      <c r="E14" s="2"/>
      <c r="F14" s="2"/>
      <c r="G14" s="2">
        <v>0</v>
      </c>
      <c r="H14" s="5">
        <f t="shared" si="6"/>
        <v>906.31999999999994</v>
      </c>
      <c r="I14" s="5">
        <f t="shared" si="0"/>
        <v>0</v>
      </c>
      <c r="J14" s="5">
        <f t="shared" si="1"/>
        <v>0</v>
      </c>
      <c r="K14" s="5">
        <f t="shared" si="2"/>
        <v>0</v>
      </c>
      <c r="L14" s="5">
        <f t="shared" si="7"/>
        <v>815.6880000000001</v>
      </c>
      <c r="M14" s="5">
        <f t="shared" si="3"/>
        <v>0</v>
      </c>
      <c r="N14" s="6">
        <f t="shared" si="4"/>
        <v>0</v>
      </c>
    </row>
    <row r="15" spans="1:14" x14ac:dyDescent="0.3">
      <c r="A15" s="3">
        <v>44871</v>
      </c>
      <c r="B15" s="2" t="s">
        <v>14</v>
      </c>
      <c r="C15" s="2" t="s">
        <v>15</v>
      </c>
      <c r="D15" s="4">
        <f t="shared" si="5"/>
        <v>3135.6879999999996</v>
      </c>
      <c r="E15" s="2"/>
      <c r="F15" s="2"/>
      <c r="G15" s="2">
        <v>94.77</v>
      </c>
      <c r="H15" s="5">
        <f t="shared" si="6"/>
        <v>1001.0899999999999</v>
      </c>
      <c r="I15" s="5">
        <f t="shared" si="0"/>
        <v>9.4770000000000003</v>
      </c>
      <c r="J15" s="5">
        <f t="shared" si="1"/>
        <v>9.4770000000000003</v>
      </c>
      <c r="K15" s="5">
        <f t="shared" si="2"/>
        <v>85.292999999999992</v>
      </c>
      <c r="L15" s="5">
        <f t="shared" si="7"/>
        <v>900.98100000000011</v>
      </c>
      <c r="M15" s="5">
        <f t="shared" si="3"/>
        <v>2.8430999999999997</v>
      </c>
      <c r="N15" s="6">
        <f t="shared" si="4"/>
        <v>3.0223032393528949E-2</v>
      </c>
    </row>
    <row r="16" spans="1:14" x14ac:dyDescent="0.3">
      <c r="A16" s="3">
        <v>44903</v>
      </c>
      <c r="B16" s="2" t="s">
        <v>14</v>
      </c>
      <c r="C16" s="2" t="s">
        <v>15</v>
      </c>
      <c r="D16" s="4">
        <f t="shared" si="5"/>
        <v>3220.9809999999998</v>
      </c>
      <c r="E16" s="2"/>
      <c r="F16" s="2"/>
      <c r="G16" s="2">
        <v>69.44</v>
      </c>
      <c r="H16" s="5">
        <f t="shared" si="6"/>
        <v>1070.53</v>
      </c>
      <c r="I16" s="5">
        <f t="shared" si="0"/>
        <v>6.944</v>
      </c>
      <c r="J16" s="5">
        <f t="shared" si="1"/>
        <v>6.944</v>
      </c>
      <c r="K16" s="5">
        <f t="shared" si="2"/>
        <v>62.495999999999995</v>
      </c>
      <c r="L16" s="5">
        <f t="shared" si="7"/>
        <v>963.47700000000009</v>
      </c>
      <c r="M16" s="5">
        <f t="shared" si="3"/>
        <v>2.0831999999999997</v>
      </c>
      <c r="N16" s="6">
        <f t="shared" si="4"/>
        <v>2.1558649368003103E-2</v>
      </c>
    </row>
    <row r="17" spans="1:14" x14ac:dyDescent="0.3">
      <c r="A17" s="3">
        <v>44927</v>
      </c>
      <c r="B17" s="2" t="s">
        <v>14</v>
      </c>
      <c r="C17" s="2" t="s">
        <v>15</v>
      </c>
      <c r="D17" s="4">
        <f t="shared" si="5"/>
        <v>3283.4769999999999</v>
      </c>
      <c r="E17" s="4"/>
      <c r="F17" s="4"/>
      <c r="G17" s="4">
        <v>55.15</v>
      </c>
      <c r="H17" s="5">
        <f t="shared" si="6"/>
        <v>1125.68</v>
      </c>
      <c r="I17" s="5">
        <f t="shared" si="0"/>
        <v>5.5150000000000006</v>
      </c>
      <c r="J17" s="5">
        <f t="shared" si="1"/>
        <v>5.5150000000000006</v>
      </c>
      <c r="K17" s="5">
        <f t="shared" si="2"/>
        <v>49.634999999999998</v>
      </c>
      <c r="L17" s="5">
        <f t="shared" si="7"/>
        <v>1013.1120000000001</v>
      </c>
      <c r="M17" s="5">
        <f t="shared" si="3"/>
        <v>1.6544999999999999</v>
      </c>
      <c r="N17" s="6">
        <f t="shared" si="4"/>
        <v>1.6796219373548225E-2</v>
      </c>
    </row>
    <row r="18" spans="1:14" x14ac:dyDescent="0.3">
      <c r="A18" s="3">
        <v>44958</v>
      </c>
      <c r="B18" s="2" t="s">
        <v>14</v>
      </c>
      <c r="C18" s="2" t="s">
        <v>15</v>
      </c>
      <c r="D18" s="4">
        <f t="shared" si="5"/>
        <v>3333.1120000000001</v>
      </c>
      <c r="E18" s="4"/>
      <c r="F18" s="4"/>
      <c r="G18" s="4">
        <v>56.11</v>
      </c>
      <c r="H18" s="5">
        <f t="shared" si="6"/>
        <v>1181.79</v>
      </c>
      <c r="I18" s="5">
        <f t="shared" si="0"/>
        <v>5.6110000000000007</v>
      </c>
      <c r="J18" s="5">
        <f t="shared" si="1"/>
        <v>5.6110000000000007</v>
      </c>
      <c r="K18" s="5">
        <f t="shared" si="2"/>
        <v>50.498999999999995</v>
      </c>
      <c r="L18" s="5">
        <f t="shared" si="7"/>
        <v>1063.6110000000001</v>
      </c>
      <c r="M18" s="5">
        <f t="shared" si="3"/>
        <v>1.6832999999999998</v>
      </c>
      <c r="N18" s="6">
        <f t="shared" si="4"/>
        <v>1.6834117785420953E-2</v>
      </c>
    </row>
    <row r="19" spans="1:14" x14ac:dyDescent="0.3">
      <c r="A19" s="3">
        <v>44986</v>
      </c>
      <c r="B19" s="2" t="s">
        <v>14</v>
      </c>
      <c r="C19" s="2" t="s">
        <v>15</v>
      </c>
      <c r="D19" s="4">
        <f t="shared" si="5"/>
        <v>3383.6109999999999</v>
      </c>
      <c r="E19" s="4"/>
      <c r="F19" s="4"/>
      <c r="G19" s="4">
        <v>34.1</v>
      </c>
      <c r="H19" s="5">
        <f t="shared" si="6"/>
        <v>1215.8899999999999</v>
      </c>
      <c r="I19" s="5">
        <f t="shared" si="0"/>
        <v>3.41</v>
      </c>
      <c r="J19" s="5">
        <f t="shared" si="1"/>
        <v>3.41</v>
      </c>
      <c r="K19" s="5">
        <f t="shared" si="2"/>
        <v>30.69</v>
      </c>
      <c r="L19" s="5">
        <f t="shared" si="7"/>
        <v>1094.3010000000002</v>
      </c>
      <c r="M19" s="5">
        <f t="shared" si="3"/>
        <v>1.0230000000000001</v>
      </c>
      <c r="N19" s="6">
        <f t="shared" si="4"/>
        <v>1.0077990643723526E-2</v>
      </c>
    </row>
    <row r="20" spans="1:14" x14ac:dyDescent="0.3">
      <c r="A20" s="3">
        <v>45017</v>
      </c>
      <c r="B20" s="2" t="s">
        <v>14</v>
      </c>
      <c r="C20" s="2" t="s">
        <v>15</v>
      </c>
      <c r="D20" s="4">
        <f t="shared" si="5"/>
        <v>3414.3009999999999</v>
      </c>
      <c r="E20" s="4"/>
      <c r="F20" s="4"/>
      <c r="G20" s="4">
        <v>58.4</v>
      </c>
      <c r="H20" s="5">
        <f t="shared" si="6"/>
        <v>1274.29</v>
      </c>
      <c r="I20" s="5">
        <f t="shared" si="0"/>
        <v>5.84</v>
      </c>
      <c r="J20" s="5">
        <f t="shared" si="1"/>
        <v>5.84</v>
      </c>
      <c r="K20" s="5">
        <f t="shared" si="2"/>
        <v>52.56</v>
      </c>
      <c r="L20" s="5">
        <f t="shared" si="7"/>
        <v>1146.8610000000001</v>
      </c>
      <c r="M20" s="5">
        <f t="shared" si="3"/>
        <v>1.752</v>
      </c>
      <c r="N20" s="6">
        <f t="shared" si="4"/>
        <v>1.7104525933712346E-2</v>
      </c>
    </row>
    <row r="21" spans="1:14" x14ac:dyDescent="0.3">
      <c r="A21" s="3">
        <v>45047</v>
      </c>
      <c r="B21" s="2" t="s">
        <v>14</v>
      </c>
      <c r="C21" s="2" t="s">
        <v>15</v>
      </c>
      <c r="D21" s="4">
        <f t="shared" si="5"/>
        <v>3466.8609999999999</v>
      </c>
      <c r="E21" s="4"/>
      <c r="F21" s="4"/>
      <c r="G21" s="4">
        <v>54.64</v>
      </c>
      <c r="H21" s="5">
        <f t="shared" si="6"/>
        <v>1328.93</v>
      </c>
      <c r="I21" s="5">
        <f t="shared" si="0"/>
        <v>5.4640000000000004</v>
      </c>
      <c r="J21" s="5">
        <f t="shared" si="1"/>
        <v>5.4640000000000004</v>
      </c>
      <c r="K21" s="5">
        <f t="shared" si="2"/>
        <v>49.176000000000002</v>
      </c>
      <c r="L21" s="5">
        <f t="shared" ref="L21:L22" si="8">+L20+K21</f>
        <v>1196.037</v>
      </c>
      <c r="M21" s="5">
        <f t="shared" si="3"/>
        <v>1.6392</v>
      </c>
      <c r="N21" s="6">
        <f t="shared" si="4"/>
        <v>1.5760654955592392E-2</v>
      </c>
    </row>
    <row r="22" spans="1:14" x14ac:dyDescent="0.3">
      <c r="A22" s="3">
        <v>45078</v>
      </c>
      <c r="B22" s="2" t="s">
        <v>14</v>
      </c>
      <c r="C22" s="2" t="s">
        <v>15</v>
      </c>
      <c r="D22" s="4">
        <f t="shared" ref="D22:D31" si="9">+D21+K21+E21-F21</f>
        <v>3516.0369999999998</v>
      </c>
      <c r="G22" s="4">
        <v>58.18</v>
      </c>
      <c r="H22" s="5">
        <f t="shared" ref="H22:H28" si="10">+H21+G22</f>
        <v>1387.1100000000001</v>
      </c>
      <c r="I22" s="5">
        <f t="shared" ref="I22:I28" si="11">+G22*0.1</f>
        <v>5.8180000000000005</v>
      </c>
      <c r="J22" s="5">
        <f t="shared" ref="J22:J28" si="12">+I22</f>
        <v>5.8180000000000005</v>
      </c>
      <c r="K22" s="5">
        <f t="shared" ref="K22:K28" si="13">+G22-I22</f>
        <v>52.362000000000002</v>
      </c>
      <c r="L22" s="5">
        <f t="shared" si="8"/>
        <v>1248.3990000000001</v>
      </c>
      <c r="M22" s="5">
        <f t="shared" ref="M22:M28" si="14">+K22/30</f>
        <v>1.7454000000000001</v>
      </c>
      <c r="N22" s="6">
        <f t="shared" ref="N22:N28" si="15">+G22/D22</f>
        <v>1.6547038611937247E-2</v>
      </c>
    </row>
    <row r="23" spans="1:14" x14ac:dyDescent="0.3">
      <c r="A23" s="3">
        <v>45108</v>
      </c>
      <c r="B23" s="2" t="s">
        <v>14</v>
      </c>
      <c r="C23" s="2" t="s">
        <v>15</v>
      </c>
      <c r="D23" s="4">
        <f t="shared" si="9"/>
        <v>3568.3989999999999</v>
      </c>
      <c r="G23" s="4">
        <v>40.4</v>
      </c>
      <c r="H23" s="5">
        <f t="shared" si="10"/>
        <v>1427.5100000000002</v>
      </c>
      <c r="I23" s="5">
        <f t="shared" si="11"/>
        <v>4.04</v>
      </c>
      <c r="J23" s="5">
        <f t="shared" si="12"/>
        <v>4.04</v>
      </c>
      <c r="K23" s="5">
        <f t="shared" si="13"/>
        <v>36.36</v>
      </c>
      <c r="L23" s="5">
        <f t="shared" ref="L23:L28" si="16">+L22+K23</f>
        <v>1284.759</v>
      </c>
      <c r="M23" s="5">
        <f t="shared" si="14"/>
        <v>1.212</v>
      </c>
      <c r="N23" s="6">
        <f t="shared" si="15"/>
        <v>1.1321603890147934E-2</v>
      </c>
    </row>
    <row r="24" spans="1:14" x14ac:dyDescent="0.3">
      <c r="A24" s="3">
        <v>45139</v>
      </c>
      <c r="B24" s="2" t="s">
        <v>14</v>
      </c>
      <c r="C24" s="2" t="s">
        <v>15</v>
      </c>
      <c r="D24" s="4">
        <f t="shared" si="9"/>
        <v>3604.759</v>
      </c>
      <c r="G24" s="4">
        <v>21.51</v>
      </c>
      <c r="H24" s="5">
        <f t="shared" si="10"/>
        <v>1449.0200000000002</v>
      </c>
      <c r="I24" s="5">
        <f t="shared" si="11"/>
        <v>2.1510000000000002</v>
      </c>
      <c r="J24" s="5">
        <f t="shared" si="12"/>
        <v>2.1510000000000002</v>
      </c>
      <c r="K24" s="5">
        <f t="shared" si="13"/>
        <v>19.359000000000002</v>
      </c>
      <c r="L24" s="5">
        <f t="shared" si="16"/>
        <v>1304.1179999999999</v>
      </c>
      <c r="M24" s="5">
        <f t="shared" si="14"/>
        <v>0.6453000000000001</v>
      </c>
      <c r="N24" s="6">
        <f t="shared" si="15"/>
        <v>5.967111809693797E-3</v>
      </c>
    </row>
    <row r="25" spans="1:14" x14ac:dyDescent="0.3">
      <c r="A25" s="3">
        <v>45170</v>
      </c>
      <c r="B25" s="2" t="s">
        <v>14</v>
      </c>
      <c r="C25" s="2" t="s">
        <v>15</v>
      </c>
      <c r="D25" s="4">
        <f t="shared" si="9"/>
        <v>3624.1179999999999</v>
      </c>
      <c r="G25" s="4">
        <v>61.5</v>
      </c>
      <c r="H25" s="5">
        <f t="shared" si="10"/>
        <v>1510.5200000000002</v>
      </c>
      <c r="I25" s="5">
        <f t="shared" si="11"/>
        <v>6.15</v>
      </c>
      <c r="J25" s="5">
        <f t="shared" si="12"/>
        <v>6.15</v>
      </c>
      <c r="K25" s="5">
        <f t="shared" si="13"/>
        <v>55.35</v>
      </c>
      <c r="L25" s="5">
        <f t="shared" si="16"/>
        <v>1359.4679999999998</v>
      </c>
      <c r="M25" s="5">
        <f t="shared" si="14"/>
        <v>1.845</v>
      </c>
      <c r="N25" s="6">
        <f t="shared" si="15"/>
        <v>1.6969646131831249E-2</v>
      </c>
    </row>
    <row r="26" spans="1:14" x14ac:dyDescent="0.3">
      <c r="A26" s="3">
        <v>45200</v>
      </c>
      <c r="B26" s="2" t="s">
        <v>14</v>
      </c>
      <c r="C26" s="2" t="s">
        <v>15</v>
      </c>
      <c r="D26" s="4">
        <f t="shared" si="9"/>
        <v>3679.4679999999998</v>
      </c>
      <c r="G26" s="4">
        <v>59.68</v>
      </c>
      <c r="H26" s="5">
        <f t="shared" si="10"/>
        <v>1570.2000000000003</v>
      </c>
      <c r="I26" s="5">
        <f t="shared" si="11"/>
        <v>5.968</v>
      </c>
      <c r="J26" s="5">
        <f t="shared" si="12"/>
        <v>5.968</v>
      </c>
      <c r="K26" s="5">
        <f t="shared" si="13"/>
        <v>53.712000000000003</v>
      </c>
      <c r="L26" s="5">
        <f t="shared" si="16"/>
        <v>1413.1799999999998</v>
      </c>
      <c r="M26" s="5">
        <f t="shared" si="14"/>
        <v>1.7904000000000002</v>
      </c>
      <c r="N26" s="6">
        <f t="shared" si="15"/>
        <v>1.621973611402518E-2</v>
      </c>
    </row>
    <row r="27" spans="1:14" x14ac:dyDescent="0.3">
      <c r="A27" s="3">
        <v>45231</v>
      </c>
      <c r="B27" s="2" t="s">
        <v>14</v>
      </c>
      <c r="C27" s="2" t="s">
        <v>15</v>
      </c>
      <c r="D27" s="4">
        <f t="shared" si="9"/>
        <v>3733.18</v>
      </c>
      <c r="G27" s="4">
        <v>182.15</v>
      </c>
      <c r="H27" s="5">
        <f t="shared" si="10"/>
        <v>1752.3500000000004</v>
      </c>
      <c r="I27" s="5">
        <f t="shared" si="11"/>
        <v>18.215</v>
      </c>
      <c r="J27" s="5">
        <f t="shared" si="12"/>
        <v>18.215</v>
      </c>
      <c r="K27" s="5">
        <f t="shared" si="13"/>
        <v>163.935</v>
      </c>
      <c r="L27" s="5">
        <f t="shared" si="16"/>
        <v>1577.1149999999998</v>
      </c>
      <c r="M27" s="5">
        <f t="shared" si="14"/>
        <v>5.4645000000000001</v>
      </c>
      <c r="N27" s="6">
        <f t="shared" si="15"/>
        <v>4.879218253606845E-2</v>
      </c>
    </row>
    <row r="28" spans="1:14" x14ac:dyDescent="0.3">
      <c r="A28" s="3">
        <v>45261</v>
      </c>
      <c r="B28" s="2" t="s">
        <v>14</v>
      </c>
      <c r="C28" s="2" t="s">
        <v>15</v>
      </c>
      <c r="D28" s="4">
        <f t="shared" si="9"/>
        <v>3897.1149999999998</v>
      </c>
      <c r="G28" s="4">
        <v>129.25</v>
      </c>
      <c r="H28" s="5">
        <f t="shared" si="10"/>
        <v>1881.6000000000004</v>
      </c>
      <c r="I28" s="5">
        <f t="shared" si="11"/>
        <v>12.925000000000001</v>
      </c>
      <c r="J28" s="5">
        <f t="shared" si="12"/>
        <v>12.925000000000001</v>
      </c>
      <c r="K28" s="5">
        <f t="shared" si="13"/>
        <v>116.325</v>
      </c>
      <c r="L28" s="5">
        <f t="shared" si="16"/>
        <v>1693.4399999999998</v>
      </c>
      <c r="M28" s="5">
        <f t="shared" si="14"/>
        <v>3.8774999999999999</v>
      </c>
      <c r="N28" s="6">
        <f t="shared" si="15"/>
        <v>3.3165559651177859E-2</v>
      </c>
    </row>
    <row r="29" spans="1:14" x14ac:dyDescent="0.3">
      <c r="A29" s="3">
        <v>45292</v>
      </c>
      <c r="B29" s="2" t="s">
        <v>14</v>
      </c>
      <c r="C29" s="2" t="s">
        <v>15</v>
      </c>
      <c r="D29" s="4">
        <f t="shared" si="9"/>
        <v>4013.4399999999996</v>
      </c>
      <c r="G29" s="4">
        <v>92.65</v>
      </c>
      <c r="H29" s="5">
        <f t="shared" ref="H29:H31" si="17">+H28+G29</f>
        <v>1974.2500000000005</v>
      </c>
      <c r="I29" s="5">
        <f t="shared" ref="I29:I31" si="18">+G29*0.1</f>
        <v>9.2650000000000006</v>
      </c>
      <c r="J29" s="5">
        <f t="shared" ref="J29:J31" si="19">+I29</f>
        <v>9.2650000000000006</v>
      </c>
      <c r="K29" s="5">
        <f t="shared" ref="K29:K31" si="20">+G29-I29</f>
        <v>83.385000000000005</v>
      </c>
      <c r="L29" s="5">
        <f t="shared" ref="L29:L31" si="21">+L28+K29</f>
        <v>1776.8249999999998</v>
      </c>
      <c r="M29" s="5">
        <f t="shared" ref="M29:M31" si="22">+K29/30</f>
        <v>2.7795000000000001</v>
      </c>
      <c r="N29" s="6">
        <f t="shared" ref="N29:N31" si="23">+G29/D29</f>
        <v>2.3084934619677887E-2</v>
      </c>
    </row>
    <row r="30" spans="1:14" x14ac:dyDescent="0.3">
      <c r="A30" s="3">
        <v>45323</v>
      </c>
      <c r="B30" s="2" t="s">
        <v>14</v>
      </c>
      <c r="C30" s="2" t="s">
        <v>15</v>
      </c>
      <c r="D30" s="4">
        <f t="shared" si="9"/>
        <v>4096.8249999999998</v>
      </c>
      <c r="G30" s="4">
        <v>83.62</v>
      </c>
      <c r="H30" s="5">
        <f t="shared" si="17"/>
        <v>2057.8700000000003</v>
      </c>
      <c r="I30" s="5">
        <f t="shared" si="18"/>
        <v>8.3620000000000001</v>
      </c>
      <c r="J30" s="5">
        <f t="shared" si="19"/>
        <v>8.3620000000000001</v>
      </c>
      <c r="K30" s="5">
        <f t="shared" si="20"/>
        <v>75.25800000000001</v>
      </c>
      <c r="L30" s="5">
        <f t="shared" si="21"/>
        <v>1852.0829999999999</v>
      </c>
      <c r="M30" s="5">
        <f t="shared" si="22"/>
        <v>2.5086000000000004</v>
      </c>
      <c r="N30" s="6">
        <f t="shared" si="23"/>
        <v>2.0410927974712126E-2</v>
      </c>
    </row>
    <row r="31" spans="1:14" x14ac:dyDescent="0.3">
      <c r="A31" s="3">
        <v>45352</v>
      </c>
      <c r="B31" s="2" t="s">
        <v>14</v>
      </c>
      <c r="C31" s="2" t="s">
        <v>15</v>
      </c>
      <c r="D31" s="4">
        <f t="shared" si="9"/>
        <v>4172.0829999999996</v>
      </c>
      <c r="G31" s="4">
        <v>127.66</v>
      </c>
      <c r="H31" s="5">
        <f t="shared" si="17"/>
        <v>2185.5300000000002</v>
      </c>
      <c r="I31" s="5">
        <f t="shared" si="18"/>
        <v>12.766</v>
      </c>
      <c r="J31" s="5">
        <f t="shared" si="19"/>
        <v>12.766</v>
      </c>
      <c r="K31" s="5">
        <f t="shared" si="20"/>
        <v>114.89399999999999</v>
      </c>
      <c r="L31" s="5">
        <f t="shared" si="21"/>
        <v>1966.9769999999999</v>
      </c>
      <c r="M31" s="5">
        <f t="shared" si="22"/>
        <v>3.8297999999999996</v>
      </c>
      <c r="N31" s="6">
        <f t="shared" si="23"/>
        <v>3.0598624236382644E-2</v>
      </c>
    </row>
    <row r="32" spans="1:14" x14ac:dyDescent="0.3">
      <c r="A32" s="3">
        <v>45383</v>
      </c>
      <c r="B32" s="2" t="s">
        <v>14</v>
      </c>
      <c r="C32" s="2" t="s">
        <v>15</v>
      </c>
      <c r="D32" s="4">
        <f t="shared" ref="D32" si="24">+D31+K31+E31-F31</f>
        <v>4286.9769999999999</v>
      </c>
      <c r="G32" s="4">
        <v>102.67</v>
      </c>
      <c r="H32" s="5">
        <f t="shared" ref="H32:H34" si="25">+H31+G32</f>
        <v>2288.2000000000003</v>
      </c>
      <c r="I32" s="5">
        <f t="shared" ref="I32:I34" si="26">+G32*0.1</f>
        <v>10.267000000000001</v>
      </c>
      <c r="J32" s="5">
        <f t="shared" ref="J32:J34" si="27">+I32</f>
        <v>10.267000000000001</v>
      </c>
      <c r="K32" s="5">
        <f t="shared" ref="K32:K34" si="28">+G32-I32</f>
        <v>92.403000000000006</v>
      </c>
      <c r="L32" s="5">
        <f t="shared" ref="L32:L34" si="29">+L31+K32</f>
        <v>2059.3799999999997</v>
      </c>
      <c r="M32" s="5">
        <f t="shared" ref="M32:M34" si="30">+K32/30</f>
        <v>3.0801000000000003</v>
      </c>
      <c r="N32" s="6">
        <f t="shared" ref="N32:N34" si="31">+G32/D32</f>
        <v>2.3949277077996919E-2</v>
      </c>
    </row>
    <row r="33" spans="1:14" x14ac:dyDescent="0.3">
      <c r="A33" s="3">
        <v>45414</v>
      </c>
      <c r="B33" s="2" t="s">
        <v>14</v>
      </c>
      <c r="C33" s="2" t="s">
        <v>15</v>
      </c>
      <c r="D33" s="4">
        <f t="shared" ref="D33" si="32">+D32+K32+E32-F32</f>
        <v>4379.38</v>
      </c>
      <c r="G33" s="4">
        <v>105.32</v>
      </c>
      <c r="H33" s="5">
        <f t="shared" si="25"/>
        <v>2393.5200000000004</v>
      </c>
      <c r="I33" s="5">
        <f t="shared" si="26"/>
        <v>10.532</v>
      </c>
      <c r="J33" s="5">
        <f t="shared" si="27"/>
        <v>10.532</v>
      </c>
      <c r="K33" s="5">
        <f t="shared" si="28"/>
        <v>94.787999999999997</v>
      </c>
      <c r="L33" s="5">
        <f t="shared" si="29"/>
        <v>2154.1679999999997</v>
      </c>
      <c r="M33" s="5">
        <f t="shared" si="30"/>
        <v>3.1595999999999997</v>
      </c>
      <c r="N33" s="6">
        <f t="shared" si="31"/>
        <v>2.404906630618946E-2</v>
      </c>
    </row>
    <row r="34" spans="1:14" x14ac:dyDescent="0.3">
      <c r="A34" s="3">
        <v>45445</v>
      </c>
      <c r="B34" s="2" t="s">
        <v>14</v>
      </c>
      <c r="C34" s="2" t="s">
        <v>15</v>
      </c>
      <c r="D34" s="4">
        <f t="shared" ref="D34" si="33">+D33+K33+E33-F33</f>
        <v>4474.1679999999997</v>
      </c>
      <c r="G34" s="4">
        <v>126.54</v>
      </c>
      <c r="H34" s="5">
        <f t="shared" si="25"/>
        <v>2520.0600000000004</v>
      </c>
      <c r="I34" s="5">
        <f t="shared" si="26"/>
        <v>12.654000000000002</v>
      </c>
      <c r="J34" s="5">
        <f t="shared" si="27"/>
        <v>12.654000000000002</v>
      </c>
      <c r="K34" s="5">
        <f t="shared" si="28"/>
        <v>113.88600000000001</v>
      </c>
      <c r="L34" s="5">
        <f t="shared" si="29"/>
        <v>2268.0539999999996</v>
      </c>
      <c r="M34" s="5">
        <f t="shared" si="30"/>
        <v>3.7962000000000002</v>
      </c>
      <c r="N34" s="6">
        <f t="shared" si="31"/>
        <v>2.8282353277749073E-2</v>
      </c>
    </row>
    <row r="35" spans="1:14" x14ac:dyDescent="0.3">
      <c r="A35" s="3">
        <v>45475</v>
      </c>
      <c r="B35" s="2" t="s">
        <v>14</v>
      </c>
      <c r="C35" s="2" t="s">
        <v>15</v>
      </c>
      <c r="D35" s="4">
        <f t="shared" ref="D35" si="34">+D34+K34+E34-F34</f>
        <v>4588.0540000000001</v>
      </c>
      <c r="G35" s="4">
        <v>105.93</v>
      </c>
      <c r="H35" s="5">
        <f t="shared" ref="H35:H37" si="35">+H34+G35</f>
        <v>2625.9900000000002</v>
      </c>
      <c r="I35" s="5">
        <f t="shared" ref="I35:I37" si="36">+G35*0.1</f>
        <v>10.593000000000002</v>
      </c>
      <c r="J35" s="5">
        <f t="shared" ref="J35:J37" si="37">+I35</f>
        <v>10.593000000000002</v>
      </c>
      <c r="K35" s="5">
        <f t="shared" ref="K35:K37" si="38">+G35-I35</f>
        <v>95.337000000000003</v>
      </c>
      <c r="L35" s="5">
        <f t="shared" ref="L35:L37" si="39">+L34+K35</f>
        <v>2363.3909999999996</v>
      </c>
      <c r="M35" s="5">
        <f t="shared" ref="M35:M37" si="40">+K35/30</f>
        <v>3.1779000000000002</v>
      </c>
      <c r="N35" s="6">
        <f t="shared" ref="N35:N37" si="41">+G35/D35</f>
        <v>2.3088219972999448E-2</v>
      </c>
    </row>
    <row r="36" spans="1:14" x14ac:dyDescent="0.3">
      <c r="A36" s="3">
        <v>45506</v>
      </c>
      <c r="B36" s="2" t="s">
        <v>14</v>
      </c>
      <c r="C36" s="2" t="s">
        <v>15</v>
      </c>
      <c r="D36" s="4">
        <f t="shared" ref="D36:D37" si="42">+D35+K35+E35-F35</f>
        <v>4683.3910000000005</v>
      </c>
      <c r="G36" s="4">
        <v>128.99</v>
      </c>
      <c r="H36" s="5">
        <f t="shared" si="35"/>
        <v>2754.9800000000005</v>
      </c>
      <c r="I36" s="5">
        <f t="shared" si="36"/>
        <v>12.899000000000001</v>
      </c>
      <c r="J36" s="5">
        <f t="shared" si="37"/>
        <v>12.899000000000001</v>
      </c>
      <c r="K36" s="5">
        <f t="shared" si="38"/>
        <v>116.09100000000001</v>
      </c>
      <c r="L36" s="5">
        <f t="shared" si="39"/>
        <v>2479.4819999999995</v>
      </c>
      <c r="M36" s="5">
        <f t="shared" si="40"/>
        <v>3.8697000000000004</v>
      </c>
      <c r="N36" s="6">
        <f t="shared" si="41"/>
        <v>2.7542009625077211E-2</v>
      </c>
    </row>
    <row r="37" spans="1:14" x14ac:dyDescent="0.3">
      <c r="A37" s="3">
        <v>45537</v>
      </c>
      <c r="B37" s="2" t="s">
        <v>14</v>
      </c>
      <c r="C37" s="2" t="s">
        <v>15</v>
      </c>
      <c r="D37" s="4">
        <f t="shared" si="42"/>
        <v>4799.4820000000009</v>
      </c>
      <c r="G37" s="4">
        <v>104.42</v>
      </c>
      <c r="H37" s="5">
        <f t="shared" si="35"/>
        <v>2859.4000000000005</v>
      </c>
      <c r="I37" s="5">
        <f t="shared" si="36"/>
        <v>10.442</v>
      </c>
      <c r="J37" s="5">
        <f t="shared" si="37"/>
        <v>10.442</v>
      </c>
      <c r="K37" s="5">
        <f t="shared" si="38"/>
        <v>93.978000000000009</v>
      </c>
      <c r="L37" s="5">
        <f t="shared" si="39"/>
        <v>2573.4599999999996</v>
      </c>
      <c r="M37" s="5">
        <f t="shared" si="40"/>
        <v>3.1326000000000005</v>
      </c>
      <c r="N37" s="6">
        <f t="shared" si="41"/>
        <v>2.1756514557195961E-2</v>
      </c>
    </row>
    <row r="38" spans="1:14" x14ac:dyDescent="0.3">
      <c r="A38" s="3">
        <v>45567</v>
      </c>
      <c r="B38" s="2" t="s">
        <v>14</v>
      </c>
      <c r="C38" s="2" t="s">
        <v>15</v>
      </c>
      <c r="D38" s="4">
        <f t="shared" ref="D38:D39" si="43">+D37+K37+E37-F37</f>
        <v>4893.4600000000009</v>
      </c>
      <c r="G38" s="4">
        <v>92.12</v>
      </c>
      <c r="H38" s="5">
        <f t="shared" ref="H38:H42" si="44">+H37+G38</f>
        <v>2951.5200000000004</v>
      </c>
      <c r="I38" s="5">
        <f t="shared" ref="I38:I42" si="45">+G38*0.1</f>
        <v>9.2120000000000015</v>
      </c>
      <c r="J38" s="5">
        <f t="shared" ref="J38:J42" si="46">+I38</f>
        <v>9.2120000000000015</v>
      </c>
      <c r="K38" s="5">
        <f t="shared" ref="K38:K42" si="47">+G38-I38</f>
        <v>82.908000000000001</v>
      </c>
      <c r="L38" s="5">
        <f t="shared" ref="L38:L42" si="48">+L37+K38</f>
        <v>2656.3679999999995</v>
      </c>
      <c r="M38" s="5">
        <f t="shared" ref="M38:M42" si="49">+K38/30</f>
        <v>2.7635999999999998</v>
      </c>
      <c r="N38" s="6">
        <f t="shared" ref="N38:N42" si="50">+G38/D38</f>
        <v>1.8825125780122857E-2</v>
      </c>
    </row>
    <row r="39" spans="1:14" x14ac:dyDescent="0.3">
      <c r="A39" s="3">
        <v>45598</v>
      </c>
      <c r="B39" s="2" t="s">
        <v>14</v>
      </c>
      <c r="C39" s="2" t="s">
        <v>15</v>
      </c>
      <c r="D39" s="4">
        <f t="shared" si="43"/>
        <v>4976.3680000000013</v>
      </c>
      <c r="G39" s="4">
        <v>107.66</v>
      </c>
      <c r="H39" s="5">
        <f t="shared" si="44"/>
        <v>3059.1800000000003</v>
      </c>
      <c r="I39" s="5">
        <f t="shared" si="45"/>
        <v>10.766</v>
      </c>
      <c r="J39" s="5">
        <f t="shared" si="46"/>
        <v>10.766</v>
      </c>
      <c r="K39" s="5">
        <f t="shared" si="47"/>
        <v>96.893999999999991</v>
      </c>
      <c r="L39" s="5">
        <f t="shared" si="48"/>
        <v>2753.2619999999993</v>
      </c>
      <c r="M39" s="5">
        <f t="shared" si="49"/>
        <v>3.2297999999999996</v>
      </c>
      <c r="N39" s="6">
        <f t="shared" si="50"/>
        <v>2.1634252129263745E-2</v>
      </c>
    </row>
    <row r="40" spans="1:14" x14ac:dyDescent="0.3">
      <c r="A40" s="3">
        <v>45628</v>
      </c>
      <c r="B40" s="2" t="s">
        <v>14</v>
      </c>
      <c r="C40" s="2" t="s">
        <v>15</v>
      </c>
      <c r="D40" s="4">
        <f t="shared" ref="D40:D42" si="51">+D39+K39+E39-F39</f>
        <v>5073.2620000000015</v>
      </c>
      <c r="G40" s="4">
        <v>98.1</v>
      </c>
      <c r="H40" s="5">
        <f t="shared" si="44"/>
        <v>3157.28</v>
      </c>
      <c r="I40" s="5">
        <f t="shared" si="45"/>
        <v>9.81</v>
      </c>
      <c r="J40" s="5">
        <f t="shared" si="46"/>
        <v>9.81</v>
      </c>
      <c r="K40" s="5">
        <f t="shared" si="47"/>
        <v>88.289999999999992</v>
      </c>
      <c r="L40" s="5">
        <f t="shared" si="48"/>
        <v>2841.5519999999992</v>
      </c>
      <c r="M40" s="5">
        <f t="shared" si="49"/>
        <v>2.9429999999999996</v>
      </c>
      <c r="N40" s="6">
        <f t="shared" si="50"/>
        <v>1.9336671356614338E-2</v>
      </c>
    </row>
    <row r="41" spans="1:14" x14ac:dyDescent="0.3">
      <c r="A41" s="3">
        <v>45659</v>
      </c>
      <c r="B41" s="2" t="s">
        <v>14</v>
      </c>
      <c r="C41" s="2" t="s">
        <v>15</v>
      </c>
      <c r="D41" s="4">
        <f t="shared" si="51"/>
        <v>5161.5520000000015</v>
      </c>
      <c r="G41" s="4">
        <v>93.76</v>
      </c>
      <c r="H41" s="5">
        <f t="shared" si="44"/>
        <v>3251.0400000000004</v>
      </c>
      <c r="I41" s="5">
        <f t="shared" si="45"/>
        <v>9.3760000000000012</v>
      </c>
      <c r="J41" s="5">
        <f t="shared" si="46"/>
        <v>9.3760000000000012</v>
      </c>
      <c r="K41" s="5">
        <f t="shared" si="47"/>
        <v>84.384</v>
      </c>
      <c r="L41" s="5">
        <f t="shared" si="48"/>
        <v>2925.9359999999992</v>
      </c>
      <c r="M41" s="5">
        <f t="shared" si="49"/>
        <v>2.8128000000000002</v>
      </c>
      <c r="N41" s="6">
        <f t="shared" si="50"/>
        <v>1.816507903049315E-2</v>
      </c>
    </row>
    <row r="42" spans="1:14" x14ac:dyDescent="0.3">
      <c r="A42" s="3">
        <v>45690</v>
      </c>
      <c r="B42" s="2" t="s">
        <v>14</v>
      </c>
      <c r="C42" s="2" t="s">
        <v>15</v>
      </c>
      <c r="D42" s="4">
        <f t="shared" si="51"/>
        <v>5245.9360000000015</v>
      </c>
      <c r="G42" s="4">
        <v>116.3</v>
      </c>
      <c r="H42" s="5">
        <f t="shared" si="44"/>
        <v>3367.3400000000006</v>
      </c>
      <c r="I42" s="5">
        <f t="shared" si="45"/>
        <v>11.63</v>
      </c>
      <c r="J42" s="5">
        <f t="shared" si="46"/>
        <v>11.63</v>
      </c>
      <c r="K42" s="5">
        <f t="shared" si="47"/>
        <v>104.67</v>
      </c>
      <c r="L42" s="5">
        <f t="shared" si="48"/>
        <v>3030.6059999999993</v>
      </c>
      <c r="M42" s="5">
        <f t="shared" si="49"/>
        <v>3.4889999999999999</v>
      </c>
      <c r="N42" s="6">
        <f t="shared" si="50"/>
        <v>2.2169542289497995E-2</v>
      </c>
    </row>
    <row r="43" spans="1:14" x14ac:dyDescent="0.3">
      <c r="A43" s="3">
        <v>45718</v>
      </c>
      <c r="B43" s="2" t="s">
        <v>14</v>
      </c>
      <c r="C43" s="2" t="s">
        <v>15</v>
      </c>
      <c r="D43" s="4">
        <f t="shared" ref="D43:D44" si="52">+D42+K42+E42-F42</f>
        <v>5350.6060000000016</v>
      </c>
      <c r="G43" s="4">
        <v>93.1</v>
      </c>
      <c r="H43" s="5">
        <f t="shared" ref="H43" si="53">+H42+G43</f>
        <v>3460.4400000000005</v>
      </c>
      <c r="I43" s="5">
        <f t="shared" ref="I43" si="54">+G43*0.1</f>
        <v>9.31</v>
      </c>
      <c r="J43" s="5">
        <f t="shared" ref="J43" si="55">+I43</f>
        <v>9.31</v>
      </c>
      <c r="K43" s="5">
        <f t="shared" ref="K43" si="56">+G43-I43</f>
        <v>83.789999999999992</v>
      </c>
      <c r="L43" s="5">
        <f t="shared" ref="L43" si="57">+L42+K43</f>
        <v>3114.3959999999993</v>
      </c>
      <c r="M43" s="5">
        <f t="shared" ref="M43" si="58">+K43/30</f>
        <v>2.7929999999999997</v>
      </c>
      <c r="N43" s="6">
        <f t="shared" ref="N43" si="59">+G43/D43</f>
        <v>1.7399898254515465E-2</v>
      </c>
    </row>
    <row r="44" spans="1:14" x14ac:dyDescent="0.3">
      <c r="A44" s="3">
        <v>45749</v>
      </c>
      <c r="B44" s="2" t="s">
        <v>14</v>
      </c>
      <c r="C44" s="2" t="s">
        <v>15</v>
      </c>
      <c r="D44" s="4">
        <f t="shared" si="52"/>
        <v>5434.3960000000015</v>
      </c>
      <c r="G44" s="4">
        <v>23.91</v>
      </c>
      <c r="H44" s="5">
        <f t="shared" ref="H44" si="60">+H43+G44</f>
        <v>3484.3500000000004</v>
      </c>
      <c r="I44" s="5">
        <f t="shared" ref="I44" si="61">+G44*0.1</f>
        <v>2.391</v>
      </c>
      <c r="J44" s="5">
        <f t="shared" ref="J44" si="62">+I44</f>
        <v>2.391</v>
      </c>
      <c r="K44" s="5">
        <f t="shared" ref="K44" si="63">+G44-I44</f>
        <v>21.518999999999998</v>
      </c>
      <c r="L44" s="5">
        <f t="shared" ref="L44" si="64">+L43+K44</f>
        <v>3135.9149999999991</v>
      </c>
      <c r="M44" s="5">
        <f t="shared" ref="M44" si="65">+K44/30</f>
        <v>0.71729999999999994</v>
      </c>
      <c r="N44" s="6">
        <f t="shared" ref="N44" si="66">+G44/D44</f>
        <v>4.3997529808280427E-3</v>
      </c>
    </row>
    <row r="45" spans="1:14" x14ac:dyDescent="0.3">
      <c r="A45" s="3">
        <v>45779</v>
      </c>
      <c r="B45" s="2" t="s">
        <v>14</v>
      </c>
      <c r="C45" s="2" t="s">
        <v>15</v>
      </c>
      <c r="D45" s="4">
        <f t="shared" ref="D45" si="67">+D44+K44+E44-F44</f>
        <v>5455.9150000000018</v>
      </c>
      <c r="G45" s="4">
        <v>150.86000000000001</v>
      </c>
      <c r="H45" s="5">
        <f t="shared" ref="H45" si="68">+H44+G45</f>
        <v>3635.2100000000005</v>
      </c>
      <c r="I45" s="5">
        <f t="shared" ref="I45" si="69">+G45*0.1</f>
        <v>15.086000000000002</v>
      </c>
      <c r="J45" s="5">
        <f t="shared" ref="J45" si="70">+I45</f>
        <v>15.086000000000002</v>
      </c>
      <c r="K45" s="5">
        <f t="shared" ref="K45" si="71">+G45-I45</f>
        <v>135.774</v>
      </c>
      <c r="L45" s="5">
        <f t="shared" ref="L45" si="72">+L44+K45</f>
        <v>3271.6889999999989</v>
      </c>
      <c r="M45" s="5">
        <f t="shared" ref="M45" si="73">+K45/30</f>
        <v>4.5258000000000003</v>
      </c>
      <c r="N45" s="6">
        <f t="shared" ref="N45" si="74">+G45/D45</f>
        <v>2.7650724030707952E-2</v>
      </c>
    </row>
    <row r="46" spans="1:14" x14ac:dyDescent="0.3">
      <c r="A46" s="3">
        <v>45810</v>
      </c>
      <c r="B46" s="2" t="s">
        <v>14</v>
      </c>
      <c r="C46" s="2" t="s">
        <v>15</v>
      </c>
      <c r="D46" s="4">
        <f t="shared" ref="D46:D47" si="75">+D45+K45+E45-F45</f>
        <v>5591.6890000000021</v>
      </c>
      <c r="G46" s="4">
        <v>176.94</v>
      </c>
      <c r="H46" s="5">
        <f t="shared" ref="H46" si="76">+H45+G46</f>
        <v>3812.1500000000005</v>
      </c>
      <c r="I46" s="5">
        <f t="shared" ref="I46" si="77">+G46*0.1</f>
        <v>17.693999999999999</v>
      </c>
      <c r="J46" s="5">
        <f t="shared" ref="J46" si="78">+I46</f>
        <v>17.693999999999999</v>
      </c>
      <c r="K46" s="5">
        <f t="shared" ref="K46" si="79">+G46-I46</f>
        <v>159.24600000000001</v>
      </c>
      <c r="L46" s="5">
        <f t="shared" ref="L46" si="80">+L45+K46</f>
        <v>3430.934999999999</v>
      </c>
      <c r="M46" s="5">
        <f t="shared" ref="M46" si="81">+K46/30</f>
        <v>5.3082000000000003</v>
      </c>
      <c r="N46" s="6">
        <f t="shared" ref="N46" si="82">+G46/D46</f>
        <v>3.16433907536703E-2</v>
      </c>
    </row>
    <row r="47" spans="1:14" x14ac:dyDescent="0.3">
      <c r="A47" s="3">
        <v>45840</v>
      </c>
      <c r="B47" s="2" t="s">
        <v>14</v>
      </c>
      <c r="C47" s="2" t="s">
        <v>15</v>
      </c>
      <c r="D47" s="4">
        <f t="shared" si="75"/>
        <v>5750.9350000000022</v>
      </c>
      <c r="G47" s="4">
        <v>169.96</v>
      </c>
      <c r="H47" s="5">
        <f t="shared" ref="H47:H48" si="83">+H46+G47</f>
        <v>3982.1100000000006</v>
      </c>
      <c r="I47" s="5">
        <f t="shared" ref="I47:I48" si="84">+G47*0.1</f>
        <v>16.996000000000002</v>
      </c>
      <c r="J47" s="5">
        <f t="shared" ref="J47:J48" si="85">+I47</f>
        <v>16.996000000000002</v>
      </c>
      <c r="K47" s="5">
        <f t="shared" ref="K47:K48" si="86">+G47-I47</f>
        <v>152.964</v>
      </c>
      <c r="L47" s="5">
        <f t="shared" ref="L47:L48" si="87">+L46+K47</f>
        <v>3583.898999999999</v>
      </c>
      <c r="M47" s="5">
        <f t="shared" ref="M47:M48" si="88">+K47/30</f>
        <v>5.0987999999999998</v>
      </c>
      <c r="N47" s="6">
        <f t="shared" ref="N47:N48" si="89">+G47/D47</f>
        <v>2.9553455220759743E-2</v>
      </c>
    </row>
    <row r="48" spans="1:14" x14ac:dyDescent="0.3">
      <c r="A48" s="3">
        <v>45871</v>
      </c>
      <c r="B48" s="2" t="s">
        <v>14</v>
      </c>
      <c r="C48" s="2" t="s">
        <v>15</v>
      </c>
      <c r="D48" s="4">
        <f t="shared" ref="D48" si="90">+D47+K47+E47-F47</f>
        <v>5903.8990000000022</v>
      </c>
      <c r="H48" s="5">
        <f t="shared" si="83"/>
        <v>3982.1100000000006</v>
      </c>
      <c r="I48" s="5">
        <f t="shared" si="84"/>
        <v>0</v>
      </c>
      <c r="J48" s="5">
        <f t="shared" si="85"/>
        <v>0</v>
      </c>
      <c r="K48" s="5">
        <f t="shared" si="86"/>
        <v>0</v>
      </c>
      <c r="L48" s="5">
        <f t="shared" si="87"/>
        <v>3583.898999999999</v>
      </c>
      <c r="M48" s="5">
        <f t="shared" si="88"/>
        <v>0</v>
      </c>
      <c r="N48" s="6">
        <f t="shared" si="89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Histórico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Sebastiano Fallone</cp:lastModifiedBy>
  <dcterms:created xsi:type="dcterms:W3CDTF">2023-05-21T15:04:22Z</dcterms:created>
  <dcterms:modified xsi:type="dcterms:W3CDTF">2025-08-03T15:07:56Z</dcterms:modified>
</cp:coreProperties>
</file>