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3c7c81f20a53ce1/Documentos/FIFI/Resumen/"/>
    </mc:Choice>
  </mc:AlternateContent>
  <xr:revisionPtr revIDLastSave="16" documentId="13_ncr:1_{A60841FB-322F-4DCB-8077-1F001FBBC3D6}" xr6:coauthVersionLast="47" xr6:coauthVersionMax="47" xr10:uidLastSave="{EDE85FD8-0702-4790-A5CB-E5B11DEB848E}"/>
  <bookViews>
    <workbookView xWindow="-108" yWindow="-108" windowWidth="23256" windowHeight="12576" xr2:uid="{F5A6AEDC-28BE-4B8A-B241-C617D1926264}"/>
  </bookViews>
  <sheets>
    <sheet name="Históric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0" i="1" l="1"/>
  <c r="J60" i="1" s="1"/>
  <c r="I61" i="1"/>
  <c r="J61" i="1" s="1"/>
  <c r="H59" i="1"/>
  <c r="H60" i="1" s="1"/>
  <c r="H61" i="1" s="1"/>
  <c r="I59" i="1"/>
  <c r="J59" i="1" s="1"/>
  <c r="N59" i="1"/>
  <c r="D59" i="1"/>
  <c r="K59" i="1" l="1"/>
  <c r="M59" i="1" s="1"/>
  <c r="K60" i="1"/>
  <c r="K61" i="1"/>
  <c r="M61" i="1" s="1"/>
  <c r="D4" i="1"/>
  <c r="N3" i="1"/>
  <c r="I57" i="1"/>
  <c r="J57" i="1" s="1"/>
  <c r="I58" i="1"/>
  <c r="J58" i="1" s="1"/>
  <c r="I56" i="1"/>
  <c r="K56" i="1" s="1"/>
  <c r="D60" i="1" l="1"/>
  <c r="N60" i="1" s="1"/>
  <c r="L59" i="1"/>
  <c r="L60" i="1" s="1"/>
  <c r="L61" i="1" s="1"/>
  <c r="M60" i="1"/>
  <c r="K58" i="1"/>
  <c r="M58" i="1" s="1"/>
  <c r="K57" i="1"/>
  <c r="J56" i="1"/>
  <c r="M56" i="1"/>
  <c r="D61" i="1" l="1"/>
  <c r="N61" i="1" s="1"/>
  <c r="M57" i="1"/>
  <c r="H51" i="1"/>
  <c r="H52" i="1" s="1"/>
  <c r="H53" i="1" s="1"/>
  <c r="H54" i="1" s="1"/>
  <c r="H55" i="1" s="1"/>
  <c r="H56" i="1" s="1"/>
  <c r="H57" i="1" s="1"/>
  <c r="H58" i="1" s="1"/>
  <c r="I51" i="1"/>
  <c r="J51" i="1" s="1"/>
  <c r="I52" i="1"/>
  <c r="J52" i="1" s="1"/>
  <c r="I53" i="1"/>
  <c r="J53" i="1" s="1"/>
  <c r="I54" i="1"/>
  <c r="J54" i="1" s="1"/>
  <c r="I55" i="1"/>
  <c r="J55" i="1" s="1"/>
  <c r="K52" i="1" l="1"/>
  <c r="M52" i="1" s="1"/>
  <c r="K51" i="1"/>
  <c r="K55" i="1"/>
  <c r="K54" i="1"/>
  <c r="M54" i="1" s="1"/>
  <c r="L51" i="1"/>
  <c r="L52" i="1" s="1"/>
  <c r="K53" i="1"/>
  <c r="M53" i="1" s="1"/>
  <c r="M55" i="1" l="1"/>
  <c r="L53" i="1"/>
  <c r="L54" i="1" s="1"/>
  <c r="L55" i="1" s="1"/>
  <c r="L56" i="1" s="1"/>
  <c r="L57" i="1" s="1"/>
  <c r="L58" i="1" s="1"/>
  <c r="M51" i="1"/>
  <c r="H48" i="1" l="1"/>
  <c r="H49" i="1" s="1"/>
  <c r="H50" i="1" s="1"/>
  <c r="I48" i="1"/>
  <c r="K48" i="1" s="1"/>
  <c r="L48" i="1" s="1"/>
  <c r="I49" i="1"/>
  <c r="K49" i="1" s="1"/>
  <c r="M49" i="1" s="1"/>
  <c r="I50" i="1"/>
  <c r="J50" i="1" s="1"/>
  <c r="H45" i="1"/>
  <c r="H46" i="1" s="1"/>
  <c r="H47" i="1" s="1"/>
  <c r="I45" i="1"/>
  <c r="J45" i="1"/>
  <c r="K45" i="1"/>
  <c r="L45" i="1"/>
  <c r="L46" i="1" s="1"/>
  <c r="M45" i="1"/>
  <c r="I46" i="1"/>
  <c r="J46" i="1"/>
  <c r="K46" i="1"/>
  <c r="M46" i="1"/>
  <c r="I47" i="1"/>
  <c r="K47" i="1" s="1"/>
  <c r="M47" i="1" s="1"/>
  <c r="K50" i="1" l="1"/>
  <c r="M50" i="1" s="1"/>
  <c r="J49" i="1"/>
  <c r="J48" i="1"/>
  <c r="L49" i="1"/>
  <c r="L50" i="1" s="1"/>
  <c r="M48" i="1"/>
  <c r="J47" i="1"/>
  <c r="L47" i="1"/>
  <c r="I42" i="1"/>
  <c r="J42" i="1" s="1"/>
  <c r="I43" i="1"/>
  <c r="K43" i="1" s="1"/>
  <c r="M43" i="1" s="1"/>
  <c r="I44" i="1"/>
  <c r="J44" i="1" s="1"/>
  <c r="J43" i="1" l="1"/>
  <c r="K42" i="1"/>
  <c r="K44" i="1"/>
  <c r="M44" i="1" s="1"/>
  <c r="M42" i="1" l="1"/>
  <c r="I37" i="1" l="1"/>
  <c r="J37" i="1" s="1"/>
  <c r="I38" i="1"/>
  <c r="J38" i="1" s="1"/>
  <c r="I39" i="1"/>
  <c r="J39" i="1" s="1"/>
  <c r="I40" i="1"/>
  <c r="K40" i="1" s="1"/>
  <c r="M40" i="1" s="1"/>
  <c r="I41" i="1"/>
  <c r="K41" i="1" s="1"/>
  <c r="H35" i="1"/>
  <c r="H36" i="1" s="1"/>
  <c r="H37" i="1" s="1"/>
  <c r="H38" i="1" s="1"/>
  <c r="H39" i="1" s="1"/>
  <c r="H40" i="1" s="1"/>
  <c r="H41" i="1" s="1"/>
  <c r="H42" i="1" s="1"/>
  <c r="H43" i="1" s="1"/>
  <c r="H44" i="1" s="1"/>
  <c r="I36" i="1"/>
  <c r="J36" i="1" s="1"/>
  <c r="I35" i="1"/>
  <c r="J35" i="1" s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L5" i="1"/>
  <c r="L6" i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M34" i="1" s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J34" i="1" s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N4" i="1"/>
  <c r="M41" i="1" l="1"/>
  <c r="J41" i="1"/>
  <c r="J40" i="1"/>
  <c r="K38" i="1"/>
  <c r="M38" i="1" s="1"/>
  <c r="K36" i="1"/>
  <c r="M36" i="1" s="1"/>
  <c r="K37" i="1"/>
  <c r="K39" i="1"/>
  <c r="M39" i="1" s="1"/>
  <c r="K35" i="1"/>
  <c r="M35" i="1" s="1"/>
  <c r="H4" i="1"/>
  <c r="J3" i="1"/>
  <c r="I3" i="1"/>
  <c r="K3" i="1" s="1"/>
  <c r="H3" i="1"/>
  <c r="L35" i="1" l="1"/>
  <c r="L36" i="1" s="1"/>
  <c r="L37" i="1"/>
  <c r="L38" i="1" s="1"/>
  <c r="L39" i="1" s="1"/>
  <c r="L40" i="1" s="1"/>
  <c r="L41" i="1" s="1"/>
  <c r="L42" i="1" s="1"/>
  <c r="L43" i="1" s="1"/>
  <c r="L44" i="1" s="1"/>
  <c r="M37" i="1"/>
  <c r="D5" i="1"/>
  <c r="M3" i="1"/>
  <c r="L3" i="1"/>
  <c r="L4" i="1" s="1"/>
  <c r="D6" i="1" l="1"/>
  <c r="N5" i="1"/>
  <c r="D7" i="1" l="1"/>
  <c r="N6" i="1"/>
  <c r="D8" i="1" l="1"/>
  <c r="N7" i="1"/>
  <c r="D9" i="1" l="1"/>
  <c r="N8" i="1"/>
  <c r="D10" i="1" l="1"/>
  <c r="N9" i="1"/>
  <c r="D11" i="1" l="1"/>
  <c r="N10" i="1"/>
  <c r="D12" i="1" l="1"/>
  <c r="N11" i="1"/>
  <c r="D13" i="1" l="1"/>
  <c r="N12" i="1"/>
  <c r="D14" i="1" l="1"/>
  <c r="N13" i="1"/>
  <c r="D15" i="1" l="1"/>
  <c r="N14" i="1"/>
  <c r="D16" i="1" l="1"/>
  <c r="N15" i="1"/>
  <c r="D17" i="1" l="1"/>
  <c r="N16" i="1"/>
  <c r="D18" i="1" l="1"/>
  <c r="N17" i="1"/>
  <c r="N18" i="1" l="1"/>
  <c r="D19" i="1"/>
  <c r="N19" i="1" l="1"/>
  <c r="D20" i="1"/>
  <c r="N20" i="1" l="1"/>
  <c r="D21" i="1"/>
  <c r="N21" i="1" l="1"/>
  <c r="D22" i="1"/>
  <c r="N22" i="1" l="1"/>
  <c r="D23" i="1"/>
  <c r="N23" i="1" l="1"/>
  <c r="D24" i="1"/>
  <c r="N24" i="1" l="1"/>
  <c r="D25" i="1"/>
  <c r="N25" i="1" l="1"/>
  <c r="D26" i="1"/>
  <c r="N26" i="1" l="1"/>
  <c r="D27" i="1"/>
  <c r="N27" i="1" l="1"/>
  <c r="D28" i="1"/>
  <c r="N28" i="1" l="1"/>
  <c r="D29" i="1"/>
  <c r="N29" i="1" l="1"/>
  <c r="D30" i="1"/>
  <c r="N30" i="1" l="1"/>
  <c r="D31" i="1"/>
  <c r="N31" i="1" l="1"/>
  <c r="D32" i="1"/>
  <c r="N32" i="1" l="1"/>
  <c r="D33" i="1"/>
  <c r="N33" i="1" l="1"/>
  <c r="D34" i="1"/>
  <c r="N34" i="1" l="1"/>
  <c r="D35" i="1"/>
  <c r="N35" i="1" l="1"/>
  <c r="D36" i="1"/>
  <c r="D37" i="1" l="1"/>
  <c r="N36" i="1"/>
  <c r="N37" i="1" l="1"/>
  <c r="D38" i="1"/>
  <c r="D39" i="1" l="1"/>
  <c r="N38" i="1"/>
  <c r="N39" i="1" l="1"/>
  <c r="D40" i="1"/>
  <c r="N40" i="1" l="1"/>
  <c r="D41" i="1"/>
  <c r="N41" i="1" l="1"/>
  <c r="D42" i="1"/>
  <c r="N42" i="1" l="1"/>
  <c r="D43" i="1"/>
  <c r="N43" i="1" l="1"/>
  <c r="D44" i="1"/>
  <c r="D45" i="1" l="1"/>
  <c r="N44" i="1"/>
  <c r="N45" i="1" l="1"/>
  <c r="D46" i="1"/>
  <c r="N46" i="1" l="1"/>
  <c r="D47" i="1"/>
  <c r="N47" i="1" l="1"/>
  <c r="D48" i="1"/>
  <c r="N48" i="1" l="1"/>
  <c r="D49" i="1"/>
  <c r="D50" i="1" l="1"/>
  <c r="N49" i="1"/>
  <c r="N50" i="1" l="1"/>
  <c r="D51" i="1"/>
  <c r="N51" i="1" l="1"/>
  <c r="D52" i="1"/>
  <c r="D53" i="1" l="1"/>
  <c r="N52" i="1"/>
  <c r="D54" i="1" l="1"/>
  <c r="N53" i="1"/>
  <c r="D55" i="1" l="1"/>
  <c r="N54" i="1"/>
  <c r="N55" i="1" l="1"/>
  <c r="D56" i="1"/>
  <c r="N56" i="1" l="1"/>
  <c r="D57" i="1"/>
  <c r="N57" i="1" l="1"/>
  <c r="D58" i="1"/>
  <c r="N58" i="1" s="1"/>
</calcChain>
</file>

<file path=xl/sharedStrings.xml><?xml version="1.0" encoding="utf-8"?>
<sst xmlns="http://schemas.openxmlformats.org/spreadsheetml/2006/main" count="132" uniqueCount="16">
  <si>
    <t>Fecha</t>
  </si>
  <si>
    <t>ID Inv</t>
  </si>
  <si>
    <t>Nombre Inversionista</t>
  </si>
  <si>
    <t>Capital Invertido</t>
  </si>
  <si>
    <t>Aumento Capital</t>
  </si>
  <si>
    <t>Retiro de Fondos</t>
  </si>
  <si>
    <t>Ganacias/Pérdidas Brutas</t>
  </si>
  <si>
    <t>Ganacias/Pérdidas Brutas Acumuladas</t>
  </si>
  <si>
    <t>Comisiones 10 %</t>
  </si>
  <si>
    <t>Comisiones Pagadas</t>
  </si>
  <si>
    <t>Ganacias/Pérdidas Netas</t>
  </si>
  <si>
    <t>Ganacias/Pérdidas Netas Acumuladas</t>
  </si>
  <si>
    <t>Ganacias/Pérdidas Promedio Diario</t>
  </si>
  <si>
    <t>Beneficio en %</t>
  </si>
  <si>
    <t>INV2</t>
  </si>
  <si>
    <t>María Méndez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</si>
</sst>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mmm\-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 applyAlignment="1">
      <alignment horizont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0" fontId="0" fillId="3" borderId="0" xfId="0" applyNumberFormat="1" applyFill="1"/>
    <xf numFmtId="4" fontId="0" fillId="2" borderId="0" xfId="0" applyNumberFormat="1" applyFill="1" applyAlignment="1">
      <alignment horizontal="center" wrapText="1"/>
    </xf>
    <xf numFmtId="4" fontId="0" fillId="0" borderId="0" xfId="0" applyNumberFormat="1" applyAlignment="1">
      <alignment horizontal="center"/>
    </xf>
    <xf numFmtId="4" fontId="0" fillId="3" borderId="0" xfId="0" applyNumberFormat="1" applyFill="1" applyAlignment="1">
      <alignment horizontal="center"/>
    </xf>
    <xf numFmtId="4" fontId="0" fillId="0" borderId="0" xfId="0" applyNumberFormat="1"/>
    <xf numFmtId="10" fontId="0" fillId="2" borderId="0" xfId="0" applyNumberFormat="1" applyFill="1" applyAlignment="1">
      <alignment horizontal="center" wrapText="1"/>
    </xf>
    <xf numFmtId="10" fontId="0" fillId="0" borderId="0" xfId="0" applyNumberFormat="1"/>
    <xf numFmtId="164" fontId="0" fillId="2" borderId="0" xfId="0" applyNumberFormat="1" applyFill="1" applyAlignment="1">
      <alignment horizont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D0592-FCAA-4504-8375-2BF5706E5F67}">
  <dimension ref="A1:N61"/>
  <sheetViews>
    <sheetView tabSelected="1" topLeftCell="A49" workbookViewId="0">
      <selection activeCell="G67" sqref="G67"/>
    </sheetView>
  </sheetViews>
  <sheetFormatPr baseColWidth="10" defaultRowHeight="14.4" x14ac:dyDescent="0.3"/>
  <cols>
    <col min="1" max="1" width="12.77734375" style="12" bestFit="1" customWidth="1"/>
    <col min="3" max="3" width="12.6640625" bestFit="1" customWidth="1"/>
    <col min="4" max="6" width="11.5546875" style="8"/>
    <col min="7" max="7" width="11.5546875" style="6"/>
    <col min="8" max="13" width="11.5546875" style="8"/>
    <col min="14" max="14" width="11.5546875" style="10"/>
  </cols>
  <sheetData>
    <row r="1" spans="1:14" ht="57.6" x14ac:dyDescent="0.3">
      <c r="A1" s="11" t="s">
        <v>0</v>
      </c>
      <c r="B1" s="1" t="s">
        <v>1</v>
      </c>
      <c r="C1" s="1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9" t="s">
        <v>13</v>
      </c>
    </row>
    <row r="2" spans="1:14" x14ac:dyDescent="0.3">
      <c r="A2" s="3"/>
      <c r="B2" s="2"/>
      <c r="C2" s="2"/>
      <c r="D2" s="6"/>
      <c r="E2" s="6"/>
      <c r="F2" s="6"/>
      <c r="H2" s="6"/>
      <c r="I2" s="6"/>
      <c r="J2" s="6"/>
      <c r="K2" s="6"/>
      <c r="L2" s="6"/>
      <c r="M2" s="6"/>
    </row>
    <row r="3" spans="1:14" x14ac:dyDescent="0.3">
      <c r="A3" s="3">
        <v>44117</v>
      </c>
      <c r="B3" s="2" t="s">
        <v>14</v>
      </c>
      <c r="C3" s="2" t="s">
        <v>15</v>
      </c>
      <c r="D3" s="6">
        <v>0</v>
      </c>
      <c r="E3" s="6">
        <v>1000</v>
      </c>
      <c r="F3" s="6"/>
      <c r="G3" s="6">
        <v>45.33</v>
      </c>
      <c r="H3" s="7">
        <f>+G3</f>
        <v>45.33</v>
      </c>
      <c r="I3" s="7">
        <f>+G3*0.1</f>
        <v>4.5330000000000004</v>
      </c>
      <c r="J3" s="7">
        <f>+I3</f>
        <v>4.5330000000000004</v>
      </c>
      <c r="K3" s="7">
        <f>+G3-I3</f>
        <v>40.796999999999997</v>
      </c>
      <c r="L3" s="7">
        <f>+K3</f>
        <v>40.796999999999997</v>
      </c>
      <c r="M3" s="7">
        <f>+K3/30</f>
        <v>1.3598999999999999</v>
      </c>
      <c r="N3" s="4">
        <f>+G3/E3</f>
        <v>4.5329999999999995E-2</v>
      </c>
    </row>
    <row r="4" spans="1:14" x14ac:dyDescent="0.3">
      <c r="A4" s="3">
        <v>44136</v>
      </c>
      <c r="B4" s="2" t="s">
        <v>14</v>
      </c>
      <c r="C4" s="2" t="s">
        <v>15</v>
      </c>
      <c r="D4" s="6">
        <f>+D3+K3+E3-F3</f>
        <v>1040.797</v>
      </c>
      <c r="E4" s="6"/>
      <c r="F4" s="6"/>
      <c r="G4" s="6">
        <v>145.83000000000001</v>
      </c>
      <c r="H4" s="7">
        <f>+H3+G4</f>
        <v>191.16000000000003</v>
      </c>
      <c r="I4" s="7">
        <f t="shared" ref="I4:I36" si="0">+G4*0.1</f>
        <v>14.583000000000002</v>
      </c>
      <c r="J4" s="7">
        <f t="shared" ref="J4:J36" si="1">+I4</f>
        <v>14.583000000000002</v>
      </c>
      <c r="K4" s="7">
        <f t="shared" ref="K4:K36" si="2">+G4-I4</f>
        <v>131.24700000000001</v>
      </c>
      <c r="L4" s="7">
        <f>+L3+K4</f>
        <v>172.04400000000001</v>
      </c>
      <c r="M4" s="7">
        <f t="shared" ref="M4:M36" si="3">+K4/30</f>
        <v>4.3749000000000002</v>
      </c>
      <c r="N4" s="4">
        <f t="shared" ref="N4:N36" si="4">+G4/D4</f>
        <v>0.14011377819113621</v>
      </c>
    </row>
    <row r="5" spans="1:14" x14ac:dyDescent="0.3">
      <c r="A5" s="3">
        <v>44173</v>
      </c>
      <c r="B5" s="2" t="s">
        <v>14</v>
      </c>
      <c r="C5" s="2" t="s">
        <v>15</v>
      </c>
      <c r="D5" s="6">
        <f t="shared" ref="D5:D34" si="5">+D4+K4+E5-F5</f>
        <v>1172.0440000000001</v>
      </c>
      <c r="E5" s="6"/>
      <c r="F5" s="6"/>
      <c r="G5" s="6">
        <v>91.29</v>
      </c>
      <c r="H5" s="7">
        <f t="shared" ref="H5:H36" si="6">+H4+G5</f>
        <v>282.45000000000005</v>
      </c>
      <c r="I5" s="7">
        <f t="shared" si="0"/>
        <v>9.1290000000000013</v>
      </c>
      <c r="J5" s="7">
        <f t="shared" si="1"/>
        <v>9.1290000000000013</v>
      </c>
      <c r="K5" s="7">
        <f t="shared" si="2"/>
        <v>82.161000000000001</v>
      </c>
      <c r="L5" s="7">
        <f t="shared" ref="L5:L36" si="7">+L4+K5</f>
        <v>254.20500000000001</v>
      </c>
      <c r="M5" s="7">
        <f t="shared" si="3"/>
        <v>2.7387000000000001</v>
      </c>
      <c r="N5" s="4">
        <f t="shared" si="4"/>
        <v>7.7889567285869807E-2</v>
      </c>
    </row>
    <row r="6" spans="1:14" x14ac:dyDescent="0.3">
      <c r="A6" s="3">
        <v>44197</v>
      </c>
      <c r="B6" s="2" t="s">
        <v>14</v>
      </c>
      <c r="C6" s="2" t="s">
        <v>15</v>
      </c>
      <c r="D6" s="6">
        <f t="shared" si="5"/>
        <v>2054.2049999999999</v>
      </c>
      <c r="E6" s="6">
        <v>800</v>
      </c>
      <c r="F6" s="6"/>
      <c r="G6" s="6">
        <v>352.76</v>
      </c>
      <c r="H6" s="7">
        <f t="shared" si="6"/>
        <v>635.21</v>
      </c>
      <c r="I6" s="7">
        <f t="shared" si="0"/>
        <v>35.276000000000003</v>
      </c>
      <c r="J6" s="7">
        <f t="shared" si="1"/>
        <v>35.276000000000003</v>
      </c>
      <c r="K6" s="7">
        <f t="shared" si="2"/>
        <v>317.48399999999998</v>
      </c>
      <c r="L6" s="7">
        <f t="shared" si="7"/>
        <v>571.68899999999996</v>
      </c>
      <c r="M6" s="7">
        <f t="shared" si="3"/>
        <v>10.582799999999999</v>
      </c>
      <c r="N6" s="4">
        <f t="shared" si="4"/>
        <v>0.17172580146577388</v>
      </c>
    </row>
    <row r="7" spans="1:14" x14ac:dyDescent="0.3">
      <c r="A7" s="3">
        <v>44228</v>
      </c>
      <c r="B7" s="2" t="s">
        <v>14</v>
      </c>
      <c r="C7" s="2" t="s">
        <v>15</v>
      </c>
      <c r="D7" s="6">
        <f t="shared" si="5"/>
        <v>2371.6889999999999</v>
      </c>
      <c r="E7" s="6"/>
      <c r="F7" s="6"/>
      <c r="G7" s="6">
        <v>229.02</v>
      </c>
      <c r="H7" s="7">
        <f t="shared" si="6"/>
        <v>864.23</v>
      </c>
      <c r="I7" s="7">
        <f t="shared" si="0"/>
        <v>22.902000000000001</v>
      </c>
      <c r="J7" s="7">
        <f t="shared" si="1"/>
        <v>22.902000000000001</v>
      </c>
      <c r="K7" s="7">
        <f t="shared" si="2"/>
        <v>206.11799999999999</v>
      </c>
      <c r="L7" s="7">
        <f t="shared" si="7"/>
        <v>777.80700000000002</v>
      </c>
      <c r="M7" s="7">
        <f t="shared" si="3"/>
        <v>6.8705999999999996</v>
      </c>
      <c r="N7" s="4">
        <f t="shared" si="4"/>
        <v>9.6564094196161479E-2</v>
      </c>
    </row>
    <row r="8" spans="1:14" x14ac:dyDescent="0.3">
      <c r="A8" s="3">
        <v>44256</v>
      </c>
      <c r="B8" s="2" t="s">
        <v>14</v>
      </c>
      <c r="C8" s="2" t="s">
        <v>15</v>
      </c>
      <c r="D8" s="6">
        <f t="shared" si="5"/>
        <v>4077.8069999999998</v>
      </c>
      <c r="E8" s="6">
        <v>1500</v>
      </c>
      <c r="F8" s="6"/>
      <c r="G8" s="6">
        <v>139.88</v>
      </c>
      <c r="H8" s="7">
        <f t="shared" si="6"/>
        <v>1004.11</v>
      </c>
      <c r="I8" s="7">
        <f t="shared" si="0"/>
        <v>13.988</v>
      </c>
      <c r="J8" s="7">
        <f t="shared" si="1"/>
        <v>13.988</v>
      </c>
      <c r="K8" s="7">
        <f t="shared" si="2"/>
        <v>125.892</v>
      </c>
      <c r="L8" s="7">
        <f t="shared" si="7"/>
        <v>903.69900000000007</v>
      </c>
      <c r="M8" s="7">
        <f t="shared" si="3"/>
        <v>4.1963999999999997</v>
      </c>
      <c r="N8" s="4">
        <f t="shared" si="4"/>
        <v>3.4302751454396936E-2</v>
      </c>
    </row>
    <row r="9" spans="1:14" x14ac:dyDescent="0.3">
      <c r="A9" s="3">
        <v>44287</v>
      </c>
      <c r="B9" s="2" t="s">
        <v>14</v>
      </c>
      <c r="C9" s="2" t="s">
        <v>15</v>
      </c>
      <c r="D9" s="6">
        <f t="shared" si="5"/>
        <v>4703.6989999999996</v>
      </c>
      <c r="E9" s="6">
        <v>500</v>
      </c>
      <c r="F9" s="6"/>
      <c r="G9" s="6">
        <v>1026.3</v>
      </c>
      <c r="H9" s="7">
        <f t="shared" si="6"/>
        <v>2030.4099999999999</v>
      </c>
      <c r="I9" s="7">
        <f t="shared" si="0"/>
        <v>102.63</v>
      </c>
      <c r="J9" s="7">
        <f t="shared" si="1"/>
        <v>102.63</v>
      </c>
      <c r="K9" s="7">
        <f t="shared" si="2"/>
        <v>923.67</v>
      </c>
      <c r="L9" s="7">
        <f t="shared" si="7"/>
        <v>1827.3690000000001</v>
      </c>
      <c r="M9" s="7">
        <f t="shared" si="3"/>
        <v>30.788999999999998</v>
      </c>
      <c r="N9" s="4">
        <f t="shared" si="4"/>
        <v>0.21818998196950953</v>
      </c>
    </row>
    <row r="10" spans="1:14" x14ac:dyDescent="0.3">
      <c r="A10" s="3">
        <v>44317</v>
      </c>
      <c r="B10" s="2" t="s">
        <v>14</v>
      </c>
      <c r="C10" s="2" t="s">
        <v>15</v>
      </c>
      <c r="D10" s="6">
        <f t="shared" si="5"/>
        <v>5627.3689999999997</v>
      </c>
      <c r="E10" s="6"/>
      <c r="F10" s="6"/>
      <c r="G10" s="6">
        <v>741.35</v>
      </c>
      <c r="H10" s="7">
        <f t="shared" si="6"/>
        <v>2771.7599999999998</v>
      </c>
      <c r="I10" s="7">
        <f t="shared" si="0"/>
        <v>74.135000000000005</v>
      </c>
      <c r="J10" s="7">
        <f t="shared" si="1"/>
        <v>74.135000000000005</v>
      </c>
      <c r="K10" s="7">
        <f t="shared" si="2"/>
        <v>667.21500000000003</v>
      </c>
      <c r="L10" s="7">
        <f t="shared" si="7"/>
        <v>2494.5840000000003</v>
      </c>
      <c r="M10" s="7">
        <f t="shared" si="3"/>
        <v>22.240500000000001</v>
      </c>
      <c r="N10" s="4">
        <f t="shared" si="4"/>
        <v>0.13174007249213621</v>
      </c>
    </row>
    <row r="11" spans="1:14" x14ac:dyDescent="0.3">
      <c r="A11" s="3">
        <v>44348</v>
      </c>
      <c r="B11" s="2" t="s">
        <v>14</v>
      </c>
      <c r="C11" s="2" t="s">
        <v>15</v>
      </c>
      <c r="D11" s="6">
        <f t="shared" si="5"/>
        <v>9294.5839999999989</v>
      </c>
      <c r="E11" s="6">
        <v>3000</v>
      </c>
      <c r="F11" s="6"/>
      <c r="G11" s="6">
        <v>588.32000000000005</v>
      </c>
      <c r="H11" s="7">
        <f t="shared" si="6"/>
        <v>3360.08</v>
      </c>
      <c r="I11" s="7">
        <f t="shared" si="0"/>
        <v>58.832000000000008</v>
      </c>
      <c r="J11" s="7">
        <f t="shared" si="1"/>
        <v>58.832000000000008</v>
      </c>
      <c r="K11" s="7">
        <f t="shared" si="2"/>
        <v>529.48800000000006</v>
      </c>
      <c r="L11" s="7">
        <f t="shared" si="7"/>
        <v>3024.0720000000001</v>
      </c>
      <c r="M11" s="7">
        <f t="shared" si="3"/>
        <v>17.649600000000003</v>
      </c>
      <c r="N11" s="4">
        <f t="shared" si="4"/>
        <v>6.3297077093498758E-2</v>
      </c>
    </row>
    <row r="12" spans="1:14" x14ac:dyDescent="0.3">
      <c r="A12" s="3">
        <v>44378</v>
      </c>
      <c r="B12" s="2" t="s">
        <v>14</v>
      </c>
      <c r="C12" s="2" t="s">
        <v>15</v>
      </c>
      <c r="D12" s="6">
        <f t="shared" si="5"/>
        <v>9824.0719999999983</v>
      </c>
      <c r="E12" s="6"/>
      <c r="F12" s="6"/>
      <c r="G12" s="6">
        <v>270.79000000000002</v>
      </c>
      <c r="H12" s="7">
        <f t="shared" si="6"/>
        <v>3630.87</v>
      </c>
      <c r="I12" s="7">
        <f t="shared" si="0"/>
        <v>27.079000000000004</v>
      </c>
      <c r="J12" s="7">
        <f t="shared" si="1"/>
        <v>27.079000000000004</v>
      </c>
      <c r="K12" s="7">
        <f t="shared" si="2"/>
        <v>243.71100000000001</v>
      </c>
      <c r="L12" s="7">
        <f t="shared" si="7"/>
        <v>3267.7830000000004</v>
      </c>
      <c r="M12" s="7">
        <f t="shared" si="3"/>
        <v>8.1237000000000013</v>
      </c>
      <c r="N12" s="4">
        <f t="shared" si="4"/>
        <v>2.7563926648746066E-2</v>
      </c>
    </row>
    <row r="13" spans="1:14" x14ac:dyDescent="0.3">
      <c r="A13" s="3">
        <v>44409</v>
      </c>
      <c r="B13" s="2" t="s">
        <v>14</v>
      </c>
      <c r="C13" s="2" t="s">
        <v>15</v>
      </c>
      <c r="D13" s="6">
        <f t="shared" si="5"/>
        <v>12067.782999999998</v>
      </c>
      <c r="E13" s="6">
        <v>2000</v>
      </c>
      <c r="F13" s="6"/>
      <c r="G13" s="6">
        <v>391.84</v>
      </c>
      <c r="H13" s="7">
        <f t="shared" si="6"/>
        <v>4022.71</v>
      </c>
      <c r="I13" s="7">
        <f t="shared" si="0"/>
        <v>39.183999999999997</v>
      </c>
      <c r="J13" s="7">
        <f t="shared" si="1"/>
        <v>39.183999999999997</v>
      </c>
      <c r="K13" s="7">
        <f t="shared" si="2"/>
        <v>352.65599999999995</v>
      </c>
      <c r="L13" s="7">
        <f t="shared" si="7"/>
        <v>3620.4390000000003</v>
      </c>
      <c r="M13" s="7">
        <f t="shared" si="3"/>
        <v>11.755199999999999</v>
      </c>
      <c r="N13" s="4">
        <f t="shared" si="4"/>
        <v>3.2469924260321886E-2</v>
      </c>
    </row>
    <row r="14" spans="1:14" x14ac:dyDescent="0.3">
      <c r="A14" s="3">
        <v>44440</v>
      </c>
      <c r="B14" s="2" t="s">
        <v>14</v>
      </c>
      <c r="C14" s="2" t="s">
        <v>15</v>
      </c>
      <c r="D14" s="6">
        <f t="shared" si="5"/>
        <v>12420.438999999998</v>
      </c>
      <c r="E14" s="6"/>
      <c r="F14" s="6"/>
      <c r="G14" s="6">
        <v>263.61</v>
      </c>
      <c r="H14" s="7">
        <f t="shared" si="6"/>
        <v>4286.32</v>
      </c>
      <c r="I14" s="7">
        <f t="shared" si="0"/>
        <v>26.361000000000004</v>
      </c>
      <c r="J14" s="7">
        <f t="shared" si="1"/>
        <v>26.361000000000004</v>
      </c>
      <c r="K14" s="7">
        <f t="shared" si="2"/>
        <v>237.24900000000002</v>
      </c>
      <c r="L14" s="7">
        <f t="shared" si="7"/>
        <v>3857.6880000000001</v>
      </c>
      <c r="M14" s="7">
        <f t="shared" si="3"/>
        <v>7.9083000000000006</v>
      </c>
      <c r="N14" s="4">
        <f t="shared" si="4"/>
        <v>2.122388749705224E-2</v>
      </c>
    </row>
    <row r="15" spans="1:14" x14ac:dyDescent="0.3">
      <c r="A15" s="3">
        <v>44470</v>
      </c>
      <c r="B15" s="2" t="s">
        <v>14</v>
      </c>
      <c r="C15" s="2" t="s">
        <v>15</v>
      </c>
      <c r="D15" s="6">
        <f t="shared" si="5"/>
        <v>12657.687999999998</v>
      </c>
      <c r="E15" s="6"/>
      <c r="F15" s="6"/>
      <c r="G15" s="6">
        <v>1001.76</v>
      </c>
      <c r="H15" s="7">
        <f t="shared" si="6"/>
        <v>5288.08</v>
      </c>
      <c r="I15" s="7">
        <f t="shared" si="0"/>
        <v>100.176</v>
      </c>
      <c r="J15" s="7">
        <f t="shared" si="1"/>
        <v>100.176</v>
      </c>
      <c r="K15" s="7">
        <f t="shared" si="2"/>
        <v>901.58399999999995</v>
      </c>
      <c r="L15" s="7">
        <f t="shared" si="7"/>
        <v>4759.2719999999999</v>
      </c>
      <c r="M15" s="7">
        <f t="shared" si="3"/>
        <v>30.052799999999998</v>
      </c>
      <c r="N15" s="4">
        <f t="shared" si="4"/>
        <v>7.9142415265726268E-2</v>
      </c>
    </row>
    <row r="16" spans="1:14" x14ac:dyDescent="0.3">
      <c r="A16" s="3">
        <v>44501</v>
      </c>
      <c r="B16" s="2" t="s">
        <v>14</v>
      </c>
      <c r="C16" s="2" t="s">
        <v>15</v>
      </c>
      <c r="D16" s="6">
        <f t="shared" si="5"/>
        <v>15559.271999999999</v>
      </c>
      <c r="E16" s="6">
        <v>2000</v>
      </c>
      <c r="F16" s="6"/>
      <c r="G16" s="6">
        <v>603.84</v>
      </c>
      <c r="H16" s="7">
        <f t="shared" si="6"/>
        <v>5891.92</v>
      </c>
      <c r="I16" s="7">
        <f t="shared" si="0"/>
        <v>60.384000000000007</v>
      </c>
      <c r="J16" s="7">
        <f t="shared" si="1"/>
        <v>60.384000000000007</v>
      </c>
      <c r="K16" s="7">
        <f t="shared" si="2"/>
        <v>543.45600000000002</v>
      </c>
      <c r="L16" s="7">
        <f t="shared" si="7"/>
        <v>5302.7280000000001</v>
      </c>
      <c r="M16" s="7">
        <f t="shared" si="3"/>
        <v>18.115200000000002</v>
      </c>
      <c r="N16" s="4">
        <f t="shared" si="4"/>
        <v>3.8809013686501533E-2</v>
      </c>
    </row>
    <row r="17" spans="1:14" x14ac:dyDescent="0.3">
      <c r="A17" s="3">
        <v>44532</v>
      </c>
      <c r="B17" s="2" t="s">
        <v>14</v>
      </c>
      <c r="C17" s="2" t="s">
        <v>15</v>
      </c>
      <c r="D17" s="6">
        <f t="shared" si="5"/>
        <v>16102.727999999999</v>
      </c>
      <c r="E17" s="6"/>
      <c r="F17" s="6"/>
      <c r="G17" s="6">
        <v>688.84</v>
      </c>
      <c r="H17" s="7">
        <f t="shared" si="6"/>
        <v>6580.76</v>
      </c>
      <c r="I17" s="7">
        <f t="shared" si="0"/>
        <v>68.884</v>
      </c>
      <c r="J17" s="7">
        <f t="shared" si="1"/>
        <v>68.884</v>
      </c>
      <c r="K17" s="7">
        <f t="shared" si="2"/>
        <v>619.95600000000002</v>
      </c>
      <c r="L17" s="7">
        <f t="shared" si="7"/>
        <v>5922.6840000000002</v>
      </c>
      <c r="M17" s="7">
        <f t="shared" si="3"/>
        <v>20.665200000000002</v>
      </c>
      <c r="N17" s="4">
        <f t="shared" si="4"/>
        <v>4.2777844847158818E-2</v>
      </c>
    </row>
    <row r="18" spans="1:14" x14ac:dyDescent="0.3">
      <c r="A18" s="3">
        <v>44562</v>
      </c>
      <c r="B18" s="2" t="s">
        <v>14</v>
      </c>
      <c r="C18" s="2" t="s">
        <v>15</v>
      </c>
      <c r="D18" s="6">
        <f t="shared" si="5"/>
        <v>16722.683999999997</v>
      </c>
      <c r="E18" s="6"/>
      <c r="F18" s="6"/>
      <c r="G18" s="6">
        <v>364.98</v>
      </c>
      <c r="H18" s="7">
        <f t="shared" si="6"/>
        <v>6945.74</v>
      </c>
      <c r="I18" s="7">
        <f t="shared" si="0"/>
        <v>36.498000000000005</v>
      </c>
      <c r="J18" s="7">
        <f t="shared" si="1"/>
        <v>36.498000000000005</v>
      </c>
      <c r="K18" s="7">
        <f t="shared" si="2"/>
        <v>328.48200000000003</v>
      </c>
      <c r="L18" s="7">
        <f t="shared" si="7"/>
        <v>6251.1660000000002</v>
      </c>
      <c r="M18" s="7">
        <f t="shared" si="3"/>
        <v>10.949400000000001</v>
      </c>
      <c r="N18" s="4">
        <f t="shared" si="4"/>
        <v>2.1825443810335715E-2</v>
      </c>
    </row>
    <row r="19" spans="1:14" x14ac:dyDescent="0.3">
      <c r="A19" s="3">
        <v>44593</v>
      </c>
      <c r="B19" s="2" t="s">
        <v>14</v>
      </c>
      <c r="C19" s="2" t="s">
        <v>15</v>
      </c>
      <c r="D19" s="6">
        <f t="shared" si="5"/>
        <v>17051.165999999997</v>
      </c>
      <c r="E19" s="6"/>
      <c r="F19" s="6"/>
      <c r="G19" s="6">
        <v>-415.96</v>
      </c>
      <c r="H19" s="7">
        <f t="shared" si="6"/>
        <v>6529.78</v>
      </c>
      <c r="I19" s="7">
        <f t="shared" si="0"/>
        <v>-41.596000000000004</v>
      </c>
      <c r="J19" s="7">
        <f t="shared" si="1"/>
        <v>-41.596000000000004</v>
      </c>
      <c r="K19" s="7">
        <f t="shared" si="2"/>
        <v>-374.36399999999998</v>
      </c>
      <c r="L19" s="7">
        <f t="shared" si="7"/>
        <v>5876.8020000000006</v>
      </c>
      <c r="M19" s="7">
        <f t="shared" si="3"/>
        <v>-12.4788</v>
      </c>
      <c r="N19" s="4">
        <f t="shared" si="4"/>
        <v>-2.4394812648003077E-2</v>
      </c>
    </row>
    <row r="20" spans="1:14" x14ac:dyDescent="0.3">
      <c r="A20" s="3">
        <v>44621</v>
      </c>
      <c r="B20" s="2" t="s">
        <v>14</v>
      </c>
      <c r="C20" s="2" t="s">
        <v>15</v>
      </c>
      <c r="D20" s="6">
        <f t="shared" si="5"/>
        <v>16676.801999999996</v>
      </c>
      <c r="E20" s="6"/>
      <c r="F20" s="6"/>
      <c r="G20" s="6">
        <v>1814.36</v>
      </c>
      <c r="H20" s="7">
        <f t="shared" si="6"/>
        <v>8344.14</v>
      </c>
      <c r="I20" s="7">
        <f t="shared" si="0"/>
        <v>181.43600000000001</v>
      </c>
      <c r="J20" s="7">
        <f t="shared" si="1"/>
        <v>181.43600000000001</v>
      </c>
      <c r="K20" s="7">
        <f t="shared" si="2"/>
        <v>1632.924</v>
      </c>
      <c r="L20" s="7">
        <f t="shared" si="7"/>
        <v>7509.7260000000006</v>
      </c>
      <c r="M20" s="7">
        <f t="shared" si="3"/>
        <v>54.430799999999998</v>
      </c>
      <c r="N20" s="4">
        <f t="shared" si="4"/>
        <v>0.1087954393174423</v>
      </c>
    </row>
    <row r="21" spans="1:14" x14ac:dyDescent="0.3">
      <c r="A21" s="3">
        <v>44652</v>
      </c>
      <c r="B21" s="2" t="s">
        <v>14</v>
      </c>
      <c r="C21" s="2" t="s">
        <v>15</v>
      </c>
      <c r="D21" s="6">
        <f t="shared" si="5"/>
        <v>18309.725999999995</v>
      </c>
      <c r="E21" s="6"/>
      <c r="F21" s="6"/>
      <c r="G21" s="6">
        <v>-78.45</v>
      </c>
      <c r="H21" s="7">
        <f t="shared" si="6"/>
        <v>8265.6899999999987</v>
      </c>
      <c r="I21" s="7">
        <f t="shared" si="0"/>
        <v>-7.8450000000000006</v>
      </c>
      <c r="J21" s="7">
        <f t="shared" si="1"/>
        <v>-7.8450000000000006</v>
      </c>
      <c r="K21" s="7">
        <f t="shared" si="2"/>
        <v>-70.605000000000004</v>
      </c>
      <c r="L21" s="7">
        <f t="shared" si="7"/>
        <v>7439.121000000001</v>
      </c>
      <c r="M21" s="7">
        <f t="shared" si="3"/>
        <v>-2.3534999999999999</v>
      </c>
      <c r="N21" s="4">
        <f t="shared" si="4"/>
        <v>-4.2846080820652379E-3</v>
      </c>
    </row>
    <row r="22" spans="1:14" x14ac:dyDescent="0.3">
      <c r="A22" s="3">
        <v>44682</v>
      </c>
      <c r="B22" s="2" t="s">
        <v>14</v>
      </c>
      <c r="C22" s="2" t="s">
        <v>15</v>
      </c>
      <c r="D22" s="6">
        <f t="shared" si="5"/>
        <v>18239.120999999996</v>
      </c>
      <c r="E22" s="6"/>
      <c r="F22" s="6"/>
      <c r="G22" s="6">
        <v>649.13</v>
      </c>
      <c r="H22" s="7">
        <f t="shared" si="6"/>
        <v>8914.8199999999979</v>
      </c>
      <c r="I22" s="7">
        <f t="shared" si="0"/>
        <v>64.912999999999997</v>
      </c>
      <c r="J22" s="7">
        <f t="shared" si="1"/>
        <v>64.912999999999997</v>
      </c>
      <c r="K22" s="7">
        <f t="shared" si="2"/>
        <v>584.21699999999998</v>
      </c>
      <c r="L22" s="7">
        <f t="shared" si="7"/>
        <v>8023.3380000000006</v>
      </c>
      <c r="M22" s="7">
        <f t="shared" si="3"/>
        <v>19.4739</v>
      </c>
      <c r="N22" s="4">
        <f t="shared" si="4"/>
        <v>3.5589982653221074E-2</v>
      </c>
    </row>
    <row r="23" spans="1:14" x14ac:dyDescent="0.3">
      <c r="A23" s="3">
        <v>44713</v>
      </c>
      <c r="B23" s="2" t="s">
        <v>14</v>
      </c>
      <c r="C23" s="2" t="s">
        <v>15</v>
      </c>
      <c r="D23" s="6">
        <f t="shared" si="5"/>
        <v>18823.337999999996</v>
      </c>
      <c r="E23" s="6"/>
      <c r="F23" s="6"/>
      <c r="G23" s="6">
        <v>972.55</v>
      </c>
      <c r="H23" s="7">
        <f t="shared" si="6"/>
        <v>9887.3699999999972</v>
      </c>
      <c r="I23" s="7">
        <f t="shared" si="0"/>
        <v>97.254999999999995</v>
      </c>
      <c r="J23" s="7">
        <f t="shared" si="1"/>
        <v>97.254999999999995</v>
      </c>
      <c r="K23" s="7">
        <f t="shared" si="2"/>
        <v>875.29499999999996</v>
      </c>
      <c r="L23" s="7">
        <f t="shared" si="7"/>
        <v>8898.6329999999998</v>
      </c>
      <c r="M23" s="7">
        <f t="shared" si="3"/>
        <v>29.176499999999997</v>
      </c>
      <c r="N23" s="4">
        <f t="shared" si="4"/>
        <v>5.1667244141288871E-2</v>
      </c>
    </row>
    <row r="24" spans="1:14" x14ac:dyDescent="0.3">
      <c r="A24" s="3">
        <v>44743</v>
      </c>
      <c r="B24" s="2" t="s">
        <v>14</v>
      </c>
      <c r="C24" s="2" t="s">
        <v>15</v>
      </c>
      <c r="D24" s="6">
        <f t="shared" si="5"/>
        <v>9698.6329999999944</v>
      </c>
      <c r="E24" s="6"/>
      <c r="F24" s="6">
        <v>10000</v>
      </c>
      <c r="G24" s="6">
        <v>359.61</v>
      </c>
      <c r="H24" s="7">
        <f t="shared" si="6"/>
        <v>10246.979999999998</v>
      </c>
      <c r="I24" s="7">
        <f t="shared" si="0"/>
        <v>35.961000000000006</v>
      </c>
      <c r="J24" s="7">
        <f t="shared" si="1"/>
        <v>35.961000000000006</v>
      </c>
      <c r="K24" s="7">
        <f t="shared" si="2"/>
        <v>323.649</v>
      </c>
      <c r="L24" s="7">
        <f t="shared" si="7"/>
        <v>9222.2819999999992</v>
      </c>
      <c r="M24" s="7">
        <f t="shared" si="3"/>
        <v>10.7883</v>
      </c>
      <c r="N24" s="4">
        <f t="shared" si="4"/>
        <v>3.707842125792369E-2</v>
      </c>
    </row>
    <row r="25" spans="1:14" x14ac:dyDescent="0.3">
      <c r="A25" s="3">
        <v>44775</v>
      </c>
      <c r="B25" s="2" t="s">
        <v>14</v>
      </c>
      <c r="C25" s="2" t="s">
        <v>15</v>
      </c>
      <c r="D25" s="6">
        <f t="shared" si="5"/>
        <v>10022.281999999994</v>
      </c>
      <c r="E25" s="6"/>
      <c r="F25" s="6"/>
      <c r="G25" s="6">
        <v>166.8</v>
      </c>
      <c r="H25" s="7">
        <f t="shared" si="6"/>
        <v>10413.779999999997</v>
      </c>
      <c r="I25" s="7">
        <f t="shared" si="0"/>
        <v>16.680000000000003</v>
      </c>
      <c r="J25" s="7">
        <f t="shared" si="1"/>
        <v>16.680000000000003</v>
      </c>
      <c r="K25" s="7">
        <f t="shared" si="2"/>
        <v>150.12</v>
      </c>
      <c r="L25" s="7">
        <f t="shared" si="7"/>
        <v>9372.402</v>
      </c>
      <c r="M25" s="7">
        <f t="shared" si="3"/>
        <v>5.0040000000000004</v>
      </c>
      <c r="N25" s="4">
        <f t="shared" si="4"/>
        <v>1.6642916254002844E-2</v>
      </c>
    </row>
    <row r="26" spans="1:14" x14ac:dyDescent="0.3">
      <c r="A26" s="3">
        <v>44807</v>
      </c>
      <c r="B26" s="2" t="s">
        <v>14</v>
      </c>
      <c r="C26" s="2" t="s">
        <v>15</v>
      </c>
      <c r="D26" s="6">
        <f t="shared" si="5"/>
        <v>10172.401999999995</v>
      </c>
      <c r="G26" s="6">
        <v>321.2</v>
      </c>
      <c r="H26" s="7">
        <f t="shared" si="6"/>
        <v>10734.979999999998</v>
      </c>
      <c r="I26" s="7">
        <f t="shared" si="0"/>
        <v>32.119999999999997</v>
      </c>
      <c r="J26" s="7">
        <f t="shared" si="1"/>
        <v>32.119999999999997</v>
      </c>
      <c r="K26" s="7">
        <f t="shared" si="2"/>
        <v>289.08</v>
      </c>
      <c r="L26" s="7">
        <f t="shared" si="7"/>
        <v>9661.482</v>
      </c>
      <c r="M26" s="7">
        <f t="shared" si="3"/>
        <v>9.6359999999999992</v>
      </c>
      <c r="N26" s="4">
        <f t="shared" si="4"/>
        <v>3.1575629826662392E-2</v>
      </c>
    </row>
    <row r="27" spans="1:14" x14ac:dyDescent="0.3">
      <c r="A27" s="3">
        <v>44839</v>
      </c>
      <c r="B27" s="2" t="s">
        <v>14</v>
      </c>
      <c r="C27" s="2" t="s">
        <v>15</v>
      </c>
      <c r="D27" s="6">
        <f t="shared" si="5"/>
        <v>10461.481999999995</v>
      </c>
      <c r="G27" s="6">
        <v>0</v>
      </c>
      <c r="H27" s="7">
        <f t="shared" si="6"/>
        <v>10734.979999999998</v>
      </c>
      <c r="I27" s="7">
        <f t="shared" si="0"/>
        <v>0</v>
      </c>
      <c r="J27" s="7">
        <f t="shared" si="1"/>
        <v>0</v>
      </c>
      <c r="K27" s="7">
        <f t="shared" si="2"/>
        <v>0</v>
      </c>
      <c r="L27" s="7">
        <f t="shared" si="7"/>
        <v>9661.482</v>
      </c>
      <c r="M27" s="7">
        <f t="shared" si="3"/>
        <v>0</v>
      </c>
      <c r="N27" s="4">
        <f t="shared" si="4"/>
        <v>0</v>
      </c>
    </row>
    <row r="28" spans="1:14" x14ac:dyDescent="0.3">
      <c r="A28" s="3">
        <v>44871</v>
      </c>
      <c r="B28" s="2" t="s">
        <v>14</v>
      </c>
      <c r="C28" s="2" t="s">
        <v>15</v>
      </c>
      <c r="D28" s="6">
        <f t="shared" si="5"/>
        <v>10461.481999999995</v>
      </c>
      <c r="G28" s="6">
        <v>316.70999999999998</v>
      </c>
      <c r="H28" s="7">
        <f t="shared" si="6"/>
        <v>11051.689999999997</v>
      </c>
      <c r="I28" s="7">
        <f t="shared" si="0"/>
        <v>31.670999999999999</v>
      </c>
      <c r="J28" s="7">
        <f t="shared" si="1"/>
        <v>31.670999999999999</v>
      </c>
      <c r="K28" s="7">
        <f t="shared" si="2"/>
        <v>285.03899999999999</v>
      </c>
      <c r="L28" s="7">
        <f t="shared" si="7"/>
        <v>9946.5210000000006</v>
      </c>
      <c r="M28" s="7">
        <f t="shared" si="3"/>
        <v>9.5012999999999987</v>
      </c>
      <c r="N28" s="4">
        <f t="shared" si="4"/>
        <v>3.02739133900914E-2</v>
      </c>
    </row>
    <row r="29" spans="1:14" x14ac:dyDescent="0.3">
      <c r="A29" s="3">
        <v>44903</v>
      </c>
      <c r="B29" s="2" t="s">
        <v>14</v>
      </c>
      <c r="C29" s="2" t="s">
        <v>15</v>
      </c>
      <c r="D29" s="6">
        <f t="shared" si="5"/>
        <v>10746.520999999995</v>
      </c>
      <c r="G29" s="6">
        <v>232.06</v>
      </c>
      <c r="H29" s="7">
        <f t="shared" si="6"/>
        <v>11283.749999999996</v>
      </c>
      <c r="I29" s="7">
        <f t="shared" si="0"/>
        <v>23.206000000000003</v>
      </c>
      <c r="J29" s="7">
        <f t="shared" si="1"/>
        <v>23.206000000000003</v>
      </c>
      <c r="K29" s="7">
        <f t="shared" si="2"/>
        <v>208.85399999999998</v>
      </c>
      <c r="L29" s="7">
        <f t="shared" si="7"/>
        <v>10155.375</v>
      </c>
      <c r="M29" s="7">
        <f t="shared" si="3"/>
        <v>6.9617999999999993</v>
      </c>
      <c r="N29" s="4">
        <f t="shared" si="4"/>
        <v>2.1593965153932151E-2</v>
      </c>
    </row>
    <row r="30" spans="1:14" x14ac:dyDescent="0.3">
      <c r="A30" s="3">
        <v>44935</v>
      </c>
      <c r="B30" s="2" t="s">
        <v>14</v>
      </c>
      <c r="C30" s="2" t="s">
        <v>15</v>
      </c>
      <c r="D30" s="6">
        <f t="shared" si="5"/>
        <v>10955.374999999995</v>
      </c>
      <c r="G30" s="6">
        <v>183.5</v>
      </c>
      <c r="H30" s="7">
        <f t="shared" si="6"/>
        <v>11467.249999999996</v>
      </c>
      <c r="I30" s="7">
        <f t="shared" si="0"/>
        <v>18.350000000000001</v>
      </c>
      <c r="J30" s="7">
        <f t="shared" si="1"/>
        <v>18.350000000000001</v>
      </c>
      <c r="K30" s="7">
        <f t="shared" si="2"/>
        <v>165.15</v>
      </c>
      <c r="L30" s="7">
        <f t="shared" si="7"/>
        <v>10320.525</v>
      </c>
      <c r="M30" s="7">
        <f t="shared" si="3"/>
        <v>5.5049999999999999</v>
      </c>
      <c r="N30" s="4">
        <f t="shared" si="4"/>
        <v>1.6749768949031876E-2</v>
      </c>
    </row>
    <row r="31" spans="1:14" x14ac:dyDescent="0.3">
      <c r="A31" s="3">
        <v>44967</v>
      </c>
      <c r="B31" s="2" t="s">
        <v>14</v>
      </c>
      <c r="C31" s="2" t="s">
        <v>15</v>
      </c>
      <c r="D31" s="6">
        <f t="shared" si="5"/>
        <v>11120.524999999994</v>
      </c>
      <c r="G31" s="6">
        <v>186.69</v>
      </c>
      <c r="H31" s="7">
        <f t="shared" si="6"/>
        <v>11653.939999999997</v>
      </c>
      <c r="I31" s="7">
        <f t="shared" si="0"/>
        <v>18.669</v>
      </c>
      <c r="J31" s="7">
        <f t="shared" si="1"/>
        <v>18.669</v>
      </c>
      <c r="K31" s="7">
        <f t="shared" si="2"/>
        <v>168.02099999999999</v>
      </c>
      <c r="L31" s="7">
        <f t="shared" si="7"/>
        <v>10488.546</v>
      </c>
      <c r="M31" s="7">
        <f t="shared" si="3"/>
        <v>5.6006999999999998</v>
      </c>
      <c r="N31" s="4">
        <f t="shared" si="4"/>
        <v>1.6787876471659396E-2</v>
      </c>
    </row>
    <row r="32" spans="1:14" x14ac:dyDescent="0.3">
      <c r="A32" s="3">
        <v>44999</v>
      </c>
      <c r="B32" s="2" t="s">
        <v>14</v>
      </c>
      <c r="C32" s="2" t="s">
        <v>15</v>
      </c>
      <c r="D32" s="6">
        <f t="shared" si="5"/>
        <v>11288.545999999995</v>
      </c>
      <c r="G32" s="6">
        <v>113.45</v>
      </c>
      <c r="H32" s="7">
        <f t="shared" si="6"/>
        <v>11767.389999999998</v>
      </c>
      <c r="I32" s="7">
        <f t="shared" si="0"/>
        <v>11.345000000000001</v>
      </c>
      <c r="J32" s="7">
        <f t="shared" si="1"/>
        <v>11.345000000000001</v>
      </c>
      <c r="K32" s="7">
        <f t="shared" si="2"/>
        <v>102.105</v>
      </c>
      <c r="L32" s="7">
        <f t="shared" si="7"/>
        <v>10590.651</v>
      </c>
      <c r="M32" s="7">
        <f t="shared" si="3"/>
        <v>3.4035000000000002</v>
      </c>
      <c r="N32" s="4">
        <f t="shared" si="4"/>
        <v>1.0050009983570963E-2</v>
      </c>
    </row>
    <row r="33" spans="1:14" x14ac:dyDescent="0.3">
      <c r="A33" s="3">
        <v>45031</v>
      </c>
      <c r="B33" s="2" t="s">
        <v>14</v>
      </c>
      <c r="C33" s="2" t="s">
        <v>15</v>
      </c>
      <c r="D33" s="6">
        <f t="shared" si="5"/>
        <v>11390.650999999994</v>
      </c>
      <c r="G33" s="6">
        <v>194.32</v>
      </c>
      <c r="H33" s="7">
        <f t="shared" si="6"/>
        <v>11961.709999999997</v>
      </c>
      <c r="I33" s="7">
        <f t="shared" si="0"/>
        <v>19.432000000000002</v>
      </c>
      <c r="J33" s="7">
        <f t="shared" si="1"/>
        <v>19.432000000000002</v>
      </c>
      <c r="K33" s="7">
        <f t="shared" si="2"/>
        <v>174.88799999999998</v>
      </c>
      <c r="L33" s="7">
        <f t="shared" si="7"/>
        <v>10765.539000000001</v>
      </c>
      <c r="M33" s="7">
        <f t="shared" si="3"/>
        <v>5.8295999999999992</v>
      </c>
      <c r="N33" s="4">
        <f t="shared" si="4"/>
        <v>1.7059604407158122E-2</v>
      </c>
    </row>
    <row r="34" spans="1:14" x14ac:dyDescent="0.3">
      <c r="A34" s="3">
        <v>45063</v>
      </c>
      <c r="B34" s="2" t="s">
        <v>14</v>
      </c>
      <c r="C34" s="2" t="s">
        <v>15</v>
      </c>
      <c r="D34" s="6">
        <f t="shared" si="5"/>
        <v>11565.538999999995</v>
      </c>
      <c r="G34" s="6">
        <v>180.92</v>
      </c>
      <c r="H34" s="7">
        <f t="shared" si="6"/>
        <v>12142.629999999997</v>
      </c>
      <c r="I34" s="7">
        <f t="shared" si="0"/>
        <v>18.091999999999999</v>
      </c>
      <c r="J34" s="7">
        <f t="shared" si="1"/>
        <v>18.091999999999999</v>
      </c>
      <c r="K34" s="7">
        <f t="shared" si="2"/>
        <v>162.82799999999997</v>
      </c>
      <c r="L34" s="7">
        <f t="shared" si="7"/>
        <v>10928.367</v>
      </c>
      <c r="M34" s="7">
        <f t="shared" si="3"/>
        <v>5.4275999999999991</v>
      </c>
      <c r="N34" s="4">
        <f t="shared" si="4"/>
        <v>1.564302364118093E-2</v>
      </c>
    </row>
    <row r="35" spans="1:14" x14ac:dyDescent="0.3">
      <c r="A35" s="3">
        <v>45095</v>
      </c>
      <c r="B35" s="2" t="s">
        <v>14</v>
      </c>
      <c r="C35" s="2" t="s">
        <v>15</v>
      </c>
      <c r="D35" s="6">
        <f t="shared" ref="D35:D36" si="8">+D34+K34+E35-F35</f>
        <v>11728.366999999995</v>
      </c>
      <c r="G35" s="6">
        <v>192.61</v>
      </c>
      <c r="H35" s="7">
        <f t="shared" si="6"/>
        <v>12335.239999999998</v>
      </c>
      <c r="I35" s="7">
        <f t="shared" si="0"/>
        <v>19.261000000000003</v>
      </c>
      <c r="J35" s="7">
        <f t="shared" si="1"/>
        <v>19.261000000000003</v>
      </c>
      <c r="K35" s="7">
        <f t="shared" si="2"/>
        <v>173.34900000000002</v>
      </c>
      <c r="L35" s="7">
        <f t="shared" si="7"/>
        <v>11101.716</v>
      </c>
      <c r="M35" s="7">
        <f t="shared" si="3"/>
        <v>5.7783000000000007</v>
      </c>
      <c r="N35" s="4">
        <f t="shared" si="4"/>
        <v>1.6422576135279542E-2</v>
      </c>
    </row>
    <row r="36" spans="1:14" x14ac:dyDescent="0.3">
      <c r="A36" s="3">
        <v>45127</v>
      </c>
      <c r="B36" s="2" t="s">
        <v>14</v>
      </c>
      <c r="C36" s="2" t="s">
        <v>15</v>
      </c>
      <c r="D36" s="6">
        <f t="shared" si="8"/>
        <v>6901.7159999999949</v>
      </c>
      <c r="F36" s="6">
        <v>5000</v>
      </c>
      <c r="G36" s="6">
        <v>76.8</v>
      </c>
      <c r="H36" s="7">
        <f t="shared" si="6"/>
        <v>12412.039999999997</v>
      </c>
      <c r="I36" s="7">
        <f t="shared" si="0"/>
        <v>7.68</v>
      </c>
      <c r="J36" s="7">
        <f t="shared" si="1"/>
        <v>7.68</v>
      </c>
      <c r="K36" s="7">
        <f t="shared" si="2"/>
        <v>69.12</v>
      </c>
      <c r="L36" s="7">
        <f t="shared" si="7"/>
        <v>11170.836000000001</v>
      </c>
      <c r="M36" s="7">
        <f t="shared" si="3"/>
        <v>2.3040000000000003</v>
      </c>
      <c r="N36" s="4">
        <f t="shared" si="4"/>
        <v>1.1127667380112432E-2</v>
      </c>
    </row>
    <row r="37" spans="1:14" x14ac:dyDescent="0.3">
      <c r="A37" s="3">
        <v>45159</v>
      </c>
      <c r="B37" s="2" t="s">
        <v>14</v>
      </c>
      <c r="C37" s="2" t="s">
        <v>15</v>
      </c>
      <c r="D37" s="6">
        <f t="shared" ref="D37:D44" si="9">+D36+K36+E37-F37</f>
        <v>6970.8359999999948</v>
      </c>
      <c r="G37" s="6">
        <v>41.51</v>
      </c>
      <c r="H37" s="7">
        <f t="shared" ref="H37:H41" si="10">+H36+G37</f>
        <v>12453.549999999997</v>
      </c>
      <c r="I37" s="7">
        <f t="shared" ref="I37:I41" si="11">+G37*0.1</f>
        <v>4.1509999999999998</v>
      </c>
      <c r="J37" s="7">
        <f t="shared" ref="J37:J41" si="12">+I37</f>
        <v>4.1509999999999998</v>
      </c>
      <c r="K37" s="7">
        <f t="shared" ref="K37:K41" si="13">+G37-I37</f>
        <v>37.358999999999995</v>
      </c>
      <c r="L37" s="7">
        <f t="shared" ref="L37:L41" si="14">+L36+K37</f>
        <v>11208.195000000002</v>
      </c>
      <c r="M37" s="7">
        <f t="shared" ref="M37:M41" si="15">+K37/30</f>
        <v>1.2452999999999999</v>
      </c>
      <c r="N37" s="4">
        <f t="shared" ref="N37:N41" si="16">+G37/D37</f>
        <v>5.9548094374907157E-3</v>
      </c>
    </row>
    <row r="38" spans="1:14" x14ac:dyDescent="0.3">
      <c r="A38" s="3">
        <v>45191</v>
      </c>
      <c r="B38" s="2" t="s">
        <v>14</v>
      </c>
      <c r="C38" s="2" t="s">
        <v>15</v>
      </c>
      <c r="D38" s="6">
        <f t="shared" si="9"/>
        <v>5508.1949999999952</v>
      </c>
      <c r="F38" s="6">
        <v>1500</v>
      </c>
      <c r="G38" s="6">
        <v>93.27</v>
      </c>
      <c r="H38" s="7">
        <f t="shared" si="10"/>
        <v>12546.819999999998</v>
      </c>
      <c r="I38" s="7">
        <f t="shared" si="11"/>
        <v>9.327</v>
      </c>
      <c r="J38" s="7">
        <f t="shared" si="12"/>
        <v>9.327</v>
      </c>
      <c r="K38" s="7">
        <f t="shared" si="13"/>
        <v>83.942999999999998</v>
      </c>
      <c r="L38" s="7">
        <f t="shared" si="14"/>
        <v>11292.138000000001</v>
      </c>
      <c r="M38" s="7">
        <f t="shared" si="15"/>
        <v>2.7980999999999998</v>
      </c>
      <c r="N38" s="4">
        <f t="shared" si="16"/>
        <v>1.6932951720118855E-2</v>
      </c>
    </row>
    <row r="39" spans="1:14" x14ac:dyDescent="0.3">
      <c r="A39" s="3">
        <v>45223</v>
      </c>
      <c r="B39" s="2" t="s">
        <v>14</v>
      </c>
      <c r="C39" s="2" t="s">
        <v>15</v>
      </c>
      <c r="D39" s="6">
        <f t="shared" si="9"/>
        <v>5592.1379999999954</v>
      </c>
      <c r="G39" s="6">
        <v>91.74</v>
      </c>
      <c r="H39" s="7">
        <f t="shared" si="10"/>
        <v>12638.559999999998</v>
      </c>
      <c r="I39" s="7">
        <f t="shared" si="11"/>
        <v>9.1739999999999995</v>
      </c>
      <c r="J39" s="7">
        <f t="shared" si="12"/>
        <v>9.1739999999999995</v>
      </c>
      <c r="K39" s="7">
        <f t="shared" si="13"/>
        <v>82.566000000000003</v>
      </c>
      <c r="L39" s="7">
        <f t="shared" si="14"/>
        <v>11374.704000000002</v>
      </c>
      <c r="M39" s="7">
        <f t="shared" si="15"/>
        <v>2.7522000000000002</v>
      </c>
      <c r="N39" s="4">
        <f t="shared" si="16"/>
        <v>1.640517455041347E-2</v>
      </c>
    </row>
    <row r="40" spans="1:14" x14ac:dyDescent="0.3">
      <c r="A40" s="3">
        <v>45255</v>
      </c>
      <c r="B40" s="2" t="s">
        <v>14</v>
      </c>
      <c r="C40" s="2" t="s">
        <v>15</v>
      </c>
      <c r="D40" s="6">
        <f t="shared" si="9"/>
        <v>5674.7039999999952</v>
      </c>
      <c r="G40" s="6">
        <v>276.31</v>
      </c>
      <c r="H40" s="7">
        <f t="shared" si="10"/>
        <v>12914.869999999997</v>
      </c>
      <c r="I40" s="7">
        <f t="shared" si="11"/>
        <v>27.631</v>
      </c>
      <c r="J40" s="7">
        <f t="shared" si="12"/>
        <v>27.631</v>
      </c>
      <c r="K40" s="7">
        <f t="shared" si="13"/>
        <v>248.679</v>
      </c>
      <c r="L40" s="7">
        <f t="shared" si="14"/>
        <v>11623.383000000002</v>
      </c>
      <c r="M40" s="7">
        <f t="shared" si="15"/>
        <v>8.2893000000000008</v>
      </c>
      <c r="N40" s="4">
        <f t="shared" si="16"/>
        <v>4.8691526465521412E-2</v>
      </c>
    </row>
    <row r="41" spans="1:14" x14ac:dyDescent="0.3">
      <c r="A41" s="3">
        <v>45287</v>
      </c>
      <c r="B41" s="2" t="s">
        <v>14</v>
      </c>
      <c r="C41" s="2" t="s">
        <v>15</v>
      </c>
      <c r="D41" s="6">
        <f t="shared" si="9"/>
        <v>5923.3829999999953</v>
      </c>
      <c r="G41" s="6">
        <v>196.07</v>
      </c>
      <c r="H41" s="7">
        <f t="shared" si="10"/>
        <v>13110.939999999997</v>
      </c>
      <c r="I41" s="7">
        <f t="shared" si="11"/>
        <v>19.606999999999999</v>
      </c>
      <c r="J41" s="7">
        <f t="shared" si="12"/>
        <v>19.606999999999999</v>
      </c>
      <c r="K41" s="7">
        <f t="shared" si="13"/>
        <v>176.46299999999999</v>
      </c>
      <c r="L41" s="7">
        <f t="shared" si="14"/>
        <v>11799.846000000001</v>
      </c>
      <c r="M41" s="7">
        <f t="shared" si="15"/>
        <v>5.8820999999999994</v>
      </c>
      <c r="N41" s="4">
        <f t="shared" si="16"/>
        <v>3.310101676693878E-2</v>
      </c>
    </row>
    <row r="42" spans="1:14" x14ac:dyDescent="0.3">
      <c r="A42" s="3">
        <v>45319</v>
      </c>
      <c r="B42" s="2" t="s">
        <v>14</v>
      </c>
      <c r="C42" s="2" t="s">
        <v>15</v>
      </c>
      <c r="D42" s="6">
        <f t="shared" si="9"/>
        <v>6099.845999999995</v>
      </c>
      <c r="G42" s="6">
        <v>140.54</v>
      </c>
      <c r="H42" s="7">
        <f t="shared" ref="H42:H44" si="17">+H41+G42</f>
        <v>13251.479999999998</v>
      </c>
      <c r="I42" s="7">
        <f t="shared" ref="I42:I44" si="18">+G42*0.1</f>
        <v>14.054</v>
      </c>
      <c r="J42" s="7">
        <f t="shared" ref="J42:J44" si="19">+I42</f>
        <v>14.054</v>
      </c>
      <c r="K42" s="7">
        <f t="shared" ref="K42:K44" si="20">+G42-I42</f>
        <v>126.48599999999999</v>
      </c>
      <c r="L42" s="7">
        <f t="shared" ref="L42:L44" si="21">+L41+K42</f>
        <v>11926.332000000002</v>
      </c>
      <c r="M42" s="7">
        <f t="shared" ref="M42:M44" si="22">+K42/30</f>
        <v>4.2161999999999997</v>
      </c>
      <c r="N42" s="4">
        <f t="shared" ref="N42:N44" si="23">+G42/D42</f>
        <v>2.3039925925998805E-2</v>
      </c>
    </row>
    <row r="43" spans="1:14" x14ac:dyDescent="0.3">
      <c r="A43" s="3">
        <v>45351</v>
      </c>
      <c r="B43" s="2" t="s">
        <v>14</v>
      </c>
      <c r="C43" s="2" t="s">
        <v>15</v>
      </c>
      <c r="D43" s="6">
        <f t="shared" si="9"/>
        <v>6226.3319999999949</v>
      </c>
      <c r="G43" s="6">
        <v>126.85</v>
      </c>
      <c r="H43" s="7">
        <f t="shared" si="17"/>
        <v>13378.329999999998</v>
      </c>
      <c r="I43" s="7">
        <f t="shared" si="18"/>
        <v>12.685</v>
      </c>
      <c r="J43" s="7">
        <f t="shared" si="19"/>
        <v>12.685</v>
      </c>
      <c r="K43" s="7">
        <f t="shared" si="20"/>
        <v>114.16499999999999</v>
      </c>
      <c r="L43" s="7">
        <f t="shared" si="21"/>
        <v>12040.497000000003</v>
      </c>
      <c r="M43" s="7">
        <f t="shared" si="22"/>
        <v>3.8054999999999999</v>
      </c>
      <c r="N43" s="4">
        <f t="shared" si="23"/>
        <v>2.0373150676835108E-2</v>
      </c>
    </row>
    <row r="44" spans="1:14" x14ac:dyDescent="0.3">
      <c r="A44" s="3">
        <v>45352</v>
      </c>
      <c r="B44" s="2" t="s">
        <v>14</v>
      </c>
      <c r="C44" s="2" t="s">
        <v>15</v>
      </c>
      <c r="D44" s="6">
        <f t="shared" si="9"/>
        <v>6340.4969999999948</v>
      </c>
      <c r="G44" s="6">
        <v>193.7</v>
      </c>
      <c r="H44" s="7">
        <f t="shared" si="17"/>
        <v>13572.029999999999</v>
      </c>
      <c r="I44" s="7">
        <f t="shared" si="18"/>
        <v>19.37</v>
      </c>
      <c r="J44" s="7">
        <f t="shared" si="19"/>
        <v>19.37</v>
      </c>
      <c r="K44" s="7">
        <f t="shared" si="20"/>
        <v>174.32999999999998</v>
      </c>
      <c r="L44" s="7">
        <f t="shared" si="21"/>
        <v>12214.827000000003</v>
      </c>
      <c r="M44" s="7">
        <f t="shared" si="22"/>
        <v>5.8109999999999991</v>
      </c>
      <c r="N44" s="4">
        <f t="shared" si="23"/>
        <v>3.0549655650022409E-2</v>
      </c>
    </row>
    <row r="45" spans="1:14" x14ac:dyDescent="0.3">
      <c r="A45" s="3">
        <v>45384</v>
      </c>
      <c r="B45" s="2" t="s">
        <v>14</v>
      </c>
      <c r="C45" s="2" t="s">
        <v>15</v>
      </c>
      <c r="D45" s="6">
        <f t="shared" ref="D45" si="24">+D44+K44+E45-F45</f>
        <v>6514.8269999999948</v>
      </c>
      <c r="G45" s="6">
        <v>155.78</v>
      </c>
      <c r="H45" s="7">
        <f t="shared" ref="H45:H47" si="25">+H44+G45</f>
        <v>13727.81</v>
      </c>
      <c r="I45" s="7">
        <f t="shared" ref="I45:I47" si="26">+G45*0.1</f>
        <v>15.578000000000001</v>
      </c>
      <c r="J45" s="7">
        <f t="shared" ref="J45:J47" si="27">+I45</f>
        <v>15.578000000000001</v>
      </c>
      <c r="K45" s="7">
        <f t="shared" ref="K45:K47" si="28">+G45-I45</f>
        <v>140.202</v>
      </c>
      <c r="L45" s="7">
        <f t="shared" ref="L45:L47" si="29">+L44+K45</f>
        <v>12355.029000000002</v>
      </c>
      <c r="M45" s="7">
        <f t="shared" ref="M45:M47" si="30">+K45/30</f>
        <v>4.6734</v>
      </c>
      <c r="N45" s="4">
        <f t="shared" ref="N45:N47" si="31">+G45/D45</f>
        <v>2.3911609625244096E-2</v>
      </c>
    </row>
    <row r="46" spans="1:14" x14ac:dyDescent="0.3">
      <c r="A46" s="3">
        <v>45414</v>
      </c>
      <c r="B46" s="2" t="s">
        <v>14</v>
      </c>
      <c r="C46" s="2" t="s">
        <v>15</v>
      </c>
      <c r="D46" s="6">
        <f t="shared" ref="D46" si="32">+D45+K45+E46-F46</f>
        <v>6655.028999999995</v>
      </c>
      <c r="G46" s="6">
        <v>159.36000000000001</v>
      </c>
      <c r="H46" s="7">
        <f t="shared" si="25"/>
        <v>13887.17</v>
      </c>
      <c r="I46" s="7">
        <f t="shared" si="26"/>
        <v>15.936000000000002</v>
      </c>
      <c r="J46" s="7">
        <f t="shared" si="27"/>
        <v>15.936000000000002</v>
      </c>
      <c r="K46" s="7">
        <f t="shared" si="28"/>
        <v>143.42400000000001</v>
      </c>
      <c r="L46" s="7">
        <f t="shared" si="29"/>
        <v>12498.453000000003</v>
      </c>
      <c r="M46" s="7">
        <f t="shared" si="30"/>
        <v>4.7808000000000002</v>
      </c>
      <c r="N46" s="4">
        <f t="shared" si="31"/>
        <v>2.394580098749384E-2</v>
      </c>
    </row>
    <row r="47" spans="1:14" x14ac:dyDescent="0.3">
      <c r="A47" s="3">
        <v>45445</v>
      </c>
      <c r="B47" s="2" t="s">
        <v>14</v>
      </c>
      <c r="C47" s="2" t="s">
        <v>15</v>
      </c>
      <c r="D47" s="6">
        <f t="shared" ref="D47" si="33">+D46+K46+E47-F47</f>
        <v>6798.452999999995</v>
      </c>
      <c r="G47" s="6">
        <v>191.46</v>
      </c>
      <c r="H47" s="7">
        <f t="shared" si="25"/>
        <v>14078.63</v>
      </c>
      <c r="I47" s="7">
        <f t="shared" si="26"/>
        <v>19.146000000000001</v>
      </c>
      <c r="J47" s="7">
        <f t="shared" si="27"/>
        <v>19.146000000000001</v>
      </c>
      <c r="K47" s="7">
        <f t="shared" si="28"/>
        <v>172.31400000000002</v>
      </c>
      <c r="L47" s="7">
        <f t="shared" si="29"/>
        <v>12670.767000000003</v>
      </c>
      <c r="M47" s="7">
        <f t="shared" si="30"/>
        <v>5.7438000000000011</v>
      </c>
      <c r="N47" s="4">
        <f t="shared" si="31"/>
        <v>2.8162289273750977E-2</v>
      </c>
    </row>
    <row r="48" spans="1:14" x14ac:dyDescent="0.3">
      <c r="A48" s="3">
        <v>45475</v>
      </c>
      <c r="B48" s="2" t="s">
        <v>14</v>
      </c>
      <c r="C48" s="2" t="s">
        <v>15</v>
      </c>
      <c r="D48" s="6">
        <f t="shared" ref="D48" si="34">+D47+K47+E48-F48</f>
        <v>6970.7669999999953</v>
      </c>
      <c r="G48" s="6">
        <v>160.28</v>
      </c>
      <c r="H48" s="7">
        <f t="shared" ref="H48:H50" si="35">+H47+G48</f>
        <v>14238.91</v>
      </c>
      <c r="I48" s="7">
        <f t="shared" ref="I48:I50" si="36">+G48*0.1</f>
        <v>16.028000000000002</v>
      </c>
      <c r="J48" s="7">
        <f t="shared" ref="J48:J50" si="37">+I48</f>
        <v>16.028000000000002</v>
      </c>
      <c r="K48" s="7">
        <f t="shared" ref="K48:K50" si="38">+G48-I48</f>
        <v>144.25200000000001</v>
      </c>
      <c r="L48" s="7">
        <f t="shared" ref="L48:L50" si="39">+L47+K48</f>
        <v>12815.019000000004</v>
      </c>
      <c r="M48" s="7">
        <f t="shared" ref="M48:M50" si="40">+K48/30</f>
        <v>4.8084000000000007</v>
      </c>
      <c r="N48" s="4">
        <f t="shared" ref="N48:N50" si="41">+G48/D48</f>
        <v>2.2993165601432396E-2</v>
      </c>
    </row>
    <row r="49" spans="1:14" x14ac:dyDescent="0.3">
      <c r="A49" s="3">
        <v>45506</v>
      </c>
      <c r="B49" s="2" t="s">
        <v>14</v>
      </c>
      <c r="C49" s="2" t="s">
        <v>15</v>
      </c>
      <c r="D49" s="6">
        <f t="shared" ref="D49:D50" si="42">+D48+K48+E49-F49</f>
        <v>7115.0189999999957</v>
      </c>
      <c r="G49" s="6">
        <v>196.34</v>
      </c>
      <c r="H49" s="7">
        <f t="shared" si="35"/>
        <v>14435.25</v>
      </c>
      <c r="I49" s="7">
        <f t="shared" si="36"/>
        <v>19.634</v>
      </c>
      <c r="J49" s="7">
        <f t="shared" si="37"/>
        <v>19.634</v>
      </c>
      <c r="K49" s="7">
        <f t="shared" si="38"/>
        <v>176.70600000000002</v>
      </c>
      <c r="L49" s="7">
        <f t="shared" si="39"/>
        <v>12991.725000000004</v>
      </c>
      <c r="M49" s="7">
        <f t="shared" si="40"/>
        <v>5.890200000000001</v>
      </c>
      <c r="N49" s="4">
        <f t="shared" si="41"/>
        <v>2.7595147672831249E-2</v>
      </c>
    </row>
    <row r="50" spans="1:14" x14ac:dyDescent="0.3">
      <c r="A50" s="3">
        <v>45537</v>
      </c>
      <c r="B50" s="2" t="s">
        <v>14</v>
      </c>
      <c r="C50" s="2" t="s">
        <v>15</v>
      </c>
      <c r="D50" s="6">
        <f t="shared" si="42"/>
        <v>7291.7249999999958</v>
      </c>
      <c r="G50" s="6">
        <v>158.94999999999999</v>
      </c>
      <c r="H50" s="7">
        <f t="shared" si="35"/>
        <v>14594.2</v>
      </c>
      <c r="I50" s="7">
        <f t="shared" si="36"/>
        <v>15.895</v>
      </c>
      <c r="J50" s="7">
        <f t="shared" si="37"/>
        <v>15.895</v>
      </c>
      <c r="K50" s="7">
        <f t="shared" si="38"/>
        <v>143.05499999999998</v>
      </c>
      <c r="L50" s="7">
        <f t="shared" si="39"/>
        <v>13134.780000000004</v>
      </c>
      <c r="M50" s="7">
        <f t="shared" si="40"/>
        <v>4.7684999999999995</v>
      </c>
      <c r="N50" s="4">
        <f t="shared" si="41"/>
        <v>2.1798682753395127E-2</v>
      </c>
    </row>
    <row r="51" spans="1:14" x14ac:dyDescent="0.3">
      <c r="A51" s="3">
        <v>45567</v>
      </c>
      <c r="B51" s="2" t="s">
        <v>14</v>
      </c>
      <c r="C51" s="2" t="s">
        <v>15</v>
      </c>
      <c r="D51" s="6">
        <f t="shared" ref="D51:D52" si="43">+D50+K50+E51-F51</f>
        <v>7434.7799999999961</v>
      </c>
      <c r="G51" s="6">
        <v>140.22</v>
      </c>
      <c r="H51" s="7">
        <f t="shared" ref="H51:H55" si="44">+H50+G51</f>
        <v>14734.42</v>
      </c>
      <c r="I51" s="7">
        <f t="shared" ref="I51:I55" si="45">+G51*0.1</f>
        <v>14.022</v>
      </c>
      <c r="J51" s="7">
        <f t="shared" ref="J51:J55" si="46">+I51</f>
        <v>14.022</v>
      </c>
      <c r="K51" s="7">
        <f t="shared" ref="K51:K55" si="47">+G51-I51</f>
        <v>126.19799999999999</v>
      </c>
      <c r="L51" s="7">
        <f t="shared" ref="L51:L55" si="48">+L50+K51</f>
        <v>13260.978000000005</v>
      </c>
      <c r="M51" s="7">
        <f t="shared" ref="M51:M55" si="49">+K51/30</f>
        <v>4.2065999999999999</v>
      </c>
      <c r="N51" s="4">
        <f t="shared" ref="N51:N55" si="50">+G51/D51</f>
        <v>1.886000661754619E-2</v>
      </c>
    </row>
    <row r="52" spans="1:14" x14ac:dyDescent="0.3">
      <c r="A52" s="3">
        <v>45598</v>
      </c>
      <c r="B52" s="2" t="s">
        <v>14</v>
      </c>
      <c r="C52" s="2" t="s">
        <v>15</v>
      </c>
      <c r="D52" s="6">
        <f t="shared" si="43"/>
        <v>7560.9779999999964</v>
      </c>
      <c r="G52" s="6">
        <v>163.41999999999999</v>
      </c>
      <c r="H52" s="7">
        <f t="shared" si="44"/>
        <v>14897.84</v>
      </c>
      <c r="I52" s="7">
        <f t="shared" si="45"/>
        <v>16.341999999999999</v>
      </c>
      <c r="J52" s="7">
        <f t="shared" si="46"/>
        <v>16.341999999999999</v>
      </c>
      <c r="K52" s="7">
        <f t="shared" si="47"/>
        <v>147.07799999999997</v>
      </c>
      <c r="L52" s="7">
        <f t="shared" si="48"/>
        <v>13408.056000000004</v>
      </c>
      <c r="M52" s="7">
        <f t="shared" si="49"/>
        <v>4.9025999999999987</v>
      </c>
      <c r="N52" s="4">
        <f t="shared" si="50"/>
        <v>2.1613606070537444E-2</v>
      </c>
    </row>
    <row r="53" spans="1:14" x14ac:dyDescent="0.3">
      <c r="A53" s="3">
        <v>45628</v>
      </c>
      <c r="B53" s="2" t="s">
        <v>14</v>
      </c>
      <c r="C53" s="2" t="s">
        <v>15</v>
      </c>
      <c r="D53" s="6">
        <f t="shared" ref="D53:D55" si="51">+D52+K52+E53-F53</f>
        <v>7708.0559999999969</v>
      </c>
      <c r="G53" s="6">
        <v>148.9</v>
      </c>
      <c r="H53" s="7">
        <f t="shared" si="44"/>
        <v>15046.74</v>
      </c>
      <c r="I53" s="7">
        <f t="shared" si="45"/>
        <v>14.89</v>
      </c>
      <c r="J53" s="7">
        <f t="shared" si="46"/>
        <v>14.89</v>
      </c>
      <c r="K53" s="7">
        <f t="shared" si="47"/>
        <v>134.01</v>
      </c>
      <c r="L53" s="7">
        <f t="shared" si="48"/>
        <v>13542.066000000004</v>
      </c>
      <c r="M53" s="7">
        <f t="shared" si="49"/>
        <v>4.4669999999999996</v>
      </c>
      <c r="N53" s="4">
        <f t="shared" si="50"/>
        <v>1.9317451767345756E-2</v>
      </c>
    </row>
    <row r="54" spans="1:14" x14ac:dyDescent="0.3">
      <c r="A54" s="3">
        <v>45659</v>
      </c>
      <c r="B54" s="2" t="s">
        <v>14</v>
      </c>
      <c r="C54" s="2" t="s">
        <v>15</v>
      </c>
      <c r="D54" s="6">
        <f t="shared" si="51"/>
        <v>7842.0659999999971</v>
      </c>
      <c r="G54" s="6">
        <v>142.31</v>
      </c>
      <c r="H54" s="7">
        <f t="shared" si="44"/>
        <v>15189.05</v>
      </c>
      <c r="I54" s="7">
        <f t="shared" si="45"/>
        <v>14.231000000000002</v>
      </c>
      <c r="J54" s="7">
        <f t="shared" si="46"/>
        <v>14.231000000000002</v>
      </c>
      <c r="K54" s="7">
        <f t="shared" si="47"/>
        <v>128.07900000000001</v>
      </c>
      <c r="L54" s="7">
        <f t="shared" si="48"/>
        <v>13670.145000000004</v>
      </c>
      <c r="M54" s="7">
        <f t="shared" si="49"/>
        <v>4.2693000000000003</v>
      </c>
      <c r="N54" s="4">
        <f t="shared" si="50"/>
        <v>1.8147003608487873E-2</v>
      </c>
    </row>
    <row r="55" spans="1:14" x14ac:dyDescent="0.3">
      <c r="A55" s="3">
        <v>45690</v>
      </c>
      <c r="B55" s="2" t="s">
        <v>14</v>
      </c>
      <c r="C55" s="2" t="s">
        <v>15</v>
      </c>
      <c r="D55" s="6">
        <f t="shared" si="51"/>
        <v>7970.1449999999968</v>
      </c>
      <c r="G55" s="6">
        <v>176.52</v>
      </c>
      <c r="H55" s="7">
        <f t="shared" si="44"/>
        <v>15365.57</v>
      </c>
      <c r="I55" s="7">
        <f t="shared" si="45"/>
        <v>17.652000000000001</v>
      </c>
      <c r="J55" s="7">
        <f t="shared" si="46"/>
        <v>17.652000000000001</v>
      </c>
      <c r="K55" s="7">
        <f t="shared" si="47"/>
        <v>158.86799999999999</v>
      </c>
      <c r="L55" s="7">
        <f t="shared" si="48"/>
        <v>13829.013000000004</v>
      </c>
      <c r="M55" s="7">
        <f t="shared" si="49"/>
        <v>5.2955999999999994</v>
      </c>
      <c r="N55" s="4">
        <f t="shared" si="50"/>
        <v>2.2147652269814425E-2</v>
      </c>
    </row>
    <row r="56" spans="1:14" x14ac:dyDescent="0.3">
      <c r="A56" s="3">
        <v>45718</v>
      </c>
      <c r="B56" s="2" t="s">
        <v>14</v>
      </c>
      <c r="C56" s="2" t="s">
        <v>15</v>
      </c>
      <c r="D56" s="6">
        <f t="shared" ref="D56:D57" si="52">+D55+K55+E56-F56</f>
        <v>8129.0129999999972</v>
      </c>
      <c r="G56" s="6">
        <v>141.44</v>
      </c>
      <c r="H56" s="7">
        <f t="shared" ref="H56" si="53">+H55+G56</f>
        <v>15507.01</v>
      </c>
      <c r="I56" s="7">
        <f t="shared" ref="I56" si="54">+G56*0.1</f>
        <v>14.144</v>
      </c>
      <c r="J56" s="7">
        <f t="shared" ref="J56" si="55">+I56</f>
        <v>14.144</v>
      </c>
      <c r="K56" s="7">
        <f t="shared" ref="K56" si="56">+G56-I56</f>
        <v>127.29599999999999</v>
      </c>
      <c r="L56" s="7">
        <f t="shared" ref="L56" si="57">+L55+K56</f>
        <v>13956.309000000005</v>
      </c>
      <c r="M56" s="7">
        <f t="shared" ref="M56" si="58">+K56/30</f>
        <v>4.2431999999999999</v>
      </c>
      <c r="N56" s="4">
        <f t="shared" ref="N56" si="59">+G56/D56</f>
        <v>1.7399406299387153E-2</v>
      </c>
    </row>
    <row r="57" spans="1:14" x14ac:dyDescent="0.3">
      <c r="A57" s="3">
        <v>45749</v>
      </c>
      <c r="B57" s="2" t="s">
        <v>14</v>
      </c>
      <c r="C57" s="2" t="s">
        <v>15</v>
      </c>
      <c r="D57" s="6">
        <f t="shared" si="52"/>
        <v>8256.3089999999975</v>
      </c>
      <c r="G57" s="6">
        <v>35.56</v>
      </c>
      <c r="H57" s="7">
        <f t="shared" ref="H57:H58" si="60">+H56+G57</f>
        <v>15542.57</v>
      </c>
      <c r="I57" s="7">
        <f t="shared" ref="I57:I58" si="61">+G57*0.1</f>
        <v>3.5560000000000005</v>
      </c>
      <c r="J57" s="7">
        <f t="shared" ref="J57:J58" si="62">+I57</f>
        <v>3.5560000000000005</v>
      </c>
      <c r="K57" s="7">
        <f t="shared" ref="K57:K58" si="63">+G57-I57</f>
        <v>32.004000000000005</v>
      </c>
      <c r="L57" s="7">
        <f t="shared" ref="L57:L58" si="64">+L56+K57</f>
        <v>13988.313000000006</v>
      </c>
      <c r="M57" s="7">
        <f t="shared" ref="M57:M58" si="65">+K57/30</f>
        <v>1.0668000000000002</v>
      </c>
      <c r="N57" s="4">
        <f t="shared" ref="N57:N58" si="66">+G57/D57</f>
        <v>4.3070093427947055E-3</v>
      </c>
    </row>
    <row r="58" spans="1:14" x14ac:dyDescent="0.3">
      <c r="A58" s="3">
        <v>45779</v>
      </c>
      <c r="B58" s="2" t="s">
        <v>14</v>
      </c>
      <c r="C58" s="2" t="s">
        <v>15</v>
      </c>
      <c r="D58" s="6">
        <f t="shared" ref="D58" si="67">+D57+K57+E58-F58</f>
        <v>8288.3129999999983</v>
      </c>
      <c r="G58" s="6">
        <v>230.34</v>
      </c>
      <c r="H58" s="7">
        <f t="shared" si="60"/>
        <v>15772.91</v>
      </c>
      <c r="I58" s="7">
        <f t="shared" si="61"/>
        <v>23.034000000000002</v>
      </c>
      <c r="J58" s="7">
        <f t="shared" si="62"/>
        <v>23.034000000000002</v>
      </c>
      <c r="K58" s="7">
        <f t="shared" si="63"/>
        <v>207.30600000000001</v>
      </c>
      <c r="L58" s="7">
        <f t="shared" si="64"/>
        <v>14195.619000000006</v>
      </c>
      <c r="M58" s="7">
        <f t="shared" si="65"/>
        <v>6.9102000000000006</v>
      </c>
      <c r="N58" s="4">
        <f t="shared" si="66"/>
        <v>2.779093887984202E-2</v>
      </c>
    </row>
    <row r="59" spans="1:14" x14ac:dyDescent="0.3">
      <c r="A59" s="3">
        <v>45810</v>
      </c>
      <c r="B59" s="2" t="s">
        <v>14</v>
      </c>
      <c r="C59" s="2" t="s">
        <v>15</v>
      </c>
      <c r="D59" s="6">
        <f t="shared" ref="D59:D60" si="68">+D58+K58+E59-F59</f>
        <v>8495.6189999999988</v>
      </c>
      <c r="G59" s="6">
        <v>268.10000000000002</v>
      </c>
      <c r="H59" s="7">
        <f t="shared" ref="H59" si="69">+H58+G59</f>
        <v>16041.01</v>
      </c>
      <c r="I59" s="7">
        <f t="shared" ref="I59" si="70">+G59*0.1</f>
        <v>26.810000000000002</v>
      </c>
      <c r="J59" s="7">
        <f t="shared" ref="J59" si="71">+I59</f>
        <v>26.810000000000002</v>
      </c>
      <c r="K59" s="7">
        <f t="shared" ref="K59" si="72">+G59-I59</f>
        <v>241.29000000000002</v>
      </c>
      <c r="L59" s="7">
        <f t="shared" ref="L59" si="73">+L58+K59</f>
        <v>14436.909000000007</v>
      </c>
      <c r="M59" s="7">
        <f t="shared" ref="M59" si="74">+K59/30</f>
        <v>8.043000000000001</v>
      </c>
      <c r="N59" s="4">
        <f t="shared" ref="N59" si="75">+G59/D59</f>
        <v>3.1557441547225701E-2</v>
      </c>
    </row>
    <row r="60" spans="1:14" x14ac:dyDescent="0.3">
      <c r="A60" s="3">
        <v>45840</v>
      </c>
      <c r="B60" s="2" t="s">
        <v>14</v>
      </c>
      <c r="C60" s="2" t="s">
        <v>15</v>
      </c>
      <c r="D60" s="6">
        <f t="shared" si="68"/>
        <v>8736.9089999999997</v>
      </c>
      <c r="G60" s="6">
        <v>259.99</v>
      </c>
      <c r="H60" s="7">
        <f t="shared" ref="H60:H61" si="76">+H59+G60</f>
        <v>16301</v>
      </c>
      <c r="I60" s="7">
        <f t="shared" ref="I60:I61" si="77">+G60*0.1</f>
        <v>25.999000000000002</v>
      </c>
      <c r="J60" s="7">
        <f t="shared" ref="J60:J61" si="78">+I60</f>
        <v>25.999000000000002</v>
      </c>
      <c r="K60" s="7">
        <f t="shared" ref="K60:K61" si="79">+G60-I60</f>
        <v>233.99100000000001</v>
      </c>
      <c r="L60" s="7">
        <f t="shared" ref="L60:L61" si="80">+L59+K60</f>
        <v>14670.900000000007</v>
      </c>
      <c r="M60" s="7">
        <f t="shared" ref="M60:M61" si="81">+K60/30</f>
        <v>7.7997000000000005</v>
      </c>
      <c r="N60" s="4">
        <f t="shared" ref="N60:N61" si="82">+G60/D60</f>
        <v>2.9757663722948243E-2</v>
      </c>
    </row>
    <row r="61" spans="1:14" x14ac:dyDescent="0.3">
      <c r="A61" s="3">
        <v>45871</v>
      </c>
      <c r="B61" s="2" t="s">
        <v>14</v>
      </c>
      <c r="C61" s="2" t="s">
        <v>15</v>
      </c>
      <c r="D61" s="6">
        <f t="shared" ref="D61" si="83">+D60+K60+E61-F61</f>
        <v>8970.9</v>
      </c>
      <c r="H61" s="7">
        <f t="shared" si="76"/>
        <v>16301</v>
      </c>
      <c r="I61" s="7">
        <f t="shared" si="77"/>
        <v>0</v>
      </c>
      <c r="J61" s="7">
        <f t="shared" si="78"/>
        <v>0</v>
      </c>
      <c r="K61" s="7">
        <f t="shared" si="79"/>
        <v>0</v>
      </c>
      <c r="L61" s="7">
        <f t="shared" si="80"/>
        <v>14670.900000000007</v>
      </c>
      <c r="M61" s="7">
        <f t="shared" si="81"/>
        <v>0</v>
      </c>
      <c r="N61" s="4">
        <f t="shared" si="82"/>
        <v>0</v>
      </c>
    </row>
  </sheetData>
  <phoneticPr fontId="1" type="noConversion"/>
  <pageMargins left="0.7" right="0.7" top="0.75" bottom="0.75" header="0.3" footer="0.3"/>
  <ignoredErrors>
    <ignoredError sqref="I3 K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Histórico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Sebastiano Fallone</cp:lastModifiedBy>
  <dcterms:created xsi:type="dcterms:W3CDTF">2023-05-21T14:41:27Z</dcterms:created>
  <dcterms:modified xsi:type="dcterms:W3CDTF">2025-08-03T15:19:29Z</dcterms:modified>
</cp:coreProperties>
</file>