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41280" windowHeight="13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E2" i="1"/>
  <c r="V9" i="1"/>
  <c r="V2" i="1"/>
  <c r="V10" i="1" l="1"/>
  <c r="Q12" i="1"/>
  <c r="R12" i="1"/>
  <c r="S12" i="1"/>
  <c r="P12" i="1"/>
  <c r="T12" i="1" l="1"/>
  <c r="Q11" i="1"/>
  <c r="R11" i="1"/>
  <c r="S11" i="1"/>
  <c r="P11" i="1"/>
  <c r="Q10" i="1"/>
  <c r="R10" i="1"/>
  <c r="S10" i="1"/>
  <c r="P10" i="1"/>
  <c r="E44" i="1"/>
  <c r="F44" i="1"/>
  <c r="E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G44" i="1" l="1"/>
  <c r="I3" i="1"/>
  <c r="I11" i="1"/>
  <c r="I19" i="1"/>
  <c r="I27" i="1"/>
  <c r="I35" i="1"/>
  <c r="I43" i="1"/>
  <c r="I4" i="1"/>
  <c r="I12" i="1"/>
  <c r="I20" i="1"/>
  <c r="I28" i="1"/>
  <c r="I36" i="1"/>
  <c r="I44" i="1"/>
  <c r="I5" i="1"/>
  <c r="I13" i="1"/>
  <c r="I21" i="1"/>
  <c r="I29" i="1"/>
  <c r="I37" i="1"/>
  <c r="I2" i="1"/>
  <c r="I30" i="1"/>
  <c r="I7" i="1"/>
  <c r="I15" i="1"/>
  <c r="I23" i="1"/>
  <c r="I39" i="1"/>
  <c r="I16" i="1"/>
  <c r="I32" i="1"/>
  <c r="I42" i="1"/>
  <c r="I6" i="1"/>
  <c r="I14" i="1"/>
  <c r="I22" i="1"/>
  <c r="I38" i="1"/>
  <c r="I31" i="1"/>
  <c r="I8" i="1"/>
  <c r="I24" i="1"/>
  <c r="I40" i="1"/>
  <c r="I9" i="1"/>
  <c r="I17" i="1"/>
  <c r="I25" i="1"/>
  <c r="I33" i="1"/>
  <c r="I41" i="1"/>
  <c r="I10" i="1"/>
  <c r="I18" i="1"/>
  <c r="I26" i="1"/>
  <c r="I34" i="1"/>
  <c r="T10" i="1"/>
  <c r="V3" i="1"/>
  <c r="T11" i="1"/>
  <c r="V5" i="1" s="1"/>
  <c r="G43" i="1"/>
  <c r="G19" i="1"/>
  <c r="G36" i="1"/>
  <c r="G27" i="1"/>
  <c r="G25" i="1"/>
  <c r="G21" i="1"/>
  <c r="G14" i="1"/>
  <c r="G3" i="1"/>
  <c r="G42" i="1"/>
  <c r="G9" i="1"/>
  <c r="G41" i="1"/>
  <c r="G35" i="1"/>
  <c r="G30" i="1"/>
  <c r="G24" i="1"/>
  <c r="G8" i="1"/>
  <c r="G40" i="1"/>
  <c r="G29" i="1"/>
  <c r="G23" i="1"/>
  <c r="G18" i="1"/>
  <c r="G13" i="1"/>
  <c r="G7" i="1"/>
  <c r="G2" i="1"/>
  <c r="G39" i="1"/>
  <c r="G34" i="1"/>
  <c r="G28" i="1"/>
  <c r="G12" i="1"/>
  <c r="G22" i="1"/>
  <c r="G17" i="1"/>
  <c r="G11" i="1"/>
  <c r="G6" i="1"/>
  <c r="G38" i="1"/>
  <c r="G33" i="1"/>
  <c r="G16" i="1"/>
  <c r="G32" i="1"/>
  <c r="G26" i="1"/>
  <c r="G15" i="1"/>
  <c r="G10" i="1"/>
  <c r="G5" i="1"/>
  <c r="G37" i="1"/>
  <c r="G31" i="1"/>
  <c r="G20" i="1"/>
  <c r="G4" i="1"/>
  <c r="V6" i="1" l="1"/>
  <c r="J41" i="1" s="1"/>
  <c r="L41" i="1" s="1"/>
  <c r="H2" i="1"/>
  <c r="Q20" i="1"/>
  <c r="S20" i="1"/>
  <c r="S19" i="1"/>
  <c r="R19" i="1"/>
  <c r="P18" i="1"/>
  <c r="Q18" i="1"/>
  <c r="R18" i="1"/>
  <c r="S18" i="1"/>
  <c r="Q19" i="1"/>
  <c r="P19" i="1"/>
  <c r="H25" i="1"/>
  <c r="H27" i="1"/>
  <c r="H36" i="1"/>
  <c r="H19" i="1"/>
  <c r="H42" i="1"/>
  <c r="H14" i="1"/>
  <c r="H21" i="1"/>
  <c r="H43" i="1"/>
  <c r="P20" i="1"/>
  <c r="R20" i="1"/>
  <c r="H3" i="1"/>
  <c r="H8" i="1"/>
  <c r="H33" i="1"/>
  <c r="H18" i="1"/>
  <c r="H30" i="1"/>
  <c r="H7" i="1"/>
  <c r="H16" i="1"/>
  <c r="H10" i="1"/>
  <c r="H38" i="1"/>
  <c r="H12" i="1"/>
  <c r="H23" i="1"/>
  <c r="H35" i="1"/>
  <c r="H44" i="1"/>
  <c r="H29" i="1"/>
  <c r="H41" i="1"/>
  <c r="H22" i="1"/>
  <c r="H37" i="1"/>
  <c r="H5" i="1"/>
  <c r="H26" i="1"/>
  <c r="H6" i="1"/>
  <c r="H34" i="1"/>
  <c r="H40" i="1"/>
  <c r="H9" i="1"/>
  <c r="H24" i="1"/>
  <c r="H15" i="1"/>
  <c r="H28" i="1"/>
  <c r="H4" i="1"/>
  <c r="H32" i="1"/>
  <c r="H11" i="1"/>
  <c r="H39" i="1"/>
  <c r="H31" i="1"/>
  <c r="H13" i="1"/>
  <c r="H20" i="1"/>
  <c r="H17" i="1"/>
  <c r="J8" i="1" l="1"/>
  <c r="L8" i="1" s="1"/>
  <c r="J3" i="1"/>
  <c r="L3" i="1" s="1"/>
  <c r="J2" i="1"/>
  <c r="L2" i="1" s="1"/>
  <c r="J5" i="1"/>
  <c r="L5" i="1" s="1"/>
  <c r="J18" i="1"/>
  <c r="L18" i="1" s="1"/>
  <c r="J9" i="1"/>
  <c r="L9" i="1" s="1"/>
  <c r="J28" i="1"/>
  <c r="L28" i="1" s="1"/>
  <c r="J13" i="1"/>
  <c r="L13" i="1" s="1"/>
  <c r="J7" i="1"/>
  <c r="L7" i="1" s="1"/>
  <c r="J32" i="1"/>
  <c r="L32" i="1" s="1"/>
  <c r="J34" i="1"/>
  <c r="L34" i="1" s="1"/>
  <c r="J23" i="1"/>
  <c r="L23" i="1" s="1"/>
  <c r="J40" i="1"/>
  <c r="L40" i="1" s="1"/>
  <c r="J26" i="1"/>
  <c r="L26" i="1" s="1"/>
  <c r="J30" i="1"/>
  <c r="L30" i="1" s="1"/>
  <c r="J4" i="1"/>
  <c r="L4" i="1" s="1"/>
  <c r="J38" i="1"/>
  <c r="L38" i="1" s="1"/>
  <c r="J11" i="1"/>
  <c r="L11" i="1" s="1"/>
  <c r="J27" i="1"/>
  <c r="L27" i="1" s="1"/>
  <c r="J37" i="1"/>
  <c r="L37" i="1" s="1"/>
  <c r="J19" i="1"/>
  <c r="L19" i="1" s="1"/>
  <c r="J21" i="1"/>
  <c r="L21" i="1" s="1"/>
  <c r="J29" i="1"/>
  <c r="L29" i="1" s="1"/>
  <c r="J20" i="1"/>
  <c r="L20" i="1" s="1"/>
  <c r="J14" i="1"/>
  <c r="L14" i="1" s="1"/>
  <c r="J22" i="1"/>
  <c r="L22" i="1" s="1"/>
  <c r="J17" i="1"/>
  <c r="L17" i="1" s="1"/>
  <c r="J16" i="1"/>
  <c r="L16" i="1" s="1"/>
  <c r="J15" i="1"/>
  <c r="L15" i="1" s="1"/>
  <c r="J35" i="1"/>
  <c r="L35" i="1" s="1"/>
  <c r="J24" i="1"/>
  <c r="L24" i="1" s="1"/>
  <c r="J43" i="1"/>
  <c r="L43" i="1" s="1"/>
  <c r="J10" i="1"/>
  <c r="L10" i="1" s="1"/>
  <c r="J39" i="1"/>
  <c r="L39" i="1" s="1"/>
  <c r="J6" i="1"/>
  <c r="L6" i="1" s="1"/>
  <c r="J33" i="1"/>
  <c r="L33" i="1" s="1"/>
  <c r="J12" i="1"/>
  <c r="L12" i="1" s="1"/>
  <c r="J42" i="1"/>
  <c r="L42" i="1" s="1"/>
  <c r="J44" i="1"/>
  <c r="L44" i="1" s="1"/>
  <c r="J31" i="1"/>
  <c r="L31" i="1" s="1"/>
  <c r="J25" i="1"/>
  <c r="L25" i="1" s="1"/>
  <c r="J36" i="1"/>
  <c r="L36" i="1" s="1"/>
  <c r="T18" i="1"/>
  <c r="T20" i="1"/>
  <c r="T19" i="1"/>
  <c r="K6" i="1" l="1"/>
  <c r="K42" i="1"/>
  <c r="K4" i="1"/>
  <c r="K17" i="1"/>
  <c r="K5" i="1"/>
  <c r="K16" i="1"/>
  <c r="K30" i="1"/>
  <c r="K37" i="1"/>
  <c r="K19" i="1"/>
  <c r="K33" i="1"/>
  <c r="K22" i="1"/>
  <c r="K12" i="1"/>
  <c r="K3" i="1"/>
  <c r="K38" i="1"/>
  <c r="K23" i="1"/>
  <c r="K9" i="1"/>
  <c r="K44" i="1"/>
  <c r="K41" i="1"/>
  <c r="K24" i="1"/>
  <c r="K14" i="1"/>
  <c r="K20" i="1"/>
  <c r="K43" i="1"/>
  <c r="K36" i="1"/>
  <c r="K28" i="1"/>
  <c r="K10" i="1"/>
  <c r="K32" i="1"/>
  <c r="K29" i="1"/>
  <c r="K18" i="1"/>
  <c r="K15" i="1"/>
  <c r="K8" i="1"/>
  <c r="K21" i="1"/>
  <c r="K13" i="1"/>
  <c r="K11" i="1"/>
  <c r="K34" i="1"/>
  <c r="K39" i="1"/>
  <c r="K7" i="1"/>
  <c r="K2" i="1"/>
  <c r="K27" i="1"/>
  <c r="K26" i="1"/>
  <c r="K40" i="1"/>
  <c r="K25" i="1"/>
  <c r="K35" i="1"/>
  <c r="K31" i="1"/>
  <c r="K46" i="1" l="1"/>
</calcChain>
</file>

<file path=xl/sharedStrings.xml><?xml version="1.0" encoding="utf-8"?>
<sst xmlns="http://schemas.openxmlformats.org/spreadsheetml/2006/main" count="89" uniqueCount="89">
  <si>
    <t>زمان هر مسابقه</t>
  </si>
  <si>
    <t>زمان انتظار</t>
  </si>
  <si>
    <t>زمان طلایی</t>
  </si>
  <si>
    <t>تعداد کل مسابقات در زمان طلایی</t>
  </si>
  <si>
    <t>زمان پرت در منوها</t>
  </si>
  <si>
    <t>نفر اول</t>
  </si>
  <si>
    <t>نفر دوم</t>
  </si>
  <si>
    <t>نفر سوم</t>
  </si>
  <si>
    <t>نفر چهارم</t>
  </si>
  <si>
    <t>الماس</t>
  </si>
  <si>
    <t>سکه</t>
  </si>
  <si>
    <t>احتمال دریافت الماس</t>
  </si>
  <si>
    <t>احتمال دریافت کارت ماشین</t>
  </si>
  <si>
    <t>احتمال جایگاه در هر مسابقه</t>
  </si>
  <si>
    <t>الماس دریافتی در زمان طلایی</t>
  </si>
  <si>
    <t>سکه دریافتی در زمان طلایی</t>
  </si>
  <si>
    <t>جمع</t>
  </si>
  <si>
    <t>ماشین</t>
  </si>
  <si>
    <t>قیمت ماشین</t>
  </si>
  <si>
    <t>ضریب مبنا بازار سیاه</t>
  </si>
  <si>
    <t>ضریب افزایش بازار سیاه</t>
  </si>
  <si>
    <t>الماس به سکه</t>
  </si>
  <si>
    <t>قیمت کارت اول (الماس)</t>
  </si>
  <si>
    <t>قیمت کارت دوم (الماس)</t>
  </si>
  <si>
    <t>تعداد کارت</t>
  </si>
  <si>
    <t>Paykan 1600</t>
  </si>
  <si>
    <t>Nissan Patrol 160</t>
  </si>
  <si>
    <t>Paykan 1600 V2</t>
  </si>
  <si>
    <t>Saipa 131</t>
  </si>
  <si>
    <t>Peugeot 405 GLX</t>
  </si>
  <si>
    <t>Samand LX</t>
  </si>
  <si>
    <t>Peugeot Pars</t>
  </si>
  <si>
    <t>Samand Soren</t>
  </si>
  <si>
    <t>Dena</t>
  </si>
  <si>
    <t>Peugeot 206</t>
  </si>
  <si>
    <t>Renault L90</t>
  </si>
  <si>
    <t>BUICK REGAL GNX</t>
  </si>
  <si>
    <t>Citroen Xantia</t>
  </si>
  <si>
    <t>FIAT 500 1.4 T-JET ABARTH</t>
  </si>
  <si>
    <t>Nissan Maxima A33</t>
  </si>
  <si>
    <t>Hummer H1 Alpha Wagon</t>
  </si>
  <si>
    <t>Renault Clio 3.0 V6</t>
  </si>
  <si>
    <t>BMW M3 E30</t>
  </si>
  <si>
    <t>Volkswagen Golf IV</t>
  </si>
  <si>
    <t>Mini Cooper S JCW</t>
  </si>
  <si>
    <t>Toyota GT86</t>
  </si>
  <si>
    <t>Porsche Panamera</t>
  </si>
  <si>
    <t>BMW M6 E24</t>
  </si>
  <si>
    <t>BMW X5</t>
  </si>
  <si>
    <t>BMW Z4 SDRIVE 35I 2D</t>
  </si>
  <si>
    <t>NISSAN SKYLINE R34 GTR</t>
  </si>
  <si>
    <t>Mercedes-Benz C240</t>
  </si>
  <si>
    <t>BMW M3 E46</t>
  </si>
  <si>
    <t>CORVETTE STINGRAY 1966</t>
  </si>
  <si>
    <t>MITSUBISHI LANCER EVO X</t>
  </si>
  <si>
    <t>NISSAN 370Z NISMO 2009</t>
  </si>
  <si>
    <t>SUBARU IMPREZA WRX STI</t>
  </si>
  <si>
    <t>CHEVROLET CAMARO SS V8</t>
  </si>
  <si>
    <t>BMW M3 E92 FROZEN EDITION</t>
  </si>
  <si>
    <t>MASERATI GRANTURISMO S</t>
  </si>
  <si>
    <t>BMW M3 E92 GTS 2010</t>
  </si>
  <si>
    <t>NISSAN R35 GTR</t>
  </si>
  <si>
    <t>PORSCHE 911 GT3 RS 997</t>
  </si>
  <si>
    <t>MERCEDES SLS AMG</t>
  </si>
  <si>
    <t>AUDI R8 FSI QUATTRO V10</t>
  </si>
  <si>
    <t>FERRARI 458</t>
  </si>
  <si>
    <t>Ford Mustang Shelby GT500</t>
  </si>
  <si>
    <t>LAMBORGHINI GALLARDO</t>
  </si>
  <si>
    <t>هزینه باز شدن با کارت (الماس)</t>
  </si>
  <si>
    <t>هزینه باز شدن با کارت (سکه)</t>
  </si>
  <si>
    <t>زمان مسابقه تا مسابقه بعد</t>
  </si>
  <si>
    <t>مدت زمان بازی در روز (ساعت)</t>
  </si>
  <si>
    <t>مدت زمان بازی در روز (ثانیه)</t>
  </si>
  <si>
    <t>زمان برای پر شدن سوخت</t>
  </si>
  <si>
    <t>تعداد مسابقه در روز</t>
  </si>
  <si>
    <t>تعداد سوخت</t>
  </si>
  <si>
    <t>ورودی</t>
  </si>
  <si>
    <t>محاسبه</t>
  </si>
  <si>
    <t>مسابقه برای باز کردن</t>
  </si>
  <si>
    <t>تعداد روز برای باز کردن</t>
  </si>
  <si>
    <t>کارت دریافتی در زمان طلایی</t>
  </si>
  <si>
    <t>الماس دریافتی میانگین در هر مسابقه</t>
  </si>
  <si>
    <t>کارت دریافتی میانگین در هر مسابقه</t>
  </si>
  <si>
    <t>سکه دریافتی میانگین در هر مسابقه</t>
  </si>
  <si>
    <t>معدل الماس دریافتی در هر مسابقه</t>
  </si>
  <si>
    <t>سکه به الماس در هر مسابقه</t>
  </si>
  <si>
    <t>معادل الماس کارت در هر مسابقه</t>
  </si>
  <si>
    <t>کارت دریافتی در این تعداد مسابقه</t>
  </si>
  <si>
    <t>پرش قیمت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</si>
</sst>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selection activeCell="E44" sqref="E44"/>
    </sheetView>
  </sheetViews>
  <sheetFormatPr defaultRowHeight="14.4" x14ac:dyDescent="0.3"/>
  <cols>
    <col min="1" max="1" width="27" style="1" bestFit="1" customWidth="1"/>
    <col min="3" max="3" width="9.21875" style="1" bestFit="1" customWidth="1"/>
    <col min="4" max="4" width="7.88671875" style="1" bestFit="1" customWidth="1"/>
    <col min="5" max="5" width="16.44140625" style="1" bestFit="1" customWidth="1"/>
    <col min="6" max="6" width="16.6640625" style="1" bestFit="1" customWidth="1"/>
    <col min="7" max="7" width="20.77734375" style="1" bestFit="1" customWidth="1"/>
    <col min="8" max="8" width="19.88671875" style="1" bestFit="1" customWidth="1"/>
    <col min="9" max="9" width="22.44140625" style="1" bestFit="1" customWidth="1"/>
    <col min="10" max="10" width="14.5546875" style="1" bestFit="1" customWidth="1"/>
    <col min="11" max="11" width="16.109375" style="1" bestFit="1" customWidth="1"/>
    <col min="12" max="12" width="22.6640625" style="1" bestFit="1" customWidth="1"/>
    <col min="13" max="13" width="20.77734375" style="1" bestFit="1" customWidth="1"/>
    <col min="14" max="14" width="6" style="1" bestFit="1" customWidth="1"/>
    <col min="15" max="15" width="24.44140625" bestFit="1" customWidth="1"/>
    <col min="16" max="16" width="7.33203125" style="1" bestFit="1" customWidth="1"/>
    <col min="17" max="17" width="6.44140625" style="1" bestFit="1" customWidth="1"/>
    <col min="18" max="18" width="5.88671875" bestFit="1" customWidth="1"/>
    <col min="19" max="19" width="5.6640625" bestFit="1" customWidth="1"/>
    <col min="22" max="22" width="12" style="1" bestFit="1" customWidth="1"/>
    <col min="23" max="23" width="23.5546875" bestFit="1" customWidth="1"/>
    <col min="25" max="25" width="5" bestFit="1" customWidth="1"/>
    <col min="26" max="26" width="22" style="1" bestFit="1" customWidth="1"/>
  </cols>
  <sheetData>
    <row r="1" spans="1:26" x14ac:dyDescent="0.3">
      <c r="A1" s="1" t="s">
        <v>17</v>
      </c>
      <c r="B1" t="s">
        <v>88</v>
      </c>
      <c r="C1" s="3" t="s">
        <v>18</v>
      </c>
      <c r="D1" s="1" t="s">
        <v>24</v>
      </c>
      <c r="E1" s="1" t="s">
        <v>22</v>
      </c>
      <c r="F1" s="1" t="s">
        <v>23</v>
      </c>
      <c r="G1" s="1" t="s">
        <v>68</v>
      </c>
      <c r="H1" s="1" t="s">
        <v>69</v>
      </c>
      <c r="I1" s="1" t="s">
        <v>86</v>
      </c>
      <c r="J1" s="1" t="s">
        <v>78</v>
      </c>
      <c r="K1" s="1" t="s">
        <v>79</v>
      </c>
      <c r="L1" s="1" t="s">
        <v>87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16</v>
      </c>
      <c r="W1" s="1" t="s">
        <v>77</v>
      </c>
      <c r="Z1" s="1" t="s">
        <v>76</v>
      </c>
    </row>
    <row r="2" spans="1:26" x14ac:dyDescent="0.3">
      <c r="A2" s="1" t="s">
        <v>25</v>
      </c>
      <c r="C2" s="3">
        <v>50</v>
      </c>
      <c r="D2" s="1">
        <v>5</v>
      </c>
      <c r="E2" s="1">
        <f>C2*$Y$12</f>
        <v>5</v>
      </c>
      <c r="F2" s="1">
        <f t="shared" ref="F2:F44" si="0">C2*($Y$12+$Y$13)</f>
        <v>7.5000000000000009</v>
      </c>
      <c r="G2" s="1">
        <f t="shared" ref="G2:G43" si="1">D2*(E2+F2)/2</f>
        <v>31.25</v>
      </c>
      <c r="H2" s="1">
        <f t="shared" ref="H2:H44" si="2">G2*$Y$15</f>
        <v>5468.75</v>
      </c>
      <c r="I2" s="1">
        <f t="shared" ref="I2:I44" si="3">C2*$T$12*(2*$Y$12+$Y$13)/2</f>
        <v>0.390625</v>
      </c>
      <c r="J2" s="2">
        <f t="shared" ref="J2:J44" si="4">G2/($V$6+I2)</f>
        <v>2.0446911055936909</v>
      </c>
      <c r="K2" s="1">
        <f t="shared" ref="K2:K44" si="5">J2/$V$10</f>
        <v>2.1014880807490713E-2</v>
      </c>
      <c r="L2" s="1">
        <f t="shared" ref="L2:L44" si="6">J2*$T$12</f>
        <v>0.12779319409960568</v>
      </c>
      <c r="O2" t="s">
        <v>9</v>
      </c>
      <c r="P2" s="1">
        <v>1</v>
      </c>
      <c r="Q2" s="1">
        <v>2</v>
      </c>
      <c r="R2" s="1">
        <v>3</v>
      </c>
      <c r="S2" s="1">
        <v>5</v>
      </c>
      <c r="T2" s="1"/>
      <c r="V2" s="1">
        <f>SUM(Y2:Y4)</f>
        <v>132</v>
      </c>
      <c r="W2" s="1" t="s">
        <v>70</v>
      </c>
      <c r="Y2" s="1">
        <v>75</v>
      </c>
      <c r="Z2" s="1" t="s">
        <v>0</v>
      </c>
    </row>
    <row r="3" spans="1:26" x14ac:dyDescent="0.3">
      <c r="A3" s="1" t="s">
        <v>26</v>
      </c>
      <c r="B3">
        <v>1</v>
      </c>
      <c r="C3" s="3">
        <f>C2+B3</f>
        <v>51</v>
      </c>
      <c r="D3" s="1">
        <v>5</v>
      </c>
      <c r="E3" s="1">
        <f t="shared" ref="E3:E44" si="7">C3*$Y$12</f>
        <v>5.1000000000000005</v>
      </c>
      <c r="F3" s="1">
        <f t="shared" si="0"/>
        <v>7.6500000000000012</v>
      </c>
      <c r="G3" s="1">
        <f t="shared" si="1"/>
        <v>31.875000000000004</v>
      </c>
      <c r="H3" s="1">
        <f t="shared" si="2"/>
        <v>5578.1250000000009</v>
      </c>
      <c r="I3" s="1">
        <f t="shared" si="3"/>
        <v>0.3984375</v>
      </c>
      <c r="J3" s="2">
        <f t="shared" si="4"/>
        <v>2.0845193781475806</v>
      </c>
      <c r="K3" s="1">
        <f t="shared" si="5"/>
        <v>2.1424226942072359E-2</v>
      </c>
      <c r="L3" s="1">
        <f t="shared" si="6"/>
        <v>0.13028246113422379</v>
      </c>
      <c r="O3" t="s">
        <v>10</v>
      </c>
      <c r="P3" s="1">
        <v>1000</v>
      </c>
      <c r="Q3" s="1">
        <v>1500</v>
      </c>
      <c r="R3" s="1">
        <v>2000</v>
      </c>
      <c r="S3" s="1">
        <v>4000</v>
      </c>
      <c r="T3" s="1"/>
      <c r="V3" s="1">
        <f>Y18/V2</f>
        <v>6.8181818181818183</v>
      </c>
      <c r="W3" s="1" t="s">
        <v>3</v>
      </c>
      <c r="Y3" s="1">
        <v>40</v>
      </c>
      <c r="Z3" s="1" t="s">
        <v>1</v>
      </c>
    </row>
    <row r="4" spans="1:26" x14ac:dyDescent="0.3">
      <c r="A4" s="1" t="s">
        <v>27</v>
      </c>
      <c r="B4">
        <v>2</v>
      </c>
      <c r="C4" s="3">
        <f t="shared" ref="C4:C44" si="8">C3+B4</f>
        <v>53</v>
      </c>
      <c r="D4" s="1">
        <v>10</v>
      </c>
      <c r="E4" s="1">
        <f t="shared" si="7"/>
        <v>5.3000000000000007</v>
      </c>
      <c r="F4" s="1">
        <f t="shared" si="0"/>
        <v>7.9500000000000011</v>
      </c>
      <c r="G4" s="1">
        <f t="shared" si="1"/>
        <v>66.250000000000014</v>
      </c>
      <c r="H4" s="1">
        <f t="shared" si="2"/>
        <v>11593.750000000002</v>
      </c>
      <c r="I4" s="1">
        <f t="shared" si="3"/>
        <v>0.4140625</v>
      </c>
      <c r="J4" s="2">
        <f t="shared" si="4"/>
        <v>4.3281079110463008</v>
      </c>
      <c r="K4" s="1">
        <f t="shared" si="5"/>
        <v>4.4483331307975875E-2</v>
      </c>
      <c r="L4" s="1">
        <f t="shared" si="6"/>
        <v>0.2705067444403938</v>
      </c>
      <c r="O4" t="s">
        <v>11</v>
      </c>
      <c r="P4" s="1">
        <v>1</v>
      </c>
      <c r="Q4" s="1">
        <v>1</v>
      </c>
      <c r="R4" s="1">
        <v>1</v>
      </c>
      <c r="S4" s="1">
        <v>1</v>
      </c>
      <c r="T4" s="1"/>
      <c r="Y4" s="1">
        <v>17</v>
      </c>
      <c r="Z4" s="1" t="s">
        <v>4</v>
      </c>
    </row>
    <row r="5" spans="1:26" x14ac:dyDescent="0.3">
      <c r="A5" s="1" t="s">
        <v>28</v>
      </c>
      <c r="B5">
        <v>3</v>
      </c>
      <c r="C5" s="3">
        <f t="shared" si="8"/>
        <v>56</v>
      </c>
      <c r="D5" s="1">
        <v>10</v>
      </c>
      <c r="E5" s="1">
        <f t="shared" si="7"/>
        <v>5.6000000000000005</v>
      </c>
      <c r="F5" s="1">
        <f t="shared" si="0"/>
        <v>8.4000000000000021</v>
      </c>
      <c r="G5" s="1">
        <f t="shared" si="1"/>
        <v>70.000000000000014</v>
      </c>
      <c r="H5" s="1">
        <f t="shared" si="2"/>
        <v>12250.000000000002</v>
      </c>
      <c r="I5" s="1">
        <f t="shared" si="3"/>
        <v>0.4375</v>
      </c>
      <c r="J5" s="2">
        <f t="shared" si="4"/>
        <v>4.5661036691904497</v>
      </c>
      <c r="K5" s="1">
        <f t="shared" si="5"/>
        <v>4.692939882223518E-2</v>
      </c>
      <c r="L5" s="1">
        <f t="shared" si="6"/>
        <v>0.28538147932440311</v>
      </c>
      <c r="O5" t="s">
        <v>12</v>
      </c>
      <c r="P5" s="1">
        <v>0</v>
      </c>
      <c r="Q5" s="1">
        <v>0</v>
      </c>
      <c r="R5" s="1">
        <v>0</v>
      </c>
      <c r="S5" s="1">
        <v>0.25</v>
      </c>
      <c r="T5" s="1"/>
      <c r="V5" s="1">
        <f>T11/Y15</f>
        <v>12.142857142857142</v>
      </c>
      <c r="W5" s="1" t="s">
        <v>85</v>
      </c>
      <c r="Y5" s="1"/>
    </row>
    <row r="6" spans="1:26" x14ac:dyDescent="0.3">
      <c r="A6" s="1" t="s">
        <v>29</v>
      </c>
      <c r="B6">
        <v>4</v>
      </c>
      <c r="C6" s="3">
        <f t="shared" si="8"/>
        <v>60</v>
      </c>
      <c r="D6" s="1">
        <v>10</v>
      </c>
      <c r="E6" s="1">
        <f t="shared" si="7"/>
        <v>6</v>
      </c>
      <c r="F6" s="1">
        <f t="shared" si="0"/>
        <v>9.0000000000000018</v>
      </c>
      <c r="G6" s="1">
        <f t="shared" si="1"/>
        <v>75.000000000000014</v>
      </c>
      <c r="H6" s="1">
        <f t="shared" si="2"/>
        <v>13125.000000000002</v>
      </c>
      <c r="I6" s="1">
        <f t="shared" si="3"/>
        <v>0.46875</v>
      </c>
      <c r="J6" s="2">
        <f t="shared" si="4"/>
        <v>4.8823016564952058</v>
      </c>
      <c r="K6" s="1">
        <f t="shared" si="5"/>
        <v>5.0179211469534066E-2</v>
      </c>
      <c r="L6" s="1">
        <f t="shared" si="6"/>
        <v>0.30514385353095036</v>
      </c>
      <c r="R6" s="1"/>
      <c r="S6" s="1"/>
      <c r="T6" s="1"/>
      <c r="V6" s="1">
        <f>T10+V5</f>
        <v>14.892857142857142</v>
      </c>
      <c r="W6" s="1" t="s">
        <v>84</v>
      </c>
      <c r="Y6" s="1">
        <v>900</v>
      </c>
      <c r="Z6" s="1" t="s">
        <v>73</v>
      </c>
    </row>
    <row r="7" spans="1:26" x14ac:dyDescent="0.3">
      <c r="A7" s="1" t="s">
        <v>30</v>
      </c>
      <c r="B7">
        <v>5</v>
      </c>
      <c r="C7" s="3">
        <f t="shared" si="8"/>
        <v>65</v>
      </c>
      <c r="D7" s="1">
        <v>10</v>
      </c>
      <c r="E7" s="1">
        <f t="shared" si="7"/>
        <v>6.5</v>
      </c>
      <c r="F7" s="1">
        <f t="shared" si="0"/>
        <v>9.7500000000000018</v>
      </c>
      <c r="G7" s="1">
        <f t="shared" si="1"/>
        <v>81.25</v>
      </c>
      <c r="H7" s="1">
        <f t="shared" si="2"/>
        <v>14218.75</v>
      </c>
      <c r="I7" s="1">
        <f t="shared" si="3"/>
        <v>0.5078125</v>
      </c>
      <c r="J7" s="2">
        <f t="shared" si="4"/>
        <v>5.2757446191753026</v>
      </c>
      <c r="K7" s="1">
        <f t="shared" si="5"/>
        <v>5.4222930808190614E-2</v>
      </c>
      <c r="L7" s="1">
        <f t="shared" si="6"/>
        <v>0.32973403869845641</v>
      </c>
      <c r="O7" t="s">
        <v>13</v>
      </c>
      <c r="P7" s="1">
        <v>0.25</v>
      </c>
      <c r="Q7" s="1">
        <v>0.25</v>
      </c>
      <c r="R7" s="1">
        <v>0.25</v>
      </c>
      <c r="S7" s="1">
        <v>0.25</v>
      </c>
      <c r="T7" s="1"/>
      <c r="Y7" s="1">
        <v>10</v>
      </c>
      <c r="Z7" s="1" t="s">
        <v>75</v>
      </c>
    </row>
    <row r="8" spans="1:26" x14ac:dyDescent="0.3">
      <c r="A8" s="1" t="s">
        <v>31</v>
      </c>
      <c r="B8">
        <v>6</v>
      </c>
      <c r="C8" s="3">
        <f t="shared" si="8"/>
        <v>71</v>
      </c>
      <c r="D8" s="1">
        <v>15</v>
      </c>
      <c r="E8" s="1">
        <f t="shared" si="7"/>
        <v>7.1000000000000005</v>
      </c>
      <c r="F8" s="1">
        <f t="shared" si="0"/>
        <v>10.650000000000002</v>
      </c>
      <c r="G8" s="1">
        <f t="shared" si="1"/>
        <v>133.12500000000003</v>
      </c>
      <c r="H8" s="1">
        <f t="shared" si="2"/>
        <v>23296.875000000004</v>
      </c>
      <c r="I8" s="1">
        <f t="shared" si="3"/>
        <v>0.5546875</v>
      </c>
      <c r="J8" s="2">
        <f t="shared" si="4"/>
        <v>8.6178744310382225</v>
      </c>
      <c r="K8" s="1">
        <f t="shared" si="5"/>
        <v>8.8572598319003965E-2</v>
      </c>
      <c r="L8" s="1">
        <f t="shared" si="6"/>
        <v>0.53861715193988891</v>
      </c>
      <c r="R8" s="1"/>
      <c r="S8" s="1"/>
      <c r="T8" s="1"/>
      <c r="Y8" s="1"/>
    </row>
    <row r="9" spans="1:26" x14ac:dyDescent="0.3">
      <c r="A9" s="1" t="s">
        <v>32</v>
      </c>
      <c r="B9">
        <v>7</v>
      </c>
      <c r="C9" s="3">
        <f t="shared" si="8"/>
        <v>78</v>
      </c>
      <c r="D9" s="1">
        <v>15</v>
      </c>
      <c r="E9" s="1">
        <f t="shared" si="7"/>
        <v>7.8000000000000007</v>
      </c>
      <c r="F9" s="1">
        <f t="shared" si="0"/>
        <v>11.700000000000001</v>
      </c>
      <c r="G9" s="1">
        <f t="shared" si="1"/>
        <v>146.25</v>
      </c>
      <c r="H9" s="1">
        <f t="shared" si="2"/>
        <v>25593.75</v>
      </c>
      <c r="I9" s="1">
        <f t="shared" si="3"/>
        <v>0.609375</v>
      </c>
      <c r="J9" s="2">
        <f t="shared" si="4"/>
        <v>9.4341252699784022</v>
      </c>
      <c r="K9" s="1">
        <f t="shared" si="5"/>
        <v>9.6961843052555813E-2</v>
      </c>
      <c r="L9" s="1">
        <f t="shared" si="6"/>
        <v>0.58963282937365014</v>
      </c>
      <c r="V9" s="1">
        <f>Y9*3600</f>
        <v>21600</v>
      </c>
      <c r="W9" s="1" t="s">
        <v>72</v>
      </c>
      <c r="Y9" s="1">
        <v>6</v>
      </c>
      <c r="Z9" s="1" t="s">
        <v>71</v>
      </c>
    </row>
    <row r="10" spans="1:26" x14ac:dyDescent="0.3">
      <c r="A10" s="1" t="s">
        <v>33</v>
      </c>
      <c r="B10">
        <v>8</v>
      </c>
      <c r="C10" s="3">
        <f t="shared" si="8"/>
        <v>86</v>
      </c>
      <c r="D10" s="1">
        <v>15</v>
      </c>
      <c r="E10" s="1">
        <f t="shared" si="7"/>
        <v>8.6</v>
      </c>
      <c r="F10" s="1">
        <f t="shared" si="0"/>
        <v>12.900000000000002</v>
      </c>
      <c r="G10" s="1">
        <f t="shared" si="1"/>
        <v>161.25</v>
      </c>
      <c r="H10" s="1">
        <f t="shared" si="2"/>
        <v>28218.75</v>
      </c>
      <c r="I10" s="1">
        <f t="shared" si="3"/>
        <v>0.671875</v>
      </c>
      <c r="J10" s="2">
        <f t="shared" si="4"/>
        <v>10.35995984511688</v>
      </c>
      <c r="K10" s="1">
        <f t="shared" si="5"/>
        <v>0.10647736507481238</v>
      </c>
      <c r="L10" s="1">
        <f t="shared" si="6"/>
        <v>0.64749749031980497</v>
      </c>
      <c r="O10" t="s">
        <v>81</v>
      </c>
      <c r="P10" s="1">
        <f>P2*P7</f>
        <v>0.25</v>
      </c>
      <c r="Q10" s="1">
        <f>Q2*Q7</f>
        <v>0.5</v>
      </c>
      <c r="R10" s="1">
        <f>R2*R7</f>
        <v>0.75</v>
      </c>
      <c r="S10" s="1">
        <f>S2*S7</f>
        <v>1.25</v>
      </c>
      <c r="T10" s="1">
        <f>SUM(P10:S10)</f>
        <v>2.75</v>
      </c>
      <c r="V10" s="2">
        <f>V9/(V2+Y6/Y7)</f>
        <v>97.297297297297291</v>
      </c>
      <c r="W10" s="1" t="s">
        <v>74</v>
      </c>
    </row>
    <row r="11" spans="1:26" x14ac:dyDescent="0.3">
      <c r="A11" s="1" t="s">
        <v>34</v>
      </c>
      <c r="B11">
        <v>9</v>
      </c>
      <c r="C11" s="3">
        <f t="shared" si="8"/>
        <v>95</v>
      </c>
      <c r="D11" s="1">
        <v>20</v>
      </c>
      <c r="E11" s="1">
        <f t="shared" si="7"/>
        <v>9.5</v>
      </c>
      <c r="F11" s="1">
        <f t="shared" si="0"/>
        <v>14.250000000000002</v>
      </c>
      <c r="G11" s="1">
        <f t="shared" si="1"/>
        <v>237.5</v>
      </c>
      <c r="H11" s="1">
        <f t="shared" si="2"/>
        <v>41562.5</v>
      </c>
      <c r="I11" s="1">
        <f t="shared" si="3"/>
        <v>0.7421875</v>
      </c>
      <c r="J11" s="2">
        <f t="shared" si="4"/>
        <v>15.190234849025627</v>
      </c>
      <c r="K11" s="1">
        <f t="shared" si="5"/>
        <v>0.15612185817054117</v>
      </c>
      <c r="L11" s="1">
        <f t="shared" si="6"/>
        <v>0.94938967806410168</v>
      </c>
      <c r="O11" t="s">
        <v>83</v>
      </c>
      <c r="P11" s="1">
        <f>P3*P7</f>
        <v>250</v>
      </c>
      <c r="Q11" s="1">
        <f>Q3*Q7</f>
        <v>375</v>
      </c>
      <c r="R11" s="1">
        <f>R3*R7</f>
        <v>500</v>
      </c>
      <c r="S11" s="1">
        <f>S3*S7</f>
        <v>1000</v>
      </c>
      <c r="T11" s="1">
        <f>SUM(P11:S11)</f>
        <v>2125</v>
      </c>
    </row>
    <row r="12" spans="1:26" x14ac:dyDescent="0.3">
      <c r="A12" s="1" t="s">
        <v>35</v>
      </c>
      <c r="B12">
        <v>10</v>
      </c>
      <c r="C12" s="3">
        <f t="shared" si="8"/>
        <v>105</v>
      </c>
      <c r="D12" s="1">
        <v>20</v>
      </c>
      <c r="E12" s="1">
        <f t="shared" si="7"/>
        <v>10.5</v>
      </c>
      <c r="F12" s="1">
        <f t="shared" si="0"/>
        <v>15.750000000000002</v>
      </c>
      <c r="G12" s="1">
        <f t="shared" si="1"/>
        <v>262.5</v>
      </c>
      <c r="H12" s="1">
        <f t="shared" si="2"/>
        <v>45937.5</v>
      </c>
      <c r="I12" s="1">
        <f t="shared" si="3"/>
        <v>0.8203125</v>
      </c>
      <c r="J12" s="2">
        <f t="shared" si="4"/>
        <v>16.705731941189004</v>
      </c>
      <c r="K12" s="1">
        <f t="shared" si="5"/>
        <v>0.17169780050666478</v>
      </c>
      <c r="L12" s="1">
        <f t="shared" si="6"/>
        <v>1.0441082463243128</v>
      </c>
      <c r="O12" t="s">
        <v>82</v>
      </c>
      <c r="P12" s="1">
        <f>P5*P7</f>
        <v>0</v>
      </c>
      <c r="Q12" s="1">
        <f t="shared" ref="Q12:S12" si="9">Q5*Q7</f>
        <v>0</v>
      </c>
      <c r="R12" s="1">
        <f t="shared" si="9"/>
        <v>0</v>
      </c>
      <c r="S12" s="1">
        <f t="shared" si="9"/>
        <v>6.25E-2</v>
      </c>
      <c r="T12" s="1">
        <f>SUM(P12:S12)</f>
        <v>6.25E-2</v>
      </c>
      <c r="Y12" s="1">
        <v>0.1</v>
      </c>
      <c r="Z12" s="1" t="s">
        <v>19</v>
      </c>
    </row>
    <row r="13" spans="1:26" x14ac:dyDescent="0.3">
      <c r="A13" s="1" t="s">
        <v>36</v>
      </c>
      <c r="B13">
        <v>11</v>
      </c>
      <c r="C13" s="3">
        <f t="shared" si="8"/>
        <v>116</v>
      </c>
      <c r="D13" s="1">
        <v>15</v>
      </c>
      <c r="E13" s="1">
        <f t="shared" si="7"/>
        <v>11.600000000000001</v>
      </c>
      <c r="F13" s="1">
        <f t="shared" si="0"/>
        <v>17.400000000000002</v>
      </c>
      <c r="G13" s="1">
        <f t="shared" si="1"/>
        <v>217.50000000000003</v>
      </c>
      <c r="H13" s="1">
        <f t="shared" si="2"/>
        <v>38062.500000000007</v>
      </c>
      <c r="I13" s="1">
        <f t="shared" si="3"/>
        <v>0.90625</v>
      </c>
      <c r="J13" s="2">
        <f t="shared" si="4"/>
        <v>13.766600734670813</v>
      </c>
      <c r="K13" s="1">
        <f t="shared" si="5"/>
        <v>0.14149006310633894</v>
      </c>
      <c r="L13" s="1">
        <f t="shared" si="6"/>
        <v>0.86041254591692584</v>
      </c>
      <c r="R13" s="1"/>
      <c r="S13" s="1"/>
      <c r="T13" s="1"/>
      <c r="Y13" s="1">
        <v>0.05</v>
      </c>
      <c r="Z13" s="1" t="s">
        <v>20</v>
      </c>
    </row>
    <row r="14" spans="1:26" x14ac:dyDescent="0.3">
      <c r="A14" s="1" t="s">
        <v>37</v>
      </c>
      <c r="B14">
        <v>12</v>
      </c>
      <c r="C14" s="3">
        <f t="shared" si="8"/>
        <v>128</v>
      </c>
      <c r="D14" s="1">
        <v>25</v>
      </c>
      <c r="E14" s="1">
        <f t="shared" si="7"/>
        <v>12.8</v>
      </c>
      <c r="F14" s="1">
        <f t="shared" si="0"/>
        <v>19.200000000000003</v>
      </c>
      <c r="G14" s="1">
        <f t="shared" si="1"/>
        <v>400</v>
      </c>
      <c r="H14" s="1">
        <f t="shared" si="2"/>
        <v>70000</v>
      </c>
      <c r="I14" s="1">
        <f t="shared" si="3"/>
        <v>1</v>
      </c>
      <c r="J14" s="2">
        <f t="shared" si="4"/>
        <v>25.168539325842698</v>
      </c>
      <c r="K14" s="1">
        <f t="shared" si="5"/>
        <v>0.2586766541822722</v>
      </c>
      <c r="L14" s="1">
        <f t="shared" si="6"/>
        <v>1.5730337078651686</v>
      </c>
      <c r="Y14" s="1"/>
    </row>
    <row r="15" spans="1:26" x14ac:dyDescent="0.3">
      <c r="A15" s="1" t="s">
        <v>38</v>
      </c>
      <c r="B15">
        <v>13</v>
      </c>
      <c r="C15" s="3">
        <f t="shared" si="8"/>
        <v>141</v>
      </c>
      <c r="D15" s="1">
        <v>20</v>
      </c>
      <c r="E15" s="1">
        <f t="shared" si="7"/>
        <v>14.100000000000001</v>
      </c>
      <c r="F15" s="1">
        <f t="shared" si="0"/>
        <v>21.150000000000002</v>
      </c>
      <c r="G15" s="1">
        <f t="shared" si="1"/>
        <v>352.5</v>
      </c>
      <c r="H15" s="1">
        <f t="shared" si="2"/>
        <v>61687.5</v>
      </c>
      <c r="I15" s="1">
        <f t="shared" si="3"/>
        <v>1.1015625</v>
      </c>
      <c r="J15" s="2">
        <f t="shared" si="4"/>
        <v>22.038936571069708</v>
      </c>
      <c r="K15" s="1">
        <f t="shared" si="5"/>
        <v>0.22651129253599425</v>
      </c>
      <c r="L15" s="1">
        <f t="shared" si="6"/>
        <v>1.3774335356918568</v>
      </c>
      <c r="Y15" s="1">
        <v>175</v>
      </c>
      <c r="Z15" s="1" t="s">
        <v>21</v>
      </c>
    </row>
    <row r="16" spans="1:26" x14ac:dyDescent="0.3">
      <c r="A16" s="1" t="s">
        <v>39</v>
      </c>
      <c r="B16">
        <v>14</v>
      </c>
      <c r="C16" s="3">
        <f t="shared" si="8"/>
        <v>155</v>
      </c>
      <c r="D16" s="1">
        <v>25</v>
      </c>
      <c r="E16" s="1">
        <f t="shared" si="7"/>
        <v>15.5</v>
      </c>
      <c r="F16" s="1">
        <f t="shared" si="0"/>
        <v>23.250000000000004</v>
      </c>
      <c r="G16" s="1">
        <f t="shared" si="1"/>
        <v>484.375</v>
      </c>
      <c r="H16" s="1">
        <f t="shared" si="2"/>
        <v>84765.625</v>
      </c>
      <c r="I16" s="1">
        <f t="shared" si="3"/>
        <v>1.2109375</v>
      </c>
      <c r="J16" s="2">
        <f t="shared" si="4"/>
        <v>30.078314505509738</v>
      </c>
      <c r="K16" s="1">
        <f t="shared" si="5"/>
        <v>0.30913823241773897</v>
      </c>
      <c r="L16" s="1">
        <f t="shared" si="6"/>
        <v>1.8798946565943586</v>
      </c>
      <c r="Y16" s="1"/>
    </row>
    <row r="17" spans="1:26" x14ac:dyDescent="0.3">
      <c r="A17" s="1" t="s">
        <v>40</v>
      </c>
      <c r="B17">
        <v>15</v>
      </c>
      <c r="C17" s="3">
        <f t="shared" si="8"/>
        <v>170</v>
      </c>
      <c r="D17" s="1">
        <v>30</v>
      </c>
      <c r="E17" s="1">
        <f t="shared" si="7"/>
        <v>17</v>
      </c>
      <c r="F17" s="1">
        <f t="shared" si="0"/>
        <v>25.500000000000004</v>
      </c>
      <c r="G17" s="1">
        <f t="shared" si="1"/>
        <v>637.5</v>
      </c>
      <c r="H17" s="1">
        <f t="shared" si="2"/>
        <v>111562.5</v>
      </c>
      <c r="I17" s="1">
        <f t="shared" si="3"/>
        <v>1.328125</v>
      </c>
      <c r="J17" s="2">
        <f t="shared" si="4"/>
        <v>39.300949497729462</v>
      </c>
      <c r="K17" s="1">
        <f t="shared" si="5"/>
        <v>0.40392642539333062</v>
      </c>
      <c r="L17" s="1">
        <f t="shared" si="6"/>
        <v>2.4563093436080914</v>
      </c>
    </row>
    <row r="18" spans="1:26" x14ac:dyDescent="0.3">
      <c r="A18" s="1" t="s">
        <v>41</v>
      </c>
      <c r="B18">
        <v>16</v>
      </c>
      <c r="C18" s="3">
        <f t="shared" si="8"/>
        <v>186</v>
      </c>
      <c r="D18" s="1">
        <v>30</v>
      </c>
      <c r="E18" s="1">
        <f t="shared" si="7"/>
        <v>18.600000000000001</v>
      </c>
      <c r="F18" s="1">
        <f t="shared" si="0"/>
        <v>27.900000000000006</v>
      </c>
      <c r="G18" s="1">
        <f t="shared" si="1"/>
        <v>697.50000000000011</v>
      </c>
      <c r="H18" s="1">
        <f t="shared" si="2"/>
        <v>122062.50000000001</v>
      </c>
      <c r="I18" s="1">
        <f t="shared" si="3"/>
        <v>1.453125</v>
      </c>
      <c r="J18" s="2">
        <f t="shared" si="4"/>
        <v>42.671036460467029</v>
      </c>
      <c r="K18" s="1">
        <f t="shared" si="5"/>
        <v>0.43856343028813338</v>
      </c>
      <c r="L18" s="1">
        <f t="shared" si="6"/>
        <v>2.6669397787791893</v>
      </c>
      <c r="O18" t="s">
        <v>14</v>
      </c>
      <c r="P18" s="1">
        <f>P10*$V3</f>
        <v>1.7045454545454546</v>
      </c>
      <c r="Q18" s="1">
        <f>Q10*$V3</f>
        <v>3.4090909090909092</v>
      </c>
      <c r="R18" s="1">
        <f>R10*$V3</f>
        <v>5.1136363636363633</v>
      </c>
      <c r="S18" s="1">
        <f>S10*$V3</f>
        <v>8.5227272727272734</v>
      </c>
      <c r="T18" s="1">
        <f>SUM(P18:S18)</f>
        <v>18.75</v>
      </c>
      <c r="Y18" s="1">
        <v>900</v>
      </c>
      <c r="Z18" s="1" t="s">
        <v>2</v>
      </c>
    </row>
    <row r="19" spans="1:26" x14ac:dyDescent="0.3">
      <c r="A19" s="1" t="s">
        <v>42</v>
      </c>
      <c r="B19">
        <v>17</v>
      </c>
      <c r="C19" s="3">
        <f t="shared" si="8"/>
        <v>203</v>
      </c>
      <c r="D19" s="1">
        <v>40</v>
      </c>
      <c r="E19" s="1">
        <f t="shared" si="7"/>
        <v>20.3</v>
      </c>
      <c r="F19" s="1">
        <f t="shared" si="0"/>
        <v>30.450000000000003</v>
      </c>
      <c r="G19" s="1">
        <f t="shared" si="1"/>
        <v>1015</v>
      </c>
      <c r="H19" s="1">
        <f t="shared" si="2"/>
        <v>177625</v>
      </c>
      <c r="I19" s="1">
        <f t="shared" si="3"/>
        <v>1.5859375</v>
      </c>
      <c r="J19" s="2">
        <f t="shared" si="4"/>
        <v>61.594310870301392</v>
      </c>
      <c r="K19" s="1">
        <f t="shared" si="5"/>
        <v>0.63305263950031987</v>
      </c>
      <c r="L19" s="1">
        <f t="shared" si="6"/>
        <v>3.849644429393837</v>
      </c>
      <c r="O19" t="s">
        <v>15</v>
      </c>
      <c r="P19" s="1">
        <f>P11*$V3</f>
        <v>1704.5454545454545</v>
      </c>
      <c r="Q19" s="1">
        <f>Q11*$V3</f>
        <v>2556.818181818182</v>
      </c>
      <c r="R19" s="1">
        <f>R11*$V3</f>
        <v>3409.090909090909</v>
      </c>
      <c r="S19" s="1">
        <f>S11*$V3</f>
        <v>6818.181818181818</v>
      </c>
      <c r="T19" s="1">
        <f>SUM(P19:S19)</f>
        <v>14488.636363636364</v>
      </c>
    </row>
    <row r="20" spans="1:26" x14ac:dyDescent="0.3">
      <c r="A20" s="1" t="s">
        <v>43</v>
      </c>
      <c r="B20">
        <v>18</v>
      </c>
      <c r="C20" s="3">
        <f t="shared" si="8"/>
        <v>221</v>
      </c>
      <c r="D20" s="1">
        <v>30</v>
      </c>
      <c r="E20" s="1">
        <f t="shared" si="7"/>
        <v>22.1</v>
      </c>
      <c r="F20" s="1">
        <f t="shared" si="0"/>
        <v>33.150000000000006</v>
      </c>
      <c r="G20" s="1">
        <f t="shared" si="1"/>
        <v>828.75000000000011</v>
      </c>
      <c r="H20" s="1">
        <f t="shared" si="2"/>
        <v>145031.25000000003</v>
      </c>
      <c r="I20" s="1">
        <f t="shared" si="3"/>
        <v>1.7265625</v>
      </c>
      <c r="J20" s="2">
        <f t="shared" si="4"/>
        <v>49.866362232220816</v>
      </c>
      <c r="K20" s="1">
        <f t="shared" si="5"/>
        <v>0.51251538960893617</v>
      </c>
      <c r="L20" s="1">
        <f t="shared" si="6"/>
        <v>3.116647639513801</v>
      </c>
      <c r="O20" t="s">
        <v>80</v>
      </c>
      <c r="P20" s="1">
        <f>P5*P7*$V3</f>
        <v>0</v>
      </c>
      <c r="Q20" s="1">
        <f>Q5*Q7*$V3</f>
        <v>0</v>
      </c>
      <c r="R20" s="1">
        <f>R5*R7*$V3</f>
        <v>0</v>
      </c>
      <c r="S20" s="1">
        <f>S12*$V3</f>
        <v>0.42613636363636365</v>
      </c>
      <c r="T20" s="1">
        <f>SUM(P20:S20)</f>
        <v>0.42613636363636365</v>
      </c>
    </row>
    <row r="21" spans="1:26" x14ac:dyDescent="0.3">
      <c r="A21" s="1" t="s">
        <v>44</v>
      </c>
      <c r="B21">
        <v>19</v>
      </c>
      <c r="C21" s="3">
        <f t="shared" si="8"/>
        <v>240</v>
      </c>
      <c r="D21" s="1">
        <v>35</v>
      </c>
      <c r="E21" s="1">
        <f t="shared" si="7"/>
        <v>24</v>
      </c>
      <c r="F21" s="1">
        <f t="shared" si="0"/>
        <v>36.000000000000007</v>
      </c>
      <c r="G21" s="1">
        <f t="shared" si="1"/>
        <v>1050.0000000000002</v>
      </c>
      <c r="H21" s="1">
        <f t="shared" si="2"/>
        <v>183750.00000000003</v>
      </c>
      <c r="I21" s="1">
        <f t="shared" si="3"/>
        <v>1.875</v>
      </c>
      <c r="J21" s="2">
        <f t="shared" si="4"/>
        <v>62.619808306709281</v>
      </c>
      <c r="K21" s="1">
        <f t="shared" si="5"/>
        <v>0.64359247426340094</v>
      </c>
      <c r="L21" s="1">
        <f t="shared" si="6"/>
        <v>3.9137380191693301</v>
      </c>
    </row>
    <row r="22" spans="1:26" x14ac:dyDescent="0.3">
      <c r="A22" s="1" t="s">
        <v>45</v>
      </c>
      <c r="B22">
        <v>20</v>
      </c>
      <c r="C22" s="3">
        <f t="shared" si="8"/>
        <v>260</v>
      </c>
      <c r="D22" s="1">
        <v>40</v>
      </c>
      <c r="E22" s="1">
        <f t="shared" si="7"/>
        <v>26</v>
      </c>
      <c r="F22" s="1">
        <f t="shared" si="0"/>
        <v>39.000000000000007</v>
      </c>
      <c r="G22" s="1">
        <f t="shared" si="1"/>
        <v>1300</v>
      </c>
      <c r="H22" s="1">
        <f t="shared" si="2"/>
        <v>227500</v>
      </c>
      <c r="I22" s="1">
        <f t="shared" si="3"/>
        <v>2.03125</v>
      </c>
      <c r="J22" s="2">
        <f t="shared" si="4"/>
        <v>76.813505671326823</v>
      </c>
      <c r="K22" s="1">
        <f t="shared" si="5"/>
        <v>0.78947214162197021</v>
      </c>
      <c r="L22" s="1">
        <f t="shared" si="6"/>
        <v>4.8008441044579264</v>
      </c>
    </row>
    <row r="23" spans="1:26" x14ac:dyDescent="0.3">
      <c r="A23" s="1" t="s">
        <v>46</v>
      </c>
      <c r="B23">
        <v>21</v>
      </c>
      <c r="C23" s="3">
        <f t="shared" si="8"/>
        <v>281</v>
      </c>
      <c r="D23" s="1">
        <v>35</v>
      </c>
      <c r="E23" s="1">
        <f t="shared" si="7"/>
        <v>28.1</v>
      </c>
      <c r="F23" s="1">
        <f t="shared" si="0"/>
        <v>42.150000000000006</v>
      </c>
      <c r="G23" s="1">
        <f t="shared" si="1"/>
        <v>1229.375</v>
      </c>
      <c r="H23" s="1">
        <f t="shared" si="2"/>
        <v>215140.625</v>
      </c>
      <c r="I23" s="1">
        <f t="shared" si="3"/>
        <v>2.1953125</v>
      </c>
      <c r="J23" s="2">
        <f t="shared" si="4"/>
        <v>71.943047482202346</v>
      </c>
      <c r="K23" s="1">
        <f t="shared" si="5"/>
        <v>0.73941465467819079</v>
      </c>
      <c r="L23" s="1">
        <f t="shared" si="6"/>
        <v>4.4964404676376466</v>
      </c>
    </row>
    <row r="24" spans="1:26" x14ac:dyDescent="0.3">
      <c r="A24" s="1" t="s">
        <v>47</v>
      </c>
      <c r="B24">
        <v>22</v>
      </c>
      <c r="C24" s="3">
        <f t="shared" si="8"/>
        <v>303</v>
      </c>
      <c r="D24" s="1">
        <v>30</v>
      </c>
      <c r="E24" s="1">
        <f t="shared" si="7"/>
        <v>30.3</v>
      </c>
      <c r="F24" s="1">
        <f t="shared" si="0"/>
        <v>45.45000000000001</v>
      </c>
      <c r="G24" s="1">
        <f t="shared" si="1"/>
        <v>1136.2500000000002</v>
      </c>
      <c r="H24" s="1">
        <f t="shared" si="2"/>
        <v>198843.75000000003</v>
      </c>
      <c r="I24" s="1">
        <f t="shared" si="3"/>
        <v>2.3671875</v>
      </c>
      <c r="J24" s="2">
        <f t="shared" si="4"/>
        <v>65.831231813773044</v>
      </c>
      <c r="K24" s="1">
        <f t="shared" si="5"/>
        <v>0.67659877141933411</v>
      </c>
      <c r="L24" s="1">
        <f t="shared" si="6"/>
        <v>4.1144519883608153</v>
      </c>
      <c r="R24" s="1"/>
      <c r="S24" s="1"/>
      <c r="T24" s="1"/>
    </row>
    <row r="25" spans="1:26" x14ac:dyDescent="0.3">
      <c r="A25" s="1" t="s">
        <v>48</v>
      </c>
      <c r="B25">
        <v>23</v>
      </c>
      <c r="C25" s="3">
        <f t="shared" si="8"/>
        <v>326</v>
      </c>
      <c r="D25" s="1">
        <v>30</v>
      </c>
      <c r="E25" s="1">
        <f t="shared" si="7"/>
        <v>32.6</v>
      </c>
      <c r="F25" s="1">
        <f t="shared" si="0"/>
        <v>48.900000000000006</v>
      </c>
      <c r="G25" s="1">
        <f t="shared" si="1"/>
        <v>1222.5</v>
      </c>
      <c r="H25" s="1">
        <f t="shared" si="2"/>
        <v>213937.5</v>
      </c>
      <c r="I25" s="1">
        <f t="shared" si="3"/>
        <v>2.546875</v>
      </c>
      <c r="J25" s="2">
        <f t="shared" si="4"/>
        <v>70.098553692563684</v>
      </c>
      <c r="K25" s="1">
        <f t="shared" si="5"/>
        <v>0.72045735739579342</v>
      </c>
      <c r="L25" s="1">
        <f t="shared" si="6"/>
        <v>4.3811596057852302</v>
      </c>
    </row>
    <row r="26" spans="1:26" x14ac:dyDescent="0.3">
      <c r="A26" s="1" t="s">
        <v>49</v>
      </c>
      <c r="B26">
        <v>24</v>
      </c>
      <c r="C26" s="3">
        <f t="shared" si="8"/>
        <v>350</v>
      </c>
      <c r="D26" s="1">
        <v>30</v>
      </c>
      <c r="E26" s="1">
        <f t="shared" si="7"/>
        <v>35</v>
      </c>
      <c r="F26" s="1">
        <f t="shared" si="0"/>
        <v>52.500000000000007</v>
      </c>
      <c r="G26" s="1">
        <f t="shared" si="1"/>
        <v>1312.5</v>
      </c>
      <c r="H26" s="1">
        <f t="shared" si="2"/>
        <v>229687.5</v>
      </c>
      <c r="I26" s="1">
        <f t="shared" si="3"/>
        <v>2.734375</v>
      </c>
      <c r="J26" s="2">
        <f t="shared" si="4"/>
        <v>74.458655185513493</v>
      </c>
      <c r="K26" s="1">
        <f t="shared" si="5"/>
        <v>0.76526951162888868</v>
      </c>
      <c r="L26" s="1">
        <f t="shared" si="6"/>
        <v>4.6536659490945933</v>
      </c>
    </row>
    <row r="27" spans="1:26" x14ac:dyDescent="0.3">
      <c r="A27" s="1" t="s">
        <v>50</v>
      </c>
      <c r="B27">
        <v>25</v>
      </c>
      <c r="C27" s="3">
        <f t="shared" si="8"/>
        <v>375</v>
      </c>
      <c r="D27" s="1">
        <v>35</v>
      </c>
      <c r="E27" s="1">
        <f t="shared" si="7"/>
        <v>37.5</v>
      </c>
      <c r="F27" s="1">
        <f t="shared" si="0"/>
        <v>56.250000000000007</v>
      </c>
      <c r="G27" s="1">
        <f t="shared" si="1"/>
        <v>1640.625</v>
      </c>
      <c r="H27" s="1">
        <f t="shared" si="2"/>
        <v>287109.375</v>
      </c>
      <c r="I27" s="1">
        <f t="shared" si="3"/>
        <v>2.9296875</v>
      </c>
      <c r="J27" s="2">
        <f t="shared" si="4"/>
        <v>92.053353372158554</v>
      </c>
      <c r="K27" s="1">
        <f t="shared" si="5"/>
        <v>0.94610390965829627</v>
      </c>
      <c r="L27" s="1">
        <f t="shared" si="6"/>
        <v>5.7533345857599096</v>
      </c>
    </row>
    <row r="28" spans="1:26" x14ac:dyDescent="0.3">
      <c r="A28" s="1" t="s">
        <v>51</v>
      </c>
      <c r="B28">
        <v>26</v>
      </c>
      <c r="C28" s="3">
        <f t="shared" si="8"/>
        <v>401</v>
      </c>
      <c r="D28" s="1">
        <v>40</v>
      </c>
      <c r="E28" s="1">
        <f t="shared" si="7"/>
        <v>40.1</v>
      </c>
      <c r="F28" s="1">
        <f t="shared" si="0"/>
        <v>60.150000000000006</v>
      </c>
      <c r="G28" s="1">
        <f t="shared" si="1"/>
        <v>2005</v>
      </c>
      <c r="H28" s="1">
        <f t="shared" si="2"/>
        <v>350875</v>
      </c>
      <c r="I28" s="1">
        <f t="shared" si="3"/>
        <v>3.1328125</v>
      </c>
      <c r="J28" s="2">
        <f t="shared" si="4"/>
        <v>111.23026437991456</v>
      </c>
      <c r="K28" s="1">
        <f t="shared" si="5"/>
        <v>1.143199939460233</v>
      </c>
      <c r="L28" s="1">
        <f t="shared" si="6"/>
        <v>6.9518915237446599</v>
      </c>
    </row>
    <row r="29" spans="1:26" x14ac:dyDescent="0.3">
      <c r="A29" s="1" t="s">
        <v>52</v>
      </c>
      <c r="B29">
        <v>27</v>
      </c>
      <c r="C29" s="3">
        <f t="shared" si="8"/>
        <v>428</v>
      </c>
      <c r="D29" s="1">
        <v>45</v>
      </c>
      <c r="E29" s="1">
        <f t="shared" si="7"/>
        <v>42.800000000000004</v>
      </c>
      <c r="F29" s="1">
        <f t="shared" si="0"/>
        <v>64.2</v>
      </c>
      <c r="G29" s="1">
        <f t="shared" si="1"/>
        <v>2407.5</v>
      </c>
      <c r="H29" s="1">
        <f t="shared" si="2"/>
        <v>421312.5</v>
      </c>
      <c r="I29" s="1">
        <f t="shared" si="3"/>
        <v>3.34375</v>
      </c>
      <c r="J29" s="2">
        <f t="shared" si="4"/>
        <v>132.01468788249696</v>
      </c>
      <c r="K29" s="1">
        <f t="shared" si="5"/>
        <v>1.3568176254589965</v>
      </c>
      <c r="L29" s="1">
        <f t="shared" si="6"/>
        <v>8.2509179926560599</v>
      </c>
    </row>
    <row r="30" spans="1:26" x14ac:dyDescent="0.3">
      <c r="A30" s="1" t="s">
        <v>53</v>
      </c>
      <c r="B30">
        <v>28</v>
      </c>
      <c r="C30" s="3">
        <f t="shared" si="8"/>
        <v>456</v>
      </c>
      <c r="D30" s="1">
        <v>35</v>
      </c>
      <c r="E30" s="1">
        <f t="shared" si="7"/>
        <v>45.6</v>
      </c>
      <c r="F30" s="1">
        <f t="shared" si="0"/>
        <v>68.400000000000006</v>
      </c>
      <c r="G30" s="1">
        <f t="shared" si="1"/>
        <v>1995</v>
      </c>
      <c r="H30" s="1">
        <f t="shared" si="2"/>
        <v>349125</v>
      </c>
      <c r="I30" s="1">
        <f t="shared" si="3"/>
        <v>3.5625</v>
      </c>
      <c r="J30" s="2">
        <f t="shared" si="4"/>
        <v>108.09869375907112</v>
      </c>
      <c r="K30" s="1">
        <f t="shared" si="5"/>
        <v>1.1110143525237866</v>
      </c>
      <c r="L30" s="1">
        <f t="shared" si="6"/>
        <v>6.7561683599419453</v>
      </c>
    </row>
    <row r="31" spans="1:26" x14ac:dyDescent="0.3">
      <c r="A31" s="1" t="s">
        <v>54</v>
      </c>
      <c r="B31">
        <v>29</v>
      </c>
      <c r="C31" s="3">
        <f t="shared" si="8"/>
        <v>485</v>
      </c>
      <c r="D31" s="1">
        <v>45</v>
      </c>
      <c r="E31" s="1">
        <f t="shared" si="7"/>
        <v>48.5</v>
      </c>
      <c r="F31" s="1">
        <f t="shared" si="0"/>
        <v>72.750000000000014</v>
      </c>
      <c r="G31" s="1">
        <f t="shared" si="1"/>
        <v>2728.1250000000005</v>
      </c>
      <c r="H31" s="1">
        <f t="shared" si="2"/>
        <v>477421.87500000006</v>
      </c>
      <c r="I31" s="1">
        <f t="shared" si="3"/>
        <v>3.7890625</v>
      </c>
      <c r="J31" s="2">
        <f t="shared" si="4"/>
        <v>146.03022880697773</v>
      </c>
      <c r="K31" s="1">
        <f t="shared" si="5"/>
        <v>1.5008662405161601</v>
      </c>
      <c r="L31" s="1">
        <f t="shared" si="6"/>
        <v>9.1268893004361082</v>
      </c>
    </row>
    <row r="32" spans="1:26" x14ac:dyDescent="0.3">
      <c r="A32" s="1" t="s">
        <v>55</v>
      </c>
      <c r="B32">
        <v>30</v>
      </c>
      <c r="C32" s="3">
        <f t="shared" si="8"/>
        <v>515</v>
      </c>
      <c r="D32" s="1">
        <v>40</v>
      </c>
      <c r="E32" s="1">
        <f t="shared" si="7"/>
        <v>51.5</v>
      </c>
      <c r="F32" s="1">
        <f t="shared" si="0"/>
        <v>77.250000000000014</v>
      </c>
      <c r="G32" s="1">
        <f t="shared" si="1"/>
        <v>2575</v>
      </c>
      <c r="H32" s="1">
        <f t="shared" si="2"/>
        <v>450625</v>
      </c>
      <c r="I32" s="1">
        <f t="shared" si="3"/>
        <v>4.0234375</v>
      </c>
      <c r="J32" s="2">
        <f t="shared" si="4"/>
        <v>136.12602513422621</v>
      </c>
      <c r="K32" s="1">
        <f t="shared" si="5"/>
        <v>1.3990730361017696</v>
      </c>
      <c r="L32" s="1">
        <f t="shared" si="6"/>
        <v>8.5078765708891382</v>
      </c>
    </row>
    <row r="33" spans="1:12" x14ac:dyDescent="0.3">
      <c r="A33" s="1" t="s">
        <v>56</v>
      </c>
      <c r="B33">
        <v>31</v>
      </c>
      <c r="C33" s="3">
        <f t="shared" si="8"/>
        <v>546</v>
      </c>
      <c r="D33" s="1">
        <v>35</v>
      </c>
      <c r="E33" s="1">
        <f t="shared" si="7"/>
        <v>54.6</v>
      </c>
      <c r="F33" s="1">
        <f t="shared" si="0"/>
        <v>81.900000000000006</v>
      </c>
      <c r="G33" s="1">
        <f t="shared" si="1"/>
        <v>2388.75</v>
      </c>
      <c r="H33" s="1">
        <f t="shared" si="2"/>
        <v>418031.25</v>
      </c>
      <c r="I33" s="1">
        <f t="shared" si="3"/>
        <v>4.265625</v>
      </c>
      <c r="J33" s="2">
        <f t="shared" si="4"/>
        <v>124.6836770360014</v>
      </c>
      <c r="K33" s="1">
        <f t="shared" si="5"/>
        <v>1.2814711250922366</v>
      </c>
      <c r="L33" s="1">
        <f t="shared" si="6"/>
        <v>7.7927298147500874</v>
      </c>
    </row>
    <row r="34" spans="1:12" x14ac:dyDescent="0.3">
      <c r="A34" s="1" t="s">
        <v>57</v>
      </c>
      <c r="B34">
        <v>32</v>
      </c>
      <c r="C34" s="3">
        <f t="shared" si="8"/>
        <v>578</v>
      </c>
      <c r="D34" s="1">
        <v>45</v>
      </c>
      <c r="E34" s="1">
        <f t="shared" si="7"/>
        <v>57.800000000000004</v>
      </c>
      <c r="F34" s="1">
        <f t="shared" si="0"/>
        <v>86.700000000000017</v>
      </c>
      <c r="G34" s="1">
        <f t="shared" si="1"/>
        <v>3251.2500000000005</v>
      </c>
      <c r="H34" s="1">
        <f t="shared" si="2"/>
        <v>568968.75000000012</v>
      </c>
      <c r="I34" s="1">
        <f t="shared" si="3"/>
        <v>4.515625</v>
      </c>
      <c r="J34" s="2">
        <f t="shared" si="4"/>
        <v>167.51696377228293</v>
      </c>
      <c r="K34" s="1">
        <f t="shared" si="5"/>
        <v>1.7217021276595748</v>
      </c>
      <c r="L34" s="1">
        <f t="shared" si="6"/>
        <v>10.469810235767683</v>
      </c>
    </row>
    <row r="35" spans="1:12" x14ac:dyDescent="0.3">
      <c r="A35" s="1" t="s">
        <v>58</v>
      </c>
      <c r="B35">
        <v>33</v>
      </c>
      <c r="C35" s="3">
        <f t="shared" si="8"/>
        <v>611</v>
      </c>
      <c r="D35" s="1">
        <v>50</v>
      </c>
      <c r="E35" s="1">
        <f t="shared" si="7"/>
        <v>61.1</v>
      </c>
      <c r="F35" s="1">
        <f t="shared" si="0"/>
        <v>91.65000000000002</v>
      </c>
      <c r="G35" s="1">
        <f t="shared" si="1"/>
        <v>3818.7500000000009</v>
      </c>
      <c r="H35" s="1">
        <f t="shared" si="2"/>
        <v>668281.25000000012</v>
      </c>
      <c r="I35" s="1">
        <f t="shared" si="3"/>
        <v>4.7734375</v>
      </c>
      <c r="J35" s="2">
        <f t="shared" si="4"/>
        <v>194.17740196356624</v>
      </c>
      <c r="K35" s="1">
        <f t="shared" si="5"/>
        <v>1.9957121868477643</v>
      </c>
      <c r="L35" s="1">
        <f t="shared" si="6"/>
        <v>12.13608762272289</v>
      </c>
    </row>
    <row r="36" spans="1:12" x14ac:dyDescent="0.3">
      <c r="A36" s="1" t="s">
        <v>59</v>
      </c>
      <c r="B36">
        <v>34</v>
      </c>
      <c r="C36" s="3">
        <f t="shared" si="8"/>
        <v>645</v>
      </c>
      <c r="D36" s="1">
        <v>50</v>
      </c>
      <c r="E36" s="1">
        <f t="shared" si="7"/>
        <v>64.5</v>
      </c>
      <c r="F36" s="1">
        <f t="shared" si="0"/>
        <v>96.750000000000014</v>
      </c>
      <c r="G36" s="1">
        <f t="shared" si="1"/>
        <v>4031.25</v>
      </c>
      <c r="H36" s="1">
        <f t="shared" si="2"/>
        <v>705468.75</v>
      </c>
      <c r="I36" s="1">
        <f t="shared" si="3"/>
        <v>5.0390625</v>
      </c>
      <c r="J36" s="2">
        <f t="shared" si="4"/>
        <v>202.25096589954646</v>
      </c>
      <c r="K36" s="1">
        <f t="shared" si="5"/>
        <v>2.0786904828564499</v>
      </c>
      <c r="L36" s="1">
        <f t="shared" si="6"/>
        <v>12.640685368721654</v>
      </c>
    </row>
    <row r="37" spans="1:12" x14ac:dyDescent="0.3">
      <c r="A37" s="1" t="s">
        <v>60</v>
      </c>
      <c r="B37">
        <v>35</v>
      </c>
      <c r="C37" s="3">
        <f t="shared" si="8"/>
        <v>680</v>
      </c>
      <c r="D37" s="1">
        <v>60</v>
      </c>
      <c r="E37" s="1">
        <f t="shared" si="7"/>
        <v>68</v>
      </c>
      <c r="F37" s="1">
        <f t="shared" si="0"/>
        <v>102.00000000000001</v>
      </c>
      <c r="G37" s="1">
        <f t="shared" si="1"/>
        <v>5100</v>
      </c>
      <c r="H37" s="1">
        <f t="shared" si="2"/>
        <v>892500</v>
      </c>
      <c r="I37" s="1">
        <f t="shared" si="3"/>
        <v>5.3125</v>
      </c>
      <c r="J37" s="2">
        <f t="shared" si="4"/>
        <v>252.40830755634116</v>
      </c>
      <c r="K37" s="1">
        <f t="shared" si="5"/>
        <v>2.5941964943290619</v>
      </c>
      <c r="L37" s="1">
        <f t="shared" si="6"/>
        <v>15.775519222271322</v>
      </c>
    </row>
    <row r="38" spans="1:12" x14ac:dyDescent="0.3">
      <c r="A38" s="1" t="s">
        <v>61</v>
      </c>
      <c r="B38">
        <v>36</v>
      </c>
      <c r="C38" s="3">
        <f t="shared" si="8"/>
        <v>716</v>
      </c>
      <c r="D38" s="1">
        <v>55</v>
      </c>
      <c r="E38" s="1">
        <f t="shared" si="7"/>
        <v>71.600000000000009</v>
      </c>
      <c r="F38" s="1">
        <f t="shared" si="0"/>
        <v>107.40000000000002</v>
      </c>
      <c r="G38" s="1">
        <f t="shared" si="1"/>
        <v>4922.5000000000009</v>
      </c>
      <c r="H38" s="1">
        <f t="shared" si="2"/>
        <v>861437.50000000012</v>
      </c>
      <c r="I38" s="1">
        <f t="shared" si="3"/>
        <v>5.59375</v>
      </c>
      <c r="J38" s="2">
        <f t="shared" si="4"/>
        <v>240.27892787099591</v>
      </c>
      <c r="K38" s="1">
        <f t="shared" si="5"/>
        <v>2.4695334253407917</v>
      </c>
      <c r="L38" s="1">
        <f t="shared" si="6"/>
        <v>15.017432991937245</v>
      </c>
    </row>
    <row r="39" spans="1:12" x14ac:dyDescent="0.3">
      <c r="A39" s="1" t="s">
        <v>62</v>
      </c>
      <c r="B39">
        <v>37</v>
      </c>
      <c r="C39" s="3">
        <f t="shared" si="8"/>
        <v>753</v>
      </c>
      <c r="D39" s="1">
        <v>55</v>
      </c>
      <c r="E39" s="1">
        <f t="shared" si="7"/>
        <v>75.3</v>
      </c>
      <c r="F39" s="1">
        <f t="shared" si="0"/>
        <v>112.95000000000002</v>
      </c>
      <c r="G39" s="1">
        <f t="shared" si="1"/>
        <v>5176.875</v>
      </c>
      <c r="H39" s="1">
        <f t="shared" si="2"/>
        <v>905953.125</v>
      </c>
      <c r="I39" s="1">
        <f t="shared" si="3"/>
        <v>5.8828125</v>
      </c>
      <c r="J39" s="2">
        <f t="shared" si="4"/>
        <v>249.17969379532636</v>
      </c>
      <c r="K39" s="1">
        <f t="shared" si="5"/>
        <v>2.5610135195630765</v>
      </c>
      <c r="L39" s="1">
        <f t="shared" si="6"/>
        <v>15.573730862207897</v>
      </c>
    </row>
    <row r="40" spans="1:12" x14ac:dyDescent="0.3">
      <c r="A40" s="1" t="s">
        <v>63</v>
      </c>
      <c r="B40">
        <v>38</v>
      </c>
      <c r="C40" s="3">
        <f t="shared" si="8"/>
        <v>791</v>
      </c>
      <c r="D40" s="1">
        <v>50</v>
      </c>
      <c r="E40" s="1">
        <f t="shared" si="7"/>
        <v>79.100000000000009</v>
      </c>
      <c r="F40" s="1">
        <f t="shared" si="0"/>
        <v>118.65000000000002</v>
      </c>
      <c r="G40" s="1">
        <f t="shared" si="1"/>
        <v>4943.7500000000009</v>
      </c>
      <c r="H40" s="1">
        <f t="shared" si="2"/>
        <v>865156.25000000012</v>
      </c>
      <c r="I40" s="1">
        <f t="shared" si="3"/>
        <v>6.1796875</v>
      </c>
      <c r="J40" s="2">
        <f t="shared" si="4"/>
        <v>234.60621789100159</v>
      </c>
      <c r="K40" s="1">
        <f t="shared" si="5"/>
        <v>2.4112305727686274</v>
      </c>
      <c r="L40" s="1">
        <f t="shared" si="6"/>
        <v>14.662888618187599</v>
      </c>
    </row>
    <row r="41" spans="1:12" x14ac:dyDescent="0.3">
      <c r="A41" s="1" t="s">
        <v>64</v>
      </c>
      <c r="B41">
        <v>39</v>
      </c>
      <c r="C41" s="3">
        <f t="shared" si="8"/>
        <v>830</v>
      </c>
      <c r="D41" s="1">
        <v>55</v>
      </c>
      <c r="E41" s="1">
        <f t="shared" si="7"/>
        <v>83</v>
      </c>
      <c r="F41" s="1">
        <f t="shared" si="0"/>
        <v>124.50000000000001</v>
      </c>
      <c r="G41" s="1">
        <f t="shared" si="1"/>
        <v>5706.25</v>
      </c>
      <c r="H41" s="1">
        <f t="shared" si="2"/>
        <v>998593.75</v>
      </c>
      <c r="I41" s="1">
        <f t="shared" si="3"/>
        <v>6.484375</v>
      </c>
      <c r="J41" s="2">
        <f t="shared" si="4"/>
        <v>266.93118930771641</v>
      </c>
      <c r="K41" s="1">
        <f t="shared" si="5"/>
        <v>2.7434594456626411</v>
      </c>
      <c r="L41" s="1">
        <f t="shared" si="6"/>
        <v>16.683199331732276</v>
      </c>
    </row>
    <row r="42" spans="1:12" x14ac:dyDescent="0.3">
      <c r="A42" s="1" t="s">
        <v>65</v>
      </c>
      <c r="B42">
        <v>40</v>
      </c>
      <c r="C42" s="3">
        <f t="shared" si="8"/>
        <v>870</v>
      </c>
      <c r="D42" s="1">
        <v>65</v>
      </c>
      <c r="E42" s="1">
        <f t="shared" si="7"/>
        <v>87</v>
      </c>
      <c r="F42" s="1">
        <f t="shared" si="0"/>
        <v>130.50000000000003</v>
      </c>
      <c r="G42" s="1">
        <f t="shared" si="1"/>
        <v>7068.7500000000009</v>
      </c>
      <c r="H42" s="1">
        <f t="shared" si="2"/>
        <v>1237031.2500000002</v>
      </c>
      <c r="I42" s="1">
        <f t="shared" si="3"/>
        <v>6.796875</v>
      </c>
      <c r="J42" s="2">
        <f t="shared" si="4"/>
        <v>325.90305649891945</v>
      </c>
      <c r="K42" s="1">
        <f t="shared" si="5"/>
        <v>3.3495591917944503</v>
      </c>
      <c r="L42" s="1">
        <f t="shared" si="6"/>
        <v>20.368941031182466</v>
      </c>
    </row>
    <row r="43" spans="1:12" x14ac:dyDescent="0.3">
      <c r="A43" s="1" t="s">
        <v>66</v>
      </c>
      <c r="B43">
        <v>41</v>
      </c>
      <c r="C43" s="3">
        <f t="shared" si="8"/>
        <v>911</v>
      </c>
      <c r="D43" s="1">
        <v>60</v>
      </c>
      <c r="E43" s="1">
        <f t="shared" si="7"/>
        <v>91.100000000000009</v>
      </c>
      <c r="F43" s="1">
        <f t="shared" si="0"/>
        <v>136.65000000000003</v>
      </c>
      <c r="G43" s="1">
        <f t="shared" si="1"/>
        <v>6832.5000000000018</v>
      </c>
      <c r="H43" s="1">
        <f t="shared" si="2"/>
        <v>1195687.5000000002</v>
      </c>
      <c r="I43" s="1">
        <f t="shared" si="3"/>
        <v>7.1171875</v>
      </c>
      <c r="J43" s="2">
        <f t="shared" si="4"/>
        <v>310.42644896303443</v>
      </c>
      <c r="K43" s="1">
        <f t="shared" si="5"/>
        <v>3.1904940587867427</v>
      </c>
      <c r="L43" s="1">
        <f t="shared" si="6"/>
        <v>19.401653060189652</v>
      </c>
    </row>
    <row r="44" spans="1:12" x14ac:dyDescent="0.3">
      <c r="A44" s="1" t="s">
        <v>67</v>
      </c>
      <c r="B44">
        <v>42</v>
      </c>
      <c r="C44" s="3">
        <f t="shared" si="8"/>
        <v>953</v>
      </c>
      <c r="D44" s="1">
        <v>70</v>
      </c>
      <c r="E44" s="1">
        <f t="shared" si="7"/>
        <v>95.300000000000011</v>
      </c>
      <c r="F44" s="1">
        <f t="shared" si="0"/>
        <v>142.95000000000002</v>
      </c>
      <c r="G44" s="1">
        <f>D44*(E44+F44)/2</f>
        <v>8338.7500000000018</v>
      </c>
      <c r="H44" s="1">
        <f t="shared" si="2"/>
        <v>1459281.2500000002</v>
      </c>
      <c r="I44" s="1">
        <f t="shared" si="3"/>
        <v>7.4453125</v>
      </c>
      <c r="J44" s="2">
        <f t="shared" si="4"/>
        <v>373.29602797901583</v>
      </c>
      <c r="K44" s="1">
        <f t="shared" si="5"/>
        <v>3.8366536208954409</v>
      </c>
      <c r="L44" s="1">
        <f t="shared" si="6"/>
        <v>23.33100174868849</v>
      </c>
    </row>
    <row r="46" spans="1:12" x14ac:dyDescent="0.3">
      <c r="K46" s="1">
        <f>SUM(K2:K45)</f>
        <v>45.807555838637825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2019-08-02T09:05:43Z</dcterms:created>
  <dcterms:modified xsi:type="dcterms:W3CDTF">2019-08-02T19:27:50Z</dcterms:modified>
</cp:coreProperties>
</file>