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jtaba\Documents\Racer2\Documents\"/>
    </mc:Choice>
  </mc:AlternateContent>
  <bookViews>
    <workbookView xWindow="0" yWindow="0" windowWidth="41280" windowHeight="13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H2" i="1"/>
  <c r="Y9" i="1"/>
  <c r="Y2" i="1"/>
  <c r="Y10" i="1" l="1"/>
  <c r="T12" i="1"/>
  <c r="U12" i="1"/>
  <c r="V12" i="1"/>
  <c r="S12" i="1"/>
  <c r="W12" i="1" l="1"/>
  <c r="T11" i="1"/>
  <c r="U11" i="1"/>
  <c r="V11" i="1"/>
  <c r="S11" i="1"/>
  <c r="T10" i="1"/>
  <c r="U10" i="1"/>
  <c r="V10" i="1"/>
  <c r="S10" i="1"/>
  <c r="H44" i="1"/>
  <c r="I44" i="1"/>
  <c r="H4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" i="1"/>
  <c r="J44" i="1" l="1"/>
  <c r="L3" i="1"/>
  <c r="L11" i="1"/>
  <c r="L19" i="1"/>
  <c r="L27" i="1"/>
  <c r="L35" i="1"/>
  <c r="L43" i="1"/>
  <c r="L4" i="1"/>
  <c r="L12" i="1"/>
  <c r="L20" i="1"/>
  <c r="L28" i="1"/>
  <c r="L36" i="1"/>
  <c r="L44" i="1"/>
  <c r="L5" i="1"/>
  <c r="L13" i="1"/>
  <c r="L21" i="1"/>
  <c r="L29" i="1"/>
  <c r="L37" i="1"/>
  <c r="L2" i="1"/>
  <c r="L30" i="1"/>
  <c r="L7" i="1"/>
  <c r="L15" i="1"/>
  <c r="L23" i="1"/>
  <c r="L39" i="1"/>
  <c r="L16" i="1"/>
  <c r="L32" i="1"/>
  <c r="L42" i="1"/>
  <c r="L6" i="1"/>
  <c r="L14" i="1"/>
  <c r="L22" i="1"/>
  <c r="L38" i="1"/>
  <c r="L31" i="1"/>
  <c r="L8" i="1"/>
  <c r="L24" i="1"/>
  <c r="L40" i="1"/>
  <c r="L9" i="1"/>
  <c r="L17" i="1"/>
  <c r="L25" i="1"/>
  <c r="L33" i="1"/>
  <c r="L41" i="1"/>
  <c r="L10" i="1"/>
  <c r="L18" i="1"/>
  <c r="L26" i="1"/>
  <c r="L34" i="1"/>
  <c r="W10" i="1"/>
  <c r="Y3" i="1"/>
  <c r="W11" i="1"/>
  <c r="Y5" i="1" s="1"/>
  <c r="J43" i="1"/>
  <c r="J19" i="1"/>
  <c r="J36" i="1"/>
  <c r="J27" i="1"/>
  <c r="J25" i="1"/>
  <c r="J21" i="1"/>
  <c r="J14" i="1"/>
  <c r="J3" i="1"/>
  <c r="J42" i="1"/>
  <c r="J9" i="1"/>
  <c r="J41" i="1"/>
  <c r="J35" i="1"/>
  <c r="J30" i="1"/>
  <c r="J24" i="1"/>
  <c r="J8" i="1"/>
  <c r="J40" i="1"/>
  <c r="J29" i="1"/>
  <c r="J23" i="1"/>
  <c r="J18" i="1"/>
  <c r="J13" i="1"/>
  <c r="J7" i="1"/>
  <c r="J2" i="1"/>
  <c r="J39" i="1"/>
  <c r="J34" i="1"/>
  <c r="J28" i="1"/>
  <c r="J12" i="1"/>
  <c r="J22" i="1"/>
  <c r="J17" i="1"/>
  <c r="J11" i="1"/>
  <c r="J6" i="1"/>
  <c r="J38" i="1"/>
  <c r="J33" i="1"/>
  <c r="J16" i="1"/>
  <c r="J32" i="1"/>
  <c r="J26" i="1"/>
  <c r="J15" i="1"/>
  <c r="J10" i="1"/>
  <c r="J5" i="1"/>
  <c r="J37" i="1"/>
  <c r="J31" i="1"/>
  <c r="J20" i="1"/>
  <c r="J4" i="1"/>
  <c r="Y6" i="1" l="1"/>
  <c r="M41" i="1" s="1"/>
  <c r="O41" i="1" s="1"/>
  <c r="K2" i="1"/>
  <c r="T20" i="1"/>
  <c r="V20" i="1"/>
  <c r="V19" i="1"/>
  <c r="U19" i="1"/>
  <c r="S18" i="1"/>
  <c r="T18" i="1"/>
  <c r="U18" i="1"/>
  <c r="V18" i="1"/>
  <c r="T19" i="1"/>
  <c r="S19" i="1"/>
  <c r="K25" i="1"/>
  <c r="K27" i="1"/>
  <c r="K36" i="1"/>
  <c r="K19" i="1"/>
  <c r="K42" i="1"/>
  <c r="K14" i="1"/>
  <c r="K21" i="1"/>
  <c r="K43" i="1"/>
  <c r="S20" i="1"/>
  <c r="U20" i="1"/>
  <c r="K3" i="1"/>
  <c r="K8" i="1"/>
  <c r="K33" i="1"/>
  <c r="K18" i="1"/>
  <c r="K30" i="1"/>
  <c r="K7" i="1"/>
  <c r="K16" i="1"/>
  <c r="K10" i="1"/>
  <c r="K38" i="1"/>
  <c r="K12" i="1"/>
  <c r="K23" i="1"/>
  <c r="K35" i="1"/>
  <c r="K44" i="1"/>
  <c r="K29" i="1"/>
  <c r="K41" i="1"/>
  <c r="K22" i="1"/>
  <c r="K37" i="1"/>
  <c r="K5" i="1"/>
  <c r="K26" i="1"/>
  <c r="K6" i="1"/>
  <c r="K34" i="1"/>
  <c r="K40" i="1"/>
  <c r="K9" i="1"/>
  <c r="K24" i="1"/>
  <c r="K15" i="1"/>
  <c r="K28" i="1"/>
  <c r="K4" i="1"/>
  <c r="K32" i="1"/>
  <c r="K11" i="1"/>
  <c r="K39" i="1"/>
  <c r="K31" i="1"/>
  <c r="K13" i="1"/>
  <c r="K20" i="1"/>
  <c r="K17" i="1"/>
  <c r="M8" i="1" l="1"/>
  <c r="O8" i="1" s="1"/>
  <c r="M3" i="1"/>
  <c r="O3" i="1" s="1"/>
  <c r="M2" i="1"/>
  <c r="O2" i="1" s="1"/>
  <c r="M5" i="1"/>
  <c r="O5" i="1" s="1"/>
  <c r="M18" i="1"/>
  <c r="O18" i="1" s="1"/>
  <c r="M9" i="1"/>
  <c r="O9" i="1" s="1"/>
  <c r="M28" i="1"/>
  <c r="O28" i="1" s="1"/>
  <c r="M13" i="1"/>
  <c r="O13" i="1" s="1"/>
  <c r="M7" i="1"/>
  <c r="O7" i="1" s="1"/>
  <c r="M32" i="1"/>
  <c r="O32" i="1" s="1"/>
  <c r="M34" i="1"/>
  <c r="O34" i="1" s="1"/>
  <c r="M23" i="1"/>
  <c r="O23" i="1" s="1"/>
  <c r="M40" i="1"/>
  <c r="O40" i="1" s="1"/>
  <c r="M26" i="1"/>
  <c r="O26" i="1" s="1"/>
  <c r="M30" i="1"/>
  <c r="O30" i="1" s="1"/>
  <c r="M4" i="1"/>
  <c r="O4" i="1" s="1"/>
  <c r="M38" i="1"/>
  <c r="O38" i="1" s="1"/>
  <c r="M11" i="1"/>
  <c r="O11" i="1" s="1"/>
  <c r="M27" i="1"/>
  <c r="O27" i="1" s="1"/>
  <c r="M37" i="1"/>
  <c r="O37" i="1" s="1"/>
  <c r="M19" i="1"/>
  <c r="O19" i="1" s="1"/>
  <c r="M21" i="1"/>
  <c r="O21" i="1" s="1"/>
  <c r="M29" i="1"/>
  <c r="O29" i="1" s="1"/>
  <c r="M20" i="1"/>
  <c r="O20" i="1" s="1"/>
  <c r="M14" i="1"/>
  <c r="O14" i="1" s="1"/>
  <c r="M22" i="1"/>
  <c r="O22" i="1" s="1"/>
  <c r="M17" i="1"/>
  <c r="O17" i="1" s="1"/>
  <c r="M16" i="1"/>
  <c r="O16" i="1" s="1"/>
  <c r="M15" i="1"/>
  <c r="O15" i="1" s="1"/>
  <c r="M35" i="1"/>
  <c r="O35" i="1" s="1"/>
  <c r="M24" i="1"/>
  <c r="O24" i="1" s="1"/>
  <c r="M43" i="1"/>
  <c r="O43" i="1" s="1"/>
  <c r="M10" i="1"/>
  <c r="O10" i="1" s="1"/>
  <c r="M39" i="1"/>
  <c r="O39" i="1" s="1"/>
  <c r="M6" i="1"/>
  <c r="O6" i="1" s="1"/>
  <c r="M33" i="1"/>
  <c r="O33" i="1" s="1"/>
  <c r="M12" i="1"/>
  <c r="O12" i="1" s="1"/>
  <c r="M42" i="1"/>
  <c r="O42" i="1" s="1"/>
  <c r="M44" i="1"/>
  <c r="O44" i="1" s="1"/>
  <c r="M31" i="1"/>
  <c r="O31" i="1" s="1"/>
  <c r="M25" i="1"/>
  <c r="O25" i="1" s="1"/>
  <c r="M36" i="1"/>
  <c r="O36" i="1" s="1"/>
  <c r="W18" i="1"/>
  <c r="W20" i="1"/>
  <c r="W19" i="1"/>
  <c r="N6" i="1" l="1"/>
  <c r="N42" i="1"/>
  <c r="N4" i="1"/>
  <c r="N17" i="1"/>
  <c r="N5" i="1"/>
  <c r="N16" i="1"/>
  <c r="N30" i="1"/>
  <c r="N37" i="1"/>
  <c r="N19" i="1"/>
  <c r="N33" i="1"/>
  <c r="N22" i="1"/>
  <c r="N12" i="1"/>
  <c r="N3" i="1"/>
  <c r="N38" i="1"/>
  <c r="N23" i="1"/>
  <c r="N9" i="1"/>
  <c r="N44" i="1"/>
  <c r="N41" i="1"/>
  <c r="N24" i="1"/>
  <c r="N14" i="1"/>
  <c r="N20" i="1"/>
  <c r="N43" i="1"/>
  <c r="N36" i="1"/>
  <c r="N28" i="1"/>
  <c r="N10" i="1"/>
  <c r="N32" i="1"/>
  <c r="N29" i="1"/>
  <c r="N18" i="1"/>
  <c r="N15" i="1"/>
  <c r="N8" i="1"/>
  <c r="N21" i="1"/>
  <c r="N13" i="1"/>
  <c r="N11" i="1"/>
  <c r="N34" i="1"/>
  <c r="N39" i="1"/>
  <c r="N7" i="1"/>
  <c r="N2" i="1"/>
  <c r="N27" i="1"/>
  <c r="N26" i="1"/>
  <c r="N40" i="1"/>
  <c r="N25" i="1"/>
  <c r="N35" i="1"/>
  <c r="N31" i="1"/>
  <c r="N46" i="1" l="1"/>
</calcChain>
</file>

<file path=xl/sharedStrings.xml><?xml version="1.0" encoding="utf-8"?>
<sst xmlns="http://schemas.openxmlformats.org/spreadsheetml/2006/main" count="95" uniqueCount="91">
  <si>
    <t>زمان هر مسابقه</t>
  </si>
  <si>
    <t>زمان انتظار</t>
  </si>
  <si>
    <t>زمان طلایی</t>
  </si>
  <si>
    <t>تعداد کل مسابقات در زمان طلایی</t>
  </si>
  <si>
    <t>زمان پرت در منوها</t>
  </si>
  <si>
    <t>نفر اول</t>
  </si>
  <si>
    <t>نفر دوم</t>
  </si>
  <si>
    <t>نفر سوم</t>
  </si>
  <si>
    <t>نفر چهارم</t>
  </si>
  <si>
    <t>الماس</t>
  </si>
  <si>
    <t>سکه</t>
  </si>
  <si>
    <t>احتمال دریافت الماس</t>
  </si>
  <si>
    <t>احتمال دریافت کارت ماشین</t>
  </si>
  <si>
    <t>احتمال جایگاه در هر مسابقه</t>
  </si>
  <si>
    <t>الماس دریافتی در زمان طلایی</t>
  </si>
  <si>
    <t>سکه دریافتی در زمان طلایی</t>
  </si>
  <si>
    <t>جمع</t>
  </si>
  <si>
    <t>ماشین</t>
  </si>
  <si>
    <t>قیمت ماشین</t>
  </si>
  <si>
    <t>ضریب مبنا بازار سیاه</t>
  </si>
  <si>
    <t>ضریب افزایش بازار سیاه</t>
  </si>
  <si>
    <t>الماس به سکه</t>
  </si>
  <si>
    <t>قیمت کارت اول (الماس)</t>
  </si>
  <si>
    <t>قیمت کارت دوم (الماس)</t>
  </si>
  <si>
    <t>تعداد کارت</t>
  </si>
  <si>
    <t>Paykan 1600</t>
  </si>
  <si>
    <t>Nissan Patrol 160</t>
  </si>
  <si>
    <t>Paykan 1600 V2</t>
  </si>
  <si>
    <t>Saipa 131</t>
  </si>
  <si>
    <t>Peugeot 405 GLX</t>
  </si>
  <si>
    <t>Samand LX</t>
  </si>
  <si>
    <t>Peugeot Pars</t>
  </si>
  <si>
    <t>Samand Soren</t>
  </si>
  <si>
    <t>Dena</t>
  </si>
  <si>
    <t>Peugeot 206</t>
  </si>
  <si>
    <t>Renault L90</t>
  </si>
  <si>
    <t>BUICK REGAL GNX</t>
  </si>
  <si>
    <t>Citroen Xantia</t>
  </si>
  <si>
    <t>FIAT 500 1.4 T-JET ABARTH</t>
  </si>
  <si>
    <t>Nissan Maxima A33</t>
  </si>
  <si>
    <t>Hummer H1 Alpha Wagon</t>
  </si>
  <si>
    <t>Renault Clio 3.0 V6</t>
  </si>
  <si>
    <t>BMW M3 E30</t>
  </si>
  <si>
    <t>Volkswagen Golf IV</t>
  </si>
  <si>
    <t>Mini Cooper S JCW</t>
  </si>
  <si>
    <t>Toyota GT86</t>
  </si>
  <si>
    <t>Porsche Panamera</t>
  </si>
  <si>
    <t>BMW M6 E24</t>
  </si>
  <si>
    <t>BMW X5</t>
  </si>
  <si>
    <t>BMW Z4 SDRIVE 35I 2D</t>
  </si>
  <si>
    <t>NISSAN SKYLINE R34 GTR</t>
  </si>
  <si>
    <t>Mercedes-Benz C240</t>
  </si>
  <si>
    <t>BMW M3 E46</t>
  </si>
  <si>
    <t>CORVETTE STINGRAY 1966</t>
  </si>
  <si>
    <t>MITSUBISHI LANCER EVO X</t>
  </si>
  <si>
    <t>NISSAN 370Z NISMO 2009</t>
  </si>
  <si>
    <t>SUBARU IMPREZA WRX STI</t>
  </si>
  <si>
    <t>CHEVROLET CAMARO SS V8</t>
  </si>
  <si>
    <t>BMW M3 E92 FROZEN EDITION</t>
  </si>
  <si>
    <t>MASERATI GRANTURISMO S</t>
  </si>
  <si>
    <t>BMW M3 E92 GTS 2010</t>
  </si>
  <si>
    <t>NISSAN R35 GTR</t>
  </si>
  <si>
    <t>PORSCHE 911 GT3 RS 997</t>
  </si>
  <si>
    <t>MERCEDES SLS AMG</t>
  </si>
  <si>
    <t>AUDI R8 FSI QUATTRO V10</t>
  </si>
  <si>
    <t>FERRARI 458</t>
  </si>
  <si>
    <t>Ford Mustang Shelby GT500</t>
  </si>
  <si>
    <t>LAMBORGHINI GALLARDO</t>
  </si>
  <si>
    <t>هزینه باز شدن با کارت (الماس)</t>
  </si>
  <si>
    <t>هزینه باز شدن با کارت (سکه)</t>
  </si>
  <si>
    <t>زمان مسابقه تا مسابقه بعد</t>
  </si>
  <si>
    <t>مدت زمان بازی در روز (ساعت)</t>
  </si>
  <si>
    <t>مدت زمان بازی در روز (ثانیه)</t>
  </si>
  <si>
    <t>زمان برای پر شدن سوخت</t>
  </si>
  <si>
    <t>تعداد مسابقه در روز</t>
  </si>
  <si>
    <t>تعداد سوخت</t>
  </si>
  <si>
    <t>ورودی</t>
  </si>
  <si>
    <t>محاسبه</t>
  </si>
  <si>
    <t>مسابقه برای باز کردن</t>
  </si>
  <si>
    <t>تعداد روز برای باز کردن</t>
  </si>
  <si>
    <t>کارت دریافتی در زمان طلایی</t>
  </si>
  <si>
    <t>الماس دریافتی میانگین در هر مسابقه</t>
  </si>
  <si>
    <t>کارت دریافتی میانگین در هر مسابقه</t>
  </si>
  <si>
    <t>سکه دریافتی میانگین در هر مسابقه</t>
  </si>
  <si>
    <t>معدل الماس دریافتی در هر مسابقه</t>
  </si>
  <si>
    <t>سکه به الماس در هر مسابقه</t>
  </si>
  <si>
    <t>معادل الماس کارت در هر مسابقه</t>
  </si>
  <si>
    <t>کارت دریافتی در این تعداد مسابقه</t>
  </si>
  <si>
    <t>پرش قیمت</t>
  </si>
  <si>
    <t>#</t>
  </si>
  <si>
    <t>تعداد کارت nfs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</si>
</sst>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1" xfId="2"/>
    <xf numFmtId="0" fontId="2" fillId="3" borderId="1" xfId="2" applyAlignment="1">
      <alignment horizontal="center" vertic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Sheet1!$AD$1</c:f>
              <c:strCache>
                <c:ptCount val="1"/>
                <c:pt idx="0">
                  <c:v>تعداد کارت nfs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Sheet1!$AD$2:$AD$101</c:f>
              <c:numCache>
                <c:formatCode>General</c:formatCode>
                <c:ptCount val="10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8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35</c:v>
                </c:pt>
                <c:pt idx="44">
                  <c:v>35</c:v>
                </c:pt>
                <c:pt idx="45">
                  <c:v>35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35</c:v>
                </c:pt>
                <c:pt idx="51">
                  <c:v>35</c:v>
                </c:pt>
                <c:pt idx="52">
                  <c:v>35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60</c:v>
                </c:pt>
                <c:pt idx="70">
                  <c:v>60</c:v>
                </c:pt>
                <c:pt idx="71">
                  <c:v>60</c:v>
                </c:pt>
                <c:pt idx="72">
                  <c:v>60</c:v>
                </c:pt>
                <c:pt idx="73">
                  <c:v>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16831856"/>
        <c:axId val="-1916827504"/>
      </c:lineChart>
      <c:catAx>
        <c:axId val="-191683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16827504"/>
        <c:crosses val="autoZero"/>
        <c:auto val="1"/>
        <c:lblAlgn val="ctr"/>
        <c:lblOffset val="100"/>
        <c:noMultiLvlLbl val="0"/>
      </c:catAx>
      <c:valAx>
        <c:axId val="-191682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1683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تعداد کارت nfs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Sheet1!$E$2:$E$101</c:f>
              <c:numCache>
                <c:formatCode>General</c:formatCode>
                <c:ptCount val="100"/>
                <c:pt idx="0">
                  <c:v>3</c:v>
                </c:pt>
                <c:pt idx="1">
                  <c:v>3</c:v>
                </c:pt>
                <c:pt idx="2">
                  <c:v>20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40</c:v>
                </c:pt>
                <c:pt idx="17">
                  <c:v>8</c:v>
                </c:pt>
                <c:pt idx="18">
                  <c:v>15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40</c:v>
                </c:pt>
                <c:pt idx="28">
                  <c:v>40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40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25</c:v>
                </c:pt>
                <c:pt idx="37">
                  <c:v>15</c:v>
                </c:pt>
                <c:pt idx="38">
                  <c:v>25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35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35</c:v>
                </c:pt>
                <c:pt idx="53">
                  <c:v>35</c:v>
                </c:pt>
                <c:pt idx="54">
                  <c:v>60</c:v>
                </c:pt>
                <c:pt idx="55">
                  <c:v>35</c:v>
                </c:pt>
                <c:pt idx="56">
                  <c:v>25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35</c:v>
                </c:pt>
                <c:pt idx="61">
                  <c:v>60</c:v>
                </c:pt>
                <c:pt idx="62">
                  <c:v>60</c:v>
                </c:pt>
                <c:pt idx="63">
                  <c:v>35</c:v>
                </c:pt>
                <c:pt idx="64">
                  <c:v>60</c:v>
                </c:pt>
                <c:pt idx="65">
                  <c:v>35</c:v>
                </c:pt>
                <c:pt idx="66">
                  <c:v>60</c:v>
                </c:pt>
                <c:pt idx="67">
                  <c:v>35</c:v>
                </c:pt>
                <c:pt idx="68">
                  <c:v>60</c:v>
                </c:pt>
                <c:pt idx="69">
                  <c:v>60</c:v>
                </c:pt>
                <c:pt idx="70">
                  <c:v>60</c:v>
                </c:pt>
                <c:pt idx="71">
                  <c:v>35</c:v>
                </c:pt>
                <c:pt idx="72">
                  <c:v>60</c:v>
                </c:pt>
                <c:pt idx="73">
                  <c:v>35</c:v>
                </c:pt>
                <c:pt idx="74">
                  <c:v>60</c:v>
                </c:pt>
                <c:pt idx="75">
                  <c:v>60</c:v>
                </c:pt>
                <c:pt idx="76">
                  <c:v>60</c:v>
                </c:pt>
                <c:pt idx="77">
                  <c:v>60</c:v>
                </c:pt>
                <c:pt idx="78">
                  <c:v>60</c:v>
                </c:pt>
                <c:pt idx="79">
                  <c:v>60</c:v>
                </c:pt>
                <c:pt idx="80">
                  <c:v>60</c:v>
                </c:pt>
                <c:pt idx="81">
                  <c:v>60</c:v>
                </c:pt>
                <c:pt idx="82">
                  <c:v>60</c:v>
                </c:pt>
                <c:pt idx="83">
                  <c:v>40</c:v>
                </c:pt>
                <c:pt idx="84">
                  <c:v>60</c:v>
                </c:pt>
                <c:pt idx="85">
                  <c:v>60</c:v>
                </c:pt>
                <c:pt idx="86">
                  <c:v>60</c:v>
                </c:pt>
                <c:pt idx="87">
                  <c:v>60</c:v>
                </c:pt>
                <c:pt idx="88">
                  <c:v>60</c:v>
                </c:pt>
                <c:pt idx="89">
                  <c:v>60</c:v>
                </c:pt>
                <c:pt idx="90">
                  <c:v>60</c:v>
                </c:pt>
                <c:pt idx="91">
                  <c:v>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6479248"/>
        <c:axId val="-2056478704"/>
      </c:lineChart>
      <c:catAx>
        <c:axId val="-205647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6478704"/>
        <c:crosses val="autoZero"/>
        <c:auto val="1"/>
        <c:lblAlgn val="ctr"/>
        <c:lblOffset val="100"/>
        <c:noMultiLvlLbl val="0"/>
      </c:catAx>
      <c:valAx>
        <c:axId val="-205647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6479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8406458880139982"/>
          <c:y val="0.907407407407407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تعداد کارت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Sheet1!$F$2:$F$101</c:f>
              <c:numCache>
                <c:formatCode>General</c:formatCode>
                <c:ptCount val="10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10</c:v>
                </c:pt>
                <c:pt idx="16">
                  <c:v>10</c:v>
                </c:pt>
                <c:pt idx="17">
                  <c:v>15</c:v>
                </c:pt>
                <c:pt idx="18">
                  <c:v>10</c:v>
                </c:pt>
                <c:pt idx="19">
                  <c:v>12</c:v>
                </c:pt>
                <c:pt idx="20">
                  <c:v>15</c:v>
                </c:pt>
                <c:pt idx="21">
                  <c:v>18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22</c:v>
                </c:pt>
                <c:pt idx="26">
                  <c:v>20</c:v>
                </c:pt>
                <c:pt idx="27">
                  <c:v>25</c:v>
                </c:pt>
                <c:pt idx="28">
                  <c:v>25</c:v>
                </c:pt>
                <c:pt idx="29">
                  <c:v>30</c:v>
                </c:pt>
                <c:pt idx="30">
                  <c:v>32</c:v>
                </c:pt>
                <c:pt idx="31">
                  <c:v>30</c:v>
                </c:pt>
                <c:pt idx="32">
                  <c:v>35</c:v>
                </c:pt>
                <c:pt idx="33">
                  <c:v>38</c:v>
                </c:pt>
                <c:pt idx="34">
                  <c:v>38</c:v>
                </c:pt>
                <c:pt idx="35">
                  <c:v>40</c:v>
                </c:pt>
                <c:pt idx="36">
                  <c:v>42</c:v>
                </c:pt>
                <c:pt idx="37">
                  <c:v>42</c:v>
                </c:pt>
                <c:pt idx="38">
                  <c:v>40</c:v>
                </c:pt>
                <c:pt idx="39">
                  <c:v>40</c:v>
                </c:pt>
                <c:pt idx="40">
                  <c:v>42</c:v>
                </c:pt>
                <c:pt idx="41">
                  <c:v>42</c:v>
                </c:pt>
                <c:pt idx="42">
                  <c:v>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6490672"/>
        <c:axId val="-2056484144"/>
      </c:lineChart>
      <c:catAx>
        <c:axId val="-205649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6484144"/>
        <c:crosses val="autoZero"/>
        <c:auto val="1"/>
        <c:lblAlgn val="ctr"/>
        <c:lblOffset val="100"/>
        <c:noMultiLvlLbl val="0"/>
      </c:catAx>
      <c:valAx>
        <c:axId val="-205648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649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400050</xdr:colOff>
      <xdr:row>9</xdr:row>
      <xdr:rowOff>166687</xdr:rowOff>
    </xdr:from>
    <xdr:to>
      <xdr:col>24</xdr:col>
      <xdr:colOff>628650</xdr:colOff>
      <xdr:row>24</xdr:row>
      <xdr:rowOff>52387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742950</xdr:colOff>
      <xdr:row>9</xdr:row>
      <xdr:rowOff>166687</xdr:rowOff>
    </xdr:from>
    <xdr:to>
      <xdr:col>29</xdr:col>
      <xdr:colOff>533400</xdr:colOff>
      <xdr:row>24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457199</xdr:colOff>
      <xdr:row>30</xdr:row>
      <xdr:rowOff>161925</xdr:rowOff>
    </xdr:from>
    <xdr:to>
      <xdr:col>24</xdr:col>
      <xdr:colOff>409574</xdr:colOff>
      <xdr:row>39</xdr:row>
      <xdr:rowOff>33337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tabSelected="1" workbookViewId="0">
      <selection activeCell="AB41" sqref="AB41"/>
    </sheetView>
  </sheetViews>
  <sheetFormatPr defaultRowHeight="15" x14ac:dyDescent="0.25"/>
  <cols>
    <col min="1" max="1" width="4" style="1" bestFit="1" customWidth="1"/>
    <col min="2" max="2" width="27" style="1" bestFit="1" customWidth="1"/>
    <col min="3" max="3" width="8.7109375" style="1" bestFit="1" customWidth="1"/>
    <col min="4" max="4" width="9.28515625" style="1" bestFit="1" customWidth="1"/>
    <col min="5" max="5" width="11.85546875" bestFit="1" customWidth="1"/>
    <col min="6" max="6" width="8.7109375" style="1" bestFit="1" customWidth="1"/>
    <col min="7" max="7" width="9.140625" style="4"/>
    <col min="8" max="8" width="16.42578125" style="1" bestFit="1" customWidth="1"/>
    <col min="9" max="9" width="16.7109375" style="1" bestFit="1" customWidth="1"/>
    <col min="10" max="10" width="20.7109375" style="1" bestFit="1" customWidth="1"/>
    <col min="11" max="11" width="19.85546875" style="1" bestFit="1" customWidth="1"/>
    <col min="12" max="12" width="22.42578125" style="1" bestFit="1" customWidth="1"/>
    <col min="13" max="13" width="14.5703125" style="1" bestFit="1" customWidth="1"/>
    <col min="14" max="14" width="16.140625" style="1" bestFit="1" customWidth="1"/>
    <col min="15" max="15" width="22.7109375" style="1" bestFit="1" customWidth="1"/>
    <col min="16" max="16" width="17.7109375" style="5" bestFit="1" customWidth="1"/>
    <col min="17" max="17" width="25" style="5" bestFit="1" customWidth="1"/>
    <col min="18" max="18" width="24.42578125" bestFit="1" customWidth="1"/>
    <col min="19" max="19" width="7.28515625" style="1" bestFit="1" customWidth="1"/>
    <col min="20" max="20" width="6.42578125" style="1" bestFit="1" customWidth="1"/>
    <col min="21" max="21" width="5.85546875" bestFit="1" customWidth="1"/>
    <col min="22" max="22" width="5.7109375" bestFit="1" customWidth="1"/>
    <col min="25" max="25" width="12" style="1" bestFit="1" customWidth="1"/>
    <col min="26" max="26" width="23.5703125" bestFit="1" customWidth="1"/>
    <col min="28" max="28" width="5" bestFit="1" customWidth="1"/>
    <col min="29" max="29" width="22" style="1" bestFit="1" customWidth="1"/>
    <col min="30" max="30" width="18.28515625" style="1" customWidth="1"/>
  </cols>
  <sheetData>
    <row r="1" spans="1:30" x14ac:dyDescent="0.25">
      <c r="A1" s="1" t="s">
        <v>89</v>
      </c>
      <c r="B1" s="1" t="s">
        <v>17</v>
      </c>
      <c r="C1" s="1" t="s">
        <v>88</v>
      </c>
      <c r="D1" s="3" t="s">
        <v>18</v>
      </c>
      <c r="E1" s="1" t="s">
        <v>90</v>
      </c>
      <c r="F1" s="1" t="s">
        <v>24</v>
      </c>
      <c r="G1" s="4" t="s">
        <v>24</v>
      </c>
      <c r="H1" s="1" t="s">
        <v>22</v>
      </c>
      <c r="I1" s="1" t="s">
        <v>23</v>
      </c>
      <c r="J1" s="1" t="s">
        <v>68</v>
      </c>
      <c r="K1" s="1" t="s">
        <v>69</v>
      </c>
      <c r="L1" s="1" t="s">
        <v>86</v>
      </c>
      <c r="M1" s="1" t="s">
        <v>78</v>
      </c>
      <c r="N1" s="1" t="s">
        <v>79</v>
      </c>
      <c r="O1" s="1" t="s">
        <v>87</v>
      </c>
      <c r="P1" s="5" t="s">
        <v>79</v>
      </c>
      <c r="Q1" s="5" t="s">
        <v>87</v>
      </c>
      <c r="S1" s="1" t="s">
        <v>8</v>
      </c>
      <c r="T1" s="1" t="s">
        <v>7</v>
      </c>
      <c r="U1" s="1" t="s">
        <v>6</v>
      </c>
      <c r="V1" s="1" t="s">
        <v>5</v>
      </c>
      <c r="W1" s="1" t="s">
        <v>16</v>
      </c>
      <c r="Z1" s="1" t="s">
        <v>77</v>
      </c>
      <c r="AC1" s="1" t="s">
        <v>76</v>
      </c>
      <c r="AD1" s="1" t="s">
        <v>90</v>
      </c>
    </row>
    <row r="2" spans="1:30" x14ac:dyDescent="0.25">
      <c r="A2" s="1">
        <v>1</v>
      </c>
      <c r="B2" s="1" t="s">
        <v>25</v>
      </c>
      <c r="D2" s="3">
        <v>50</v>
      </c>
      <c r="E2" s="1">
        <v>3</v>
      </c>
      <c r="F2" s="1">
        <v>3</v>
      </c>
      <c r="G2" s="4">
        <v>5</v>
      </c>
      <c r="H2" s="1">
        <f>D2*$AB$12</f>
        <v>5</v>
      </c>
      <c r="I2" s="1">
        <f>D2*($AB$12+$AB$13)</f>
        <v>7.5000000000000009</v>
      </c>
      <c r="J2" s="1">
        <f>E2*(H2+I2)/2</f>
        <v>18.75</v>
      </c>
      <c r="K2" s="1">
        <f>J2*$AB$15</f>
        <v>3281.25</v>
      </c>
      <c r="L2" s="1">
        <f>D2*$W$12*(2*$AB$12+$AB$13)/2</f>
        <v>0.546875</v>
      </c>
      <c r="M2" s="2">
        <f>J2/($Y$6+L2)</f>
        <v>1.2143993060575395</v>
      </c>
      <c r="N2" s="1">
        <f>M2/$Y$10</f>
        <v>2.0352432814482839E-2</v>
      </c>
      <c r="O2" s="1">
        <f>M2*$W$12</f>
        <v>0.1062599392800347</v>
      </c>
      <c r="P2" s="5">
        <v>2.1014880807490713E-2</v>
      </c>
      <c r="Q2" s="5">
        <v>0.12779319409960568</v>
      </c>
      <c r="R2" t="s">
        <v>9</v>
      </c>
      <c r="S2" s="1">
        <v>1</v>
      </c>
      <c r="T2" s="1">
        <v>2</v>
      </c>
      <c r="U2" s="1">
        <v>3</v>
      </c>
      <c r="V2" s="1">
        <v>5</v>
      </c>
      <c r="W2" s="1"/>
      <c r="Y2" s="1">
        <f>SUM(AB2:AB4)</f>
        <v>137</v>
      </c>
      <c r="Z2" s="1" t="s">
        <v>70</v>
      </c>
      <c r="AB2" s="1">
        <v>75</v>
      </c>
      <c r="AC2" s="1" t="s">
        <v>0</v>
      </c>
      <c r="AD2" s="1">
        <v>3</v>
      </c>
    </row>
    <row r="3" spans="1:30" x14ac:dyDescent="0.25">
      <c r="A3" s="1">
        <v>2</v>
      </c>
      <c r="B3" s="1" t="s">
        <v>26</v>
      </c>
      <c r="C3" s="1">
        <v>1</v>
      </c>
      <c r="D3" s="3">
        <f>D2+C3</f>
        <v>51</v>
      </c>
      <c r="E3" s="1">
        <v>3</v>
      </c>
      <c r="F3" s="1">
        <v>3</v>
      </c>
      <c r="G3" s="4">
        <v>5</v>
      </c>
      <c r="H3" s="1">
        <f>D3*$AB$12</f>
        <v>5.1000000000000005</v>
      </c>
      <c r="I3" s="1">
        <f>D3*($AB$12+$AB$13)</f>
        <v>7.6500000000000012</v>
      </c>
      <c r="J3" s="1">
        <f>E3*(H3+I3)/2</f>
        <v>19.125000000000004</v>
      </c>
      <c r="K3" s="1">
        <f>J3*$AB$15</f>
        <v>3346.8750000000005</v>
      </c>
      <c r="L3" s="1">
        <f>D3*$W$12*(2*$AB$12+$AB$13)/2</f>
        <v>0.55781249999999993</v>
      </c>
      <c r="M3" s="2">
        <f>J3/($Y$6+L3)</f>
        <v>1.2378104277727215</v>
      </c>
      <c r="N3" s="1">
        <f>M3/$Y$10</f>
        <v>2.0744785872857649E-2</v>
      </c>
      <c r="O3" s="1">
        <f>M3*$W$12</f>
        <v>0.10830841243011313</v>
      </c>
      <c r="P3" s="5">
        <v>2.1424226942072359E-2</v>
      </c>
      <c r="Q3" s="5">
        <v>0.13028246113422379</v>
      </c>
      <c r="R3" t="s">
        <v>10</v>
      </c>
      <c r="S3" s="1">
        <v>1000</v>
      </c>
      <c r="T3" s="1">
        <v>1500</v>
      </c>
      <c r="U3" s="1">
        <v>2000</v>
      </c>
      <c r="V3" s="1">
        <v>4000</v>
      </c>
      <c r="W3" s="1"/>
      <c r="Y3" s="1">
        <f>AB18/Y2</f>
        <v>6.5693430656934311</v>
      </c>
      <c r="Z3" s="1" t="s">
        <v>3</v>
      </c>
      <c r="AB3" s="1">
        <v>45</v>
      </c>
      <c r="AC3" s="1" t="s">
        <v>1</v>
      </c>
      <c r="AD3" s="1">
        <v>3</v>
      </c>
    </row>
    <row r="4" spans="1:30" x14ac:dyDescent="0.25">
      <c r="A4" s="1">
        <v>3</v>
      </c>
      <c r="B4" s="1" t="s">
        <v>27</v>
      </c>
      <c r="C4" s="1">
        <v>2</v>
      </c>
      <c r="D4" s="3">
        <f t="shared" ref="D4:D44" si="0">D3+C4</f>
        <v>53</v>
      </c>
      <c r="E4" s="1">
        <v>20</v>
      </c>
      <c r="F4" s="1">
        <v>3</v>
      </c>
      <c r="G4" s="4">
        <v>10</v>
      </c>
      <c r="H4" s="1">
        <f>D4*$AB$12</f>
        <v>5.3000000000000007</v>
      </c>
      <c r="I4" s="1">
        <f>D4*($AB$12+$AB$13)</f>
        <v>7.9500000000000011</v>
      </c>
      <c r="J4" s="1">
        <f>E4*(H4+I4)/2</f>
        <v>132.50000000000003</v>
      </c>
      <c r="K4" s="1">
        <f>J4*$AB$15</f>
        <v>23187.500000000004</v>
      </c>
      <c r="L4" s="1">
        <f>D4*$W$12*(2*$AB$12+$AB$13)/2</f>
        <v>0.57968749999999991</v>
      </c>
      <c r="M4" s="2">
        <f>J4/($Y$6+L4)</f>
        <v>8.5635558376733005</v>
      </c>
      <c r="N4" s="1">
        <f>M4/$Y$10</f>
        <v>0.14351885246470994</v>
      </c>
      <c r="O4" s="1">
        <f>M4*$W$12</f>
        <v>0.74931113579641373</v>
      </c>
      <c r="P4" s="5">
        <v>4.4483331307975875E-2</v>
      </c>
      <c r="Q4" s="5">
        <v>0.2705067444403938</v>
      </c>
      <c r="R4" t="s">
        <v>11</v>
      </c>
      <c r="S4" s="1">
        <v>1</v>
      </c>
      <c r="T4" s="1">
        <v>1</v>
      </c>
      <c r="U4" s="1">
        <v>1</v>
      </c>
      <c r="V4" s="1">
        <v>1</v>
      </c>
      <c r="W4" s="1"/>
      <c r="AB4" s="1">
        <v>17</v>
      </c>
      <c r="AC4" s="1" t="s">
        <v>4</v>
      </c>
      <c r="AD4" s="1">
        <v>3</v>
      </c>
    </row>
    <row r="5" spans="1:30" x14ac:dyDescent="0.25">
      <c r="A5" s="1">
        <v>4</v>
      </c>
      <c r="B5" s="1" t="s">
        <v>28</v>
      </c>
      <c r="C5" s="1">
        <v>3</v>
      </c>
      <c r="D5" s="3">
        <f t="shared" si="0"/>
        <v>56</v>
      </c>
      <c r="E5" s="1">
        <v>3</v>
      </c>
      <c r="F5" s="1">
        <v>3</v>
      </c>
      <c r="G5" s="4">
        <v>10</v>
      </c>
      <c r="H5" s="1">
        <f>D5*$AB$12</f>
        <v>5.6000000000000005</v>
      </c>
      <c r="I5" s="1">
        <f>D5*($AB$12+$AB$13)</f>
        <v>8.4000000000000021</v>
      </c>
      <c r="J5" s="1">
        <f>E5*(H5+I5)/2</f>
        <v>21.000000000000007</v>
      </c>
      <c r="K5" s="1">
        <f>J5*$AB$15</f>
        <v>3675.0000000000014</v>
      </c>
      <c r="L5" s="1">
        <f>D5*$W$12*(2*$AB$12+$AB$13)/2</f>
        <v>0.61249999999999993</v>
      </c>
      <c r="M5" s="2">
        <f>J5/($Y$6+L5)</f>
        <v>1.3543706092364394</v>
      </c>
      <c r="N5" s="1">
        <f>M5/$Y$10</f>
        <v>2.2698248173314402E-2</v>
      </c>
      <c r="O5" s="1">
        <f>M5*$W$12</f>
        <v>0.11850742830818843</v>
      </c>
      <c r="P5" s="5">
        <v>4.692939882223518E-2</v>
      </c>
      <c r="Q5" s="5">
        <v>0.28538147932440311</v>
      </c>
      <c r="R5" t="s">
        <v>12</v>
      </c>
      <c r="S5" s="1">
        <v>0</v>
      </c>
      <c r="T5" s="1">
        <v>0</v>
      </c>
      <c r="U5" s="1">
        <v>0</v>
      </c>
      <c r="V5" s="1">
        <v>0.35</v>
      </c>
      <c r="W5" s="1"/>
      <c r="Y5" s="1">
        <f>W11/AB15</f>
        <v>12.142857142857142</v>
      </c>
      <c r="Z5" s="1" t="s">
        <v>85</v>
      </c>
      <c r="AB5" s="1"/>
      <c r="AD5" s="1">
        <v>3</v>
      </c>
    </row>
    <row r="6" spans="1:30" x14ac:dyDescent="0.25">
      <c r="A6" s="1">
        <v>5</v>
      </c>
      <c r="B6" s="1" t="s">
        <v>29</v>
      </c>
      <c r="C6" s="1">
        <v>4</v>
      </c>
      <c r="D6" s="3">
        <f t="shared" si="0"/>
        <v>60</v>
      </c>
      <c r="E6" s="1">
        <v>3</v>
      </c>
      <c r="F6" s="1">
        <v>3</v>
      </c>
      <c r="G6" s="4">
        <v>10</v>
      </c>
      <c r="H6" s="1">
        <f>D6*$AB$12</f>
        <v>6</v>
      </c>
      <c r="I6" s="1">
        <f>D6*($AB$12+$AB$13)</f>
        <v>9.0000000000000018</v>
      </c>
      <c r="J6" s="1">
        <f>E6*(H6+I6)/2</f>
        <v>22.500000000000004</v>
      </c>
      <c r="K6" s="1">
        <f>J6*$AB$15</f>
        <v>3937.5000000000005</v>
      </c>
      <c r="L6" s="1">
        <f>D6*$W$12*(2*$AB$12+$AB$13)/2</f>
        <v>0.65625</v>
      </c>
      <c r="M6" s="2">
        <f>J6/($Y$6+L6)</f>
        <v>1.4470284237726101</v>
      </c>
      <c r="N6" s="1">
        <f>M6/$Y$10</f>
        <v>2.4251124509522447E-2</v>
      </c>
      <c r="O6" s="1">
        <f>M6*$W$12</f>
        <v>0.12661498708010338</v>
      </c>
      <c r="P6" s="5">
        <v>5.0179211469534066E-2</v>
      </c>
      <c r="Q6" s="5">
        <v>0.30514385353095036</v>
      </c>
      <c r="U6" s="1"/>
      <c r="V6" s="1"/>
      <c r="W6" s="1"/>
      <c r="Y6" s="1">
        <f>W10+Y5</f>
        <v>14.892857142857142</v>
      </c>
      <c r="Z6" s="1" t="s">
        <v>84</v>
      </c>
      <c r="AB6" s="1">
        <v>1800</v>
      </c>
      <c r="AC6" s="1" t="s">
        <v>73</v>
      </c>
      <c r="AD6" s="1">
        <v>3</v>
      </c>
    </row>
    <row r="7" spans="1:30" x14ac:dyDescent="0.25">
      <c r="A7" s="1">
        <v>6</v>
      </c>
      <c r="B7" s="1" t="s">
        <v>30</v>
      </c>
      <c r="C7" s="1">
        <v>5</v>
      </c>
      <c r="D7" s="3">
        <f t="shared" si="0"/>
        <v>65</v>
      </c>
      <c r="E7" s="1">
        <v>3</v>
      </c>
      <c r="F7" s="1">
        <v>3</v>
      </c>
      <c r="G7" s="4">
        <v>10</v>
      </c>
      <c r="H7" s="1">
        <f>D7*$AB$12</f>
        <v>6.5</v>
      </c>
      <c r="I7" s="1">
        <f>D7*($AB$12+$AB$13)</f>
        <v>9.7500000000000018</v>
      </c>
      <c r="J7" s="1">
        <f>E7*(H7+I7)/2</f>
        <v>24.375</v>
      </c>
      <c r="K7" s="1">
        <f>J7*$AB$15</f>
        <v>4265.625</v>
      </c>
      <c r="L7" s="1">
        <f>D7*$W$12*(2*$AB$12+$AB$13)/2</f>
        <v>0.7109375</v>
      </c>
      <c r="M7" s="2">
        <f>J7/($Y$6+L7)</f>
        <v>1.5621200200271799</v>
      </c>
      <c r="N7" s="1">
        <f>M7/$Y$10</f>
        <v>2.6179974409714774E-2</v>
      </c>
      <c r="O7" s="1">
        <f>M7*$W$12</f>
        <v>0.13668550175237823</v>
      </c>
      <c r="P7" s="5">
        <v>5.4222930808190614E-2</v>
      </c>
      <c r="Q7" s="5">
        <v>0.32973403869845641</v>
      </c>
      <c r="R7" t="s">
        <v>13</v>
      </c>
      <c r="S7" s="1">
        <v>0.25</v>
      </c>
      <c r="T7" s="1">
        <v>0.25</v>
      </c>
      <c r="U7" s="1">
        <v>0.25</v>
      </c>
      <c r="V7" s="1">
        <v>0.25</v>
      </c>
      <c r="W7" s="1"/>
      <c r="AB7" s="1">
        <v>8</v>
      </c>
      <c r="AC7" s="1" t="s">
        <v>75</v>
      </c>
      <c r="AD7" s="1">
        <v>3</v>
      </c>
    </row>
    <row r="8" spans="1:30" x14ac:dyDescent="0.25">
      <c r="A8" s="1">
        <v>7</v>
      </c>
      <c r="B8" s="1" t="s">
        <v>31</v>
      </c>
      <c r="C8" s="1">
        <v>6</v>
      </c>
      <c r="D8" s="3">
        <f t="shared" si="0"/>
        <v>71</v>
      </c>
      <c r="E8" s="1">
        <v>3</v>
      </c>
      <c r="F8" s="1">
        <v>4</v>
      </c>
      <c r="G8" s="4">
        <v>15</v>
      </c>
      <c r="H8" s="1">
        <f>D8*$AB$12</f>
        <v>7.1000000000000005</v>
      </c>
      <c r="I8" s="1">
        <f>D8*($AB$12+$AB$13)</f>
        <v>10.650000000000002</v>
      </c>
      <c r="J8" s="1">
        <f>E8*(H8+I8)/2</f>
        <v>26.625000000000007</v>
      </c>
      <c r="K8" s="1">
        <f>J8*$AB$15</f>
        <v>4659.3750000000009</v>
      </c>
      <c r="L8" s="1">
        <f>D8*$W$12*(2*$AB$12+$AB$13)/2</f>
        <v>0.77656249999999993</v>
      </c>
      <c r="M8" s="2">
        <f>J8/($Y$6+L8)</f>
        <v>1.6991695038390864</v>
      </c>
      <c r="N8" s="1">
        <f>M8/$Y$10</f>
        <v>2.847682224026617E-2</v>
      </c>
      <c r="O8" s="1">
        <f>M8*$W$12</f>
        <v>0.14867733158592006</v>
      </c>
      <c r="P8" s="5">
        <v>8.8572598319003965E-2</v>
      </c>
      <c r="Q8" s="5">
        <v>0.53861715193988891</v>
      </c>
      <c r="U8" s="1"/>
      <c r="V8" s="1"/>
      <c r="W8" s="1"/>
      <c r="AB8" s="1"/>
      <c r="AD8" s="1">
        <v>3</v>
      </c>
    </row>
    <row r="9" spans="1:30" x14ac:dyDescent="0.25">
      <c r="A9" s="1">
        <v>8</v>
      </c>
      <c r="B9" s="1" t="s">
        <v>32</v>
      </c>
      <c r="C9" s="1">
        <v>7</v>
      </c>
      <c r="D9" s="3">
        <f t="shared" si="0"/>
        <v>78</v>
      </c>
      <c r="E9" s="1">
        <v>3</v>
      </c>
      <c r="F9" s="1">
        <v>4</v>
      </c>
      <c r="G9" s="4">
        <v>15</v>
      </c>
      <c r="H9" s="1">
        <f>D9*$AB$12</f>
        <v>7.8000000000000007</v>
      </c>
      <c r="I9" s="1">
        <f>D9*($AB$12+$AB$13)</f>
        <v>11.700000000000001</v>
      </c>
      <c r="J9" s="1">
        <f>E9*(H9+I9)/2</f>
        <v>29.25</v>
      </c>
      <c r="K9" s="1">
        <f>J9*$AB$15</f>
        <v>5118.75</v>
      </c>
      <c r="L9" s="1">
        <f>D9*$W$12*(2*$AB$12+$AB$13)/2</f>
        <v>0.85312499999999991</v>
      </c>
      <c r="M9" s="2">
        <f>J9/($Y$6+L9)</f>
        <v>1.8576167389640215</v>
      </c>
      <c r="N9" s="1">
        <f>M9/$Y$10</f>
        <v>3.1132280532637769E-2</v>
      </c>
      <c r="O9" s="1">
        <f>M9*$W$12</f>
        <v>0.16254146465935188</v>
      </c>
      <c r="P9" s="5">
        <v>9.6961843052555813E-2</v>
      </c>
      <c r="Q9" s="5">
        <v>0.58963282937365014</v>
      </c>
      <c r="Y9" s="1">
        <f>AB9*3600</f>
        <v>21600</v>
      </c>
      <c r="Z9" s="1" t="s">
        <v>72</v>
      </c>
      <c r="AB9" s="1">
        <v>6</v>
      </c>
      <c r="AC9" s="1" t="s">
        <v>71</v>
      </c>
      <c r="AD9" s="1">
        <v>3</v>
      </c>
    </row>
    <row r="10" spans="1:30" x14ac:dyDescent="0.25">
      <c r="A10" s="1">
        <v>9</v>
      </c>
      <c r="B10" s="1" t="s">
        <v>33</v>
      </c>
      <c r="C10" s="1">
        <v>8</v>
      </c>
      <c r="D10" s="3">
        <f t="shared" si="0"/>
        <v>86</v>
      </c>
      <c r="E10" s="1">
        <v>3</v>
      </c>
      <c r="F10" s="1">
        <v>4</v>
      </c>
      <c r="G10" s="4">
        <v>15</v>
      </c>
      <c r="H10" s="1">
        <f>D10*$AB$12</f>
        <v>8.6</v>
      </c>
      <c r="I10" s="1">
        <f>D10*($AB$12+$AB$13)</f>
        <v>12.900000000000002</v>
      </c>
      <c r="J10" s="1">
        <f>E10*(H10+I10)/2</f>
        <v>32.25</v>
      </c>
      <c r="K10" s="1">
        <f>J10*$AB$15</f>
        <v>5643.75</v>
      </c>
      <c r="L10" s="1">
        <f>D10*$W$12*(2*$AB$12+$AB$13)/2</f>
        <v>0.94062499999999993</v>
      </c>
      <c r="M10" s="2">
        <f>J10/($Y$6+L10)</f>
        <v>2.0368229621902048</v>
      </c>
      <c r="N10" s="1">
        <f>M10/$Y$10</f>
        <v>3.4135644088558063E-2</v>
      </c>
      <c r="O10" s="1">
        <f>M10*$W$12</f>
        <v>0.17822200919164291</v>
      </c>
      <c r="P10" s="5">
        <v>0.10647736507481238</v>
      </c>
      <c r="Q10" s="5">
        <v>0.64749749031980497</v>
      </c>
      <c r="R10" t="s">
        <v>81</v>
      </c>
      <c r="S10" s="1">
        <f>S2*S7</f>
        <v>0.25</v>
      </c>
      <c r="T10" s="1">
        <f>T2*T7</f>
        <v>0.5</v>
      </c>
      <c r="U10" s="1">
        <f>U2*U7</f>
        <v>0.75</v>
      </c>
      <c r="V10" s="1">
        <f>V2*V7</f>
        <v>1.25</v>
      </c>
      <c r="W10" s="1">
        <f>SUM(S10:V10)</f>
        <v>2.75</v>
      </c>
      <c r="Y10" s="2">
        <f>Y9/(Y2+AB6/AB7)</f>
        <v>59.668508287292816</v>
      </c>
      <c r="Z10" s="1" t="s">
        <v>74</v>
      </c>
      <c r="AD10" s="1">
        <v>4</v>
      </c>
    </row>
    <row r="11" spans="1:30" x14ac:dyDescent="0.25">
      <c r="A11" s="1">
        <v>10</v>
      </c>
      <c r="B11" s="1" t="s">
        <v>34</v>
      </c>
      <c r="C11" s="1">
        <v>9</v>
      </c>
      <c r="D11" s="3">
        <f t="shared" si="0"/>
        <v>95</v>
      </c>
      <c r="E11" s="1">
        <v>4</v>
      </c>
      <c r="F11" s="1">
        <v>5</v>
      </c>
      <c r="G11" s="4">
        <v>20</v>
      </c>
      <c r="H11" s="1">
        <f>D11*$AB$12</f>
        <v>9.5</v>
      </c>
      <c r="I11" s="1">
        <f>D11*($AB$12+$AB$13)</f>
        <v>14.250000000000002</v>
      </c>
      <c r="J11" s="1">
        <f>E11*(H11+I11)/2</f>
        <v>47.5</v>
      </c>
      <c r="K11" s="1">
        <f>J11*$AB$15</f>
        <v>8312.5</v>
      </c>
      <c r="L11" s="1">
        <f>D11*$W$12*(2*$AB$12+$AB$13)/2</f>
        <v>1.0390625</v>
      </c>
      <c r="M11" s="2">
        <f>J11/($Y$6+L11)</f>
        <v>2.9814360770577935</v>
      </c>
      <c r="N11" s="1">
        <f>M11/$Y$10</f>
        <v>4.9966660180320428E-2</v>
      </c>
      <c r="O11" s="1">
        <f>M11*$W$12</f>
        <v>0.26087565674255692</v>
      </c>
      <c r="P11" s="5">
        <v>0.15612185817054117</v>
      </c>
      <c r="Q11" s="5">
        <v>0.94938967806410168</v>
      </c>
      <c r="R11" t="s">
        <v>83</v>
      </c>
      <c r="S11" s="1">
        <f>S3*S7</f>
        <v>250</v>
      </c>
      <c r="T11" s="1">
        <f>T3*T7</f>
        <v>375</v>
      </c>
      <c r="U11" s="1">
        <f>U3*U7</f>
        <v>500</v>
      </c>
      <c r="V11" s="1">
        <f>V3*V7</f>
        <v>1000</v>
      </c>
      <c r="W11" s="1">
        <f>SUM(S11:V11)</f>
        <v>2125</v>
      </c>
      <c r="AD11" s="1">
        <v>4</v>
      </c>
    </row>
    <row r="12" spans="1:30" x14ac:dyDescent="0.25">
      <c r="A12" s="1">
        <v>11</v>
      </c>
      <c r="B12" s="1" t="s">
        <v>35</v>
      </c>
      <c r="C12" s="1">
        <v>10</v>
      </c>
      <c r="D12" s="3">
        <f t="shared" si="0"/>
        <v>105</v>
      </c>
      <c r="E12" s="1">
        <v>4</v>
      </c>
      <c r="F12" s="1">
        <v>5</v>
      </c>
      <c r="G12" s="4">
        <v>20</v>
      </c>
      <c r="H12" s="1">
        <f>D12*$AB$12</f>
        <v>10.5</v>
      </c>
      <c r="I12" s="1">
        <f>D12*($AB$12+$AB$13)</f>
        <v>15.750000000000002</v>
      </c>
      <c r="J12" s="1">
        <f>E12*(H12+I12)/2</f>
        <v>52.5</v>
      </c>
      <c r="K12" s="1">
        <f>J12*$AB$15</f>
        <v>9187.5</v>
      </c>
      <c r="L12" s="1">
        <f>D12*$W$12*(2*$AB$12+$AB$13)/2</f>
        <v>1.1484375</v>
      </c>
      <c r="M12" s="2">
        <f>J12/($Y$6+L12)</f>
        <v>3.2728031726153204</v>
      </c>
      <c r="N12" s="1">
        <f>M12/$Y$10</f>
        <v>5.4849756874386389E-2</v>
      </c>
      <c r="O12" s="1">
        <f>M12*$W$12</f>
        <v>0.28637027760384054</v>
      </c>
      <c r="P12" s="5">
        <v>0.17169780050666478</v>
      </c>
      <c r="Q12" s="5">
        <v>1.0441082463243128</v>
      </c>
      <c r="R12" t="s">
        <v>82</v>
      </c>
      <c r="S12" s="1">
        <f>S5*S7</f>
        <v>0</v>
      </c>
      <c r="T12" s="1">
        <f t="shared" ref="T12:V12" si="1">T5*T7</f>
        <v>0</v>
      </c>
      <c r="U12" s="1">
        <f t="shared" si="1"/>
        <v>0</v>
      </c>
      <c r="V12" s="1">
        <f t="shared" si="1"/>
        <v>8.7499999999999994E-2</v>
      </c>
      <c r="W12" s="1">
        <f>SUM(S12:V12)</f>
        <v>8.7499999999999994E-2</v>
      </c>
      <c r="AB12" s="1">
        <v>0.1</v>
      </c>
      <c r="AC12" s="1" t="s">
        <v>19</v>
      </c>
      <c r="AD12" s="1">
        <v>4</v>
      </c>
    </row>
    <row r="13" spans="1:30" x14ac:dyDescent="0.25">
      <c r="A13" s="1">
        <v>12</v>
      </c>
      <c r="B13" s="1" t="s">
        <v>36</v>
      </c>
      <c r="C13" s="1">
        <v>11</v>
      </c>
      <c r="D13" s="3">
        <f t="shared" si="0"/>
        <v>116</v>
      </c>
      <c r="E13" s="1">
        <v>4</v>
      </c>
      <c r="F13" s="1">
        <v>6</v>
      </c>
      <c r="G13" s="4">
        <v>15</v>
      </c>
      <c r="H13" s="1">
        <f>D13*$AB$12</f>
        <v>11.600000000000001</v>
      </c>
      <c r="I13" s="1">
        <f>D13*($AB$12+$AB$13)</f>
        <v>17.400000000000002</v>
      </c>
      <c r="J13" s="1">
        <f>E13*(H13+I13)/2</f>
        <v>58.000000000000007</v>
      </c>
      <c r="K13" s="1">
        <f>J13*$AB$15</f>
        <v>10150.000000000002</v>
      </c>
      <c r="L13" s="1">
        <f>D13*$W$12*(2*$AB$12+$AB$13)/2</f>
        <v>1.2687499999999998</v>
      </c>
      <c r="M13" s="2">
        <f>J13/($Y$6+L13)</f>
        <v>3.5887520026517876</v>
      </c>
      <c r="N13" s="1">
        <f>M13/$Y$10</f>
        <v>6.0144825229627184E-2</v>
      </c>
      <c r="O13" s="1">
        <f>M13*$W$12</f>
        <v>0.31401580023203141</v>
      </c>
      <c r="P13" s="5">
        <v>0.14149006310633894</v>
      </c>
      <c r="Q13" s="5">
        <v>0.86041254591692584</v>
      </c>
      <c r="U13" s="1"/>
      <c r="V13" s="1"/>
      <c r="W13" s="1"/>
      <c r="AB13" s="1">
        <v>0.05</v>
      </c>
      <c r="AC13" s="1" t="s">
        <v>20</v>
      </c>
      <c r="AD13" s="1">
        <v>5</v>
      </c>
    </row>
    <row r="14" spans="1:30" x14ac:dyDescent="0.25">
      <c r="A14" s="1">
        <v>13</v>
      </c>
      <c r="B14" s="1" t="s">
        <v>37</v>
      </c>
      <c r="C14" s="1">
        <v>12</v>
      </c>
      <c r="D14" s="3">
        <f t="shared" si="0"/>
        <v>128</v>
      </c>
      <c r="E14" s="1">
        <v>5</v>
      </c>
      <c r="F14" s="1">
        <v>8</v>
      </c>
      <c r="G14" s="4">
        <v>25</v>
      </c>
      <c r="H14" s="1">
        <f>D14*$AB$12</f>
        <v>12.8</v>
      </c>
      <c r="I14" s="1">
        <f>D14*($AB$12+$AB$13)</f>
        <v>19.200000000000003</v>
      </c>
      <c r="J14" s="1">
        <f>E14*(H14+I14)/2</f>
        <v>80</v>
      </c>
      <c r="K14" s="1">
        <f>J14*$AB$15</f>
        <v>14000</v>
      </c>
      <c r="L14" s="1">
        <f>D14*$W$12*(2*$AB$12+$AB$13)/2</f>
        <v>1.4</v>
      </c>
      <c r="M14" s="2">
        <f>J14/($Y$6+L14)</f>
        <v>4.9101271372205177</v>
      </c>
      <c r="N14" s="1">
        <f>M14/$Y$10</f>
        <v>8.2290093688603128E-2</v>
      </c>
      <c r="O14" s="1">
        <f>M14*$W$12</f>
        <v>0.42963612450679528</v>
      </c>
      <c r="P14" s="5">
        <v>0.2586766541822722</v>
      </c>
      <c r="Q14" s="5">
        <v>1.5730337078651686</v>
      </c>
      <c r="AB14" s="1"/>
      <c r="AD14" s="1">
        <v>5</v>
      </c>
    </row>
    <row r="15" spans="1:30" x14ac:dyDescent="0.25">
      <c r="A15" s="1">
        <v>14</v>
      </c>
      <c r="B15" s="1" t="s">
        <v>38</v>
      </c>
      <c r="C15" s="1">
        <v>13</v>
      </c>
      <c r="D15" s="3">
        <f t="shared" si="0"/>
        <v>141</v>
      </c>
      <c r="E15" s="1">
        <v>5</v>
      </c>
      <c r="F15" s="1">
        <v>8</v>
      </c>
      <c r="G15" s="4">
        <v>20</v>
      </c>
      <c r="H15" s="1">
        <f>D15*$AB$12</f>
        <v>14.100000000000001</v>
      </c>
      <c r="I15" s="1">
        <f>D15*($AB$12+$AB$13)</f>
        <v>21.150000000000002</v>
      </c>
      <c r="J15" s="1">
        <f>E15*(H15+I15)/2</f>
        <v>88.125</v>
      </c>
      <c r="K15" s="1">
        <f>J15*$AB$15</f>
        <v>15421.875</v>
      </c>
      <c r="L15" s="1">
        <f>D15*$W$12*(2*$AB$12+$AB$13)/2</f>
        <v>1.5421874999999998</v>
      </c>
      <c r="M15" s="2">
        <f>J15/($Y$6+L15)</f>
        <v>5.3620176832498068</v>
      </c>
      <c r="N15" s="1">
        <f>M15/$Y$10</f>
        <v>8.9863444506316212E-2</v>
      </c>
      <c r="O15" s="1">
        <f>M15*$W$12</f>
        <v>0.46917654728435804</v>
      </c>
      <c r="P15" s="5">
        <v>0.22651129253599425</v>
      </c>
      <c r="Q15" s="5">
        <v>1.3774335356918568</v>
      </c>
      <c r="AB15" s="1">
        <v>175</v>
      </c>
      <c r="AC15" s="1" t="s">
        <v>21</v>
      </c>
      <c r="AD15" s="1">
        <v>5</v>
      </c>
    </row>
    <row r="16" spans="1:30" x14ac:dyDescent="0.25">
      <c r="A16" s="1">
        <v>15</v>
      </c>
      <c r="B16" s="1" t="s">
        <v>39</v>
      </c>
      <c r="C16" s="1">
        <v>14</v>
      </c>
      <c r="D16" s="3">
        <f t="shared" si="0"/>
        <v>155</v>
      </c>
      <c r="E16" s="1">
        <v>5</v>
      </c>
      <c r="F16" s="1">
        <v>8</v>
      </c>
      <c r="G16" s="4">
        <v>25</v>
      </c>
      <c r="H16" s="1">
        <f>D16*$AB$12</f>
        <v>15.5</v>
      </c>
      <c r="I16" s="1">
        <f>D16*($AB$12+$AB$13)</f>
        <v>23.250000000000004</v>
      </c>
      <c r="J16" s="1">
        <f>E16*(H16+I16)/2</f>
        <v>96.875</v>
      </c>
      <c r="K16" s="1">
        <f>J16*$AB$15</f>
        <v>16953.125</v>
      </c>
      <c r="L16" s="1">
        <f>D16*$W$12*(2*$AB$12+$AB$13)/2</f>
        <v>1.6953125</v>
      </c>
      <c r="M16" s="2">
        <f>J16/($Y$6+L16)</f>
        <v>5.8400053824934401</v>
      </c>
      <c r="N16" s="1">
        <f>M16/$Y$10</f>
        <v>9.7874164280677106E-2</v>
      </c>
      <c r="O16" s="1">
        <f>M16*$W$12</f>
        <v>0.51100047096817602</v>
      </c>
      <c r="P16" s="5">
        <v>0.30913823241773897</v>
      </c>
      <c r="Q16" s="5">
        <v>1.8798946565943586</v>
      </c>
      <c r="AB16" s="1"/>
      <c r="AD16" s="1">
        <v>6</v>
      </c>
    </row>
    <row r="17" spans="1:30" x14ac:dyDescent="0.25">
      <c r="A17" s="1">
        <v>16</v>
      </c>
      <c r="B17" s="1" t="s">
        <v>40</v>
      </c>
      <c r="C17" s="1">
        <v>15</v>
      </c>
      <c r="D17" s="3">
        <f t="shared" si="0"/>
        <v>170</v>
      </c>
      <c r="E17" s="1">
        <v>6</v>
      </c>
      <c r="F17" s="1">
        <v>10</v>
      </c>
      <c r="G17" s="4">
        <v>30</v>
      </c>
      <c r="H17" s="1">
        <f>D17*$AB$12</f>
        <v>17</v>
      </c>
      <c r="I17" s="1">
        <f>D17*($AB$12+$AB$13)</f>
        <v>25.500000000000004</v>
      </c>
      <c r="J17" s="1">
        <f>E17*(H17+I17)/2</f>
        <v>127.5</v>
      </c>
      <c r="K17" s="1">
        <f>J17*$AB$15</f>
        <v>22312.5</v>
      </c>
      <c r="L17" s="1">
        <f>D17*$W$12*(2*$AB$12+$AB$13)/2</f>
        <v>1.8593749999999998</v>
      </c>
      <c r="M17" s="2">
        <f>J17/($Y$6+L17)</f>
        <v>7.6109260493004669</v>
      </c>
      <c r="N17" s="1">
        <f>M17/$Y$10</f>
        <v>0.12755348286327634</v>
      </c>
      <c r="O17" s="1">
        <f>M17*$W$12</f>
        <v>0.66595602931379083</v>
      </c>
      <c r="P17" s="5">
        <v>0.40392642539333062</v>
      </c>
      <c r="Q17" s="5">
        <v>2.4563093436080914</v>
      </c>
      <c r="AD17" s="1">
        <v>8</v>
      </c>
    </row>
    <row r="18" spans="1:30" x14ac:dyDescent="0.25">
      <c r="A18" s="1">
        <v>17</v>
      </c>
      <c r="B18" s="1" t="s">
        <v>41</v>
      </c>
      <c r="C18" s="1">
        <v>16</v>
      </c>
      <c r="D18" s="3">
        <f t="shared" si="0"/>
        <v>186</v>
      </c>
      <c r="E18" s="1">
        <v>40</v>
      </c>
      <c r="F18" s="1">
        <v>10</v>
      </c>
      <c r="G18" s="4">
        <v>30</v>
      </c>
      <c r="H18" s="1">
        <f>D18*$AB$12</f>
        <v>18.600000000000001</v>
      </c>
      <c r="I18" s="1">
        <f>D18*($AB$12+$AB$13)</f>
        <v>27.900000000000006</v>
      </c>
      <c r="J18" s="1">
        <f>E18*(H18+I18)/2</f>
        <v>930.00000000000011</v>
      </c>
      <c r="K18" s="1">
        <f>J18*$AB$15</f>
        <v>162750.00000000003</v>
      </c>
      <c r="L18" s="1">
        <f>D18*$W$12*(2*$AB$12+$AB$13)/2</f>
        <v>2.0343749999999998</v>
      </c>
      <c r="M18" s="2">
        <f>J18/($Y$6+L18)</f>
        <v>54.941055463248681</v>
      </c>
      <c r="N18" s="1">
        <f>M18/$Y$10</f>
        <v>0.92077139248592699</v>
      </c>
      <c r="O18" s="1">
        <f>M18*$W$12</f>
        <v>4.8073423530342589</v>
      </c>
      <c r="P18" s="5">
        <v>0.43856343028813338</v>
      </c>
      <c r="Q18" s="5">
        <v>2.6669397787791893</v>
      </c>
      <c r="R18" t="s">
        <v>14</v>
      </c>
      <c r="S18" s="1">
        <f>S10*$Y3</f>
        <v>1.6423357664233578</v>
      </c>
      <c r="T18" s="1">
        <f>T10*$Y3</f>
        <v>3.2846715328467155</v>
      </c>
      <c r="U18" s="1">
        <f>U10*$Y3</f>
        <v>4.9270072992700733</v>
      </c>
      <c r="V18" s="1">
        <f>V10*$Y3</f>
        <v>8.2116788321167888</v>
      </c>
      <c r="W18" s="1">
        <f>SUM(S18:V18)</f>
        <v>18.065693430656935</v>
      </c>
      <c r="AB18" s="1">
        <v>900</v>
      </c>
      <c r="AC18" s="1" t="s">
        <v>2</v>
      </c>
      <c r="AD18" s="1">
        <v>10</v>
      </c>
    </row>
    <row r="19" spans="1:30" x14ac:dyDescent="0.25">
      <c r="A19" s="1">
        <v>18</v>
      </c>
      <c r="B19" s="1" t="s">
        <v>42</v>
      </c>
      <c r="C19" s="1">
        <v>17</v>
      </c>
      <c r="D19" s="3">
        <f t="shared" si="0"/>
        <v>203</v>
      </c>
      <c r="E19" s="1">
        <v>8</v>
      </c>
      <c r="F19" s="1">
        <v>15</v>
      </c>
      <c r="G19" s="4">
        <v>40</v>
      </c>
      <c r="H19" s="1">
        <f>D19*$AB$12</f>
        <v>20.3</v>
      </c>
      <c r="I19" s="1">
        <f>D19*($AB$12+$AB$13)</f>
        <v>30.450000000000003</v>
      </c>
      <c r="J19" s="1">
        <f>E19*(H19+I19)/2</f>
        <v>203</v>
      </c>
      <c r="K19" s="1">
        <f>J19*$AB$15</f>
        <v>35525</v>
      </c>
      <c r="L19" s="1">
        <f>D19*$W$12*(2*$AB$12+$AB$13)/2</f>
        <v>2.2203124999999999</v>
      </c>
      <c r="M19" s="2">
        <f>J19/($Y$6+L19)</f>
        <v>11.862209294742199</v>
      </c>
      <c r="N19" s="1">
        <f>M19/$Y$10</f>
        <v>0.19880184095817943</v>
      </c>
      <c r="O19" s="1">
        <f>M19*$W$12</f>
        <v>1.0379433132899423</v>
      </c>
      <c r="P19" s="5">
        <v>0.63305263950031987</v>
      </c>
      <c r="Q19" s="5">
        <v>3.849644429393837</v>
      </c>
      <c r="R19" t="s">
        <v>15</v>
      </c>
      <c r="S19" s="1">
        <f>S11*$Y3</f>
        <v>1642.3357664233577</v>
      </c>
      <c r="T19" s="1">
        <f>T11*$Y3</f>
        <v>2463.5036496350367</v>
      </c>
      <c r="U19" s="1">
        <f>U11*$Y3</f>
        <v>3284.6715328467153</v>
      </c>
      <c r="V19" s="1">
        <f>V11*$Y3</f>
        <v>6569.3430656934306</v>
      </c>
      <c r="W19" s="1">
        <f>SUM(S19:V19)</f>
        <v>13959.854014598539</v>
      </c>
      <c r="AD19" s="1">
        <v>10</v>
      </c>
    </row>
    <row r="20" spans="1:30" x14ac:dyDescent="0.25">
      <c r="A20" s="1">
        <v>19</v>
      </c>
      <c r="B20" s="1" t="s">
        <v>43</v>
      </c>
      <c r="C20" s="1">
        <v>18</v>
      </c>
      <c r="D20" s="3">
        <f t="shared" si="0"/>
        <v>221</v>
      </c>
      <c r="E20" s="1">
        <v>15</v>
      </c>
      <c r="F20" s="1">
        <v>10</v>
      </c>
      <c r="G20" s="4">
        <v>30</v>
      </c>
      <c r="H20" s="1">
        <f>D20*$AB$12</f>
        <v>22.1</v>
      </c>
      <c r="I20" s="1">
        <f>D20*($AB$12+$AB$13)</f>
        <v>33.150000000000006</v>
      </c>
      <c r="J20" s="1">
        <f>E20*(H20+I20)/2</f>
        <v>414.37500000000006</v>
      </c>
      <c r="K20" s="1">
        <f>J20*$AB$15</f>
        <v>72515.625000000015</v>
      </c>
      <c r="L20" s="1">
        <f>D20*$W$12*(2*$AB$12+$AB$13)/2</f>
        <v>2.4171874999999998</v>
      </c>
      <c r="M20" s="2">
        <f>J20/($Y$6+L20)</f>
        <v>23.938413132342134</v>
      </c>
      <c r="N20" s="1">
        <f>M20/$Y$10</f>
        <v>0.40119007194017836</v>
      </c>
      <c r="O20" s="1">
        <f>M20*$W$12</f>
        <v>2.0946111490799368</v>
      </c>
      <c r="P20" s="5">
        <v>0.51251538960893617</v>
      </c>
      <c r="Q20" s="5">
        <v>3.116647639513801</v>
      </c>
      <c r="R20" t="s">
        <v>80</v>
      </c>
      <c r="S20" s="1">
        <f>S5*S7*$Y3</f>
        <v>0</v>
      </c>
      <c r="T20" s="1">
        <f>T5*T7*$Y3</f>
        <v>0</v>
      </c>
      <c r="U20" s="1">
        <f>U5*U7*$Y3</f>
        <v>0</v>
      </c>
      <c r="V20" s="1">
        <f>V12*$Y3</f>
        <v>0.57481751824817517</v>
      </c>
      <c r="W20" s="1">
        <f>SUM(S20:V20)</f>
        <v>0.57481751824817517</v>
      </c>
      <c r="AD20" s="1">
        <v>10</v>
      </c>
    </row>
    <row r="21" spans="1:30" x14ac:dyDescent="0.25">
      <c r="A21" s="1">
        <v>20</v>
      </c>
      <c r="B21" s="1" t="s">
        <v>44</v>
      </c>
      <c r="C21" s="1">
        <v>19</v>
      </c>
      <c r="D21" s="3">
        <f t="shared" si="0"/>
        <v>240</v>
      </c>
      <c r="E21" s="1">
        <v>10</v>
      </c>
      <c r="F21" s="1">
        <v>12</v>
      </c>
      <c r="G21" s="4">
        <v>35</v>
      </c>
      <c r="H21" s="1">
        <f>D21*$AB$12</f>
        <v>24</v>
      </c>
      <c r="I21" s="1">
        <f>D21*($AB$12+$AB$13)</f>
        <v>36.000000000000007</v>
      </c>
      <c r="J21" s="1">
        <f>E21*(H21+I21)/2</f>
        <v>300.00000000000006</v>
      </c>
      <c r="K21" s="1">
        <f>J21*$AB$15</f>
        <v>52500.000000000007</v>
      </c>
      <c r="L21" s="1">
        <f>D21*$W$12*(2*$AB$12+$AB$13)/2</f>
        <v>2.625</v>
      </c>
      <c r="M21" s="2">
        <f>J21/($Y$6+L21)</f>
        <v>17.125382262996947</v>
      </c>
      <c r="N21" s="1">
        <f>M21/$Y$10</f>
        <v>0.2870087212594859</v>
      </c>
      <c r="O21" s="1">
        <f>M21*$W$12</f>
        <v>1.4984709480122327</v>
      </c>
      <c r="P21" s="5">
        <v>0.64359247426340094</v>
      </c>
      <c r="Q21" s="5">
        <v>3.9137380191693301</v>
      </c>
      <c r="AD21" s="1">
        <v>10</v>
      </c>
    </row>
    <row r="22" spans="1:30" x14ac:dyDescent="0.25">
      <c r="A22" s="1">
        <v>21</v>
      </c>
      <c r="B22" s="1" t="s">
        <v>45</v>
      </c>
      <c r="C22" s="1">
        <v>20</v>
      </c>
      <c r="D22" s="3">
        <f t="shared" si="0"/>
        <v>260</v>
      </c>
      <c r="E22" s="1">
        <v>10</v>
      </c>
      <c r="F22" s="1">
        <v>15</v>
      </c>
      <c r="G22" s="4">
        <v>40</v>
      </c>
      <c r="H22" s="1">
        <f>D22*$AB$12</f>
        <v>26</v>
      </c>
      <c r="I22" s="1">
        <f>D22*($AB$12+$AB$13)</f>
        <v>39.000000000000007</v>
      </c>
      <c r="J22" s="1">
        <f>E22*(H22+I22)/2</f>
        <v>325</v>
      </c>
      <c r="K22" s="1">
        <f>J22*$AB$15</f>
        <v>56875</v>
      </c>
      <c r="L22" s="1">
        <f>D22*$W$12*(2*$AB$12+$AB$13)/2</f>
        <v>2.84375</v>
      </c>
      <c r="M22" s="2">
        <f>J22/($Y$6+L22)</f>
        <v>18.32368487289202</v>
      </c>
      <c r="N22" s="1">
        <f>M22/$Y$10</f>
        <v>0.30709138536976444</v>
      </c>
      <c r="O22" s="1">
        <f>M22*$W$12</f>
        <v>1.6033224263780517</v>
      </c>
      <c r="P22" s="5">
        <v>0.78947214162197021</v>
      </c>
      <c r="Q22" s="5">
        <v>4.8008441044579264</v>
      </c>
      <c r="AD22" s="1">
        <v>15</v>
      </c>
    </row>
    <row r="23" spans="1:30" x14ac:dyDescent="0.25">
      <c r="A23" s="1">
        <v>22</v>
      </c>
      <c r="B23" s="1" t="s">
        <v>46</v>
      </c>
      <c r="C23" s="1">
        <v>21</v>
      </c>
      <c r="D23" s="3">
        <f t="shared" si="0"/>
        <v>281</v>
      </c>
      <c r="E23" s="1">
        <v>10</v>
      </c>
      <c r="F23" s="1">
        <v>18</v>
      </c>
      <c r="G23" s="4">
        <v>35</v>
      </c>
      <c r="H23" s="1">
        <f>D23*$AB$12</f>
        <v>28.1</v>
      </c>
      <c r="I23" s="1">
        <f>D23*($AB$12+$AB$13)</f>
        <v>42.150000000000006</v>
      </c>
      <c r="J23" s="1">
        <f>E23*(H23+I23)/2</f>
        <v>351.25</v>
      </c>
      <c r="K23" s="1">
        <f>J23*$AB$15</f>
        <v>61468.75</v>
      </c>
      <c r="L23" s="1">
        <f>D23*$W$12*(2*$AB$12+$AB$13)/2</f>
        <v>3.0734374999999998</v>
      </c>
      <c r="M23" s="2">
        <f>J23/($Y$6+L23)</f>
        <v>19.55049758352073</v>
      </c>
      <c r="N23" s="1">
        <f>M23/$Y$10</f>
        <v>0.32765185764974558</v>
      </c>
      <c r="O23" s="1">
        <f>M23*$W$12</f>
        <v>1.7106685385580638</v>
      </c>
      <c r="P23" s="5">
        <v>0.73941465467819079</v>
      </c>
      <c r="Q23" s="5">
        <v>4.4964404676376466</v>
      </c>
      <c r="AD23" s="1">
        <v>15</v>
      </c>
    </row>
    <row r="24" spans="1:30" x14ac:dyDescent="0.25">
      <c r="A24" s="1">
        <v>23</v>
      </c>
      <c r="B24" s="1" t="s">
        <v>47</v>
      </c>
      <c r="C24" s="1">
        <v>22</v>
      </c>
      <c r="D24" s="3">
        <f t="shared" si="0"/>
        <v>303</v>
      </c>
      <c r="E24" s="1">
        <v>10</v>
      </c>
      <c r="F24" s="1">
        <v>20</v>
      </c>
      <c r="G24" s="4">
        <v>30</v>
      </c>
      <c r="H24" s="1">
        <f>D24*$AB$12</f>
        <v>30.3</v>
      </c>
      <c r="I24" s="1">
        <f>D24*($AB$12+$AB$13)</f>
        <v>45.45000000000001</v>
      </c>
      <c r="J24" s="1">
        <f>E24*(H24+I24)/2</f>
        <v>378.75000000000006</v>
      </c>
      <c r="K24" s="1">
        <f>J24*$AB$15</f>
        <v>66281.250000000015</v>
      </c>
      <c r="L24" s="1">
        <f>D24*$W$12*(2*$AB$12+$AB$13)/2</f>
        <v>3.3140624999999999</v>
      </c>
      <c r="M24" s="2">
        <f>J24/($Y$6+L24)</f>
        <v>20.802530435102437</v>
      </c>
      <c r="N24" s="1">
        <f>M24/$Y$10</f>
        <v>0.34863500081051307</v>
      </c>
      <c r="O24" s="1">
        <f>M24*$W$12</f>
        <v>1.8202214130714631</v>
      </c>
      <c r="P24" s="5">
        <v>0.67659877141933411</v>
      </c>
      <c r="Q24" s="5">
        <v>4.1144519883608153</v>
      </c>
      <c r="U24" s="1"/>
      <c r="V24" s="1"/>
      <c r="W24" s="1"/>
      <c r="AD24" s="1">
        <v>15</v>
      </c>
    </row>
    <row r="25" spans="1:30" x14ac:dyDescent="0.25">
      <c r="A25" s="1">
        <v>24</v>
      </c>
      <c r="B25" s="1" t="s">
        <v>48</v>
      </c>
      <c r="C25" s="1">
        <v>23</v>
      </c>
      <c r="D25" s="3">
        <f t="shared" si="0"/>
        <v>326</v>
      </c>
      <c r="E25" s="1">
        <v>15</v>
      </c>
      <c r="F25" s="1">
        <v>20</v>
      </c>
      <c r="G25" s="4">
        <v>30</v>
      </c>
      <c r="H25" s="1">
        <f>D25*$AB$12</f>
        <v>32.6</v>
      </c>
      <c r="I25" s="1">
        <f>D25*($AB$12+$AB$13)</f>
        <v>48.900000000000006</v>
      </c>
      <c r="J25" s="1">
        <f>E25*(H25+I25)/2</f>
        <v>611.25</v>
      </c>
      <c r="K25" s="1">
        <f>J25*$AB$15</f>
        <v>106968.75</v>
      </c>
      <c r="L25" s="1">
        <f>D25*$W$12*(2*$AB$12+$AB$13)/2</f>
        <v>3.5656249999999998</v>
      </c>
      <c r="M25" s="2">
        <f>J25/($Y$6+L25)</f>
        <v>33.11485718431809</v>
      </c>
      <c r="N25" s="1">
        <f>M25/$Y$10</f>
        <v>0.55498047688533092</v>
      </c>
      <c r="O25" s="1">
        <f>M25*$W$12</f>
        <v>2.8975500036278325</v>
      </c>
      <c r="P25" s="5">
        <v>0.72045735739579342</v>
      </c>
      <c r="Q25" s="5">
        <v>4.3811596057852302</v>
      </c>
      <c r="AD25" s="1">
        <v>15</v>
      </c>
    </row>
    <row r="26" spans="1:30" x14ac:dyDescent="0.25">
      <c r="A26" s="1">
        <v>25</v>
      </c>
      <c r="B26" s="1" t="s">
        <v>49</v>
      </c>
      <c r="C26" s="1">
        <v>24</v>
      </c>
      <c r="D26" s="3">
        <f t="shared" si="0"/>
        <v>350</v>
      </c>
      <c r="E26" s="1">
        <v>15</v>
      </c>
      <c r="F26" s="1">
        <v>20</v>
      </c>
      <c r="G26" s="4">
        <v>30</v>
      </c>
      <c r="H26" s="1">
        <f>D26*$AB$12</f>
        <v>35</v>
      </c>
      <c r="I26" s="1">
        <f>D26*($AB$12+$AB$13)</f>
        <v>52.500000000000007</v>
      </c>
      <c r="J26" s="1">
        <f>E26*(H26+I26)/2</f>
        <v>656.25</v>
      </c>
      <c r="K26" s="1">
        <f>J26*$AB$15</f>
        <v>114843.75</v>
      </c>
      <c r="L26" s="1">
        <f>D26*$W$12*(2*$AB$12+$AB$13)/2</f>
        <v>3.8281249999999996</v>
      </c>
      <c r="M26" s="2">
        <f>J26/($Y$6+L26)</f>
        <v>35.054250625968763</v>
      </c>
      <c r="N26" s="1">
        <f>M26/$Y$10</f>
        <v>0.58748327437966164</v>
      </c>
      <c r="O26" s="1">
        <f>M26*$W$12</f>
        <v>3.0672469297722667</v>
      </c>
      <c r="P26" s="5">
        <v>0.76526951162888868</v>
      </c>
      <c r="Q26" s="5">
        <v>4.6536659490945933</v>
      </c>
      <c r="AD26" s="1">
        <v>15</v>
      </c>
    </row>
    <row r="27" spans="1:30" x14ac:dyDescent="0.25">
      <c r="A27" s="1">
        <v>26</v>
      </c>
      <c r="B27" s="1" t="s">
        <v>50</v>
      </c>
      <c r="C27" s="1">
        <v>25</v>
      </c>
      <c r="D27" s="3">
        <f t="shared" si="0"/>
        <v>375</v>
      </c>
      <c r="E27" s="1">
        <v>15</v>
      </c>
      <c r="F27" s="1">
        <v>22</v>
      </c>
      <c r="G27" s="4">
        <v>35</v>
      </c>
      <c r="H27" s="1">
        <f>D27*$AB$12</f>
        <v>37.5</v>
      </c>
      <c r="I27" s="1">
        <f>D27*($AB$12+$AB$13)</f>
        <v>56.250000000000007</v>
      </c>
      <c r="J27" s="1">
        <f>E27*(H27+I27)/2</f>
        <v>703.125</v>
      </c>
      <c r="K27" s="1">
        <f>J27*$AB$15</f>
        <v>123046.875</v>
      </c>
      <c r="L27" s="1">
        <f>D27*$W$12*(2*$AB$12+$AB$13)/2</f>
        <v>4.1015625</v>
      </c>
      <c r="M27" s="2">
        <f>J27/($Y$6+L27)</f>
        <v>37.017451084082495</v>
      </c>
      <c r="N27" s="1">
        <f>M27/$Y$10</f>
        <v>0.62038505983508629</v>
      </c>
      <c r="O27" s="1">
        <f>M27*$W$12</f>
        <v>3.2390269698572181</v>
      </c>
      <c r="P27" s="5">
        <v>0.94610390965829627</v>
      </c>
      <c r="Q27" s="5">
        <v>5.7533345857599096</v>
      </c>
      <c r="AD27" s="1">
        <v>15</v>
      </c>
    </row>
    <row r="28" spans="1:30" x14ac:dyDescent="0.25">
      <c r="A28" s="1">
        <v>27</v>
      </c>
      <c r="B28" s="1" t="s">
        <v>51</v>
      </c>
      <c r="C28" s="1">
        <v>26</v>
      </c>
      <c r="D28" s="3">
        <f t="shared" si="0"/>
        <v>401</v>
      </c>
      <c r="E28" s="1">
        <v>15</v>
      </c>
      <c r="F28" s="1">
        <v>20</v>
      </c>
      <c r="G28" s="4">
        <v>40</v>
      </c>
      <c r="H28" s="1">
        <f>D28*$AB$12</f>
        <v>40.1</v>
      </c>
      <c r="I28" s="1">
        <f>D28*($AB$12+$AB$13)</f>
        <v>60.150000000000006</v>
      </c>
      <c r="J28" s="1">
        <f>E28*(H28+I28)/2</f>
        <v>751.875</v>
      </c>
      <c r="K28" s="1">
        <f>J28*$AB$15</f>
        <v>131578.125</v>
      </c>
      <c r="L28" s="1">
        <f>D28*$W$12*(2*$AB$12+$AB$13)/2</f>
        <v>4.3859374999999998</v>
      </c>
      <c r="M28" s="2">
        <f>J28/($Y$6+L28)</f>
        <v>39.000104204054693</v>
      </c>
      <c r="N28" s="1">
        <f>M28/$Y$10</f>
        <v>0.65361285749387965</v>
      </c>
      <c r="O28" s="1">
        <f>M28*$W$12</f>
        <v>3.4125091178547855</v>
      </c>
      <c r="P28" s="5">
        <v>1.143199939460233</v>
      </c>
      <c r="Q28" s="5">
        <v>6.9518915237446599</v>
      </c>
      <c r="AD28" s="1">
        <v>15</v>
      </c>
    </row>
    <row r="29" spans="1:30" x14ac:dyDescent="0.25">
      <c r="A29" s="1">
        <v>28</v>
      </c>
      <c r="B29" s="1" t="s">
        <v>52</v>
      </c>
      <c r="C29" s="1">
        <v>27</v>
      </c>
      <c r="D29" s="3">
        <f t="shared" si="0"/>
        <v>428</v>
      </c>
      <c r="E29" s="1">
        <v>40</v>
      </c>
      <c r="F29" s="1">
        <v>25</v>
      </c>
      <c r="G29" s="4">
        <v>45</v>
      </c>
      <c r="H29" s="1">
        <f>D29*$AB$12</f>
        <v>42.800000000000004</v>
      </c>
      <c r="I29" s="1">
        <f>D29*($AB$12+$AB$13)</f>
        <v>64.2</v>
      </c>
      <c r="J29" s="1">
        <f>E29*(H29+I29)/2</f>
        <v>2140</v>
      </c>
      <c r="K29" s="1">
        <f>J29*$AB$15</f>
        <v>374500</v>
      </c>
      <c r="L29" s="1">
        <f>D29*$W$12*(2*$AB$12+$AB$13)/2</f>
        <v>4.6812499999999995</v>
      </c>
      <c r="M29" s="2">
        <f>J29/($Y$6+L29)</f>
        <v>109.32810290562423</v>
      </c>
      <c r="N29" s="1">
        <f>M29/$Y$10</f>
        <v>1.8322580209183321</v>
      </c>
      <c r="O29" s="1">
        <f>M29*$W$12</f>
        <v>9.5662090042421202</v>
      </c>
      <c r="P29" s="5">
        <v>1.3568176254589965</v>
      </c>
      <c r="Q29" s="5">
        <v>8.2509179926560599</v>
      </c>
      <c r="AD29" s="1">
        <v>15</v>
      </c>
    </row>
    <row r="30" spans="1:30" x14ac:dyDescent="0.25">
      <c r="A30" s="1">
        <v>29</v>
      </c>
      <c r="B30" s="1" t="s">
        <v>53</v>
      </c>
      <c r="C30" s="1">
        <v>28</v>
      </c>
      <c r="D30" s="3">
        <f t="shared" si="0"/>
        <v>456</v>
      </c>
      <c r="E30" s="1">
        <v>40</v>
      </c>
      <c r="F30" s="1">
        <v>25</v>
      </c>
      <c r="G30" s="4">
        <v>35</v>
      </c>
      <c r="H30" s="1">
        <f>D30*$AB$12</f>
        <v>45.6</v>
      </c>
      <c r="I30" s="1">
        <f>D30*($AB$12+$AB$13)</f>
        <v>68.400000000000006</v>
      </c>
      <c r="J30" s="1">
        <f>E30*(H30+I30)/2</f>
        <v>2280</v>
      </c>
      <c r="K30" s="1">
        <f>J30*$AB$15</f>
        <v>399000</v>
      </c>
      <c r="L30" s="1">
        <f>D30*$W$12*(2*$AB$12+$AB$13)/2</f>
        <v>4.9874999999999998</v>
      </c>
      <c r="M30" s="2">
        <f>J30/($Y$6+L30)</f>
        <v>114.68606844516303</v>
      </c>
      <c r="N30" s="1">
        <f>M30/$Y$10</f>
        <v>1.9220535544976398</v>
      </c>
      <c r="O30" s="1">
        <f>M30*$W$12</f>
        <v>10.035030988951764</v>
      </c>
      <c r="P30" s="5">
        <v>1.1110143525237866</v>
      </c>
      <c r="Q30" s="5">
        <v>6.7561683599419453</v>
      </c>
      <c r="AD30" s="1">
        <v>15</v>
      </c>
    </row>
    <row r="31" spans="1:30" x14ac:dyDescent="0.25">
      <c r="A31" s="1">
        <v>30</v>
      </c>
      <c r="B31" s="1" t="s">
        <v>54</v>
      </c>
      <c r="C31" s="1">
        <v>29</v>
      </c>
      <c r="D31" s="3">
        <f t="shared" si="0"/>
        <v>485</v>
      </c>
      <c r="E31" s="1">
        <v>15</v>
      </c>
      <c r="F31" s="1">
        <v>30</v>
      </c>
      <c r="G31" s="4">
        <v>45</v>
      </c>
      <c r="H31" s="1">
        <f>D31*$AB$12</f>
        <v>48.5</v>
      </c>
      <c r="I31" s="1">
        <f>D31*($AB$12+$AB$13)</f>
        <v>72.750000000000014</v>
      </c>
      <c r="J31" s="1">
        <f>E31*(H31+I31)/2</f>
        <v>909.37500000000011</v>
      </c>
      <c r="K31" s="1">
        <f>J31*$AB$15</f>
        <v>159140.62500000003</v>
      </c>
      <c r="L31" s="1">
        <f>D31*$W$12*(2*$AB$12+$AB$13)/2</f>
        <v>5.3046875</v>
      </c>
      <c r="M31" s="2">
        <f>J31/($Y$6+L31)</f>
        <v>45.024037133226507</v>
      </c>
      <c r="N31" s="1">
        <f>M31/$Y$10</f>
        <v>0.75456951121425908</v>
      </c>
      <c r="O31" s="1">
        <f>M31*$W$12</f>
        <v>3.9396032491573192</v>
      </c>
      <c r="P31" s="5">
        <v>1.5008662405161601</v>
      </c>
      <c r="Q31" s="5">
        <v>9.1268893004361082</v>
      </c>
      <c r="AD31" s="1">
        <v>15</v>
      </c>
    </row>
    <row r="32" spans="1:30" x14ac:dyDescent="0.25">
      <c r="A32" s="1">
        <v>31</v>
      </c>
      <c r="B32" s="1" t="s">
        <v>55</v>
      </c>
      <c r="C32" s="1">
        <v>30</v>
      </c>
      <c r="D32" s="3">
        <f t="shared" si="0"/>
        <v>515</v>
      </c>
      <c r="E32" s="1">
        <v>15</v>
      </c>
      <c r="F32" s="1">
        <v>32</v>
      </c>
      <c r="G32" s="4">
        <v>40</v>
      </c>
      <c r="H32" s="1">
        <f>D32*$AB$12</f>
        <v>51.5</v>
      </c>
      <c r="I32" s="1">
        <f>D32*($AB$12+$AB$13)</f>
        <v>77.250000000000014</v>
      </c>
      <c r="J32" s="1">
        <f>E32*(H32+I32)/2</f>
        <v>965.625</v>
      </c>
      <c r="K32" s="1">
        <f>J32*$AB$15</f>
        <v>168984.375</v>
      </c>
      <c r="L32" s="1">
        <f>D32*$W$12*(2*$AB$12+$AB$13)/2</f>
        <v>5.6328125</v>
      </c>
      <c r="M32" s="2">
        <f>J32/($Y$6+L32)</f>
        <v>47.044750149529662</v>
      </c>
      <c r="N32" s="1">
        <f>M32/$Y$10</f>
        <v>0.78843516454304341</v>
      </c>
      <c r="O32" s="1">
        <f>M32*$W$12</f>
        <v>4.1164156380838453</v>
      </c>
      <c r="P32" s="5">
        <v>1.3990730361017696</v>
      </c>
      <c r="Q32" s="5">
        <v>8.5078765708891382</v>
      </c>
      <c r="AD32" s="1">
        <v>15</v>
      </c>
    </row>
    <row r="33" spans="1:30" x14ac:dyDescent="0.25">
      <c r="A33" s="1">
        <v>32</v>
      </c>
      <c r="B33" s="1" t="s">
        <v>56</v>
      </c>
      <c r="C33" s="1">
        <v>31</v>
      </c>
      <c r="D33" s="3">
        <f t="shared" si="0"/>
        <v>546</v>
      </c>
      <c r="E33" s="1">
        <v>15</v>
      </c>
      <c r="F33" s="1">
        <v>30</v>
      </c>
      <c r="G33" s="4">
        <v>35</v>
      </c>
      <c r="H33" s="1">
        <f>D33*$AB$12</f>
        <v>54.6</v>
      </c>
      <c r="I33" s="1">
        <f>D33*($AB$12+$AB$13)</f>
        <v>81.900000000000006</v>
      </c>
      <c r="J33" s="1">
        <f>E33*(H33+I33)/2</f>
        <v>1023.75</v>
      </c>
      <c r="K33" s="1">
        <f>J33*$AB$15</f>
        <v>179156.25</v>
      </c>
      <c r="L33" s="1">
        <f>D33*$W$12*(2*$AB$12+$AB$13)/2</f>
        <v>5.9718749999999998</v>
      </c>
      <c r="M33" s="2">
        <f>J33/($Y$6+L33)</f>
        <v>49.066050452532252</v>
      </c>
      <c r="N33" s="1">
        <f>M33/$Y$10</f>
        <v>0.82231066036188316</v>
      </c>
      <c r="O33" s="1">
        <f>M33*$W$12</f>
        <v>4.2932794145965714</v>
      </c>
      <c r="P33" s="5">
        <v>1.2814711250922366</v>
      </c>
      <c r="Q33" s="5">
        <v>7.7927298147500874</v>
      </c>
      <c r="AD33" s="1">
        <v>20</v>
      </c>
    </row>
    <row r="34" spans="1:30" x14ac:dyDescent="0.25">
      <c r="A34" s="1">
        <v>33</v>
      </c>
      <c r="B34" s="1" t="s">
        <v>57</v>
      </c>
      <c r="C34" s="1">
        <v>32</v>
      </c>
      <c r="D34" s="3">
        <f t="shared" si="0"/>
        <v>578</v>
      </c>
      <c r="E34" s="1">
        <v>40</v>
      </c>
      <c r="F34" s="1">
        <v>35</v>
      </c>
      <c r="G34" s="4">
        <v>45</v>
      </c>
      <c r="H34" s="1">
        <f>D34*$AB$12</f>
        <v>57.800000000000004</v>
      </c>
      <c r="I34" s="1">
        <f>D34*($AB$12+$AB$13)</f>
        <v>86.700000000000017</v>
      </c>
      <c r="J34" s="1">
        <f>E34*(H34+I34)/2</f>
        <v>2890.0000000000005</v>
      </c>
      <c r="K34" s="1">
        <f>J34*$AB$15</f>
        <v>505750.00000000006</v>
      </c>
      <c r="L34" s="1">
        <f>D34*$W$12*(2*$AB$12+$AB$13)/2</f>
        <v>6.3218749999999995</v>
      </c>
      <c r="M34" s="2">
        <f>J34/($Y$6+L34)</f>
        <v>136.22608951831825</v>
      </c>
      <c r="N34" s="1">
        <f>M34/$Y$10</f>
        <v>2.283048352112556</v>
      </c>
      <c r="O34" s="1">
        <f>M34*$W$12</f>
        <v>11.919782832852846</v>
      </c>
      <c r="P34" s="5">
        <v>1.7217021276595748</v>
      </c>
      <c r="Q34" s="5">
        <v>10.469810235767683</v>
      </c>
      <c r="AD34" s="1">
        <v>20</v>
      </c>
    </row>
    <row r="35" spans="1:30" x14ac:dyDescent="0.25">
      <c r="A35" s="1">
        <v>34</v>
      </c>
      <c r="B35" s="1" t="s">
        <v>58</v>
      </c>
      <c r="C35" s="1">
        <v>33</v>
      </c>
      <c r="D35" s="3">
        <f t="shared" si="0"/>
        <v>611</v>
      </c>
      <c r="E35" s="1">
        <v>15</v>
      </c>
      <c r="F35" s="1">
        <v>38</v>
      </c>
      <c r="G35" s="4">
        <v>50</v>
      </c>
      <c r="H35" s="1">
        <f>D35*$AB$12</f>
        <v>61.1</v>
      </c>
      <c r="I35" s="1">
        <f>D35*($AB$12+$AB$13)</f>
        <v>91.65000000000002</v>
      </c>
      <c r="J35" s="1">
        <f>E35*(H35+I35)/2</f>
        <v>1145.6250000000002</v>
      </c>
      <c r="K35" s="1">
        <f>J35*$AB$15</f>
        <v>200484.37500000003</v>
      </c>
      <c r="L35" s="1">
        <f>D35*$W$12*(2*$AB$12+$AB$13)/2</f>
        <v>6.6828124999999998</v>
      </c>
      <c r="M35" s="2">
        <f>J35/($Y$6+L35)</f>
        <v>53.098004324480918</v>
      </c>
      <c r="N35" s="1">
        <f>M35/$Y$10</f>
        <v>0.88988322062324499</v>
      </c>
      <c r="O35" s="1">
        <f>M35*$W$12</f>
        <v>4.6460753783920801</v>
      </c>
      <c r="P35" s="5">
        <v>1.9957121868477643</v>
      </c>
      <c r="Q35" s="5">
        <v>12.13608762272289</v>
      </c>
      <c r="AD35" s="1">
        <v>20</v>
      </c>
    </row>
    <row r="36" spans="1:30" x14ac:dyDescent="0.25">
      <c r="A36" s="1">
        <v>35</v>
      </c>
      <c r="B36" s="1" t="s">
        <v>59</v>
      </c>
      <c r="C36" s="1">
        <v>34</v>
      </c>
      <c r="D36" s="3">
        <f t="shared" si="0"/>
        <v>645</v>
      </c>
      <c r="E36" s="1">
        <v>15</v>
      </c>
      <c r="F36" s="1">
        <v>38</v>
      </c>
      <c r="G36" s="4">
        <v>50</v>
      </c>
      <c r="H36" s="1">
        <f>D36*$AB$12</f>
        <v>64.5</v>
      </c>
      <c r="I36" s="1">
        <f>D36*($AB$12+$AB$13)</f>
        <v>96.750000000000014</v>
      </c>
      <c r="J36" s="1">
        <f>E36*(H36+I36)/2</f>
        <v>1209.375</v>
      </c>
      <c r="K36" s="1">
        <f>J36*$AB$15</f>
        <v>211640.625</v>
      </c>
      <c r="L36" s="1">
        <f>D36*$W$12*(2*$AB$12+$AB$13)/2</f>
        <v>7.0546874999999991</v>
      </c>
      <c r="M36" s="2">
        <f>J36/($Y$6+L36)</f>
        <v>55.102974828375288</v>
      </c>
      <c r="N36" s="1">
        <f>M36/$Y$10</f>
        <v>0.92348504110517848</v>
      </c>
      <c r="O36" s="1">
        <f>M36*$W$12</f>
        <v>4.8215102974828374</v>
      </c>
      <c r="P36" s="5">
        <v>2.0786904828564499</v>
      </c>
      <c r="Q36" s="5">
        <v>12.640685368721654</v>
      </c>
      <c r="AD36" s="1">
        <v>20</v>
      </c>
    </row>
    <row r="37" spans="1:30" x14ac:dyDescent="0.25">
      <c r="A37" s="1">
        <v>36</v>
      </c>
      <c r="B37" s="1" t="s">
        <v>60</v>
      </c>
      <c r="C37" s="1">
        <v>35</v>
      </c>
      <c r="D37" s="3">
        <f t="shared" si="0"/>
        <v>680</v>
      </c>
      <c r="E37" s="1">
        <v>15</v>
      </c>
      <c r="F37" s="1">
        <v>40</v>
      </c>
      <c r="G37" s="4">
        <v>60</v>
      </c>
      <c r="H37" s="1">
        <f>D37*$AB$12</f>
        <v>68</v>
      </c>
      <c r="I37" s="1">
        <f>D37*($AB$12+$AB$13)</f>
        <v>102.00000000000001</v>
      </c>
      <c r="J37" s="1">
        <f>E37*(H37+I37)/2</f>
        <v>1275</v>
      </c>
      <c r="K37" s="1">
        <f>J37*$AB$15</f>
        <v>223125</v>
      </c>
      <c r="L37" s="1">
        <f>D37*$W$12*(2*$AB$12+$AB$13)/2</f>
        <v>7.4374999999999991</v>
      </c>
      <c r="M37" s="2">
        <f>J37/($Y$6+L37)</f>
        <v>57.097161135545782</v>
      </c>
      <c r="N37" s="1">
        <f>M37/$Y$10</f>
        <v>0.95690612643831363</v>
      </c>
      <c r="O37" s="1">
        <f>M37*$W$12</f>
        <v>4.9960015993602553</v>
      </c>
      <c r="P37" s="5">
        <v>2.5941964943290619</v>
      </c>
      <c r="Q37" s="5">
        <v>15.775519222271322</v>
      </c>
      <c r="AD37" s="1">
        <v>20</v>
      </c>
    </row>
    <row r="38" spans="1:30" x14ac:dyDescent="0.25">
      <c r="A38" s="1">
        <v>37</v>
      </c>
      <c r="B38" s="1" t="s">
        <v>61</v>
      </c>
      <c r="C38" s="1">
        <v>36</v>
      </c>
      <c r="D38" s="3">
        <f t="shared" si="0"/>
        <v>716</v>
      </c>
      <c r="E38" s="1">
        <v>25</v>
      </c>
      <c r="F38" s="1">
        <v>42</v>
      </c>
      <c r="G38" s="4">
        <v>55</v>
      </c>
      <c r="H38" s="1">
        <f>D38*$AB$12</f>
        <v>71.600000000000009</v>
      </c>
      <c r="I38" s="1">
        <f>D38*($AB$12+$AB$13)</f>
        <v>107.40000000000002</v>
      </c>
      <c r="J38" s="1">
        <f>E38*(H38+I38)/2</f>
        <v>2237.5000000000005</v>
      </c>
      <c r="K38" s="1">
        <f>J38*$AB$15</f>
        <v>391562.50000000006</v>
      </c>
      <c r="L38" s="1">
        <f>D38*$W$12*(2*$AB$12+$AB$13)/2</f>
        <v>7.8312499999999998</v>
      </c>
      <c r="M38" s="2">
        <f>J38/($Y$6+L38)</f>
        <v>98.463714588817751</v>
      </c>
      <c r="N38" s="1">
        <f>M38/$Y$10</f>
        <v>1.650178920423705</v>
      </c>
      <c r="O38" s="1">
        <f>M38*$W$12</f>
        <v>8.6155750265215527</v>
      </c>
      <c r="P38" s="5">
        <v>2.4695334253407917</v>
      </c>
      <c r="Q38" s="5">
        <v>15.017432991937245</v>
      </c>
      <c r="AD38" s="1">
        <v>25</v>
      </c>
    </row>
    <row r="39" spans="1:30" x14ac:dyDescent="0.25">
      <c r="A39" s="1">
        <v>38</v>
      </c>
      <c r="B39" s="1" t="s">
        <v>62</v>
      </c>
      <c r="C39" s="1">
        <v>37</v>
      </c>
      <c r="D39" s="3">
        <f t="shared" si="0"/>
        <v>753</v>
      </c>
      <c r="E39" s="1">
        <v>15</v>
      </c>
      <c r="F39" s="1">
        <v>42</v>
      </c>
      <c r="G39" s="4">
        <v>55</v>
      </c>
      <c r="H39" s="1">
        <f>D39*$AB$12</f>
        <v>75.3</v>
      </c>
      <c r="I39" s="1">
        <f>D39*($AB$12+$AB$13)</f>
        <v>112.95000000000002</v>
      </c>
      <c r="J39" s="1">
        <f>E39*(H39+I39)/2</f>
        <v>1411.875</v>
      </c>
      <c r="K39" s="1">
        <f>J39*$AB$15</f>
        <v>247078.125</v>
      </c>
      <c r="L39" s="1">
        <f>D39*$W$12*(2*$AB$12+$AB$13)/2</f>
        <v>8.2359375000000004</v>
      </c>
      <c r="M39" s="2">
        <f>J39/($Y$6+L39)</f>
        <v>61.044037175366974</v>
      </c>
      <c r="N39" s="1">
        <f>M39/$Y$10</f>
        <v>1.0230528452538354</v>
      </c>
      <c r="O39" s="1">
        <f>M39*$W$12</f>
        <v>5.3413532528446099</v>
      </c>
      <c r="P39" s="5">
        <v>2.5610135195630765</v>
      </c>
      <c r="Q39" s="5">
        <v>15.573730862207897</v>
      </c>
      <c r="AD39" s="1">
        <v>25</v>
      </c>
    </row>
    <row r="40" spans="1:30" x14ac:dyDescent="0.25">
      <c r="A40" s="1">
        <v>39</v>
      </c>
      <c r="B40" s="1" t="s">
        <v>63</v>
      </c>
      <c r="C40" s="1">
        <v>38</v>
      </c>
      <c r="D40" s="3">
        <f t="shared" si="0"/>
        <v>791</v>
      </c>
      <c r="E40" s="1">
        <v>25</v>
      </c>
      <c r="F40" s="1">
        <v>40</v>
      </c>
      <c r="G40" s="4">
        <v>50</v>
      </c>
      <c r="H40" s="1">
        <f>D40*$AB$12</f>
        <v>79.100000000000009</v>
      </c>
      <c r="I40" s="1">
        <f>D40*($AB$12+$AB$13)</f>
        <v>118.65000000000002</v>
      </c>
      <c r="J40" s="1">
        <f>E40*(H40+I40)/2</f>
        <v>2471.8750000000005</v>
      </c>
      <c r="K40" s="1">
        <f>J40*$AB$15</f>
        <v>432578.12500000006</v>
      </c>
      <c r="L40" s="1">
        <f>D40*$W$12*(2*$AB$12+$AB$13)/2</f>
        <v>8.6515624999999989</v>
      </c>
      <c r="M40" s="2">
        <f>J40/($Y$6+L40)</f>
        <v>104.98772267465564</v>
      </c>
      <c r="N40" s="1">
        <f>M40/$Y$10</f>
        <v>1.7595164633437659</v>
      </c>
      <c r="O40" s="1">
        <f>M40*$W$12</f>
        <v>9.186425734032369</v>
      </c>
      <c r="P40" s="5">
        <v>2.4112305727686274</v>
      </c>
      <c r="Q40" s="5">
        <v>14.662888618187599</v>
      </c>
      <c r="AD40" s="1">
        <v>25</v>
      </c>
    </row>
    <row r="41" spans="1:30" x14ac:dyDescent="0.25">
      <c r="A41" s="1">
        <v>40</v>
      </c>
      <c r="B41" s="1" t="s">
        <v>64</v>
      </c>
      <c r="C41" s="1">
        <v>39</v>
      </c>
      <c r="D41" s="3">
        <f t="shared" si="0"/>
        <v>830</v>
      </c>
      <c r="E41" s="1">
        <v>20</v>
      </c>
      <c r="F41" s="1">
        <v>40</v>
      </c>
      <c r="G41" s="4">
        <v>55</v>
      </c>
      <c r="H41" s="1">
        <f>D41*$AB$12</f>
        <v>83</v>
      </c>
      <c r="I41" s="1">
        <f>D41*($AB$12+$AB$13)</f>
        <v>124.50000000000001</v>
      </c>
      <c r="J41" s="1">
        <f>E41*(H41+I41)/2</f>
        <v>2075</v>
      </c>
      <c r="K41" s="1">
        <f>J41*$AB$15</f>
        <v>363125</v>
      </c>
      <c r="L41" s="1">
        <f>D41*$W$12*(2*$AB$12+$AB$13)/2</f>
        <v>9.078125</v>
      </c>
      <c r="M41" s="2">
        <f>J41/($Y$6+L41)</f>
        <v>86.562994692243223</v>
      </c>
      <c r="N41" s="1">
        <f>M41/$Y$10</f>
        <v>1.4507316703051873</v>
      </c>
      <c r="O41" s="1">
        <f>M41*$W$12</f>
        <v>7.5742620355712811</v>
      </c>
      <c r="P41" s="5">
        <v>2.7434594456626411</v>
      </c>
      <c r="Q41" s="5">
        <v>16.683199331732276</v>
      </c>
      <c r="AD41" s="1">
        <v>25</v>
      </c>
    </row>
    <row r="42" spans="1:30" x14ac:dyDescent="0.25">
      <c r="A42" s="1">
        <v>41</v>
      </c>
      <c r="B42" s="1" t="s">
        <v>65</v>
      </c>
      <c r="C42" s="1">
        <v>40</v>
      </c>
      <c r="D42" s="3">
        <f t="shared" si="0"/>
        <v>870</v>
      </c>
      <c r="E42" s="1">
        <v>20</v>
      </c>
      <c r="F42" s="1">
        <v>42</v>
      </c>
      <c r="G42" s="4">
        <v>65</v>
      </c>
      <c r="H42" s="1">
        <f>D42*$AB$12</f>
        <v>87</v>
      </c>
      <c r="I42" s="1">
        <f>D42*($AB$12+$AB$13)</f>
        <v>130.50000000000003</v>
      </c>
      <c r="J42" s="1">
        <f>E42*(H42+I42)/2</f>
        <v>2175.0000000000005</v>
      </c>
      <c r="K42" s="1">
        <f>J42*$AB$15</f>
        <v>380625.00000000006</v>
      </c>
      <c r="L42" s="1">
        <f>D42*$W$12*(2*$AB$12+$AB$13)/2</f>
        <v>9.515625</v>
      </c>
      <c r="M42" s="2">
        <f>J42/($Y$6+L42)</f>
        <v>89.108367626886164</v>
      </c>
      <c r="N42" s="1">
        <f>M42/$Y$10</f>
        <v>1.4933902352283701</v>
      </c>
      <c r="O42" s="1">
        <f>M42*$W$12</f>
        <v>7.7969821673525388</v>
      </c>
      <c r="P42" s="5">
        <v>3.3495591917944503</v>
      </c>
      <c r="Q42" s="5">
        <v>20.368941031182466</v>
      </c>
      <c r="AD42" s="1">
        <v>25</v>
      </c>
    </row>
    <row r="43" spans="1:30" x14ac:dyDescent="0.25">
      <c r="A43" s="1">
        <v>42</v>
      </c>
      <c r="B43" s="1" t="s">
        <v>66</v>
      </c>
      <c r="C43" s="1">
        <v>41</v>
      </c>
      <c r="D43" s="3">
        <f t="shared" si="0"/>
        <v>911</v>
      </c>
      <c r="E43" s="1">
        <v>20</v>
      </c>
      <c r="F43" s="1">
        <v>42</v>
      </c>
      <c r="G43" s="4">
        <v>60</v>
      </c>
      <c r="H43" s="1">
        <f>D43*$AB$12</f>
        <v>91.100000000000009</v>
      </c>
      <c r="I43" s="1">
        <f>D43*($AB$12+$AB$13)</f>
        <v>136.65000000000003</v>
      </c>
      <c r="J43" s="1">
        <f>E43*(H43+I43)/2</f>
        <v>2277.5000000000005</v>
      </c>
      <c r="K43" s="1">
        <f>J43*$AB$15</f>
        <v>398562.50000000006</v>
      </c>
      <c r="L43" s="1">
        <f>D43*$W$12*(2*$AB$12+$AB$13)/2</f>
        <v>9.9640624999999989</v>
      </c>
      <c r="M43" s="2">
        <f>J43/($Y$6+L43)</f>
        <v>91.624385994845511</v>
      </c>
      <c r="N43" s="1">
        <f>M43/$Y$10</f>
        <v>1.535556839358059</v>
      </c>
      <c r="O43" s="1">
        <f>M43*$W$12</f>
        <v>8.0171337745489826</v>
      </c>
      <c r="P43" s="5">
        <v>3.1904940587867427</v>
      </c>
      <c r="Q43" s="5">
        <v>19.401653060189652</v>
      </c>
      <c r="AD43" s="1">
        <v>25</v>
      </c>
    </row>
    <row r="44" spans="1:30" x14ac:dyDescent="0.25">
      <c r="A44" s="1">
        <v>43</v>
      </c>
      <c r="B44" s="1" t="s">
        <v>67</v>
      </c>
      <c r="C44" s="1">
        <v>42</v>
      </c>
      <c r="D44" s="3">
        <f t="shared" si="0"/>
        <v>953</v>
      </c>
      <c r="E44" s="1">
        <v>20</v>
      </c>
      <c r="F44" s="1">
        <v>44</v>
      </c>
      <c r="G44" s="4">
        <v>70</v>
      </c>
      <c r="H44" s="1">
        <f>D44*$AB$12</f>
        <v>95.300000000000011</v>
      </c>
      <c r="I44" s="1">
        <f>D44*($AB$12+$AB$13)</f>
        <v>142.95000000000002</v>
      </c>
      <c r="J44" s="1">
        <f>E44*(H44+I44)/2</f>
        <v>2382.5000000000005</v>
      </c>
      <c r="K44" s="1">
        <f>J44*$AB$15</f>
        <v>416937.50000000006</v>
      </c>
      <c r="L44" s="1">
        <f>D44*$W$12*(2*$AB$12+$AB$13)/2</f>
        <v>10.423437499999999</v>
      </c>
      <c r="M44" s="2">
        <f>J44/($Y$6+L44)</f>
        <v>94.109348686704834</v>
      </c>
      <c r="N44" s="1">
        <f>M44/$Y$10</f>
        <v>1.5772029733605162</v>
      </c>
      <c r="O44" s="1">
        <f>M44*$W$12</f>
        <v>8.2345680100866723</v>
      </c>
      <c r="P44" s="5">
        <v>3.8366536208954409</v>
      </c>
      <c r="Q44" s="5">
        <v>23.33100174868849</v>
      </c>
      <c r="AD44" s="1">
        <v>25</v>
      </c>
    </row>
    <row r="45" spans="1:30" x14ac:dyDescent="0.25">
      <c r="A45" s="1">
        <v>44</v>
      </c>
      <c r="E45" s="1">
        <v>20</v>
      </c>
      <c r="AD45" s="1">
        <v>35</v>
      </c>
    </row>
    <row r="46" spans="1:30" x14ac:dyDescent="0.25">
      <c r="A46" s="1">
        <v>45</v>
      </c>
      <c r="E46" s="1">
        <v>35</v>
      </c>
      <c r="N46" s="1">
        <f>SUM(N2:N45)</f>
        <v>27.784224130884915</v>
      </c>
      <c r="P46" s="5">
        <v>45.807555838637825</v>
      </c>
      <c r="AD46" s="1">
        <v>35</v>
      </c>
    </row>
    <row r="47" spans="1:30" x14ac:dyDescent="0.25">
      <c r="A47" s="1">
        <v>46</v>
      </c>
      <c r="E47" s="1">
        <v>25</v>
      </c>
      <c r="AD47" s="1">
        <v>35</v>
      </c>
    </row>
    <row r="48" spans="1:30" x14ac:dyDescent="0.25">
      <c r="A48" s="1">
        <v>47</v>
      </c>
      <c r="E48" s="1">
        <v>25</v>
      </c>
      <c r="AD48" s="1">
        <v>35</v>
      </c>
    </row>
    <row r="49" spans="1:30" x14ac:dyDescent="0.25">
      <c r="A49" s="1">
        <v>48</v>
      </c>
      <c r="E49" s="1">
        <v>25</v>
      </c>
      <c r="AD49" s="1">
        <v>35</v>
      </c>
    </row>
    <row r="50" spans="1:30" x14ac:dyDescent="0.25">
      <c r="A50" s="1">
        <v>49</v>
      </c>
      <c r="E50" s="1">
        <v>25</v>
      </c>
      <c r="AD50" s="1">
        <v>35</v>
      </c>
    </row>
    <row r="51" spans="1:30" x14ac:dyDescent="0.25">
      <c r="A51" s="1">
        <v>50</v>
      </c>
      <c r="E51" s="1">
        <v>25</v>
      </c>
      <c r="AD51" s="1">
        <v>35</v>
      </c>
    </row>
    <row r="52" spans="1:30" x14ac:dyDescent="0.25">
      <c r="A52" s="1">
        <v>51</v>
      </c>
      <c r="E52" s="1">
        <v>25</v>
      </c>
      <c r="AD52" s="1">
        <v>35</v>
      </c>
    </row>
    <row r="53" spans="1:30" x14ac:dyDescent="0.25">
      <c r="A53" s="1">
        <v>52</v>
      </c>
      <c r="E53" s="1">
        <v>25</v>
      </c>
      <c r="AD53" s="1">
        <v>35</v>
      </c>
    </row>
    <row r="54" spans="1:30" x14ac:dyDescent="0.25">
      <c r="A54" s="1">
        <v>53</v>
      </c>
      <c r="E54" s="1">
        <v>35</v>
      </c>
      <c r="AD54" s="1">
        <v>35</v>
      </c>
    </row>
    <row r="55" spans="1:30" x14ac:dyDescent="0.25">
      <c r="A55" s="1">
        <v>54</v>
      </c>
      <c r="E55" s="1">
        <v>35</v>
      </c>
      <c r="AD55" s="1">
        <v>60</v>
      </c>
    </row>
    <row r="56" spans="1:30" x14ac:dyDescent="0.25">
      <c r="A56" s="1">
        <v>55</v>
      </c>
      <c r="E56" s="1">
        <v>60</v>
      </c>
      <c r="AD56" s="1">
        <v>60</v>
      </c>
    </row>
    <row r="57" spans="1:30" x14ac:dyDescent="0.25">
      <c r="A57" s="1">
        <v>56</v>
      </c>
      <c r="E57" s="1">
        <v>35</v>
      </c>
      <c r="AD57" s="1">
        <v>60</v>
      </c>
    </row>
    <row r="58" spans="1:30" x14ac:dyDescent="0.25">
      <c r="A58" s="1">
        <v>57</v>
      </c>
      <c r="E58" s="1">
        <v>25</v>
      </c>
      <c r="AD58" s="1">
        <v>60</v>
      </c>
    </row>
    <row r="59" spans="1:30" x14ac:dyDescent="0.25">
      <c r="A59" s="1">
        <v>58</v>
      </c>
      <c r="E59" s="1">
        <v>35</v>
      </c>
      <c r="AD59" s="1">
        <v>60</v>
      </c>
    </row>
    <row r="60" spans="1:30" x14ac:dyDescent="0.25">
      <c r="A60" s="1">
        <v>59</v>
      </c>
      <c r="E60" s="1">
        <v>35</v>
      </c>
      <c r="AD60" s="1">
        <v>60</v>
      </c>
    </row>
    <row r="61" spans="1:30" x14ac:dyDescent="0.25">
      <c r="A61" s="1">
        <v>60</v>
      </c>
      <c r="E61" s="1">
        <v>35</v>
      </c>
      <c r="AD61" s="1">
        <v>60</v>
      </c>
    </row>
    <row r="62" spans="1:30" x14ac:dyDescent="0.25">
      <c r="A62" s="1">
        <v>61</v>
      </c>
      <c r="E62" s="1">
        <v>35</v>
      </c>
      <c r="AD62" s="1">
        <v>60</v>
      </c>
    </row>
    <row r="63" spans="1:30" x14ac:dyDescent="0.25">
      <c r="A63" s="1">
        <v>62</v>
      </c>
      <c r="E63" s="1">
        <v>60</v>
      </c>
      <c r="AD63" s="1">
        <v>60</v>
      </c>
    </row>
    <row r="64" spans="1:30" x14ac:dyDescent="0.25">
      <c r="A64" s="1">
        <v>63</v>
      </c>
      <c r="E64" s="1">
        <v>60</v>
      </c>
      <c r="AD64" s="1">
        <v>60</v>
      </c>
    </row>
    <row r="65" spans="1:30" x14ac:dyDescent="0.25">
      <c r="A65" s="1">
        <v>64</v>
      </c>
      <c r="E65" s="1">
        <v>35</v>
      </c>
      <c r="AD65" s="1">
        <v>60</v>
      </c>
    </row>
    <row r="66" spans="1:30" x14ac:dyDescent="0.25">
      <c r="A66" s="1">
        <v>65</v>
      </c>
      <c r="E66" s="1">
        <v>60</v>
      </c>
      <c r="AD66" s="1">
        <v>60</v>
      </c>
    </row>
    <row r="67" spans="1:30" x14ac:dyDescent="0.25">
      <c r="A67" s="1">
        <v>66</v>
      </c>
      <c r="E67" s="1">
        <v>35</v>
      </c>
      <c r="AD67" s="1">
        <v>60</v>
      </c>
    </row>
    <row r="68" spans="1:30" x14ac:dyDescent="0.25">
      <c r="A68" s="1">
        <v>67</v>
      </c>
      <c r="E68" s="1">
        <v>60</v>
      </c>
      <c r="AD68" s="1">
        <v>60</v>
      </c>
    </row>
    <row r="69" spans="1:30" x14ac:dyDescent="0.25">
      <c r="A69" s="1">
        <v>68</v>
      </c>
      <c r="E69" s="1">
        <v>35</v>
      </c>
      <c r="AD69" s="1">
        <v>60</v>
      </c>
    </row>
    <row r="70" spans="1:30" x14ac:dyDescent="0.25">
      <c r="A70" s="1">
        <v>69</v>
      </c>
      <c r="E70" s="1">
        <v>60</v>
      </c>
      <c r="AD70" s="1">
        <v>60</v>
      </c>
    </row>
    <row r="71" spans="1:30" x14ac:dyDescent="0.25">
      <c r="A71" s="1">
        <v>70</v>
      </c>
      <c r="E71" s="1">
        <v>60</v>
      </c>
      <c r="AD71" s="1">
        <v>60</v>
      </c>
    </row>
    <row r="72" spans="1:30" x14ac:dyDescent="0.25">
      <c r="A72" s="1">
        <v>71</v>
      </c>
      <c r="E72" s="1">
        <v>60</v>
      </c>
      <c r="AD72" s="1">
        <v>60</v>
      </c>
    </row>
    <row r="73" spans="1:30" x14ac:dyDescent="0.25">
      <c r="A73" s="1">
        <v>72</v>
      </c>
      <c r="E73" s="1">
        <v>35</v>
      </c>
      <c r="AD73" s="1">
        <v>60</v>
      </c>
    </row>
    <row r="74" spans="1:30" x14ac:dyDescent="0.25">
      <c r="A74" s="1">
        <v>73</v>
      </c>
      <c r="E74" s="1">
        <v>60</v>
      </c>
      <c r="AD74" s="1">
        <v>60</v>
      </c>
    </row>
    <row r="75" spans="1:30" x14ac:dyDescent="0.25">
      <c r="A75" s="1">
        <v>74</v>
      </c>
      <c r="E75" s="1">
        <v>35</v>
      </c>
      <c r="AD75" s="1">
        <v>60</v>
      </c>
    </row>
    <row r="76" spans="1:30" x14ac:dyDescent="0.25">
      <c r="A76" s="1">
        <v>75</v>
      </c>
      <c r="E76" s="1">
        <v>60</v>
      </c>
    </row>
    <row r="77" spans="1:30" x14ac:dyDescent="0.25">
      <c r="A77" s="1">
        <v>76</v>
      </c>
      <c r="E77" s="1">
        <v>60</v>
      </c>
    </row>
    <row r="78" spans="1:30" x14ac:dyDescent="0.25">
      <c r="A78" s="1">
        <v>77</v>
      </c>
      <c r="E78" s="1">
        <v>60</v>
      </c>
    </row>
    <row r="79" spans="1:30" x14ac:dyDescent="0.25">
      <c r="A79" s="1">
        <v>78</v>
      </c>
      <c r="E79" s="1">
        <v>60</v>
      </c>
    </row>
    <row r="80" spans="1:30" x14ac:dyDescent="0.25">
      <c r="A80" s="1">
        <v>79</v>
      </c>
      <c r="E80" s="1">
        <v>60</v>
      </c>
    </row>
    <row r="81" spans="1:5" x14ac:dyDescent="0.25">
      <c r="A81" s="1">
        <v>80</v>
      </c>
      <c r="E81" s="1">
        <v>60</v>
      </c>
    </row>
    <row r="82" spans="1:5" x14ac:dyDescent="0.25">
      <c r="A82" s="1">
        <v>81</v>
      </c>
      <c r="E82" s="1">
        <v>60</v>
      </c>
    </row>
    <row r="83" spans="1:5" x14ac:dyDescent="0.25">
      <c r="A83" s="1">
        <v>82</v>
      </c>
      <c r="E83" s="1">
        <v>60</v>
      </c>
    </row>
    <row r="84" spans="1:5" x14ac:dyDescent="0.25">
      <c r="A84" s="1">
        <v>83</v>
      </c>
      <c r="E84" s="1">
        <v>60</v>
      </c>
    </row>
    <row r="85" spans="1:5" x14ac:dyDescent="0.25">
      <c r="A85" s="1">
        <v>84</v>
      </c>
      <c r="E85" s="1">
        <v>40</v>
      </c>
    </row>
    <row r="86" spans="1:5" x14ac:dyDescent="0.25">
      <c r="A86" s="1">
        <v>85</v>
      </c>
      <c r="E86" s="1">
        <v>60</v>
      </c>
    </row>
    <row r="87" spans="1:5" x14ac:dyDescent="0.25">
      <c r="A87" s="1">
        <v>86</v>
      </c>
      <c r="E87" s="1">
        <v>60</v>
      </c>
    </row>
    <row r="88" spans="1:5" x14ac:dyDescent="0.25">
      <c r="A88" s="1">
        <v>87</v>
      </c>
      <c r="E88" s="1">
        <v>60</v>
      </c>
    </row>
    <row r="89" spans="1:5" x14ac:dyDescent="0.25">
      <c r="A89" s="1">
        <v>88</v>
      </c>
      <c r="E89" s="1">
        <v>60</v>
      </c>
    </row>
    <row r="90" spans="1:5" x14ac:dyDescent="0.25">
      <c r="A90" s="1">
        <v>89</v>
      </c>
      <c r="E90" s="1">
        <v>60</v>
      </c>
    </row>
    <row r="91" spans="1:5" x14ac:dyDescent="0.25">
      <c r="A91" s="1">
        <v>90</v>
      </c>
      <c r="E91" s="1">
        <v>60</v>
      </c>
    </row>
    <row r="92" spans="1:5" x14ac:dyDescent="0.25">
      <c r="A92" s="1">
        <v>91</v>
      </c>
      <c r="E92" s="1">
        <v>60</v>
      </c>
    </row>
    <row r="93" spans="1:5" x14ac:dyDescent="0.25">
      <c r="A93" s="1">
        <v>92</v>
      </c>
      <c r="E93" s="1">
        <v>60</v>
      </c>
    </row>
    <row r="94" spans="1:5" x14ac:dyDescent="0.25">
      <c r="A94" s="1">
        <v>93</v>
      </c>
    </row>
    <row r="95" spans="1:5" x14ac:dyDescent="0.25">
      <c r="A95" s="1">
        <v>94</v>
      </c>
    </row>
    <row r="96" spans="1:5" x14ac:dyDescent="0.25">
      <c r="A96" s="1">
        <v>95</v>
      </c>
    </row>
    <row r="97" spans="1:1" x14ac:dyDescent="0.25">
      <c r="A97" s="1">
        <v>96</v>
      </c>
    </row>
    <row r="98" spans="1:1" x14ac:dyDescent="0.25">
      <c r="A98" s="1">
        <v>97</v>
      </c>
    </row>
    <row r="99" spans="1:1" x14ac:dyDescent="0.25">
      <c r="A99" s="1">
        <v>98</v>
      </c>
    </row>
    <row r="100" spans="1:1" x14ac:dyDescent="0.25">
      <c r="A100" s="1">
        <v>99</v>
      </c>
    </row>
    <row r="101" spans="1:1" x14ac:dyDescent="0.25">
      <c r="A101" s="1">
        <v>100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2019-08-02T09:05:43Z</dcterms:created>
  <dcterms:modified xsi:type="dcterms:W3CDTF">2019-08-16T17:10:39Z</dcterms:modified>
</cp:coreProperties>
</file>