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41280" windowHeight="13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X6" i="1"/>
  <c r="X10" i="1"/>
  <c r="X9" i="1"/>
  <c r="X5" i="1"/>
  <c r="X3" i="1"/>
  <c r="X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G2" i="1"/>
  <c r="S12" i="1" l="1"/>
  <c r="T12" i="1"/>
  <c r="U12" i="1"/>
  <c r="R12" i="1"/>
  <c r="V12" i="1" l="1"/>
  <c r="S11" i="1"/>
  <c r="T11" i="1"/>
  <c r="U11" i="1"/>
  <c r="R11" i="1"/>
  <c r="S10" i="1"/>
  <c r="T10" i="1"/>
  <c r="U10" i="1"/>
  <c r="R10" i="1"/>
  <c r="G44" i="1"/>
  <c r="H44" i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I44" i="1" l="1"/>
  <c r="K3" i="1"/>
  <c r="K11" i="1"/>
  <c r="K19" i="1"/>
  <c r="K27" i="1"/>
  <c r="K35" i="1"/>
  <c r="K43" i="1"/>
  <c r="K4" i="1"/>
  <c r="K12" i="1"/>
  <c r="K20" i="1"/>
  <c r="K28" i="1"/>
  <c r="K36" i="1"/>
  <c r="K44" i="1"/>
  <c r="K5" i="1"/>
  <c r="K13" i="1"/>
  <c r="K21" i="1"/>
  <c r="K29" i="1"/>
  <c r="K37" i="1"/>
  <c r="K2" i="1"/>
  <c r="K30" i="1"/>
  <c r="K7" i="1"/>
  <c r="K15" i="1"/>
  <c r="K23" i="1"/>
  <c r="K39" i="1"/>
  <c r="K16" i="1"/>
  <c r="K32" i="1"/>
  <c r="K42" i="1"/>
  <c r="K6" i="1"/>
  <c r="K14" i="1"/>
  <c r="K22" i="1"/>
  <c r="K38" i="1"/>
  <c r="K31" i="1"/>
  <c r="K8" i="1"/>
  <c r="K24" i="1"/>
  <c r="K40" i="1"/>
  <c r="K9" i="1"/>
  <c r="K17" i="1"/>
  <c r="K25" i="1"/>
  <c r="K33" i="1"/>
  <c r="K41" i="1"/>
  <c r="K10" i="1"/>
  <c r="K18" i="1"/>
  <c r="K26" i="1"/>
  <c r="K34" i="1"/>
  <c r="V10" i="1"/>
  <c r="V11" i="1"/>
  <c r="I43" i="1"/>
  <c r="I19" i="1"/>
  <c r="I36" i="1"/>
  <c r="I27" i="1"/>
  <c r="I25" i="1"/>
  <c r="I21" i="1"/>
  <c r="I14" i="1"/>
  <c r="I3" i="1"/>
  <c r="I42" i="1"/>
  <c r="I9" i="1"/>
  <c r="I41" i="1"/>
  <c r="I35" i="1"/>
  <c r="I30" i="1"/>
  <c r="I24" i="1"/>
  <c r="I8" i="1"/>
  <c r="I40" i="1"/>
  <c r="I29" i="1"/>
  <c r="I23" i="1"/>
  <c r="I18" i="1"/>
  <c r="I13" i="1"/>
  <c r="I7" i="1"/>
  <c r="I2" i="1"/>
  <c r="I39" i="1"/>
  <c r="I34" i="1"/>
  <c r="I28" i="1"/>
  <c r="I12" i="1"/>
  <c r="I22" i="1"/>
  <c r="I17" i="1"/>
  <c r="I11" i="1"/>
  <c r="I6" i="1"/>
  <c r="I38" i="1"/>
  <c r="I33" i="1"/>
  <c r="I16" i="1"/>
  <c r="I32" i="1"/>
  <c r="I26" i="1"/>
  <c r="I15" i="1"/>
  <c r="I10" i="1"/>
  <c r="I5" i="1"/>
  <c r="I37" i="1"/>
  <c r="I31" i="1"/>
  <c r="I20" i="1"/>
  <c r="I4" i="1"/>
  <c r="L41" i="1" l="1"/>
  <c r="N41" i="1" s="1"/>
  <c r="J2" i="1"/>
  <c r="S20" i="1"/>
  <c r="U20" i="1"/>
  <c r="U19" i="1"/>
  <c r="T19" i="1"/>
  <c r="R18" i="1"/>
  <c r="S18" i="1"/>
  <c r="T18" i="1"/>
  <c r="U18" i="1"/>
  <c r="S19" i="1"/>
  <c r="R19" i="1"/>
  <c r="J25" i="1"/>
  <c r="J27" i="1"/>
  <c r="J36" i="1"/>
  <c r="J19" i="1"/>
  <c r="J42" i="1"/>
  <c r="J14" i="1"/>
  <c r="J21" i="1"/>
  <c r="J43" i="1"/>
  <c r="R20" i="1"/>
  <c r="T20" i="1"/>
  <c r="J3" i="1"/>
  <c r="J8" i="1"/>
  <c r="J33" i="1"/>
  <c r="J18" i="1"/>
  <c r="J30" i="1"/>
  <c r="J7" i="1"/>
  <c r="J16" i="1"/>
  <c r="J10" i="1"/>
  <c r="J38" i="1"/>
  <c r="J12" i="1"/>
  <c r="J23" i="1"/>
  <c r="J35" i="1"/>
  <c r="J44" i="1"/>
  <c r="J29" i="1"/>
  <c r="J41" i="1"/>
  <c r="J22" i="1"/>
  <c r="J37" i="1"/>
  <c r="J5" i="1"/>
  <c r="J26" i="1"/>
  <c r="J6" i="1"/>
  <c r="J34" i="1"/>
  <c r="J40" i="1"/>
  <c r="J9" i="1"/>
  <c r="J24" i="1"/>
  <c r="J15" i="1"/>
  <c r="J28" i="1"/>
  <c r="J4" i="1"/>
  <c r="J32" i="1"/>
  <c r="J11" i="1"/>
  <c r="J39" i="1"/>
  <c r="J31" i="1"/>
  <c r="J13" i="1"/>
  <c r="J20" i="1"/>
  <c r="J17" i="1"/>
  <c r="L8" i="1" l="1"/>
  <c r="N8" i="1" s="1"/>
  <c r="L3" i="1"/>
  <c r="N3" i="1" s="1"/>
  <c r="L2" i="1"/>
  <c r="N2" i="1" s="1"/>
  <c r="L5" i="1"/>
  <c r="N5" i="1" s="1"/>
  <c r="L18" i="1"/>
  <c r="N18" i="1" s="1"/>
  <c r="L9" i="1"/>
  <c r="N9" i="1" s="1"/>
  <c r="L28" i="1"/>
  <c r="N28" i="1" s="1"/>
  <c r="L13" i="1"/>
  <c r="N13" i="1" s="1"/>
  <c r="L7" i="1"/>
  <c r="N7" i="1" s="1"/>
  <c r="L32" i="1"/>
  <c r="N32" i="1" s="1"/>
  <c r="L34" i="1"/>
  <c r="N34" i="1" s="1"/>
  <c r="L23" i="1"/>
  <c r="N23" i="1" s="1"/>
  <c r="L40" i="1"/>
  <c r="N40" i="1" s="1"/>
  <c r="L26" i="1"/>
  <c r="N26" i="1" s="1"/>
  <c r="L30" i="1"/>
  <c r="N30" i="1" s="1"/>
  <c r="L4" i="1"/>
  <c r="N4" i="1" s="1"/>
  <c r="L38" i="1"/>
  <c r="N38" i="1" s="1"/>
  <c r="L11" i="1"/>
  <c r="N11" i="1" s="1"/>
  <c r="L27" i="1"/>
  <c r="N27" i="1" s="1"/>
  <c r="L37" i="1"/>
  <c r="N37" i="1" s="1"/>
  <c r="L19" i="1"/>
  <c r="N19" i="1" s="1"/>
  <c r="L21" i="1"/>
  <c r="N21" i="1" s="1"/>
  <c r="L29" i="1"/>
  <c r="N29" i="1" s="1"/>
  <c r="L20" i="1"/>
  <c r="N20" i="1" s="1"/>
  <c r="L14" i="1"/>
  <c r="N14" i="1" s="1"/>
  <c r="L22" i="1"/>
  <c r="N22" i="1" s="1"/>
  <c r="L17" i="1"/>
  <c r="N17" i="1" s="1"/>
  <c r="L16" i="1"/>
  <c r="N16" i="1" s="1"/>
  <c r="L15" i="1"/>
  <c r="N15" i="1" s="1"/>
  <c r="L35" i="1"/>
  <c r="N35" i="1" s="1"/>
  <c r="L24" i="1"/>
  <c r="N24" i="1" s="1"/>
  <c r="L43" i="1"/>
  <c r="N43" i="1" s="1"/>
  <c r="L10" i="1"/>
  <c r="N10" i="1" s="1"/>
  <c r="L39" i="1"/>
  <c r="N39" i="1" s="1"/>
  <c r="L6" i="1"/>
  <c r="N6" i="1" s="1"/>
  <c r="L33" i="1"/>
  <c r="N33" i="1" s="1"/>
  <c r="L12" i="1"/>
  <c r="N12" i="1" s="1"/>
  <c r="L42" i="1"/>
  <c r="N42" i="1" s="1"/>
  <c r="L44" i="1"/>
  <c r="N44" i="1" s="1"/>
  <c r="L31" i="1"/>
  <c r="N31" i="1" s="1"/>
  <c r="L25" i="1"/>
  <c r="N25" i="1" s="1"/>
  <c r="L36" i="1"/>
  <c r="N36" i="1" s="1"/>
  <c r="V18" i="1"/>
  <c r="V20" i="1"/>
  <c r="V19" i="1"/>
  <c r="M6" i="1" l="1"/>
  <c r="M42" i="1"/>
  <c r="M4" i="1"/>
  <c r="M17" i="1"/>
  <c r="M5" i="1"/>
  <c r="M16" i="1"/>
  <c r="M30" i="1"/>
  <c r="M37" i="1"/>
  <c r="M19" i="1"/>
  <c r="M33" i="1"/>
  <c r="M22" i="1"/>
  <c r="M12" i="1"/>
  <c r="M3" i="1"/>
  <c r="M38" i="1"/>
  <c r="M23" i="1"/>
  <c r="M9" i="1"/>
  <c r="M44" i="1"/>
  <c r="M41" i="1"/>
  <c r="M24" i="1"/>
  <c r="M14" i="1"/>
  <c r="M20" i="1"/>
  <c r="M43" i="1"/>
  <c r="M36" i="1"/>
  <c r="M28" i="1"/>
  <c r="M10" i="1"/>
  <c r="M32" i="1"/>
  <c r="M29" i="1"/>
  <c r="M18" i="1"/>
  <c r="M15" i="1"/>
  <c r="M8" i="1"/>
  <c r="M21" i="1"/>
  <c r="M13" i="1"/>
  <c r="M11" i="1"/>
  <c r="M34" i="1"/>
  <c r="M39" i="1"/>
  <c r="M7" i="1"/>
  <c r="M2" i="1"/>
  <c r="M27" i="1"/>
  <c r="M26" i="1"/>
  <c r="M40" i="1"/>
  <c r="M25" i="1"/>
  <c r="M35" i="1"/>
  <c r="M31" i="1"/>
  <c r="M46" i="1" l="1"/>
</calcChain>
</file>

<file path=xl/sharedStrings.xml><?xml version="1.0" encoding="utf-8"?>
<sst xmlns="http://schemas.openxmlformats.org/spreadsheetml/2006/main" count="95" uniqueCount="91">
  <si>
    <t>زمان هر مسابقه</t>
  </si>
  <si>
    <t>زمان انتظار</t>
  </si>
  <si>
    <t>زمان طلایی</t>
  </si>
  <si>
    <t>تعداد کل مسابقات در زمان طلایی</t>
  </si>
  <si>
    <t>زمان پرت در منوها</t>
  </si>
  <si>
    <t>نفر اول</t>
  </si>
  <si>
    <t>نفر دوم</t>
  </si>
  <si>
    <t>نفر سوم</t>
  </si>
  <si>
    <t>نفر چهارم</t>
  </si>
  <si>
    <t>الماس</t>
  </si>
  <si>
    <t>سکه</t>
  </si>
  <si>
    <t>احتمال دریافت الماس</t>
  </si>
  <si>
    <t>احتمال دریافت کارت ماشین</t>
  </si>
  <si>
    <t>احتمال جایگاه در هر مسابقه</t>
  </si>
  <si>
    <t>الماس دریافتی در زمان طلایی</t>
  </si>
  <si>
    <t>سکه دریافتی در زمان طلایی</t>
  </si>
  <si>
    <t>جمع</t>
  </si>
  <si>
    <t>ماشین</t>
  </si>
  <si>
    <t>قیمت ماشین</t>
  </si>
  <si>
    <t>ضریب مبنا بازار سیاه</t>
  </si>
  <si>
    <t>ضریب افزایش بازار سیاه</t>
  </si>
  <si>
    <t>الماس به سکه</t>
  </si>
  <si>
    <t>قیمت کارت اول (الماس)</t>
  </si>
  <si>
    <t>قیمت کارت دوم (الماس)</t>
  </si>
  <si>
    <t>تعداد کارت</t>
  </si>
  <si>
    <t>Paykan 1600</t>
  </si>
  <si>
    <t>Nissan Patrol 160</t>
  </si>
  <si>
    <t>Paykan 1600 V2</t>
  </si>
  <si>
    <t>Saipa 131</t>
  </si>
  <si>
    <t>Peugeot 405 GLX</t>
  </si>
  <si>
    <t>Samand LX</t>
  </si>
  <si>
    <t>Peugeot Pars</t>
  </si>
  <si>
    <t>Samand Soren</t>
  </si>
  <si>
    <t>Dena</t>
  </si>
  <si>
    <t>Peugeot 206</t>
  </si>
  <si>
    <t>Renault L90</t>
  </si>
  <si>
    <t>BUICK REGAL GNX</t>
  </si>
  <si>
    <t>Citroen Xantia</t>
  </si>
  <si>
    <t>FIAT 500 1.4 T-JET ABARTH</t>
  </si>
  <si>
    <t>Nissan Maxima A33</t>
  </si>
  <si>
    <t>Hummer H1 Alpha Wagon</t>
  </si>
  <si>
    <t>Renault Clio 3.0 V6</t>
  </si>
  <si>
    <t>BMW M3 E30</t>
  </si>
  <si>
    <t>Volkswagen Golf IV</t>
  </si>
  <si>
    <t>Mini Cooper S JCW</t>
  </si>
  <si>
    <t>Toyota GT86</t>
  </si>
  <si>
    <t>Porsche Panamera</t>
  </si>
  <si>
    <t>BMW M6 E24</t>
  </si>
  <si>
    <t>BMW X5</t>
  </si>
  <si>
    <t>BMW Z4 SDRIVE 35I 2D</t>
  </si>
  <si>
    <t>NISSAN SKYLINE R34 GTR</t>
  </si>
  <si>
    <t>Mercedes-Benz C240</t>
  </si>
  <si>
    <t>BMW M3 E46</t>
  </si>
  <si>
    <t>CORVETTE STINGRAY 1966</t>
  </si>
  <si>
    <t>MITSUBISHI LANCER EVO X</t>
  </si>
  <si>
    <t>NISSAN 370Z NISMO 2009</t>
  </si>
  <si>
    <t>SUBARU IMPREZA WRX STI</t>
  </si>
  <si>
    <t>CHEVROLET CAMARO SS V8</t>
  </si>
  <si>
    <t>BMW M3 E92 FROZEN EDITION</t>
  </si>
  <si>
    <t>MASERATI GRANTURISMO S</t>
  </si>
  <si>
    <t>BMW M3 E92 GTS 2010</t>
  </si>
  <si>
    <t>NISSAN R35 GTR</t>
  </si>
  <si>
    <t>PORSCHE 911 GT3 RS 997</t>
  </si>
  <si>
    <t>MERCEDES SLS AMG</t>
  </si>
  <si>
    <t>AUDI R8 FSI QUATTRO V10</t>
  </si>
  <si>
    <t>FERRARI 458</t>
  </si>
  <si>
    <t>Ford Mustang Shelby GT500</t>
  </si>
  <si>
    <t>LAMBORGHINI GALLARDO</t>
  </si>
  <si>
    <t>هزینه باز شدن با کارت (الماس)</t>
  </si>
  <si>
    <t>هزینه باز شدن با کارت (سکه)</t>
  </si>
  <si>
    <t>زمان مسابقه تا مسابقه بعد</t>
  </si>
  <si>
    <t>مدت زمان بازی در روز (ساعت)</t>
  </si>
  <si>
    <t>مدت زمان بازی در روز (ثانیه)</t>
  </si>
  <si>
    <t>زمان برای پر شدن سوخت</t>
  </si>
  <si>
    <t>تعداد مسابقه در روز</t>
  </si>
  <si>
    <t>تعداد سوخت</t>
  </si>
  <si>
    <t>ورودی</t>
  </si>
  <si>
    <t>محاسبه</t>
  </si>
  <si>
    <t>مسابقه برای باز کردن</t>
  </si>
  <si>
    <t>تعداد روز برای باز کردن</t>
  </si>
  <si>
    <t>کارت دریافتی در زمان طلایی</t>
  </si>
  <si>
    <t>الماس دریافتی میانگین در هر مسابقه</t>
  </si>
  <si>
    <t>کارت دریافتی میانگین در هر مسابقه</t>
  </si>
  <si>
    <t>سکه دریافتی میانگین در هر مسابقه</t>
  </si>
  <si>
    <t>معدل الماس دریافتی در هر مسابقه</t>
  </si>
  <si>
    <t>سکه به الماس در هر مسابقه</t>
  </si>
  <si>
    <t>معادل الماس کارت در هر مسابقه</t>
  </si>
  <si>
    <t>کارت دریافتی در این تعداد مسابقه</t>
  </si>
  <si>
    <t>پرش قیمت</t>
  </si>
  <si>
    <t>#</t>
  </si>
  <si>
    <t>تعداد کارت nfs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</si>
</sst>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1" xfId="2"/>
    <xf numFmtId="0" fontId="2" fillId="3" borderId="1" xfId="2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tabSelected="1" topLeftCell="A4" workbookViewId="0">
      <selection activeCell="D44" sqref="D44"/>
    </sheetView>
  </sheetViews>
  <sheetFormatPr defaultRowHeight="15" x14ac:dyDescent="0.25"/>
  <cols>
    <col min="1" max="1" width="4" style="1" bestFit="1" customWidth="1"/>
    <col min="2" max="2" width="27" style="1" bestFit="1" customWidth="1"/>
    <col min="3" max="3" width="8.7109375" style="1" bestFit="1" customWidth="1"/>
    <col min="4" max="4" width="9.28515625" style="1" bestFit="1" customWidth="1"/>
    <col min="5" max="5" width="8.7109375" style="1" bestFit="1" customWidth="1"/>
    <col min="6" max="6" width="9.140625" style="4"/>
    <col min="7" max="7" width="18.28515625" style="1" bestFit="1" customWidth="1"/>
    <col min="8" max="8" width="18.42578125" style="1" bestFit="1" customWidth="1"/>
    <col min="9" max="9" width="23" style="1" bestFit="1" customWidth="1"/>
    <col min="10" max="10" width="22" style="1" bestFit="1" customWidth="1"/>
    <col min="11" max="11" width="24.5703125" style="1" bestFit="1" customWidth="1"/>
    <col min="12" max="12" width="16.28515625" style="1" bestFit="1" customWidth="1"/>
    <col min="13" max="13" width="16.140625" style="1" bestFit="1" customWidth="1"/>
    <col min="14" max="14" width="22.7109375" style="1" bestFit="1" customWidth="1"/>
    <col min="15" max="15" width="17.7109375" style="5" bestFit="1" customWidth="1"/>
    <col min="16" max="16" width="25" style="5" bestFit="1" customWidth="1"/>
    <col min="17" max="17" width="27" bestFit="1" customWidth="1"/>
    <col min="18" max="18" width="7.28515625" style="1" bestFit="1" customWidth="1"/>
    <col min="19" max="19" width="6.42578125" style="1" bestFit="1" customWidth="1"/>
    <col min="20" max="20" width="5.85546875" bestFit="1" customWidth="1"/>
    <col min="21" max="21" width="5.7109375" bestFit="1" customWidth="1"/>
    <col min="24" max="24" width="12" style="1" bestFit="1" customWidth="1"/>
    <col min="25" max="25" width="25.7109375" bestFit="1" customWidth="1"/>
    <col min="27" max="27" width="5" bestFit="1" customWidth="1"/>
    <col min="28" max="28" width="23.42578125" style="1" bestFit="1" customWidth="1"/>
    <col min="32" max="32" width="11.85546875" style="1" bestFit="1" customWidth="1"/>
    <col min="33" max="33" width="11.85546875" bestFit="1" customWidth="1"/>
  </cols>
  <sheetData>
    <row r="1" spans="1:33" x14ac:dyDescent="0.25">
      <c r="A1" s="1" t="s">
        <v>89</v>
      </c>
      <c r="B1" s="1" t="s">
        <v>17</v>
      </c>
      <c r="C1" s="1" t="s">
        <v>88</v>
      </c>
      <c r="D1" s="3" t="s">
        <v>18</v>
      </c>
      <c r="E1" s="1" t="s">
        <v>24</v>
      </c>
      <c r="F1" s="4" t="s">
        <v>24</v>
      </c>
      <c r="G1" s="1" t="s">
        <v>22</v>
      </c>
      <c r="H1" s="1" t="s">
        <v>23</v>
      </c>
      <c r="I1" s="1" t="s">
        <v>68</v>
      </c>
      <c r="J1" s="1" t="s">
        <v>69</v>
      </c>
      <c r="K1" s="1" t="s">
        <v>86</v>
      </c>
      <c r="L1" s="1" t="s">
        <v>78</v>
      </c>
      <c r="M1" s="1" t="s">
        <v>79</v>
      </c>
      <c r="N1" s="1" t="s">
        <v>87</v>
      </c>
      <c r="O1" s="5" t="s">
        <v>79</v>
      </c>
      <c r="P1" s="5" t="s">
        <v>87</v>
      </c>
      <c r="R1" s="1" t="s">
        <v>8</v>
      </c>
      <c r="S1" s="1" t="s">
        <v>7</v>
      </c>
      <c r="T1" s="1" t="s">
        <v>6</v>
      </c>
      <c r="U1" s="1" t="s">
        <v>5</v>
      </c>
      <c r="V1" s="1" t="s">
        <v>16</v>
      </c>
      <c r="Y1" s="1" t="s">
        <v>77</v>
      </c>
      <c r="AB1" s="1" t="s">
        <v>76</v>
      </c>
      <c r="AF1" s="1" t="s">
        <v>90</v>
      </c>
      <c r="AG1" s="1" t="s">
        <v>90</v>
      </c>
    </row>
    <row r="2" spans="1:33" x14ac:dyDescent="0.25">
      <c r="A2" s="1">
        <v>1</v>
      </c>
      <c r="B2" s="1" t="s">
        <v>25</v>
      </c>
      <c r="D2" s="3">
        <v>100</v>
      </c>
      <c r="E2" s="1">
        <v>3</v>
      </c>
      <c r="F2" s="4">
        <v>5</v>
      </c>
      <c r="G2" s="1">
        <f>D2*$AA$12</f>
        <v>10</v>
      </c>
      <c r="H2" s="1">
        <f>D2*($AA$12+$AA$13)</f>
        <v>15.000000000000002</v>
      </c>
      <c r="I2" s="1">
        <f>E2*(G2+H2)/2</f>
        <v>37.5</v>
      </c>
      <c r="J2" s="1">
        <f t="shared" ref="J2:J44" si="0">I2*$AA$15</f>
        <v>6562.5</v>
      </c>
      <c r="K2" s="1">
        <f>D2*$V$12*(2*$AA$12+$AA$13)/2</f>
        <v>0.78125</v>
      </c>
      <c r="L2" s="2">
        <f t="shared" ref="L2:L44" si="1">I2/($X$6+K2)</f>
        <v>2.3924807747080603</v>
      </c>
      <c r="M2" s="1">
        <f t="shared" ref="M2:M44" si="2">L2/$X$10</f>
        <v>3.8947361448735861E-2</v>
      </c>
      <c r="N2" s="1">
        <f t="shared" ref="N2:N44" si="3">L2*$V$12</f>
        <v>0.14953004841925377</v>
      </c>
      <c r="O2" s="5">
        <v>2.1014880807490713E-2</v>
      </c>
      <c r="P2" s="5">
        <v>0.12779319409960568</v>
      </c>
      <c r="Q2" t="s">
        <v>9</v>
      </c>
      <c r="R2" s="1">
        <v>1</v>
      </c>
      <c r="S2" s="1">
        <v>2</v>
      </c>
      <c r="T2" s="1">
        <v>3</v>
      </c>
      <c r="U2" s="1">
        <v>5</v>
      </c>
      <c r="V2" s="1"/>
      <c r="X2" s="1">
        <f>SUM(AA2:AA4)</f>
        <v>137</v>
      </c>
      <c r="Y2" s="1" t="s">
        <v>70</v>
      </c>
      <c r="AA2" s="1">
        <v>75</v>
      </c>
      <c r="AB2" s="1" t="s">
        <v>0</v>
      </c>
      <c r="AF2" s="1">
        <v>3</v>
      </c>
      <c r="AG2" s="1">
        <v>3</v>
      </c>
    </row>
    <row r="3" spans="1:33" x14ac:dyDescent="0.25">
      <c r="A3" s="1">
        <v>2</v>
      </c>
      <c r="B3" s="1" t="s">
        <v>26</v>
      </c>
      <c r="C3" s="1">
        <v>2</v>
      </c>
      <c r="D3" s="3">
        <f>D2+C3</f>
        <v>102</v>
      </c>
      <c r="E3" s="1">
        <v>3</v>
      </c>
      <c r="F3" s="4">
        <v>5</v>
      </c>
      <c r="G3" s="1">
        <f>D3*$AA$12</f>
        <v>10.200000000000001</v>
      </c>
      <c r="H3" s="1">
        <f>D3*($AA$12+$AA$13)</f>
        <v>15.300000000000002</v>
      </c>
      <c r="I3" s="1">
        <f>E3*(G3+H3)/2</f>
        <v>38.250000000000007</v>
      </c>
      <c r="J3" s="1">
        <f t="shared" si="0"/>
        <v>6693.7500000000009</v>
      </c>
      <c r="K3" s="1">
        <f>D3*$V$12*(2*$AA$12+$AA$13)/2</f>
        <v>0.796875</v>
      </c>
      <c r="L3" s="2">
        <f t="shared" si="1"/>
        <v>2.4379001280409738</v>
      </c>
      <c r="M3" s="1">
        <f t="shared" si="2"/>
        <v>3.9686746270434455E-2</v>
      </c>
      <c r="N3" s="1">
        <f t="shared" si="3"/>
        <v>0.15236875800256086</v>
      </c>
      <c r="O3" s="5">
        <v>2.1424226942072359E-2</v>
      </c>
      <c r="P3" s="5">
        <v>0.13028246113422379</v>
      </c>
      <c r="Q3" t="s">
        <v>10</v>
      </c>
      <c r="R3" s="1">
        <v>1000</v>
      </c>
      <c r="S3" s="1">
        <v>1500</v>
      </c>
      <c r="T3" s="1">
        <v>2000</v>
      </c>
      <c r="U3" s="1">
        <v>4000</v>
      </c>
      <c r="V3" s="1"/>
      <c r="X3" s="1">
        <f>AA18/X2</f>
        <v>6.5693430656934311</v>
      </c>
      <c r="Y3" s="1" t="s">
        <v>3</v>
      </c>
      <c r="AA3" s="1">
        <v>45</v>
      </c>
      <c r="AB3" s="1" t="s">
        <v>1</v>
      </c>
      <c r="AF3" s="1">
        <v>3</v>
      </c>
      <c r="AG3" s="1">
        <v>3</v>
      </c>
    </row>
    <row r="4" spans="1:33" x14ac:dyDescent="0.25">
      <c r="A4" s="1">
        <v>3</v>
      </c>
      <c r="B4" s="1" t="s">
        <v>27</v>
      </c>
      <c r="C4" s="1">
        <v>4</v>
      </c>
      <c r="D4" s="3">
        <f t="shared" ref="D4:D44" si="4">D3+C4</f>
        <v>106</v>
      </c>
      <c r="E4" s="1">
        <v>3</v>
      </c>
      <c r="F4" s="4">
        <v>10</v>
      </c>
      <c r="G4" s="1">
        <f>D4*$AA$12</f>
        <v>10.600000000000001</v>
      </c>
      <c r="H4" s="1">
        <f>D4*($AA$12+$AA$13)</f>
        <v>15.900000000000002</v>
      </c>
      <c r="I4" s="1">
        <f>E4*(G4+H4)/2</f>
        <v>39.750000000000007</v>
      </c>
      <c r="J4" s="1">
        <f t="shared" si="0"/>
        <v>6956.2500000000009</v>
      </c>
      <c r="K4" s="1">
        <f>D4*$V$12*(2*$AA$12+$AA$13)/2</f>
        <v>0.828125</v>
      </c>
      <c r="L4" s="2">
        <f t="shared" si="1"/>
        <v>2.5284679823938667</v>
      </c>
      <c r="M4" s="1">
        <f t="shared" si="2"/>
        <v>4.1161106690132711E-2</v>
      </c>
      <c r="N4" s="1">
        <f t="shared" si="3"/>
        <v>0.15802924889961667</v>
      </c>
      <c r="O4" s="5">
        <v>4.4483331307975875E-2</v>
      </c>
      <c r="P4" s="5">
        <v>0.2705067444403938</v>
      </c>
      <c r="Q4" t="s">
        <v>11</v>
      </c>
      <c r="R4" s="1">
        <v>1</v>
      </c>
      <c r="S4" s="1">
        <v>1</v>
      </c>
      <c r="T4" s="1">
        <v>1</v>
      </c>
      <c r="U4" s="1">
        <v>1</v>
      </c>
      <c r="V4" s="1"/>
      <c r="AA4" s="1">
        <v>17</v>
      </c>
      <c r="AB4" s="1" t="s">
        <v>4</v>
      </c>
      <c r="AF4" s="1">
        <v>3</v>
      </c>
      <c r="AG4" s="1">
        <v>20</v>
      </c>
    </row>
    <row r="5" spans="1:33" x14ac:dyDescent="0.25">
      <c r="A5" s="1">
        <v>4</v>
      </c>
      <c r="B5" s="1" t="s">
        <v>28</v>
      </c>
      <c r="C5" s="1">
        <v>6</v>
      </c>
      <c r="D5" s="3">
        <f t="shared" si="4"/>
        <v>112</v>
      </c>
      <c r="E5" s="1">
        <v>3</v>
      </c>
      <c r="F5" s="4">
        <v>10</v>
      </c>
      <c r="G5" s="1">
        <f>D5*$AA$12</f>
        <v>11.200000000000001</v>
      </c>
      <c r="H5" s="1">
        <f>D5*($AA$12+$AA$13)</f>
        <v>16.800000000000004</v>
      </c>
      <c r="I5" s="1">
        <f>E5*(G5+H5)/2</f>
        <v>42.000000000000014</v>
      </c>
      <c r="J5" s="1">
        <f t="shared" si="0"/>
        <v>7350.0000000000027</v>
      </c>
      <c r="K5" s="1">
        <f>D5*$V$12*(2*$AA$12+$AA$13)/2</f>
        <v>0.875</v>
      </c>
      <c r="L5" s="2">
        <f t="shared" si="1"/>
        <v>2.6636466591166488</v>
      </c>
      <c r="M5" s="1">
        <f t="shared" si="2"/>
        <v>4.3361689799573354E-2</v>
      </c>
      <c r="N5" s="1">
        <f t="shared" si="3"/>
        <v>0.16647791619479055</v>
      </c>
      <c r="O5" s="5">
        <v>4.692939882223518E-2</v>
      </c>
      <c r="P5" s="5">
        <v>0.28538147932440311</v>
      </c>
      <c r="Q5" t="s">
        <v>12</v>
      </c>
      <c r="R5" s="1">
        <v>0</v>
      </c>
      <c r="S5" s="1">
        <v>0</v>
      </c>
      <c r="T5" s="1">
        <v>0</v>
      </c>
      <c r="U5" s="1">
        <v>0.25</v>
      </c>
      <c r="V5" s="1"/>
      <c r="X5" s="1">
        <f>V11/AA15</f>
        <v>12.142857142857142</v>
      </c>
      <c r="Y5" s="1" t="s">
        <v>85</v>
      </c>
      <c r="AA5" s="1"/>
      <c r="AF5" s="1">
        <v>3</v>
      </c>
      <c r="AG5" s="1">
        <v>3</v>
      </c>
    </row>
    <row r="6" spans="1:33" x14ac:dyDescent="0.25">
      <c r="A6" s="1">
        <v>5</v>
      </c>
      <c r="B6" s="1" t="s">
        <v>29</v>
      </c>
      <c r="C6" s="1">
        <v>8</v>
      </c>
      <c r="D6" s="3">
        <f t="shared" si="4"/>
        <v>120</v>
      </c>
      <c r="E6" s="1">
        <v>3</v>
      </c>
      <c r="F6" s="4">
        <v>10</v>
      </c>
      <c r="G6" s="1">
        <f>D6*$AA$12</f>
        <v>12</v>
      </c>
      <c r="H6" s="1">
        <f>D6*($AA$12+$AA$13)</f>
        <v>18.000000000000004</v>
      </c>
      <c r="I6" s="1">
        <f>E6*(G6+H6)/2</f>
        <v>45.000000000000007</v>
      </c>
      <c r="J6" s="1">
        <f t="shared" si="0"/>
        <v>7875.0000000000009</v>
      </c>
      <c r="K6" s="1">
        <f>D6*$V$12*(2*$AA$12+$AA$13)/2</f>
        <v>0.9375</v>
      </c>
      <c r="L6" s="2">
        <f t="shared" si="1"/>
        <v>2.84263959390863</v>
      </c>
      <c r="M6" s="1">
        <f t="shared" si="2"/>
        <v>4.6275528272931181E-2</v>
      </c>
      <c r="N6" s="1">
        <f t="shared" si="3"/>
        <v>0.17766497461928937</v>
      </c>
      <c r="O6" s="5">
        <v>5.0179211469534066E-2</v>
      </c>
      <c r="P6" s="5">
        <v>0.30514385353095036</v>
      </c>
      <c r="T6" s="1"/>
      <c r="U6" s="1"/>
      <c r="V6" s="1"/>
      <c r="X6" s="1">
        <f>V10+X5</f>
        <v>14.892857142857142</v>
      </c>
      <c r="Y6" s="1" t="s">
        <v>84</v>
      </c>
      <c r="AA6" s="1">
        <v>420</v>
      </c>
      <c r="AB6" s="1" t="s">
        <v>73</v>
      </c>
      <c r="AF6" s="1">
        <v>3</v>
      </c>
      <c r="AG6" s="1">
        <v>3</v>
      </c>
    </row>
    <row r="7" spans="1:33" x14ac:dyDescent="0.25">
      <c r="A7" s="1">
        <v>6</v>
      </c>
      <c r="B7" s="1" t="s">
        <v>30</v>
      </c>
      <c r="C7" s="1">
        <v>10</v>
      </c>
      <c r="D7" s="3">
        <f t="shared" si="4"/>
        <v>130</v>
      </c>
      <c r="E7" s="1">
        <v>3</v>
      </c>
      <c r="F7" s="4">
        <v>10</v>
      </c>
      <c r="G7" s="1">
        <f>D7*$AA$12</f>
        <v>13</v>
      </c>
      <c r="H7" s="1">
        <f>D7*($AA$12+$AA$13)</f>
        <v>19.500000000000004</v>
      </c>
      <c r="I7" s="1">
        <f>E7*(G7+H7)/2</f>
        <v>48.75</v>
      </c>
      <c r="J7" s="1">
        <f t="shared" si="0"/>
        <v>8531.25</v>
      </c>
      <c r="K7" s="1">
        <f>D7*$V$12*(2*$AA$12+$AA$13)/2</f>
        <v>1.015625</v>
      </c>
      <c r="L7" s="2">
        <f t="shared" si="1"/>
        <v>3.0644029746036203</v>
      </c>
      <c r="M7" s="1">
        <f t="shared" si="2"/>
        <v>4.9885629819128703E-2</v>
      </c>
      <c r="N7" s="1">
        <f t="shared" si="3"/>
        <v>0.19152518591272627</v>
      </c>
      <c r="O7" s="5">
        <v>5.4222930808190614E-2</v>
      </c>
      <c r="P7" s="5">
        <v>0.32973403869845641</v>
      </c>
      <c r="Q7" t="s">
        <v>13</v>
      </c>
      <c r="R7" s="1">
        <v>0.25</v>
      </c>
      <c r="S7" s="1">
        <v>0.25</v>
      </c>
      <c r="T7" s="1">
        <v>0.25</v>
      </c>
      <c r="U7" s="1">
        <v>0.25</v>
      </c>
      <c r="V7" s="1"/>
      <c r="AA7" s="1">
        <v>10</v>
      </c>
      <c r="AB7" s="1" t="s">
        <v>75</v>
      </c>
      <c r="AF7" s="1">
        <v>3</v>
      </c>
      <c r="AG7" s="1">
        <v>3</v>
      </c>
    </row>
    <row r="8" spans="1:33" x14ac:dyDescent="0.25">
      <c r="A8" s="1">
        <v>7</v>
      </c>
      <c r="B8" s="1" t="s">
        <v>31</v>
      </c>
      <c r="C8" s="1">
        <v>12</v>
      </c>
      <c r="D8" s="3">
        <f t="shared" si="4"/>
        <v>142</v>
      </c>
      <c r="E8" s="1">
        <v>4</v>
      </c>
      <c r="F8" s="4">
        <v>15</v>
      </c>
      <c r="G8" s="1">
        <f>D8*$AA$12</f>
        <v>14.200000000000001</v>
      </c>
      <c r="H8" s="1">
        <f>D8*($AA$12+$AA$13)</f>
        <v>21.300000000000004</v>
      </c>
      <c r="I8" s="1">
        <f>E8*(G8+H8)/2</f>
        <v>71.000000000000014</v>
      </c>
      <c r="J8" s="1">
        <f t="shared" si="0"/>
        <v>12425.000000000002</v>
      </c>
      <c r="K8" s="1">
        <f>D8*$V$12*(2*$AA$12+$AA$13)/2</f>
        <v>1.109375</v>
      </c>
      <c r="L8" s="2">
        <f t="shared" si="1"/>
        <v>4.4368810154833325</v>
      </c>
      <c r="M8" s="1">
        <f t="shared" si="2"/>
        <v>7.222829560089146E-2</v>
      </c>
      <c r="N8" s="1">
        <f t="shared" si="3"/>
        <v>0.27730506346770828</v>
      </c>
      <c r="O8" s="5">
        <v>8.8572598319003965E-2</v>
      </c>
      <c r="P8" s="5">
        <v>0.53861715193988891</v>
      </c>
      <c r="T8" s="1"/>
      <c r="U8" s="1"/>
      <c r="V8" s="1"/>
      <c r="AA8" s="1"/>
      <c r="AF8" s="1">
        <v>3</v>
      </c>
      <c r="AG8" s="1">
        <v>3</v>
      </c>
    </row>
    <row r="9" spans="1:33" x14ac:dyDescent="0.25">
      <c r="A9" s="1">
        <v>8</v>
      </c>
      <c r="B9" s="1" t="s">
        <v>32</v>
      </c>
      <c r="C9" s="1">
        <v>14</v>
      </c>
      <c r="D9" s="3">
        <f t="shared" si="4"/>
        <v>156</v>
      </c>
      <c r="E9" s="1">
        <v>4</v>
      </c>
      <c r="F9" s="4">
        <v>15</v>
      </c>
      <c r="G9" s="1">
        <f>D9*$AA$12</f>
        <v>15.600000000000001</v>
      </c>
      <c r="H9" s="1">
        <f>D9*($AA$12+$AA$13)</f>
        <v>23.400000000000002</v>
      </c>
      <c r="I9" s="1">
        <f>E9*(G9+H9)/2</f>
        <v>78</v>
      </c>
      <c r="J9" s="1">
        <f t="shared" si="0"/>
        <v>13650</v>
      </c>
      <c r="K9" s="1">
        <f>D9*$V$12*(2*$AA$12+$AA$13)/2</f>
        <v>1.21875</v>
      </c>
      <c r="L9" s="2">
        <f t="shared" si="1"/>
        <v>4.8412302576891104</v>
      </c>
      <c r="M9" s="1">
        <f t="shared" si="2"/>
        <v>7.8810725125171566E-2</v>
      </c>
      <c r="N9" s="1">
        <f t="shared" si="3"/>
        <v>0.3025768911055694</v>
      </c>
      <c r="O9" s="5">
        <v>9.6961843052555813E-2</v>
      </c>
      <c r="P9" s="5">
        <v>0.58963282937365014</v>
      </c>
      <c r="X9" s="1">
        <f>AA9*3600</f>
        <v>21600</v>
      </c>
      <c r="Y9" s="1" t="s">
        <v>72</v>
      </c>
      <c r="AA9" s="1">
        <v>6</v>
      </c>
      <c r="AB9" s="1" t="s">
        <v>71</v>
      </c>
      <c r="AF9" s="1">
        <v>3</v>
      </c>
      <c r="AG9" s="1">
        <v>3</v>
      </c>
    </row>
    <row r="10" spans="1:33" x14ac:dyDescent="0.25">
      <c r="A10" s="1">
        <v>9</v>
      </c>
      <c r="B10" s="1" t="s">
        <v>33</v>
      </c>
      <c r="C10" s="1">
        <v>16</v>
      </c>
      <c r="D10" s="3">
        <f t="shared" si="4"/>
        <v>172</v>
      </c>
      <c r="E10" s="1">
        <v>4</v>
      </c>
      <c r="F10" s="4">
        <v>15</v>
      </c>
      <c r="G10" s="1">
        <f>D10*$AA$12</f>
        <v>17.2</v>
      </c>
      <c r="H10" s="1">
        <f>D10*($AA$12+$AA$13)</f>
        <v>25.800000000000004</v>
      </c>
      <c r="I10" s="1">
        <f>E10*(G10+H10)/2</f>
        <v>86</v>
      </c>
      <c r="J10" s="1">
        <f t="shared" si="0"/>
        <v>15050</v>
      </c>
      <c r="K10" s="1">
        <f>D10*$V$12*(2*$AA$12+$AA$13)/2</f>
        <v>1.34375</v>
      </c>
      <c r="L10" s="2">
        <f t="shared" si="1"/>
        <v>5.2966730822106136</v>
      </c>
      <c r="M10" s="1">
        <f t="shared" si="2"/>
        <v>8.6224910640637892E-2</v>
      </c>
      <c r="N10" s="1">
        <f t="shared" si="3"/>
        <v>0.33104206763816335</v>
      </c>
      <c r="O10" s="5">
        <v>0.10647736507481238</v>
      </c>
      <c r="P10" s="5">
        <v>0.64749749031980497</v>
      </c>
      <c r="Q10" t="s">
        <v>81</v>
      </c>
      <c r="R10" s="1">
        <f>R2*R7</f>
        <v>0.25</v>
      </c>
      <c r="S10" s="1">
        <f>S2*S7</f>
        <v>0.5</v>
      </c>
      <c r="T10" s="1">
        <f>T2*T7</f>
        <v>0.75</v>
      </c>
      <c r="U10" s="1">
        <f>U2*U7</f>
        <v>1.25</v>
      </c>
      <c r="V10" s="1">
        <f>SUM(R10:U10)</f>
        <v>2.75</v>
      </c>
      <c r="X10" s="2">
        <f>X9/AA6+AA7</f>
        <v>61.428571428571431</v>
      </c>
      <c r="Y10" s="1" t="s">
        <v>74</v>
      </c>
      <c r="AF10" s="1">
        <v>4</v>
      </c>
      <c r="AG10" s="1">
        <v>3</v>
      </c>
    </row>
    <row r="11" spans="1:33" x14ac:dyDescent="0.25">
      <c r="A11" s="1">
        <v>10</v>
      </c>
      <c r="B11" s="1" t="s">
        <v>34</v>
      </c>
      <c r="C11" s="1">
        <v>18</v>
      </c>
      <c r="D11" s="3">
        <f t="shared" si="4"/>
        <v>190</v>
      </c>
      <c r="E11" s="1">
        <v>8</v>
      </c>
      <c r="F11" s="4">
        <v>20</v>
      </c>
      <c r="G11" s="1">
        <f>D11*$AA$12</f>
        <v>19</v>
      </c>
      <c r="H11" s="1">
        <f>D11*($AA$12+$AA$13)</f>
        <v>28.500000000000004</v>
      </c>
      <c r="I11" s="1">
        <f>E11*(G11+H11)/2</f>
        <v>190</v>
      </c>
      <c r="J11" s="1">
        <f t="shared" si="0"/>
        <v>33250</v>
      </c>
      <c r="K11" s="1">
        <f>D11*$V$12*(2*$AA$12+$AA$13)/2</f>
        <v>1.484375</v>
      </c>
      <c r="L11" s="2">
        <f t="shared" si="1"/>
        <v>11.601471991277089</v>
      </c>
      <c r="M11" s="1">
        <f t="shared" si="2"/>
        <v>0.18886117195102237</v>
      </c>
      <c r="N11" s="1">
        <f t="shared" si="3"/>
        <v>0.72509199945481806</v>
      </c>
      <c r="O11" s="5">
        <v>0.15612185817054117</v>
      </c>
      <c r="P11" s="5">
        <v>0.94938967806410168</v>
      </c>
      <c r="Q11" t="s">
        <v>83</v>
      </c>
      <c r="R11" s="1">
        <f>R3*R7</f>
        <v>250</v>
      </c>
      <c r="S11" s="1">
        <f>S3*S7</f>
        <v>375</v>
      </c>
      <c r="T11" s="1">
        <f>T3*T7</f>
        <v>500</v>
      </c>
      <c r="U11" s="1">
        <f>U3*U7</f>
        <v>1000</v>
      </c>
      <c r="V11" s="1">
        <f>SUM(R11:U11)</f>
        <v>2125</v>
      </c>
      <c r="AF11" s="1">
        <v>4</v>
      </c>
      <c r="AG11" s="1">
        <v>4</v>
      </c>
    </row>
    <row r="12" spans="1:33" x14ac:dyDescent="0.25">
      <c r="A12" s="1">
        <v>11</v>
      </c>
      <c r="B12" s="1" t="s">
        <v>35</v>
      </c>
      <c r="C12" s="1">
        <v>20</v>
      </c>
      <c r="D12" s="3">
        <f t="shared" si="4"/>
        <v>210</v>
      </c>
      <c r="E12" s="1">
        <v>5</v>
      </c>
      <c r="F12" s="4">
        <v>20</v>
      </c>
      <c r="G12" s="1">
        <f>D12*$AA$12</f>
        <v>21</v>
      </c>
      <c r="H12" s="1">
        <f>D12*($AA$12+$AA$13)</f>
        <v>31.500000000000004</v>
      </c>
      <c r="I12" s="1">
        <f>E12*(G12+H12)/2</f>
        <v>131.25</v>
      </c>
      <c r="J12" s="1">
        <f t="shared" si="0"/>
        <v>22968.75</v>
      </c>
      <c r="K12" s="1">
        <f>D12*$V$12*(2*$AA$12+$AA$13)/2</f>
        <v>1.640625</v>
      </c>
      <c r="L12" s="2">
        <f t="shared" si="1"/>
        <v>7.9384366140137708</v>
      </c>
      <c r="M12" s="1">
        <f t="shared" si="2"/>
        <v>0.12923036348394509</v>
      </c>
      <c r="N12" s="1">
        <f t="shared" si="3"/>
        <v>0.49615228837586067</v>
      </c>
      <c r="O12" s="5">
        <v>0.17169780050666478</v>
      </c>
      <c r="P12" s="5">
        <v>1.0441082463243128</v>
      </c>
      <c r="Q12" t="s">
        <v>82</v>
      </c>
      <c r="R12" s="1">
        <f>R5*R7</f>
        <v>0</v>
      </c>
      <c r="S12" s="1">
        <f t="shared" ref="S12:U12" si="5">S5*S7</f>
        <v>0</v>
      </c>
      <c r="T12" s="1">
        <f t="shared" si="5"/>
        <v>0</v>
      </c>
      <c r="U12" s="1">
        <f t="shared" si="5"/>
        <v>6.25E-2</v>
      </c>
      <c r="V12" s="1">
        <f>SUM(R12:U12)</f>
        <v>6.25E-2</v>
      </c>
      <c r="AA12" s="1">
        <v>0.1</v>
      </c>
      <c r="AB12" s="1" t="s">
        <v>19</v>
      </c>
      <c r="AF12" s="1">
        <v>4</v>
      </c>
      <c r="AG12" s="1">
        <v>4</v>
      </c>
    </row>
    <row r="13" spans="1:33" x14ac:dyDescent="0.25">
      <c r="A13" s="1">
        <v>12</v>
      </c>
      <c r="B13" s="1" t="s">
        <v>36</v>
      </c>
      <c r="C13" s="1">
        <v>22</v>
      </c>
      <c r="D13" s="3">
        <f t="shared" si="4"/>
        <v>232</v>
      </c>
      <c r="E13" s="1">
        <v>6</v>
      </c>
      <c r="F13" s="4">
        <v>15</v>
      </c>
      <c r="G13" s="1">
        <f>D13*$AA$12</f>
        <v>23.200000000000003</v>
      </c>
      <c r="H13" s="1">
        <f>D13*($AA$12+$AA$13)</f>
        <v>34.800000000000004</v>
      </c>
      <c r="I13" s="1">
        <f>E13*(G13+H13)/2</f>
        <v>174.00000000000003</v>
      </c>
      <c r="J13" s="1">
        <f t="shared" si="0"/>
        <v>30450.000000000004</v>
      </c>
      <c r="K13" s="1">
        <f>D13*$V$12*(2*$AA$12+$AA$13)/2</f>
        <v>1.8125</v>
      </c>
      <c r="L13" s="2">
        <f t="shared" si="1"/>
        <v>10.415820416889366</v>
      </c>
      <c r="M13" s="1">
        <f t="shared" si="2"/>
        <v>0.16955986725168734</v>
      </c>
      <c r="N13" s="1">
        <f t="shared" si="3"/>
        <v>0.65098877605558536</v>
      </c>
      <c r="O13" s="5">
        <v>0.14149006310633894</v>
      </c>
      <c r="P13" s="5">
        <v>0.86041254591692584</v>
      </c>
      <c r="T13" s="1"/>
      <c r="U13" s="1"/>
      <c r="V13" s="1"/>
      <c r="AA13" s="1">
        <v>0.05</v>
      </c>
      <c r="AB13" s="1" t="s">
        <v>20</v>
      </c>
      <c r="AF13" s="1">
        <v>5</v>
      </c>
      <c r="AG13" s="1">
        <v>4</v>
      </c>
    </row>
    <row r="14" spans="1:33" x14ac:dyDescent="0.25">
      <c r="A14" s="1">
        <v>13</v>
      </c>
      <c r="B14" s="1" t="s">
        <v>37</v>
      </c>
      <c r="C14" s="1">
        <v>24</v>
      </c>
      <c r="D14" s="3">
        <f t="shared" si="4"/>
        <v>256</v>
      </c>
      <c r="E14" s="1">
        <v>8</v>
      </c>
      <c r="F14" s="4">
        <v>25</v>
      </c>
      <c r="G14" s="1">
        <f>D14*$AA$12</f>
        <v>25.6</v>
      </c>
      <c r="H14" s="1">
        <f>D14*($AA$12+$AA$13)</f>
        <v>38.400000000000006</v>
      </c>
      <c r="I14" s="1">
        <f>E14*(G14+H14)/2</f>
        <v>256</v>
      </c>
      <c r="J14" s="1">
        <f t="shared" si="0"/>
        <v>44800</v>
      </c>
      <c r="K14" s="1">
        <f>D14*$V$12*(2*$AA$12+$AA$13)/2</f>
        <v>2</v>
      </c>
      <c r="L14" s="2">
        <f t="shared" si="1"/>
        <v>15.154334038054969</v>
      </c>
      <c r="M14" s="1">
        <f t="shared" si="2"/>
        <v>0.24669846108461577</v>
      </c>
      <c r="N14" s="1">
        <f t="shared" si="3"/>
        <v>0.94714587737843559</v>
      </c>
      <c r="O14" s="5">
        <v>0.2586766541822722</v>
      </c>
      <c r="P14" s="5">
        <v>1.5730337078651686</v>
      </c>
      <c r="AA14" s="1"/>
      <c r="AF14" s="1">
        <v>5</v>
      </c>
      <c r="AG14" s="1">
        <v>5</v>
      </c>
    </row>
    <row r="15" spans="1:33" x14ac:dyDescent="0.25">
      <c r="A15" s="1">
        <v>14</v>
      </c>
      <c r="B15" s="1" t="s">
        <v>38</v>
      </c>
      <c r="C15" s="1">
        <v>26</v>
      </c>
      <c r="D15" s="3">
        <f t="shared" si="4"/>
        <v>282</v>
      </c>
      <c r="E15" s="1">
        <v>10</v>
      </c>
      <c r="F15" s="4">
        <v>20</v>
      </c>
      <c r="G15" s="1">
        <f>D15*$AA$12</f>
        <v>28.200000000000003</v>
      </c>
      <c r="H15" s="1">
        <f>D15*($AA$12+$AA$13)</f>
        <v>42.300000000000004</v>
      </c>
      <c r="I15" s="1">
        <f>E15*(G15+H15)/2</f>
        <v>352.5</v>
      </c>
      <c r="J15" s="1">
        <f t="shared" si="0"/>
        <v>61687.5</v>
      </c>
      <c r="K15" s="1">
        <f>D15*$V$12*(2*$AA$12+$AA$13)/2</f>
        <v>2.203125</v>
      </c>
      <c r="L15" s="2">
        <f t="shared" si="1"/>
        <v>20.618879749314534</v>
      </c>
      <c r="M15" s="1">
        <f t="shared" si="2"/>
        <v>0.33565618196558544</v>
      </c>
      <c r="N15" s="1">
        <f t="shared" si="3"/>
        <v>1.2886799843321584</v>
      </c>
      <c r="O15" s="5">
        <v>0.22651129253599425</v>
      </c>
      <c r="P15" s="5">
        <v>1.3774335356918568</v>
      </c>
      <c r="AA15" s="1">
        <v>175</v>
      </c>
      <c r="AB15" s="1" t="s">
        <v>21</v>
      </c>
      <c r="AF15" s="1">
        <v>5</v>
      </c>
      <c r="AG15" s="1">
        <v>5</v>
      </c>
    </row>
    <row r="16" spans="1:33" x14ac:dyDescent="0.25">
      <c r="A16" s="1">
        <v>15</v>
      </c>
      <c r="B16" s="1" t="s">
        <v>39</v>
      </c>
      <c r="C16" s="1">
        <v>28</v>
      </c>
      <c r="D16" s="3">
        <f t="shared" si="4"/>
        <v>310</v>
      </c>
      <c r="E16" s="1">
        <v>10</v>
      </c>
      <c r="F16" s="4">
        <v>25</v>
      </c>
      <c r="G16" s="1">
        <f>D16*$AA$12</f>
        <v>31</v>
      </c>
      <c r="H16" s="1">
        <f>D16*($AA$12+$AA$13)</f>
        <v>46.500000000000007</v>
      </c>
      <c r="I16" s="1">
        <f>E16*(G16+H16)/2</f>
        <v>387.5</v>
      </c>
      <c r="J16" s="1">
        <f t="shared" si="0"/>
        <v>67812.5</v>
      </c>
      <c r="K16" s="1">
        <f>D16*$V$12*(2*$AA$12+$AA$13)/2</f>
        <v>2.421875</v>
      </c>
      <c r="L16" s="2">
        <f t="shared" si="1"/>
        <v>22.379785999742168</v>
      </c>
      <c r="M16" s="1">
        <f t="shared" si="2"/>
        <v>0.36432209767022133</v>
      </c>
      <c r="N16" s="1">
        <f t="shared" si="3"/>
        <v>1.3987366249838855</v>
      </c>
      <c r="O16" s="5">
        <v>0.30913823241773897</v>
      </c>
      <c r="P16" s="5">
        <v>1.8798946565943586</v>
      </c>
      <c r="AA16" s="1"/>
      <c r="AF16" s="1">
        <v>6</v>
      </c>
      <c r="AG16" s="1">
        <v>5</v>
      </c>
    </row>
    <row r="17" spans="1:33" x14ac:dyDescent="0.25">
      <c r="A17" s="1">
        <v>16</v>
      </c>
      <c r="B17" s="1" t="s">
        <v>40</v>
      </c>
      <c r="C17" s="1">
        <v>30</v>
      </c>
      <c r="D17" s="3">
        <f t="shared" si="4"/>
        <v>340</v>
      </c>
      <c r="E17" s="1">
        <v>12</v>
      </c>
      <c r="F17" s="4">
        <v>30</v>
      </c>
      <c r="G17" s="1">
        <f>D17*$AA$12</f>
        <v>34</v>
      </c>
      <c r="H17" s="1">
        <f>D17*($AA$12+$AA$13)</f>
        <v>51.000000000000007</v>
      </c>
      <c r="I17" s="1">
        <f>E17*(G17+H17)/2</f>
        <v>510</v>
      </c>
      <c r="J17" s="1">
        <f t="shared" si="0"/>
        <v>89250</v>
      </c>
      <c r="K17" s="1">
        <f>D17*$V$12*(2*$AA$12+$AA$13)/2</f>
        <v>2.65625</v>
      </c>
      <c r="L17" s="2">
        <f t="shared" si="1"/>
        <v>29.061307555329435</v>
      </c>
      <c r="M17" s="1">
        <f t="shared" si="2"/>
        <v>0.47309105322629313</v>
      </c>
      <c r="N17" s="1">
        <f t="shared" si="3"/>
        <v>1.8163317222080897</v>
      </c>
      <c r="O17" s="5">
        <v>0.40392642539333062</v>
      </c>
      <c r="P17" s="5">
        <v>2.4563093436080914</v>
      </c>
      <c r="AF17" s="1">
        <v>8</v>
      </c>
      <c r="AG17" s="1">
        <v>6</v>
      </c>
    </row>
    <row r="18" spans="1:33" x14ac:dyDescent="0.25">
      <c r="A18" s="1">
        <v>17</v>
      </c>
      <c r="B18" s="1" t="s">
        <v>41</v>
      </c>
      <c r="C18" s="1">
        <v>32</v>
      </c>
      <c r="D18" s="3">
        <f t="shared" si="4"/>
        <v>372</v>
      </c>
      <c r="E18" s="1">
        <v>10</v>
      </c>
      <c r="F18" s="4">
        <v>30</v>
      </c>
      <c r="G18" s="1">
        <f>D18*$AA$12</f>
        <v>37.200000000000003</v>
      </c>
      <c r="H18" s="1">
        <f>D18*($AA$12+$AA$13)</f>
        <v>55.800000000000011</v>
      </c>
      <c r="I18" s="1">
        <f>E18*(G18+H18)/2</f>
        <v>465.00000000000006</v>
      </c>
      <c r="J18" s="1">
        <f t="shared" si="0"/>
        <v>81375.000000000015</v>
      </c>
      <c r="K18" s="1">
        <f>D18*$V$12*(2*$AA$12+$AA$13)/2</f>
        <v>2.90625</v>
      </c>
      <c r="L18" s="2">
        <f t="shared" si="1"/>
        <v>26.124905944319043</v>
      </c>
      <c r="M18" s="1">
        <f t="shared" si="2"/>
        <v>0.42528916653542626</v>
      </c>
      <c r="N18" s="1">
        <f t="shared" si="3"/>
        <v>1.6328066215199402</v>
      </c>
      <c r="O18" s="5">
        <v>0.43856343028813338</v>
      </c>
      <c r="P18" s="5">
        <v>2.6669397787791893</v>
      </c>
      <c r="Q18" t="s">
        <v>14</v>
      </c>
      <c r="R18" s="1">
        <f>R10*$X3</f>
        <v>1.6423357664233578</v>
      </c>
      <c r="S18" s="1">
        <f>S10*$X3</f>
        <v>3.2846715328467155</v>
      </c>
      <c r="T18" s="1">
        <f>T10*$X3</f>
        <v>4.9270072992700733</v>
      </c>
      <c r="U18" s="1">
        <f>U10*$X3</f>
        <v>8.2116788321167888</v>
      </c>
      <c r="V18" s="1">
        <f>SUM(R18:U18)</f>
        <v>18.065693430656935</v>
      </c>
      <c r="AA18" s="1">
        <v>900</v>
      </c>
      <c r="AB18" s="1" t="s">
        <v>2</v>
      </c>
      <c r="AF18" s="1">
        <v>10</v>
      </c>
      <c r="AG18" s="1">
        <v>40</v>
      </c>
    </row>
    <row r="19" spans="1:33" x14ac:dyDescent="0.25">
      <c r="A19" s="1">
        <v>18</v>
      </c>
      <c r="B19" s="1" t="s">
        <v>42</v>
      </c>
      <c r="C19" s="1">
        <v>34</v>
      </c>
      <c r="D19" s="3">
        <f t="shared" si="4"/>
        <v>406</v>
      </c>
      <c r="E19" s="1">
        <v>16</v>
      </c>
      <c r="F19" s="4">
        <v>40</v>
      </c>
      <c r="G19" s="1">
        <f>D19*$AA$12</f>
        <v>40.6</v>
      </c>
      <c r="H19" s="1">
        <f>D19*($AA$12+$AA$13)</f>
        <v>60.900000000000006</v>
      </c>
      <c r="I19" s="1">
        <f>E19*(G19+H19)/2</f>
        <v>812</v>
      </c>
      <c r="J19" s="1">
        <f t="shared" si="0"/>
        <v>142100</v>
      </c>
      <c r="K19" s="1">
        <f>D19*$V$12*(2*$AA$12+$AA$13)/2</f>
        <v>3.171875</v>
      </c>
      <c r="L19" s="2">
        <f t="shared" si="1"/>
        <v>44.949462498455453</v>
      </c>
      <c r="M19" s="1">
        <f t="shared" si="2"/>
        <v>0.73173543602136781</v>
      </c>
      <c r="N19" s="1">
        <f t="shared" si="3"/>
        <v>2.8093414061534658</v>
      </c>
      <c r="O19" s="5">
        <v>0.63305263950031987</v>
      </c>
      <c r="P19" s="5">
        <v>3.849644429393837</v>
      </c>
      <c r="Q19" t="s">
        <v>15</v>
      </c>
      <c r="R19" s="1">
        <f>R11*$X3</f>
        <v>1642.3357664233577</v>
      </c>
      <c r="S19" s="1">
        <f>S11*$X3</f>
        <v>2463.5036496350367</v>
      </c>
      <c r="T19" s="1">
        <f>T11*$X3</f>
        <v>3284.6715328467153</v>
      </c>
      <c r="U19" s="1">
        <f>U11*$X3</f>
        <v>6569.3430656934306</v>
      </c>
      <c r="V19" s="1">
        <f>SUM(R19:U19)</f>
        <v>13959.854014598539</v>
      </c>
      <c r="AF19" s="1">
        <v>10</v>
      </c>
      <c r="AG19" s="1">
        <v>8</v>
      </c>
    </row>
    <row r="20" spans="1:33" x14ac:dyDescent="0.25">
      <c r="A20" s="1">
        <v>19</v>
      </c>
      <c r="B20" s="1" t="s">
        <v>43</v>
      </c>
      <c r="C20" s="1">
        <v>36</v>
      </c>
      <c r="D20" s="3">
        <f t="shared" si="4"/>
        <v>442</v>
      </c>
      <c r="E20" s="1">
        <v>15</v>
      </c>
      <c r="F20" s="4">
        <v>30</v>
      </c>
      <c r="G20" s="1">
        <f>D20*$AA$12</f>
        <v>44.2</v>
      </c>
      <c r="H20" s="1">
        <f>D20*($AA$12+$AA$13)</f>
        <v>66.300000000000011</v>
      </c>
      <c r="I20" s="1">
        <f>E20*(G20+H20)/2</f>
        <v>828.75000000000011</v>
      </c>
      <c r="J20" s="1">
        <f t="shared" si="0"/>
        <v>145031.25000000003</v>
      </c>
      <c r="K20" s="1">
        <f>D20*$V$12*(2*$AA$12+$AA$13)/2</f>
        <v>3.453125</v>
      </c>
      <c r="L20" s="2">
        <f t="shared" si="1"/>
        <v>45.173378756539734</v>
      </c>
      <c r="M20" s="1">
        <f t="shared" si="2"/>
        <v>0.73538058440878629</v>
      </c>
      <c r="N20" s="1">
        <f t="shared" si="3"/>
        <v>2.8233361722837333</v>
      </c>
      <c r="O20" s="5">
        <v>0.51251538960893617</v>
      </c>
      <c r="P20" s="5">
        <v>3.116647639513801</v>
      </c>
      <c r="Q20" t="s">
        <v>80</v>
      </c>
      <c r="R20" s="1">
        <f>R5*R7*$X3</f>
        <v>0</v>
      </c>
      <c r="S20" s="1">
        <f>S5*S7*$X3</f>
        <v>0</v>
      </c>
      <c r="T20" s="1">
        <f>T5*T7*$X3</f>
        <v>0</v>
      </c>
      <c r="U20" s="1">
        <f>U12*$X3</f>
        <v>0.41058394160583944</v>
      </c>
      <c r="V20" s="1">
        <f>SUM(R20:U20)</f>
        <v>0.41058394160583944</v>
      </c>
      <c r="AF20" s="1">
        <v>10</v>
      </c>
      <c r="AG20" s="1">
        <v>15</v>
      </c>
    </row>
    <row r="21" spans="1:33" x14ac:dyDescent="0.25">
      <c r="A21" s="1">
        <v>20</v>
      </c>
      <c r="B21" s="1" t="s">
        <v>44</v>
      </c>
      <c r="C21" s="1">
        <v>38</v>
      </c>
      <c r="D21" s="3">
        <f t="shared" si="4"/>
        <v>480</v>
      </c>
      <c r="E21" s="1">
        <v>15</v>
      </c>
      <c r="F21" s="4">
        <v>35</v>
      </c>
      <c r="G21" s="1">
        <f>D21*$AA$12</f>
        <v>48</v>
      </c>
      <c r="H21" s="1">
        <f>D21*($AA$12+$AA$13)</f>
        <v>72.000000000000014</v>
      </c>
      <c r="I21" s="1">
        <f>E21*(G21+H21)/2</f>
        <v>900.00000000000011</v>
      </c>
      <c r="J21" s="1">
        <f t="shared" si="0"/>
        <v>157500.00000000003</v>
      </c>
      <c r="K21" s="1">
        <f>D21*$V$12*(2*$AA$12+$AA$13)/2</f>
        <v>3.75</v>
      </c>
      <c r="L21" s="2">
        <f t="shared" si="1"/>
        <v>48.275862068965523</v>
      </c>
      <c r="M21" s="1">
        <f t="shared" si="2"/>
        <v>0.78588612670408986</v>
      </c>
      <c r="N21" s="1">
        <f t="shared" si="3"/>
        <v>3.0172413793103452</v>
      </c>
      <c r="O21" s="5">
        <v>0.64359247426340094</v>
      </c>
      <c r="P21" s="5">
        <v>3.9137380191693301</v>
      </c>
      <c r="AF21" s="1">
        <v>10</v>
      </c>
      <c r="AG21" s="1">
        <v>10</v>
      </c>
    </row>
    <row r="22" spans="1:33" x14ac:dyDescent="0.25">
      <c r="A22" s="1">
        <v>21</v>
      </c>
      <c r="B22" s="1" t="s">
        <v>45</v>
      </c>
      <c r="C22" s="1">
        <v>40</v>
      </c>
      <c r="D22" s="3">
        <f t="shared" si="4"/>
        <v>520</v>
      </c>
      <c r="E22" s="1">
        <v>20</v>
      </c>
      <c r="F22" s="4">
        <v>40</v>
      </c>
      <c r="G22" s="1">
        <f>D22*$AA$12</f>
        <v>52</v>
      </c>
      <c r="H22" s="1">
        <f>D22*($AA$12+$AA$13)</f>
        <v>78.000000000000014</v>
      </c>
      <c r="I22" s="1">
        <f>E22*(G22+H22)/2</f>
        <v>1300</v>
      </c>
      <c r="J22" s="1">
        <f t="shared" si="0"/>
        <v>227500</v>
      </c>
      <c r="K22" s="1">
        <f>D22*$V$12*(2*$AA$12+$AA$13)/2</f>
        <v>4.0625</v>
      </c>
      <c r="L22" s="2">
        <f t="shared" si="1"/>
        <v>68.582195007065479</v>
      </c>
      <c r="M22" s="1">
        <f t="shared" si="2"/>
        <v>1.1164543373243216</v>
      </c>
      <c r="N22" s="1">
        <f t="shared" si="3"/>
        <v>4.2863871879415925</v>
      </c>
      <c r="O22" s="5">
        <v>0.78947214162197021</v>
      </c>
      <c r="P22" s="5">
        <v>4.8008441044579264</v>
      </c>
      <c r="AF22" s="1">
        <v>15</v>
      </c>
      <c r="AG22" s="1">
        <v>10</v>
      </c>
    </row>
    <row r="23" spans="1:33" x14ac:dyDescent="0.25">
      <c r="A23" s="1">
        <v>22</v>
      </c>
      <c r="B23" s="1" t="s">
        <v>46</v>
      </c>
      <c r="C23" s="1">
        <v>42</v>
      </c>
      <c r="D23" s="3">
        <f t="shared" si="4"/>
        <v>562</v>
      </c>
      <c r="E23" s="1">
        <v>18</v>
      </c>
      <c r="F23" s="4">
        <v>35</v>
      </c>
      <c r="G23" s="1">
        <f>D23*$AA$12</f>
        <v>56.2</v>
      </c>
      <c r="H23" s="1">
        <f>D23*($AA$12+$AA$13)</f>
        <v>84.300000000000011</v>
      </c>
      <c r="I23" s="1">
        <f>E23*(G23+H23)/2</f>
        <v>1264.5</v>
      </c>
      <c r="J23" s="1">
        <f t="shared" si="0"/>
        <v>221287.5</v>
      </c>
      <c r="K23" s="1">
        <f>D23*$V$12*(2*$AA$12+$AA$13)/2</f>
        <v>4.390625</v>
      </c>
      <c r="L23" s="2">
        <f t="shared" si="1"/>
        <v>65.574256279661995</v>
      </c>
      <c r="M23" s="1">
        <f t="shared" si="2"/>
        <v>1.06748789292473</v>
      </c>
      <c r="N23" s="1">
        <f t="shared" si="3"/>
        <v>4.0983910174788747</v>
      </c>
      <c r="O23" s="5">
        <v>0.73941465467819079</v>
      </c>
      <c r="P23" s="5">
        <v>4.4964404676376466</v>
      </c>
      <c r="AF23" s="1">
        <v>15</v>
      </c>
      <c r="AG23" s="1">
        <v>10</v>
      </c>
    </row>
    <row r="24" spans="1:33" x14ac:dyDescent="0.25">
      <c r="A24" s="1">
        <v>23</v>
      </c>
      <c r="B24" s="1" t="s">
        <v>47</v>
      </c>
      <c r="C24" s="1">
        <v>44</v>
      </c>
      <c r="D24" s="3">
        <f t="shared" si="4"/>
        <v>606</v>
      </c>
      <c r="E24" s="1">
        <v>20</v>
      </c>
      <c r="F24" s="4">
        <v>30</v>
      </c>
      <c r="G24" s="1">
        <f>D24*$AA$12</f>
        <v>60.6</v>
      </c>
      <c r="H24" s="1">
        <f>D24*($AA$12+$AA$13)</f>
        <v>90.90000000000002</v>
      </c>
      <c r="I24" s="1">
        <f>E24*(G24+H24)/2</f>
        <v>1515.0000000000002</v>
      </c>
      <c r="J24" s="1">
        <f t="shared" si="0"/>
        <v>265125.00000000006</v>
      </c>
      <c r="K24" s="1">
        <f>D24*$V$12*(2*$AA$12+$AA$13)/2</f>
        <v>4.734375</v>
      </c>
      <c r="L24" s="2">
        <f t="shared" si="1"/>
        <v>77.188672807915395</v>
      </c>
      <c r="M24" s="1">
        <f t="shared" si="2"/>
        <v>1.256559789896297</v>
      </c>
      <c r="N24" s="1">
        <f t="shared" si="3"/>
        <v>4.8242920504947122</v>
      </c>
      <c r="O24" s="5">
        <v>0.67659877141933411</v>
      </c>
      <c r="P24" s="5">
        <v>4.1144519883608153</v>
      </c>
      <c r="T24" s="1"/>
      <c r="U24" s="1"/>
      <c r="V24" s="1"/>
      <c r="AF24" s="1">
        <v>15</v>
      </c>
      <c r="AG24" s="1">
        <v>10</v>
      </c>
    </row>
    <row r="25" spans="1:33" x14ac:dyDescent="0.25">
      <c r="A25" s="1">
        <v>24</v>
      </c>
      <c r="B25" s="1" t="s">
        <v>48</v>
      </c>
      <c r="C25" s="1">
        <v>46</v>
      </c>
      <c r="D25" s="3">
        <f t="shared" si="4"/>
        <v>652</v>
      </c>
      <c r="E25" s="1">
        <v>20</v>
      </c>
      <c r="F25" s="4">
        <v>30</v>
      </c>
      <c r="G25" s="1">
        <f>D25*$AA$12</f>
        <v>65.2</v>
      </c>
      <c r="H25" s="1">
        <f>D25*($AA$12+$AA$13)</f>
        <v>97.800000000000011</v>
      </c>
      <c r="I25" s="1">
        <f>E25*(G25+H25)/2</f>
        <v>1630</v>
      </c>
      <c r="J25" s="1">
        <f t="shared" si="0"/>
        <v>285250</v>
      </c>
      <c r="K25" s="1">
        <f>D25*$V$12*(2*$AA$12+$AA$13)/2</f>
        <v>5.09375</v>
      </c>
      <c r="L25" s="2">
        <f t="shared" si="1"/>
        <v>81.554612463703378</v>
      </c>
      <c r="M25" s="1">
        <f t="shared" si="2"/>
        <v>1.3276332261533108</v>
      </c>
      <c r="N25" s="1">
        <f t="shared" si="3"/>
        <v>5.0971632789814612</v>
      </c>
      <c r="O25" s="5">
        <v>0.72045735739579342</v>
      </c>
      <c r="P25" s="5">
        <v>4.3811596057852302</v>
      </c>
      <c r="AF25" s="1">
        <v>15</v>
      </c>
      <c r="AG25" s="1">
        <v>15</v>
      </c>
    </row>
    <row r="26" spans="1:33" x14ac:dyDescent="0.25">
      <c r="A26" s="1">
        <v>25</v>
      </c>
      <c r="B26" s="1" t="s">
        <v>49</v>
      </c>
      <c r="C26" s="1">
        <v>48</v>
      </c>
      <c r="D26" s="3">
        <f t="shared" si="4"/>
        <v>700</v>
      </c>
      <c r="E26" s="1">
        <v>20</v>
      </c>
      <c r="F26" s="4">
        <v>30</v>
      </c>
      <c r="G26" s="1">
        <f>D26*$AA$12</f>
        <v>70</v>
      </c>
      <c r="H26" s="1">
        <f>D26*($AA$12+$AA$13)</f>
        <v>105.00000000000001</v>
      </c>
      <c r="I26" s="1">
        <f>E26*(G26+H26)/2</f>
        <v>1750</v>
      </c>
      <c r="J26" s="1">
        <f t="shared" si="0"/>
        <v>306250</v>
      </c>
      <c r="K26" s="1">
        <f>D26*$V$12*(2*$AA$12+$AA$13)/2</f>
        <v>5.46875</v>
      </c>
      <c r="L26" s="2">
        <f t="shared" si="1"/>
        <v>85.946064459548353</v>
      </c>
      <c r="M26" s="1">
        <f t="shared" si="2"/>
        <v>1.3991219795740428</v>
      </c>
      <c r="N26" s="1">
        <f t="shared" si="3"/>
        <v>5.3716290287217721</v>
      </c>
      <c r="O26" s="5">
        <v>0.76526951162888868</v>
      </c>
      <c r="P26" s="5">
        <v>4.6536659490945933</v>
      </c>
      <c r="AF26" s="1">
        <v>15</v>
      </c>
      <c r="AG26" s="1">
        <v>15</v>
      </c>
    </row>
    <row r="27" spans="1:33" x14ac:dyDescent="0.25">
      <c r="A27" s="1">
        <v>26</v>
      </c>
      <c r="B27" s="1" t="s">
        <v>50</v>
      </c>
      <c r="C27" s="1">
        <v>50</v>
      </c>
      <c r="D27" s="3">
        <f t="shared" si="4"/>
        <v>750</v>
      </c>
      <c r="E27" s="1">
        <v>25</v>
      </c>
      <c r="F27" s="4">
        <v>35</v>
      </c>
      <c r="G27" s="1">
        <f>D27*$AA$12</f>
        <v>75</v>
      </c>
      <c r="H27" s="1">
        <f>D27*($AA$12+$AA$13)</f>
        <v>112.50000000000001</v>
      </c>
      <c r="I27" s="1">
        <f>E27*(G27+H27)/2</f>
        <v>2343.75</v>
      </c>
      <c r="J27" s="1">
        <f t="shared" si="0"/>
        <v>410156.25</v>
      </c>
      <c r="K27" s="1">
        <f>D27*$V$12*(2*$AA$12+$AA$13)/2</f>
        <v>5.859375</v>
      </c>
      <c r="L27" s="2">
        <f t="shared" si="1"/>
        <v>112.93965795417877</v>
      </c>
      <c r="M27" s="1">
        <f t="shared" si="2"/>
        <v>1.8385525713470963</v>
      </c>
      <c r="N27" s="1">
        <f t="shared" si="3"/>
        <v>7.0587286221361731</v>
      </c>
      <c r="O27" s="5">
        <v>0.94610390965829627</v>
      </c>
      <c r="P27" s="5">
        <v>5.7533345857599096</v>
      </c>
      <c r="AF27" s="1">
        <v>15</v>
      </c>
      <c r="AG27" s="1">
        <v>15</v>
      </c>
    </row>
    <row r="28" spans="1:33" x14ac:dyDescent="0.25">
      <c r="A28" s="1">
        <v>27</v>
      </c>
      <c r="B28" s="1" t="s">
        <v>51</v>
      </c>
      <c r="C28" s="1">
        <v>52</v>
      </c>
      <c r="D28" s="3">
        <f t="shared" si="4"/>
        <v>802</v>
      </c>
      <c r="E28" s="1">
        <v>20</v>
      </c>
      <c r="F28" s="4">
        <v>40</v>
      </c>
      <c r="G28" s="1">
        <f>D28*$AA$12</f>
        <v>80.2</v>
      </c>
      <c r="H28" s="1">
        <f>D28*($AA$12+$AA$13)</f>
        <v>120.30000000000001</v>
      </c>
      <c r="I28" s="1">
        <f>E28*(G28+H28)/2</f>
        <v>2005</v>
      </c>
      <c r="J28" s="1">
        <f t="shared" si="0"/>
        <v>350875</v>
      </c>
      <c r="K28" s="1">
        <f>D28*$V$12*(2*$AA$12+$AA$13)/2</f>
        <v>6.265625</v>
      </c>
      <c r="L28" s="2">
        <f t="shared" si="1"/>
        <v>94.761050743749337</v>
      </c>
      <c r="M28" s="1">
        <f t="shared" si="2"/>
        <v>1.5426217562935938</v>
      </c>
      <c r="N28" s="1">
        <f t="shared" si="3"/>
        <v>5.9225656714843335</v>
      </c>
      <c r="O28" s="5">
        <v>1.143199939460233</v>
      </c>
      <c r="P28" s="5">
        <v>6.9518915237446599</v>
      </c>
      <c r="AF28" s="1">
        <v>15</v>
      </c>
      <c r="AG28" s="1">
        <v>15</v>
      </c>
    </row>
    <row r="29" spans="1:33" x14ac:dyDescent="0.25">
      <c r="A29" s="1">
        <v>28</v>
      </c>
      <c r="B29" s="1" t="s">
        <v>52</v>
      </c>
      <c r="C29" s="1">
        <v>54</v>
      </c>
      <c r="D29" s="3">
        <f t="shared" si="4"/>
        <v>856</v>
      </c>
      <c r="E29" s="1">
        <v>30</v>
      </c>
      <c r="F29" s="4">
        <v>45</v>
      </c>
      <c r="G29" s="1">
        <f>D29*$AA$12</f>
        <v>85.600000000000009</v>
      </c>
      <c r="H29" s="1">
        <f>D29*($AA$12+$AA$13)</f>
        <v>128.4</v>
      </c>
      <c r="I29" s="1">
        <f>E29*(G29+H29)/2</f>
        <v>3210</v>
      </c>
      <c r="J29" s="1">
        <f t="shared" si="0"/>
        <v>561750</v>
      </c>
      <c r="K29" s="1">
        <f>D29*$V$12*(2*$AA$12+$AA$13)/2</f>
        <v>6.6875</v>
      </c>
      <c r="L29" s="2">
        <f t="shared" si="1"/>
        <v>148.74637980968143</v>
      </c>
      <c r="M29" s="1">
        <f t="shared" si="2"/>
        <v>2.4214526945762094</v>
      </c>
      <c r="N29" s="1">
        <f t="shared" si="3"/>
        <v>9.2966487381050893</v>
      </c>
      <c r="O29" s="5">
        <v>1.3568176254589965</v>
      </c>
      <c r="P29" s="5">
        <v>8.2509179926560599</v>
      </c>
      <c r="AF29" s="1">
        <v>15</v>
      </c>
      <c r="AG29" s="1">
        <v>40</v>
      </c>
    </row>
    <row r="30" spans="1:33" x14ac:dyDescent="0.25">
      <c r="A30" s="1">
        <v>29</v>
      </c>
      <c r="B30" s="1" t="s">
        <v>53</v>
      </c>
      <c r="C30" s="1">
        <v>56</v>
      </c>
      <c r="D30" s="3">
        <f t="shared" si="4"/>
        <v>912</v>
      </c>
      <c r="E30" s="1">
        <v>28</v>
      </c>
      <c r="F30" s="4">
        <v>35</v>
      </c>
      <c r="G30" s="1">
        <f>D30*$AA$12</f>
        <v>91.2</v>
      </c>
      <c r="H30" s="1">
        <f>D30*($AA$12+$AA$13)</f>
        <v>136.80000000000001</v>
      </c>
      <c r="I30" s="1">
        <f>E30*(G30+H30)/2</f>
        <v>3192</v>
      </c>
      <c r="J30" s="1">
        <f t="shared" si="0"/>
        <v>558600</v>
      </c>
      <c r="K30" s="1">
        <f>D30*$V$12*(2*$AA$12+$AA$13)/2</f>
        <v>7.125</v>
      </c>
      <c r="L30" s="2">
        <f t="shared" si="1"/>
        <v>144.97323600973237</v>
      </c>
      <c r="M30" s="1">
        <f t="shared" si="2"/>
        <v>2.360029423414248</v>
      </c>
      <c r="N30" s="1">
        <f t="shared" si="3"/>
        <v>9.0608272506082734</v>
      </c>
      <c r="O30" s="5">
        <v>1.1110143525237866</v>
      </c>
      <c r="P30" s="5">
        <v>6.7561683599419453</v>
      </c>
      <c r="AF30" s="1">
        <v>15</v>
      </c>
      <c r="AG30" s="1">
        <v>40</v>
      </c>
    </row>
    <row r="31" spans="1:33" x14ac:dyDescent="0.25">
      <c r="A31" s="1">
        <v>30</v>
      </c>
      <c r="B31" s="1" t="s">
        <v>54</v>
      </c>
      <c r="C31" s="1">
        <v>58</v>
      </c>
      <c r="D31" s="3">
        <f t="shared" si="4"/>
        <v>970</v>
      </c>
      <c r="E31" s="1">
        <v>32</v>
      </c>
      <c r="F31" s="4">
        <v>45</v>
      </c>
      <c r="G31" s="1">
        <f>D31*$AA$12</f>
        <v>97</v>
      </c>
      <c r="H31" s="1">
        <f>D31*($AA$12+$AA$13)</f>
        <v>145.50000000000003</v>
      </c>
      <c r="I31" s="1">
        <f>E31*(G31+H31)/2</f>
        <v>3880.0000000000005</v>
      </c>
      <c r="J31" s="1">
        <f t="shared" si="0"/>
        <v>679000.00000000012</v>
      </c>
      <c r="K31" s="1">
        <f>D31*$V$12*(2*$AA$12+$AA$13)/2</f>
        <v>7.578125</v>
      </c>
      <c r="L31" s="2">
        <f t="shared" si="1"/>
        <v>172.66713022747592</v>
      </c>
      <c r="M31" s="1">
        <f t="shared" si="2"/>
        <v>2.81086025951705</v>
      </c>
      <c r="N31" s="1">
        <f t="shared" si="3"/>
        <v>10.791695639217245</v>
      </c>
      <c r="O31" s="5">
        <v>1.5008662405161601</v>
      </c>
      <c r="P31" s="5">
        <v>9.1268893004361082</v>
      </c>
      <c r="AF31" s="1">
        <v>15</v>
      </c>
      <c r="AG31" s="1">
        <v>15</v>
      </c>
    </row>
    <row r="32" spans="1:33" x14ac:dyDescent="0.25">
      <c r="A32" s="1">
        <v>31</v>
      </c>
      <c r="B32" s="1" t="s">
        <v>55</v>
      </c>
      <c r="C32" s="1">
        <v>60</v>
      </c>
      <c r="D32" s="3">
        <f t="shared" si="4"/>
        <v>1030</v>
      </c>
      <c r="E32" s="1">
        <v>35</v>
      </c>
      <c r="F32" s="4">
        <v>40</v>
      </c>
      <c r="G32" s="1">
        <f>D32*$AA$12</f>
        <v>103</v>
      </c>
      <c r="H32" s="1">
        <f>D32*($AA$12+$AA$13)</f>
        <v>154.50000000000003</v>
      </c>
      <c r="I32" s="1">
        <f>E32*(G32+H32)/2</f>
        <v>4506.25</v>
      </c>
      <c r="J32" s="1">
        <f t="shared" si="0"/>
        <v>788593.75</v>
      </c>
      <c r="K32" s="1">
        <f>D32*$V$12*(2*$AA$12+$AA$13)/2</f>
        <v>8.046875</v>
      </c>
      <c r="L32" s="2">
        <f t="shared" si="1"/>
        <v>196.43864941130681</v>
      </c>
      <c r="M32" s="1">
        <f t="shared" si="2"/>
        <v>3.1978384787887153</v>
      </c>
      <c r="N32" s="1">
        <f t="shared" si="3"/>
        <v>12.277415588206676</v>
      </c>
      <c r="O32" s="5">
        <v>1.3990730361017696</v>
      </c>
      <c r="P32" s="5">
        <v>8.5078765708891382</v>
      </c>
      <c r="AF32" s="1">
        <v>15</v>
      </c>
      <c r="AG32" s="1">
        <v>15</v>
      </c>
    </row>
    <row r="33" spans="1:33" x14ac:dyDescent="0.25">
      <c r="A33" s="1">
        <v>32</v>
      </c>
      <c r="B33" s="1" t="s">
        <v>56</v>
      </c>
      <c r="C33" s="1">
        <v>62</v>
      </c>
      <c r="D33" s="3">
        <f t="shared" si="4"/>
        <v>1092</v>
      </c>
      <c r="E33" s="1">
        <v>30</v>
      </c>
      <c r="F33" s="4">
        <v>35</v>
      </c>
      <c r="G33" s="1">
        <f>D33*$AA$12</f>
        <v>109.2</v>
      </c>
      <c r="H33" s="1">
        <f>D33*($AA$12+$AA$13)</f>
        <v>163.80000000000001</v>
      </c>
      <c r="I33" s="1">
        <f>E33*(G33+H33)/2</f>
        <v>4095</v>
      </c>
      <c r="J33" s="1">
        <f t="shared" si="0"/>
        <v>716625</v>
      </c>
      <c r="K33" s="1">
        <f>D33*$V$12*(2*$AA$12+$AA$13)/2</f>
        <v>8.53125</v>
      </c>
      <c r="L33" s="2">
        <f t="shared" si="1"/>
        <v>174.81989708404802</v>
      </c>
      <c r="M33" s="1">
        <f t="shared" si="2"/>
        <v>2.8459053013682234</v>
      </c>
      <c r="N33" s="1">
        <f t="shared" si="3"/>
        <v>10.926243567753001</v>
      </c>
      <c r="O33" s="5">
        <v>1.2814711250922366</v>
      </c>
      <c r="P33" s="5">
        <v>7.7927298147500874</v>
      </c>
      <c r="AF33" s="1">
        <v>20</v>
      </c>
      <c r="AG33" s="1">
        <v>15</v>
      </c>
    </row>
    <row r="34" spans="1:33" x14ac:dyDescent="0.25">
      <c r="A34" s="1">
        <v>33</v>
      </c>
      <c r="B34" s="1" t="s">
        <v>57</v>
      </c>
      <c r="C34" s="1">
        <v>64</v>
      </c>
      <c r="D34" s="3">
        <f t="shared" si="4"/>
        <v>1156</v>
      </c>
      <c r="E34" s="1">
        <v>32</v>
      </c>
      <c r="F34" s="4">
        <v>45</v>
      </c>
      <c r="G34" s="1">
        <f>D34*$AA$12</f>
        <v>115.60000000000001</v>
      </c>
      <c r="H34" s="1">
        <f>D34*($AA$12+$AA$13)</f>
        <v>173.40000000000003</v>
      </c>
      <c r="I34" s="1">
        <f>E34*(G34+H34)/2</f>
        <v>4624.0000000000009</v>
      </c>
      <c r="J34" s="1">
        <f t="shared" si="0"/>
        <v>809200.00000000012</v>
      </c>
      <c r="K34" s="1">
        <f>D34*$V$12*(2*$AA$12+$AA$13)/2</f>
        <v>9.03125</v>
      </c>
      <c r="L34" s="2">
        <f t="shared" si="1"/>
        <v>193.27785034521369</v>
      </c>
      <c r="M34" s="1">
        <f t="shared" si="2"/>
        <v>3.1463836102709206</v>
      </c>
      <c r="N34" s="1">
        <f t="shared" si="3"/>
        <v>12.079865646575856</v>
      </c>
      <c r="O34" s="5">
        <v>1.7217021276595748</v>
      </c>
      <c r="P34" s="5">
        <v>10.469810235767683</v>
      </c>
      <c r="AF34" s="1">
        <v>20</v>
      </c>
      <c r="AG34" s="1">
        <v>40</v>
      </c>
    </row>
    <row r="35" spans="1:33" x14ac:dyDescent="0.25">
      <c r="A35" s="1">
        <v>34</v>
      </c>
      <c r="B35" s="1" t="s">
        <v>58</v>
      </c>
      <c r="C35" s="1">
        <v>66</v>
      </c>
      <c r="D35" s="3">
        <f t="shared" si="4"/>
        <v>1222</v>
      </c>
      <c r="E35" s="1">
        <v>30</v>
      </c>
      <c r="F35" s="4">
        <v>50</v>
      </c>
      <c r="G35" s="1">
        <f>D35*$AA$12</f>
        <v>122.2</v>
      </c>
      <c r="H35" s="1">
        <f>D35*($AA$12+$AA$13)</f>
        <v>183.30000000000004</v>
      </c>
      <c r="I35" s="1">
        <f>E35*(G35+H35)/2</f>
        <v>4582.5000000000009</v>
      </c>
      <c r="J35" s="1">
        <f t="shared" si="0"/>
        <v>801937.50000000012</v>
      </c>
      <c r="K35" s="1">
        <f>D35*$V$12*(2*$AA$12+$AA$13)/2</f>
        <v>9.546875</v>
      </c>
      <c r="L35" s="2">
        <f t="shared" si="1"/>
        <v>187.5020549821902</v>
      </c>
      <c r="M35" s="1">
        <f t="shared" si="2"/>
        <v>3.0523590345937941</v>
      </c>
      <c r="N35" s="1">
        <f t="shared" si="3"/>
        <v>11.718878436386888</v>
      </c>
      <c r="O35" s="5">
        <v>1.9957121868477643</v>
      </c>
      <c r="P35" s="5">
        <v>12.13608762272289</v>
      </c>
      <c r="AF35" s="1">
        <v>20</v>
      </c>
      <c r="AG35" s="1">
        <v>15</v>
      </c>
    </row>
    <row r="36" spans="1:33" x14ac:dyDescent="0.25">
      <c r="A36" s="1">
        <v>35</v>
      </c>
      <c r="B36" s="1" t="s">
        <v>59</v>
      </c>
      <c r="C36" s="1">
        <v>68</v>
      </c>
      <c r="D36" s="3">
        <f t="shared" si="4"/>
        <v>1290</v>
      </c>
      <c r="E36" s="1">
        <v>40</v>
      </c>
      <c r="F36" s="4">
        <v>50</v>
      </c>
      <c r="G36" s="1">
        <f>D36*$AA$12</f>
        <v>129</v>
      </c>
      <c r="H36" s="1">
        <f>D36*($AA$12+$AA$13)</f>
        <v>193.50000000000003</v>
      </c>
      <c r="I36" s="1">
        <f>E36*(G36+H36)/2</f>
        <v>6450</v>
      </c>
      <c r="J36" s="1">
        <f t="shared" si="0"/>
        <v>1128750</v>
      </c>
      <c r="K36" s="1">
        <f>D36*$V$12*(2*$AA$12+$AA$13)/2</f>
        <v>10.078125</v>
      </c>
      <c r="L36" s="2">
        <f t="shared" si="1"/>
        <v>258.29981228211318</v>
      </c>
      <c r="M36" s="1">
        <f t="shared" si="2"/>
        <v>4.2048806650576562</v>
      </c>
      <c r="N36" s="1">
        <f t="shared" si="3"/>
        <v>16.143738267632074</v>
      </c>
      <c r="O36" s="5">
        <v>2.0786904828564499</v>
      </c>
      <c r="P36" s="5">
        <v>12.640685368721654</v>
      </c>
      <c r="AF36" s="1">
        <v>20</v>
      </c>
      <c r="AG36" s="1">
        <v>15</v>
      </c>
    </row>
    <row r="37" spans="1:33" x14ac:dyDescent="0.25">
      <c r="A37" s="1">
        <v>36</v>
      </c>
      <c r="B37" s="1" t="s">
        <v>60</v>
      </c>
      <c r="C37" s="1">
        <v>70</v>
      </c>
      <c r="D37" s="3">
        <f t="shared" si="4"/>
        <v>1360</v>
      </c>
      <c r="E37" s="1">
        <v>40</v>
      </c>
      <c r="F37" s="4">
        <v>60</v>
      </c>
      <c r="G37" s="1">
        <f>D37*$AA$12</f>
        <v>136</v>
      </c>
      <c r="H37" s="1">
        <f>D37*($AA$12+$AA$13)</f>
        <v>204.00000000000003</v>
      </c>
      <c r="I37" s="1">
        <f>E37*(G37+H37)/2</f>
        <v>6800</v>
      </c>
      <c r="J37" s="1">
        <f t="shared" si="0"/>
        <v>1190000</v>
      </c>
      <c r="K37" s="1">
        <f>D37*$V$12*(2*$AA$12+$AA$13)/2</f>
        <v>10.625</v>
      </c>
      <c r="L37" s="2">
        <f t="shared" si="1"/>
        <v>266.48005598320503</v>
      </c>
      <c r="M37" s="1">
        <f t="shared" si="2"/>
        <v>4.3380474229824078</v>
      </c>
      <c r="N37" s="1">
        <f t="shared" si="3"/>
        <v>16.655003498950315</v>
      </c>
      <c r="O37" s="5">
        <v>2.5941964943290619</v>
      </c>
      <c r="P37" s="5">
        <v>15.775519222271322</v>
      </c>
      <c r="AF37" s="1">
        <v>20</v>
      </c>
      <c r="AG37" s="1">
        <v>15</v>
      </c>
    </row>
    <row r="38" spans="1:33" x14ac:dyDescent="0.25">
      <c r="A38" s="1">
        <v>37</v>
      </c>
      <c r="B38" s="1" t="s">
        <v>61</v>
      </c>
      <c r="C38" s="1">
        <v>72</v>
      </c>
      <c r="D38" s="3">
        <f t="shared" si="4"/>
        <v>1432</v>
      </c>
      <c r="E38" s="1">
        <v>44</v>
      </c>
      <c r="F38" s="4">
        <v>55</v>
      </c>
      <c r="G38" s="1">
        <f>D38*$AA$12</f>
        <v>143.20000000000002</v>
      </c>
      <c r="H38" s="1">
        <f>D38*($AA$12+$AA$13)</f>
        <v>214.80000000000004</v>
      </c>
      <c r="I38" s="1">
        <f>E38*(G38+H38)/2</f>
        <v>7876.0000000000009</v>
      </c>
      <c r="J38" s="1">
        <f t="shared" si="0"/>
        <v>1378300.0000000002</v>
      </c>
      <c r="K38" s="1">
        <f>D38*$V$12*(2*$AA$12+$AA$13)/2</f>
        <v>11.1875</v>
      </c>
      <c r="L38" s="2">
        <f t="shared" si="1"/>
        <v>301.98972954467655</v>
      </c>
      <c r="M38" s="1">
        <f t="shared" si="2"/>
        <v>4.9161118763086877</v>
      </c>
      <c r="N38" s="1">
        <f t="shared" si="3"/>
        <v>18.874358096542284</v>
      </c>
      <c r="O38" s="5">
        <v>2.4695334253407917</v>
      </c>
      <c r="P38" s="5">
        <v>15.017432991937245</v>
      </c>
      <c r="AF38" s="1">
        <v>25</v>
      </c>
      <c r="AG38" s="1">
        <v>25</v>
      </c>
    </row>
    <row r="39" spans="1:33" x14ac:dyDescent="0.25">
      <c r="A39" s="1">
        <v>38</v>
      </c>
      <c r="B39" s="1" t="s">
        <v>62</v>
      </c>
      <c r="C39" s="1">
        <v>74</v>
      </c>
      <c r="D39" s="3">
        <f t="shared" si="4"/>
        <v>1506</v>
      </c>
      <c r="E39" s="1">
        <v>42</v>
      </c>
      <c r="F39" s="4">
        <v>55</v>
      </c>
      <c r="G39" s="1">
        <f>D39*$AA$12</f>
        <v>150.6</v>
      </c>
      <c r="H39" s="1">
        <f>D39*($AA$12+$AA$13)</f>
        <v>225.90000000000003</v>
      </c>
      <c r="I39" s="1">
        <f>E39*(G39+H39)/2</f>
        <v>7906.5</v>
      </c>
      <c r="J39" s="1">
        <f t="shared" si="0"/>
        <v>1383637.5</v>
      </c>
      <c r="K39" s="1">
        <f>D39*$V$12*(2*$AA$12+$AA$13)/2</f>
        <v>11.765625</v>
      </c>
      <c r="L39" s="2">
        <f t="shared" si="1"/>
        <v>296.58477769404675</v>
      </c>
      <c r="M39" s="1">
        <f t="shared" si="2"/>
        <v>4.8281242880426216</v>
      </c>
      <c r="N39" s="1">
        <f t="shared" si="3"/>
        <v>18.536548605877922</v>
      </c>
      <c r="O39" s="5">
        <v>2.5610135195630765</v>
      </c>
      <c r="P39" s="5">
        <v>15.573730862207897</v>
      </c>
      <c r="AF39" s="1">
        <v>25</v>
      </c>
      <c r="AG39" s="1">
        <v>15</v>
      </c>
    </row>
    <row r="40" spans="1:33" x14ac:dyDescent="0.25">
      <c r="A40" s="1">
        <v>39</v>
      </c>
      <c r="B40" s="1" t="s">
        <v>63</v>
      </c>
      <c r="C40" s="1">
        <v>76</v>
      </c>
      <c r="D40" s="3">
        <f t="shared" si="4"/>
        <v>1582</v>
      </c>
      <c r="E40" s="1">
        <v>40</v>
      </c>
      <c r="F40" s="4">
        <v>50</v>
      </c>
      <c r="G40" s="1">
        <f>D40*$AA$12</f>
        <v>158.20000000000002</v>
      </c>
      <c r="H40" s="1">
        <f>D40*($AA$12+$AA$13)</f>
        <v>237.30000000000004</v>
      </c>
      <c r="I40" s="1">
        <f>E40*(G40+H40)/2</f>
        <v>7910.0000000000009</v>
      </c>
      <c r="J40" s="1">
        <f t="shared" si="0"/>
        <v>1384250.0000000002</v>
      </c>
      <c r="K40" s="1">
        <f>D40*$V$12*(2*$AA$12+$AA$13)/2</f>
        <v>12.359375</v>
      </c>
      <c r="L40" s="2">
        <f t="shared" si="1"/>
        <v>290.25145384552383</v>
      </c>
      <c r="M40" s="1">
        <f t="shared" si="2"/>
        <v>4.7250236672527137</v>
      </c>
      <c r="N40" s="1">
        <f t="shared" si="3"/>
        <v>18.140715865345239</v>
      </c>
      <c r="O40" s="5">
        <v>2.4112305727686274</v>
      </c>
      <c r="P40" s="5">
        <v>14.662888618187599</v>
      </c>
      <c r="AF40" s="1">
        <v>25</v>
      </c>
      <c r="AG40" s="1">
        <v>25</v>
      </c>
    </row>
    <row r="41" spans="1:33" x14ac:dyDescent="0.25">
      <c r="A41" s="1">
        <v>40</v>
      </c>
      <c r="B41" s="1" t="s">
        <v>64</v>
      </c>
      <c r="C41" s="1">
        <v>78</v>
      </c>
      <c r="D41" s="3">
        <f t="shared" si="4"/>
        <v>1660</v>
      </c>
      <c r="E41" s="1">
        <v>40</v>
      </c>
      <c r="F41" s="4">
        <v>55</v>
      </c>
      <c r="G41" s="1">
        <f>D41*$AA$12</f>
        <v>166</v>
      </c>
      <c r="H41" s="1">
        <f>D41*($AA$12+$AA$13)</f>
        <v>249.00000000000003</v>
      </c>
      <c r="I41" s="1">
        <f>E41*(G41+H41)/2</f>
        <v>8300</v>
      </c>
      <c r="J41" s="1">
        <f t="shared" si="0"/>
        <v>1452500</v>
      </c>
      <c r="K41" s="1">
        <f>D41*$V$12*(2*$AA$12+$AA$13)/2</f>
        <v>12.96875</v>
      </c>
      <c r="L41" s="2">
        <f t="shared" si="1"/>
        <v>297.90097740746677</v>
      </c>
      <c r="M41" s="1">
        <f t="shared" si="2"/>
        <v>4.849550795005273</v>
      </c>
      <c r="N41" s="1">
        <f t="shared" si="3"/>
        <v>18.618811087966673</v>
      </c>
      <c r="O41" s="5">
        <v>2.7434594456626411</v>
      </c>
      <c r="P41" s="5">
        <v>16.683199331732276</v>
      </c>
      <c r="AF41" s="1">
        <v>25</v>
      </c>
      <c r="AG41" s="1">
        <v>20</v>
      </c>
    </row>
    <row r="42" spans="1:33" x14ac:dyDescent="0.25">
      <c r="A42" s="1">
        <v>41</v>
      </c>
      <c r="B42" s="1" t="s">
        <v>65</v>
      </c>
      <c r="C42" s="1">
        <v>80</v>
      </c>
      <c r="D42" s="3">
        <f t="shared" si="4"/>
        <v>1740</v>
      </c>
      <c r="E42" s="1">
        <v>44</v>
      </c>
      <c r="F42" s="4">
        <v>65</v>
      </c>
      <c r="G42" s="1">
        <f>D42*$AA$12</f>
        <v>174</v>
      </c>
      <c r="H42" s="1">
        <f>D42*($AA$12+$AA$13)</f>
        <v>261.00000000000006</v>
      </c>
      <c r="I42" s="1">
        <f>E42*(G42+H42)/2</f>
        <v>9570.0000000000018</v>
      </c>
      <c r="J42" s="1">
        <f t="shared" si="0"/>
        <v>1674750.0000000002</v>
      </c>
      <c r="K42" s="1">
        <f>D42*$V$12*(2*$AA$12+$AA$13)/2</f>
        <v>13.59375</v>
      </c>
      <c r="L42" s="2">
        <f t="shared" si="1"/>
        <v>335.94734367653979</v>
      </c>
      <c r="M42" s="1">
        <f t="shared" si="2"/>
        <v>5.4689102458971588</v>
      </c>
      <c r="N42" s="1">
        <f t="shared" si="3"/>
        <v>20.996708979783737</v>
      </c>
      <c r="O42" s="5">
        <v>3.3495591917944503</v>
      </c>
      <c r="P42" s="5">
        <v>20.368941031182466</v>
      </c>
      <c r="AF42" s="1">
        <v>25</v>
      </c>
      <c r="AG42" s="1">
        <v>20</v>
      </c>
    </row>
    <row r="43" spans="1:33" x14ac:dyDescent="0.25">
      <c r="A43" s="1">
        <v>42</v>
      </c>
      <c r="B43" s="1" t="s">
        <v>66</v>
      </c>
      <c r="C43" s="1">
        <v>82</v>
      </c>
      <c r="D43" s="3">
        <f t="shared" si="4"/>
        <v>1822</v>
      </c>
      <c r="E43" s="1">
        <v>44</v>
      </c>
      <c r="F43" s="4">
        <v>60</v>
      </c>
      <c r="G43" s="1">
        <f>D43*$AA$12</f>
        <v>182.20000000000002</v>
      </c>
      <c r="H43" s="1">
        <f>D43*($AA$12+$AA$13)</f>
        <v>273.30000000000007</v>
      </c>
      <c r="I43" s="1">
        <f>E43*(G43+H43)/2</f>
        <v>10021.000000000002</v>
      </c>
      <c r="J43" s="1">
        <f t="shared" si="0"/>
        <v>1753675.0000000002</v>
      </c>
      <c r="K43" s="1">
        <f>D43*$V$12*(2*$AA$12+$AA$13)/2</f>
        <v>14.234375</v>
      </c>
      <c r="L43" s="2">
        <f t="shared" si="1"/>
        <v>344.04230209211443</v>
      </c>
      <c r="M43" s="1">
        <f t="shared" si="2"/>
        <v>5.6006886387088395</v>
      </c>
      <c r="N43" s="1">
        <f t="shared" si="3"/>
        <v>21.502643880757152</v>
      </c>
      <c r="O43" s="5">
        <v>3.1904940587867427</v>
      </c>
      <c r="P43" s="5">
        <v>19.401653060189652</v>
      </c>
      <c r="AF43" s="1">
        <v>25</v>
      </c>
      <c r="AG43" s="1">
        <v>20</v>
      </c>
    </row>
    <row r="44" spans="1:33" x14ac:dyDescent="0.25">
      <c r="A44" s="1">
        <v>43</v>
      </c>
      <c r="B44" s="1" t="s">
        <v>67</v>
      </c>
      <c r="C44" s="1">
        <v>84</v>
      </c>
      <c r="D44" s="3">
        <f t="shared" si="4"/>
        <v>1906</v>
      </c>
      <c r="E44" s="1">
        <v>50</v>
      </c>
      <c r="F44" s="4">
        <v>70</v>
      </c>
      <c r="G44" s="1">
        <f>D44*$AA$12</f>
        <v>190.60000000000002</v>
      </c>
      <c r="H44" s="1">
        <f>D44*($AA$12+$AA$13)</f>
        <v>285.90000000000003</v>
      </c>
      <c r="I44" s="1">
        <f>E44*(G44+H44)/2</f>
        <v>11912.500000000002</v>
      </c>
      <c r="J44" s="1">
        <f t="shared" si="0"/>
        <v>2084687.5000000002</v>
      </c>
      <c r="K44" s="1">
        <f>D44*$V$12*(2*$AA$12+$AA$13)/2</f>
        <v>14.890625</v>
      </c>
      <c r="L44" s="2">
        <f t="shared" si="1"/>
        <v>399.97002173424272</v>
      </c>
      <c r="M44" s="1">
        <f t="shared" si="2"/>
        <v>6.5111398886969747</v>
      </c>
      <c r="N44" s="1">
        <f t="shared" si="3"/>
        <v>24.99812635839017</v>
      </c>
      <c r="O44" s="5">
        <v>3.8366536208954409</v>
      </c>
      <c r="P44" s="5">
        <v>23.33100174868849</v>
      </c>
      <c r="AF44" s="1">
        <v>25</v>
      </c>
      <c r="AG44" s="1">
        <v>20</v>
      </c>
    </row>
    <row r="45" spans="1:33" x14ac:dyDescent="0.25">
      <c r="A45" s="1">
        <v>44</v>
      </c>
      <c r="AF45" s="1">
        <v>35</v>
      </c>
      <c r="AG45" s="1">
        <v>20</v>
      </c>
    </row>
    <row r="46" spans="1:33" x14ac:dyDescent="0.25">
      <c r="A46" s="1">
        <v>45</v>
      </c>
      <c r="M46" s="1">
        <f>SUM(M2:M45)</f>
        <v>79.908030347965564</v>
      </c>
      <c r="O46" s="5">
        <v>45.807555838637825</v>
      </c>
      <c r="AF46" s="1">
        <v>35</v>
      </c>
      <c r="AG46" s="1">
        <v>35</v>
      </c>
    </row>
    <row r="47" spans="1:33" x14ac:dyDescent="0.25">
      <c r="A47" s="1">
        <v>46</v>
      </c>
      <c r="AF47" s="1">
        <v>35</v>
      </c>
      <c r="AG47" s="1">
        <v>25</v>
      </c>
    </row>
    <row r="48" spans="1:33" x14ac:dyDescent="0.25">
      <c r="A48" s="1">
        <v>47</v>
      </c>
      <c r="AF48" s="1">
        <v>35</v>
      </c>
      <c r="AG48" s="1">
        <v>25</v>
      </c>
    </row>
    <row r="49" spans="1:33" x14ac:dyDescent="0.25">
      <c r="A49" s="1">
        <v>48</v>
      </c>
      <c r="AF49" s="1">
        <v>35</v>
      </c>
      <c r="AG49" s="1">
        <v>25</v>
      </c>
    </row>
    <row r="50" spans="1:33" x14ac:dyDescent="0.25">
      <c r="A50" s="1">
        <v>49</v>
      </c>
      <c r="AF50" s="1">
        <v>35</v>
      </c>
      <c r="AG50" s="1">
        <v>25</v>
      </c>
    </row>
    <row r="51" spans="1:33" x14ac:dyDescent="0.25">
      <c r="A51" s="1">
        <v>50</v>
      </c>
      <c r="AF51" s="1">
        <v>35</v>
      </c>
      <c r="AG51" s="1">
        <v>25</v>
      </c>
    </row>
    <row r="52" spans="1:33" x14ac:dyDescent="0.25">
      <c r="A52" s="1">
        <v>51</v>
      </c>
      <c r="AF52" s="1">
        <v>35</v>
      </c>
      <c r="AG52" s="1">
        <v>25</v>
      </c>
    </row>
    <row r="53" spans="1:33" x14ac:dyDescent="0.25">
      <c r="A53" s="1">
        <v>52</v>
      </c>
      <c r="AF53" s="1">
        <v>35</v>
      </c>
      <c r="AG53" s="1">
        <v>25</v>
      </c>
    </row>
    <row r="54" spans="1:33" x14ac:dyDescent="0.25">
      <c r="A54" s="1">
        <v>53</v>
      </c>
      <c r="AF54" s="1">
        <v>35</v>
      </c>
      <c r="AG54" s="1">
        <v>35</v>
      </c>
    </row>
    <row r="55" spans="1:33" x14ac:dyDescent="0.25">
      <c r="A55" s="1">
        <v>54</v>
      </c>
      <c r="AF55" s="1">
        <v>60</v>
      </c>
      <c r="AG55" s="1">
        <v>35</v>
      </c>
    </row>
    <row r="56" spans="1:33" x14ac:dyDescent="0.25">
      <c r="A56" s="1">
        <v>55</v>
      </c>
      <c r="AF56" s="1">
        <v>60</v>
      </c>
      <c r="AG56" s="1">
        <v>60</v>
      </c>
    </row>
    <row r="57" spans="1:33" x14ac:dyDescent="0.25">
      <c r="A57" s="1">
        <v>56</v>
      </c>
      <c r="AF57" s="1">
        <v>60</v>
      </c>
      <c r="AG57" s="1">
        <v>35</v>
      </c>
    </row>
    <row r="58" spans="1:33" x14ac:dyDescent="0.25">
      <c r="A58" s="1">
        <v>57</v>
      </c>
      <c r="AF58" s="1">
        <v>60</v>
      </c>
      <c r="AG58" s="1">
        <v>25</v>
      </c>
    </row>
    <row r="59" spans="1:33" x14ac:dyDescent="0.25">
      <c r="A59" s="1">
        <v>58</v>
      </c>
      <c r="AF59" s="1">
        <v>60</v>
      </c>
      <c r="AG59" s="1">
        <v>35</v>
      </c>
    </row>
    <row r="60" spans="1:33" x14ac:dyDescent="0.25">
      <c r="A60" s="1">
        <v>59</v>
      </c>
      <c r="AF60" s="1">
        <v>60</v>
      </c>
      <c r="AG60" s="1">
        <v>35</v>
      </c>
    </row>
    <row r="61" spans="1:33" x14ac:dyDescent="0.25">
      <c r="A61" s="1">
        <v>60</v>
      </c>
      <c r="AF61" s="1">
        <v>60</v>
      </c>
      <c r="AG61" s="1">
        <v>35</v>
      </c>
    </row>
    <row r="62" spans="1:33" x14ac:dyDescent="0.25">
      <c r="A62" s="1">
        <v>61</v>
      </c>
      <c r="AF62" s="1">
        <v>60</v>
      </c>
      <c r="AG62" s="1">
        <v>35</v>
      </c>
    </row>
    <row r="63" spans="1:33" x14ac:dyDescent="0.25">
      <c r="A63" s="1">
        <v>62</v>
      </c>
      <c r="AF63" s="1">
        <v>60</v>
      </c>
      <c r="AG63" s="1">
        <v>60</v>
      </c>
    </row>
    <row r="64" spans="1:33" x14ac:dyDescent="0.25">
      <c r="A64" s="1">
        <v>63</v>
      </c>
      <c r="AF64" s="1">
        <v>60</v>
      </c>
      <c r="AG64" s="1">
        <v>60</v>
      </c>
    </row>
    <row r="65" spans="1:33" x14ac:dyDescent="0.25">
      <c r="A65" s="1">
        <v>64</v>
      </c>
      <c r="AF65" s="1">
        <v>60</v>
      </c>
      <c r="AG65" s="1">
        <v>35</v>
      </c>
    </row>
    <row r="66" spans="1:33" x14ac:dyDescent="0.25">
      <c r="A66" s="1">
        <v>65</v>
      </c>
      <c r="AF66" s="1">
        <v>60</v>
      </c>
      <c r="AG66" s="1">
        <v>60</v>
      </c>
    </row>
    <row r="67" spans="1:33" x14ac:dyDescent="0.25">
      <c r="A67" s="1">
        <v>66</v>
      </c>
      <c r="AF67" s="1">
        <v>60</v>
      </c>
      <c r="AG67" s="1">
        <v>35</v>
      </c>
    </row>
    <row r="68" spans="1:33" x14ac:dyDescent="0.25">
      <c r="A68" s="1">
        <v>67</v>
      </c>
      <c r="AF68" s="1">
        <v>60</v>
      </c>
      <c r="AG68" s="1">
        <v>60</v>
      </c>
    </row>
    <row r="69" spans="1:33" x14ac:dyDescent="0.25">
      <c r="A69" s="1">
        <v>68</v>
      </c>
      <c r="AF69" s="1">
        <v>60</v>
      </c>
      <c r="AG69" s="1">
        <v>35</v>
      </c>
    </row>
    <row r="70" spans="1:33" x14ac:dyDescent="0.25">
      <c r="A70" s="1">
        <v>69</v>
      </c>
      <c r="AF70" s="1">
        <v>60</v>
      </c>
      <c r="AG70" s="1">
        <v>60</v>
      </c>
    </row>
    <row r="71" spans="1:33" x14ac:dyDescent="0.25">
      <c r="A71" s="1">
        <v>70</v>
      </c>
      <c r="AF71" s="1">
        <v>60</v>
      </c>
      <c r="AG71" s="1">
        <v>60</v>
      </c>
    </row>
    <row r="72" spans="1:33" x14ac:dyDescent="0.25">
      <c r="A72" s="1">
        <v>71</v>
      </c>
      <c r="AF72" s="1">
        <v>60</v>
      </c>
      <c r="AG72" s="1">
        <v>60</v>
      </c>
    </row>
    <row r="73" spans="1:33" x14ac:dyDescent="0.25">
      <c r="A73" s="1">
        <v>72</v>
      </c>
      <c r="AF73" s="1">
        <v>60</v>
      </c>
      <c r="AG73" s="1">
        <v>35</v>
      </c>
    </row>
    <row r="74" spans="1:33" x14ac:dyDescent="0.25">
      <c r="A74" s="1">
        <v>73</v>
      </c>
      <c r="AF74" s="1">
        <v>60</v>
      </c>
      <c r="AG74" s="1">
        <v>60</v>
      </c>
    </row>
    <row r="75" spans="1:33" x14ac:dyDescent="0.25">
      <c r="A75" s="1">
        <v>74</v>
      </c>
      <c r="AF75" s="1">
        <v>60</v>
      </c>
      <c r="AG75" s="1">
        <v>35</v>
      </c>
    </row>
    <row r="76" spans="1:33" x14ac:dyDescent="0.25">
      <c r="A76" s="1">
        <v>75</v>
      </c>
      <c r="AG76" s="1">
        <v>60</v>
      </c>
    </row>
    <row r="77" spans="1:33" x14ac:dyDescent="0.25">
      <c r="A77" s="1">
        <v>76</v>
      </c>
      <c r="AG77" s="1">
        <v>60</v>
      </c>
    </row>
    <row r="78" spans="1:33" x14ac:dyDescent="0.25">
      <c r="A78" s="1">
        <v>77</v>
      </c>
      <c r="AG78" s="1">
        <v>60</v>
      </c>
    </row>
    <row r="79" spans="1:33" x14ac:dyDescent="0.25">
      <c r="A79" s="1">
        <v>78</v>
      </c>
      <c r="AG79" s="1">
        <v>60</v>
      </c>
    </row>
    <row r="80" spans="1:33" x14ac:dyDescent="0.25">
      <c r="A80" s="1">
        <v>79</v>
      </c>
      <c r="AG80" s="1">
        <v>60</v>
      </c>
    </row>
    <row r="81" spans="1:33" x14ac:dyDescent="0.25">
      <c r="A81" s="1">
        <v>80</v>
      </c>
      <c r="AG81" s="1">
        <v>60</v>
      </c>
    </row>
    <row r="82" spans="1:33" x14ac:dyDescent="0.25">
      <c r="A82" s="1">
        <v>81</v>
      </c>
      <c r="AG82" s="1">
        <v>60</v>
      </c>
    </row>
    <row r="83" spans="1:33" x14ac:dyDescent="0.25">
      <c r="A83" s="1">
        <v>82</v>
      </c>
      <c r="AG83" s="1">
        <v>60</v>
      </c>
    </row>
    <row r="84" spans="1:33" x14ac:dyDescent="0.25">
      <c r="A84" s="1">
        <v>83</v>
      </c>
      <c r="AG84" s="1">
        <v>60</v>
      </c>
    </row>
    <row r="85" spans="1:33" x14ac:dyDescent="0.25">
      <c r="A85" s="1">
        <v>84</v>
      </c>
      <c r="AG85" s="1">
        <v>40</v>
      </c>
    </row>
    <row r="86" spans="1:33" x14ac:dyDescent="0.25">
      <c r="A86" s="1">
        <v>85</v>
      </c>
      <c r="AG86" s="1">
        <v>60</v>
      </c>
    </row>
    <row r="87" spans="1:33" x14ac:dyDescent="0.25">
      <c r="A87" s="1">
        <v>86</v>
      </c>
      <c r="AG87" s="1">
        <v>60</v>
      </c>
    </row>
    <row r="88" spans="1:33" x14ac:dyDescent="0.25">
      <c r="A88" s="1">
        <v>87</v>
      </c>
      <c r="AG88" s="1">
        <v>60</v>
      </c>
    </row>
    <row r="89" spans="1:33" x14ac:dyDescent="0.25">
      <c r="A89" s="1">
        <v>88</v>
      </c>
      <c r="AG89" s="1">
        <v>60</v>
      </c>
    </row>
    <row r="90" spans="1:33" x14ac:dyDescent="0.25">
      <c r="A90" s="1">
        <v>89</v>
      </c>
      <c r="AG90" s="1">
        <v>60</v>
      </c>
    </row>
    <row r="91" spans="1:33" x14ac:dyDescent="0.25">
      <c r="A91" s="1">
        <v>90</v>
      </c>
      <c r="AG91" s="1">
        <v>60</v>
      </c>
    </row>
    <row r="92" spans="1:33" x14ac:dyDescent="0.25">
      <c r="A92" s="1">
        <v>91</v>
      </c>
      <c r="AG92" s="1">
        <v>60</v>
      </c>
    </row>
    <row r="93" spans="1:33" x14ac:dyDescent="0.25">
      <c r="A93" s="1">
        <v>92</v>
      </c>
      <c r="AG93" s="1">
        <v>60</v>
      </c>
    </row>
    <row r="94" spans="1:33" x14ac:dyDescent="0.25">
      <c r="A94" s="1">
        <v>93</v>
      </c>
    </row>
    <row r="95" spans="1:33" x14ac:dyDescent="0.25">
      <c r="A95" s="1">
        <v>94</v>
      </c>
    </row>
    <row r="96" spans="1:33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2019-08-02T09:05:43Z</dcterms:created>
  <dcterms:modified xsi:type="dcterms:W3CDTF">2019-08-16T17:47:26Z</dcterms:modified>
</cp:coreProperties>
</file>