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barchilesa-my.sharepoint.com/personal/sergio_garcia_ambaracs_com/Documents/Documents/Arduino/ESP32_Steper_Motor_8/"/>
    </mc:Choice>
  </mc:AlternateContent>
  <xr:revisionPtr revIDLastSave="8" documentId="8_{7773EC93-4031-4D86-A094-07C9F952330D}" xr6:coauthVersionLast="47" xr6:coauthVersionMax="47" xr10:uidLastSave="{32A86654-0E7A-4C6A-A729-D92FA9987398}"/>
  <bookViews>
    <workbookView xWindow="-120" yWindow="-120" windowWidth="29040" windowHeight="15840" xr2:uid="{DEC9D695-398E-44CB-B2F8-25119272A7EB}"/>
  </bookViews>
  <sheets>
    <sheet name="Pines ES32_Step_1_Mod_12521" sheetId="8" r:id="rId1"/>
    <sheet name="Pines ES32_Step_1_2_Antiguo" sheetId="5" r:id="rId2"/>
    <sheet name="Instrument Lis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8" l="1"/>
  <c r="J28" i="8"/>
  <c r="I25" i="8"/>
  <c r="I24" i="8"/>
  <c r="E41" i="6"/>
  <c r="J39" i="6"/>
  <c r="J38" i="6"/>
  <c r="J37" i="6"/>
  <c r="J36" i="6"/>
  <c r="J35" i="6"/>
  <c r="J27" i="6"/>
  <c r="J33" i="6"/>
  <c r="J32" i="6"/>
  <c r="J31" i="6"/>
  <c r="J30" i="6"/>
  <c r="J29" i="6"/>
  <c r="J28" i="6"/>
  <c r="J26" i="6"/>
  <c r="J25" i="6"/>
  <c r="J24" i="6"/>
  <c r="J22" i="6"/>
  <c r="J21" i="6"/>
  <c r="J20" i="6"/>
  <c r="J19" i="6"/>
  <c r="J15" i="6"/>
  <c r="J16" i="6"/>
  <c r="J13" i="6"/>
  <c r="J12" i="6"/>
  <c r="J11" i="6"/>
  <c r="J10" i="6"/>
  <c r="J41" i="6" l="1"/>
</calcChain>
</file>

<file path=xl/sharedStrings.xml><?xml version="1.0" encoding="utf-8"?>
<sst xmlns="http://schemas.openxmlformats.org/spreadsheetml/2006/main" count="383" uniqueCount="144">
  <si>
    <t>Pin</t>
  </si>
  <si>
    <t>ESP</t>
  </si>
  <si>
    <t>RX</t>
  </si>
  <si>
    <t>TX</t>
  </si>
  <si>
    <t>Ok</t>
  </si>
  <si>
    <t>NO</t>
  </si>
  <si>
    <t>3.3</t>
  </si>
  <si>
    <t>ENA</t>
  </si>
  <si>
    <t>GND</t>
  </si>
  <si>
    <t>SD2</t>
  </si>
  <si>
    <t>SD3</t>
  </si>
  <si>
    <t>Cmo</t>
  </si>
  <si>
    <t>5V</t>
  </si>
  <si>
    <t>SPK</t>
  </si>
  <si>
    <t>OK</t>
  </si>
  <si>
    <t xml:space="preserve"> </t>
  </si>
  <si>
    <t>NA</t>
  </si>
  <si>
    <t>SD1</t>
  </si>
  <si>
    <t>SD0</t>
  </si>
  <si>
    <t>CLK</t>
  </si>
  <si>
    <t>MIC</t>
  </si>
  <si>
    <t>36 -SVP</t>
  </si>
  <si>
    <t>39-SVN</t>
  </si>
  <si>
    <t>STEP_ME</t>
  </si>
  <si>
    <t>DIR_ME</t>
  </si>
  <si>
    <t>STEP_MA</t>
  </si>
  <si>
    <t>DIR_MA</t>
  </si>
  <si>
    <t>E_MA</t>
  </si>
  <si>
    <t>Funcionamiento</t>
  </si>
  <si>
    <t>Asignación</t>
  </si>
  <si>
    <t>Final_Carrera 0Grado Elevacion</t>
  </si>
  <si>
    <t>Final_Carrera 90 Grados Elevacion</t>
  </si>
  <si>
    <t>Final_Carrera 0 Grados Azimut</t>
  </si>
  <si>
    <t>Modulo</t>
  </si>
  <si>
    <t>Descripción</t>
  </si>
  <si>
    <t>Sensor Principio</t>
  </si>
  <si>
    <t>Tipo</t>
  </si>
  <si>
    <t>Cantidad</t>
  </si>
  <si>
    <t>Reg Local</t>
  </si>
  <si>
    <t>Nube</t>
  </si>
  <si>
    <t>Espejo Parabólico</t>
  </si>
  <si>
    <t>Resistencia variable</t>
  </si>
  <si>
    <t>Analogico</t>
  </si>
  <si>
    <t>Si</t>
  </si>
  <si>
    <t>si</t>
  </si>
  <si>
    <t>Sensores LDR</t>
  </si>
  <si>
    <t>Sensor de Temp Incidente</t>
  </si>
  <si>
    <t>Termocupla J</t>
  </si>
  <si>
    <t>Spare</t>
  </si>
  <si>
    <t>A determinar</t>
  </si>
  <si>
    <t>Cabezal Bomba Stirling</t>
  </si>
  <si>
    <t>Sensor de temperatura</t>
  </si>
  <si>
    <t>Bomba Stirling</t>
  </si>
  <si>
    <t>Estado de la Bomba</t>
  </si>
  <si>
    <t>Switch</t>
  </si>
  <si>
    <t>On/Off</t>
  </si>
  <si>
    <t>Desplazamiento de pistón</t>
  </si>
  <si>
    <t>Frecuencia de funcionamiento</t>
  </si>
  <si>
    <t>A determnar</t>
  </si>
  <si>
    <t>Sistema de Seguimiento Sol</t>
  </si>
  <si>
    <t>Sensor RTC</t>
  </si>
  <si>
    <t>Board</t>
  </si>
  <si>
    <t>I2C</t>
  </si>
  <si>
    <t>GPS</t>
  </si>
  <si>
    <t>RS232</t>
  </si>
  <si>
    <t>Cobertura GPRS</t>
  </si>
  <si>
    <t>SIM/Mod GPRS</t>
  </si>
  <si>
    <t>Estado de Motor#1</t>
  </si>
  <si>
    <t>Feed Back Grado Motor#1</t>
  </si>
  <si>
    <t>Final de Carrera Motor#1</t>
  </si>
  <si>
    <t>Proceso</t>
  </si>
  <si>
    <t>Medición de nivel agua</t>
  </si>
  <si>
    <t>Presión</t>
  </si>
  <si>
    <t>Valvulas on of</t>
  </si>
  <si>
    <t xml:space="preserve">Valvula de Control </t>
  </si>
  <si>
    <t>Electrovalvula</t>
  </si>
  <si>
    <t>Cantidad de Sensores</t>
  </si>
  <si>
    <t>Rango</t>
  </si>
  <si>
    <t>Descripcion</t>
  </si>
  <si>
    <t>Variable</t>
  </si>
  <si>
    <t>Sensor Irradiación - Piranomentro</t>
  </si>
  <si>
    <t>Otro u Resistencia variable</t>
  </si>
  <si>
    <t>Valor estimado (u$s)</t>
  </si>
  <si>
    <t>watt/m2</t>
  </si>
  <si>
    <t>Medicion de irraciacion en espejo parabolico</t>
  </si>
  <si>
    <t>lux</t>
  </si>
  <si>
    <t>Referencial-seguimiento del sol</t>
  </si>
  <si>
    <t>Grados Centigrados</t>
  </si>
  <si>
    <t>0-900 °C</t>
  </si>
  <si>
    <t>Medicion de temperatua</t>
  </si>
  <si>
    <t>on/off - Binaria</t>
  </si>
  <si>
    <t>Determinacion estado</t>
  </si>
  <si>
    <t>Valor unitario</t>
  </si>
  <si>
    <t>Sensor de Real Time + Bateria</t>
  </si>
  <si>
    <t>litros/m3</t>
  </si>
  <si>
    <t>Binario</t>
  </si>
  <si>
    <t>0 a 100%</t>
  </si>
  <si>
    <t>Nivel</t>
  </si>
  <si>
    <t>Presion</t>
  </si>
  <si>
    <t>Pi</t>
  </si>
  <si>
    <t>Analogico / Digital</t>
  </si>
  <si>
    <t>0-5 Bar</t>
  </si>
  <si>
    <t>Bar</t>
  </si>
  <si>
    <t>Medicion de Presion del proceso</t>
  </si>
  <si>
    <t>Flujo</t>
  </si>
  <si>
    <t>1000-1200</t>
  </si>
  <si>
    <t>Time</t>
  </si>
  <si>
    <t>Lat,Long, Day</t>
  </si>
  <si>
    <t>Comm</t>
  </si>
  <si>
    <t>Lt/seg</t>
  </si>
  <si>
    <t>0-3 litros/seg</t>
  </si>
  <si>
    <t>Fecha</t>
  </si>
  <si>
    <t>Nro. Documento</t>
  </si>
  <si>
    <t>Titulo</t>
  </si>
  <si>
    <t>Version:</t>
  </si>
  <si>
    <t>29/9/2021</t>
  </si>
  <si>
    <t>Instrument List - Banco de prueba Bomba Stirling</t>
  </si>
  <si>
    <t>Autor</t>
  </si>
  <si>
    <t>SEG</t>
  </si>
  <si>
    <t>Diagrama se hizo al reves, resistencia 1k a tierra</t>
  </si>
  <si>
    <t>Final_Carrera 180 Grados Azimut</t>
  </si>
  <si>
    <t>RTC</t>
  </si>
  <si>
    <t>AN1 (Negro y Rojo)</t>
  </si>
  <si>
    <t>AN0(rojo)</t>
  </si>
  <si>
    <t>AN3(Blanco)</t>
  </si>
  <si>
    <t>AN2(verde-amarillo)</t>
  </si>
  <si>
    <t>#define I2C_SDA_2            18</t>
  </si>
  <si>
    <t xml:space="preserve">  #define I2C_SCL_2            19</t>
  </si>
  <si>
    <t xml:space="preserve"> #define I2C_SCL_2  </t>
  </si>
  <si>
    <t xml:space="preserve">#define I2C_SDA_2 </t>
  </si>
  <si>
    <t>E_ME</t>
  </si>
  <si>
    <t>TX (1)</t>
  </si>
  <si>
    <t>RX(3)</t>
  </si>
  <si>
    <t>MODEM RST</t>
  </si>
  <si>
    <t>MODEM PWKEY</t>
  </si>
  <si>
    <t>MODEM_POWER_ON</t>
  </si>
  <si>
    <t>MODEM_TX</t>
  </si>
  <si>
    <t>MODEM_RX</t>
  </si>
  <si>
    <t>AN0</t>
  </si>
  <si>
    <t>I2C_SCL (RTC)</t>
  </si>
  <si>
    <t>I2C_SDA (RTC)</t>
  </si>
  <si>
    <t>zzzzz</t>
  </si>
  <si>
    <t>https://www.sunearthtools.com/dp/tools/pos_sun.php?lang=es#top</t>
  </si>
  <si>
    <t>DS18B20 (Onewire) (Alim a 3.3V)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</si>
</sst>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3" fillId="3" borderId="5" xfId="0" applyFont="1" applyFill="1" applyBorder="1" applyAlignment="1">
      <alignment horizontal="center"/>
    </xf>
    <xf numFmtId="0" fontId="0" fillId="3" borderId="6" xfId="0" applyFill="1" applyBorder="1"/>
    <xf numFmtId="0" fontId="5" fillId="4" borderId="9" xfId="0" applyFont="1" applyFill="1" applyBorder="1" applyAlignment="1">
      <alignment horizontal="left" wrapText="1" readingOrder="1"/>
    </xf>
    <xf numFmtId="0" fontId="5" fillId="4" borderId="10" xfId="0" applyFont="1" applyFill="1" applyBorder="1" applyAlignment="1">
      <alignment horizontal="left" wrapText="1" readingOrder="1"/>
    </xf>
    <xf numFmtId="0" fontId="5" fillId="4" borderId="10" xfId="0" applyFont="1" applyFill="1" applyBorder="1" applyAlignment="1">
      <alignment horizontal="right" wrapText="1" readingOrder="1"/>
    </xf>
    <xf numFmtId="0" fontId="5" fillId="4" borderId="11" xfId="0" applyFont="1" applyFill="1" applyBorder="1" applyAlignment="1">
      <alignment horizontal="left" wrapText="1" readingOrder="1"/>
    </xf>
    <xf numFmtId="0" fontId="4" fillId="2" borderId="7" xfId="0" applyFont="1" applyFill="1" applyBorder="1" applyAlignment="1">
      <alignment horizontal="left" wrapText="1" readingOrder="1"/>
    </xf>
    <xf numFmtId="0" fontId="4" fillId="2" borderId="7" xfId="0" applyFont="1" applyFill="1" applyBorder="1" applyAlignment="1">
      <alignment horizontal="right" wrapText="1" readingOrder="1"/>
    </xf>
    <xf numFmtId="0" fontId="4" fillId="2" borderId="7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0" xfId="0" applyFont="1" applyFill="1" applyAlignment="1">
      <alignment horizontal="left" wrapText="1" readingOrder="1"/>
    </xf>
    <xf numFmtId="0" fontId="4" fillId="2" borderId="0" xfId="0" applyFont="1" applyFill="1" applyAlignment="1">
      <alignment horizontal="right" wrapText="1" readingOrder="1"/>
    </xf>
    <xf numFmtId="0" fontId="4" fillId="2" borderId="0" xfId="0" applyFont="1" applyFill="1" applyAlignment="1">
      <alignment horizontal="center" wrapText="1" readingOrder="1"/>
    </xf>
    <xf numFmtId="0" fontId="5" fillId="2" borderId="0" xfId="0" applyFont="1" applyFill="1" applyAlignment="1">
      <alignment horizontal="center" wrapText="1" readingOrder="1"/>
    </xf>
    <xf numFmtId="0" fontId="5" fillId="2" borderId="0" xfId="0" applyFont="1" applyFill="1" applyAlignment="1">
      <alignment horizontal="left" wrapText="1" readingOrder="1"/>
    </xf>
    <xf numFmtId="0" fontId="5" fillId="2" borderId="0" xfId="0" applyFont="1" applyFill="1" applyAlignment="1">
      <alignment horizontal="right" wrapText="1" readingOrder="1"/>
    </xf>
    <xf numFmtId="0" fontId="4" fillId="2" borderId="12" xfId="0" applyFont="1" applyFill="1" applyBorder="1" applyAlignment="1">
      <alignment horizontal="left" wrapText="1" readingOrder="1"/>
    </xf>
    <xf numFmtId="0" fontId="4" fillId="2" borderId="12" xfId="0" applyFont="1" applyFill="1" applyBorder="1" applyAlignment="1">
      <alignment horizontal="right" wrapText="1" readingOrder="1"/>
    </xf>
    <xf numFmtId="0" fontId="4" fillId="2" borderId="12" xfId="0" applyFont="1" applyFill="1" applyBorder="1" applyAlignment="1">
      <alignment horizontal="center" wrapText="1" readingOrder="1"/>
    </xf>
    <xf numFmtId="0" fontId="5" fillId="4" borderId="1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2" fillId="2" borderId="0" xfId="0" applyFont="1" applyFill="1"/>
    <xf numFmtId="0" fontId="6" fillId="2" borderId="0" xfId="0" applyFont="1" applyFill="1" applyAlignment="1">
      <alignment horizontal="left" wrapText="1" readingOrder="1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1" fillId="2" borderId="0" xfId="0" applyFont="1" applyFill="1"/>
    <xf numFmtId="0" fontId="8" fillId="0" borderId="0" xfId="0" applyFont="1" applyAlignment="1">
      <alignment horizontal="left" vertical="center" readingOrder="1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568065</xdr:colOff>
      <xdr:row>6</xdr:row>
      <xdr:rowOff>16144</xdr:rowOff>
    </xdr:from>
    <xdr:to>
      <xdr:col>25</xdr:col>
      <xdr:colOff>696780</xdr:colOff>
      <xdr:row>36</xdr:row>
      <xdr:rowOff>148243</xdr:rowOff>
    </xdr:to>
    <xdr:pic>
      <xdr:nvPicPr>
        <xdr:cNvPr id="2" name="Imagen 1" descr="Shenzhen Xin Yuan Electronic Technology Co., Ltd">
          <a:extLst>
            <a:ext uri="{FF2B5EF4-FFF2-40B4-BE49-F238E27FC236}">
              <a16:creationId xmlns:a16="http://schemas.microsoft.com/office/drawing/2014/main" id="{B7C39FBB-D4D9-4252-BEFC-B0129BCB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9951" y="1186589"/>
          <a:ext cx="8475198" cy="606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696950</xdr:colOff>
      <xdr:row>27</xdr:row>
      <xdr:rowOff>151007</xdr:rowOff>
    </xdr:from>
    <xdr:to>
      <xdr:col>4</xdr:col>
      <xdr:colOff>1605447</xdr:colOff>
      <xdr:row>44</xdr:row>
      <xdr:rowOff>173289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60924D-7185-4AE8-92D5-32828850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950" y="5427857"/>
          <a:ext cx="5966272" cy="3260782"/>
        </a:xfrm>
        <a:prstGeom prst="rect">
          <a:avLst/>
        </a:prstGeom>
      </xdr:spPr>
    </xdr:pic>
    <xdr:clientData/>
  </xdr:twoCellAnchor>
  <xdr:twoCellAnchor>
    <xdr:from>
      <xdr:col>5</xdr:col>
      <xdr:colOff>580793</xdr:colOff>
      <xdr:row>32</xdr:row>
      <xdr:rowOff>162622</xdr:rowOff>
    </xdr:from>
    <xdr:to>
      <xdr:col>7</xdr:col>
      <xdr:colOff>487865</xdr:colOff>
      <xdr:row>40</xdr:row>
      <xdr:rowOff>162622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31FC9E0-E335-486F-AF2E-1E0FDAE8A4FB}"/>
            </a:ext>
          </a:extLst>
        </xdr:cNvPr>
        <xdr:cNvSpPr/>
      </xdr:nvSpPr>
      <xdr:spPr>
        <a:xfrm>
          <a:off x="7391168" y="6391972"/>
          <a:ext cx="1850172" cy="152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1010580</xdr:colOff>
      <xdr:row>34</xdr:row>
      <xdr:rowOff>92926</xdr:rowOff>
    </xdr:from>
    <xdr:to>
      <xdr:col>7</xdr:col>
      <xdr:colOff>139390</xdr:colOff>
      <xdr:row>36</xdr:row>
      <xdr:rowOff>34848</xdr:rowOff>
    </xdr:to>
    <xdr:sp macro="" textlink="">
      <xdr:nvSpPr>
        <xdr:cNvPr id="5" name="Heptágono 4">
          <a:extLst>
            <a:ext uri="{FF2B5EF4-FFF2-40B4-BE49-F238E27FC236}">
              <a16:creationId xmlns:a16="http://schemas.microsoft.com/office/drawing/2014/main" id="{663BF337-813E-47A1-9B43-FE77D16ED2D4}"/>
            </a:ext>
          </a:extLst>
        </xdr:cNvPr>
        <xdr:cNvSpPr/>
      </xdr:nvSpPr>
      <xdr:spPr>
        <a:xfrm>
          <a:off x="8582955" y="6703276"/>
          <a:ext cx="309910" cy="322922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0</a:t>
          </a:r>
        </a:p>
      </xdr:txBody>
    </xdr:sp>
    <xdr:clientData/>
  </xdr:twoCellAnchor>
  <xdr:twoCellAnchor>
    <xdr:from>
      <xdr:col>6</xdr:col>
      <xdr:colOff>1023590</xdr:colOff>
      <xdr:row>38</xdr:row>
      <xdr:rowOff>1394</xdr:rowOff>
    </xdr:from>
    <xdr:to>
      <xdr:col>7</xdr:col>
      <xdr:colOff>152400</xdr:colOff>
      <xdr:row>39</xdr:row>
      <xdr:rowOff>129169</xdr:rowOff>
    </xdr:to>
    <xdr:sp macro="" textlink="">
      <xdr:nvSpPr>
        <xdr:cNvPr id="6" name="Heptágono 5">
          <a:extLst>
            <a:ext uri="{FF2B5EF4-FFF2-40B4-BE49-F238E27FC236}">
              <a16:creationId xmlns:a16="http://schemas.microsoft.com/office/drawing/2014/main" id="{05CC8DD9-8D97-4383-B9EC-2C2D62537EBA}"/>
            </a:ext>
          </a:extLst>
        </xdr:cNvPr>
        <xdr:cNvSpPr/>
      </xdr:nvSpPr>
      <xdr:spPr>
        <a:xfrm>
          <a:off x="8595965" y="7373744"/>
          <a:ext cx="309910" cy="318275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6</xdr:col>
      <xdr:colOff>177027</xdr:colOff>
      <xdr:row>34</xdr:row>
      <xdr:rowOff>107330</xdr:rowOff>
    </xdr:from>
    <xdr:to>
      <xdr:col>6</xdr:col>
      <xdr:colOff>490655</xdr:colOff>
      <xdr:row>36</xdr:row>
      <xdr:rowOff>49252</xdr:rowOff>
    </xdr:to>
    <xdr:sp macro="" textlink="">
      <xdr:nvSpPr>
        <xdr:cNvPr id="7" name="Heptágono 6">
          <a:extLst>
            <a:ext uri="{FF2B5EF4-FFF2-40B4-BE49-F238E27FC236}">
              <a16:creationId xmlns:a16="http://schemas.microsoft.com/office/drawing/2014/main" id="{3D39FCE6-C99E-41D1-A9D0-A336093106EF}"/>
            </a:ext>
          </a:extLst>
        </xdr:cNvPr>
        <xdr:cNvSpPr/>
      </xdr:nvSpPr>
      <xdr:spPr>
        <a:xfrm>
          <a:off x="7749402" y="6717680"/>
          <a:ext cx="313628" cy="322922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3</a:t>
          </a:r>
        </a:p>
      </xdr:txBody>
    </xdr:sp>
    <xdr:clientData/>
  </xdr:twoCellAnchor>
  <xdr:twoCellAnchor>
    <xdr:from>
      <xdr:col>6</xdr:col>
      <xdr:colOff>178421</xdr:colOff>
      <xdr:row>37</xdr:row>
      <xdr:rowOff>178419</xdr:rowOff>
    </xdr:from>
    <xdr:to>
      <xdr:col>6</xdr:col>
      <xdr:colOff>492049</xdr:colOff>
      <xdr:row>39</xdr:row>
      <xdr:rowOff>120341</xdr:rowOff>
    </xdr:to>
    <xdr:sp macro="" textlink="">
      <xdr:nvSpPr>
        <xdr:cNvPr id="8" name="Heptágono 7">
          <a:extLst>
            <a:ext uri="{FF2B5EF4-FFF2-40B4-BE49-F238E27FC236}">
              <a16:creationId xmlns:a16="http://schemas.microsoft.com/office/drawing/2014/main" id="{956A64BD-0B93-439C-B0AF-7649526F1D1D}"/>
            </a:ext>
          </a:extLst>
        </xdr:cNvPr>
        <xdr:cNvSpPr/>
      </xdr:nvSpPr>
      <xdr:spPr>
        <a:xfrm>
          <a:off x="7750796" y="7360269"/>
          <a:ext cx="313628" cy="322922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</a:t>
          </a:r>
        </a:p>
      </xdr:txBody>
    </xdr:sp>
    <xdr:clientData/>
  </xdr:twoCellAnchor>
  <xdr:twoCellAnchor>
    <xdr:from>
      <xdr:col>7</xdr:col>
      <xdr:colOff>284589</xdr:colOff>
      <xdr:row>31</xdr:row>
      <xdr:rowOff>156814</xdr:rowOff>
    </xdr:from>
    <xdr:to>
      <xdr:col>7</xdr:col>
      <xdr:colOff>551754</xdr:colOff>
      <xdr:row>35</xdr:row>
      <xdr:rowOff>17425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FA706CB0-A44A-4D3F-9167-AD52AE2159D5}"/>
            </a:ext>
          </a:extLst>
        </xdr:cNvPr>
        <xdr:cNvSpPr/>
      </xdr:nvSpPr>
      <xdr:spPr>
        <a:xfrm rot="3156425">
          <a:off x="8860341" y="6373387"/>
          <a:ext cx="622611" cy="26716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139391</xdr:colOff>
      <xdr:row>35</xdr:row>
      <xdr:rowOff>108770</xdr:rowOff>
    </xdr:from>
    <xdr:to>
      <xdr:col>8</xdr:col>
      <xdr:colOff>813110</xdr:colOff>
      <xdr:row>35</xdr:row>
      <xdr:rowOff>174238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37D0924-80F2-4B53-A58A-567BEBD664E1}"/>
            </a:ext>
          </a:extLst>
        </xdr:cNvPr>
        <xdr:cNvCxnSpPr>
          <a:stCxn id="5" idx="1"/>
        </xdr:cNvCxnSpPr>
      </xdr:nvCxnSpPr>
      <xdr:spPr>
        <a:xfrm>
          <a:off x="8892866" y="6909620"/>
          <a:ext cx="2188194" cy="654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82705</xdr:colOff>
      <xdr:row>39</xdr:row>
      <xdr:rowOff>17236</xdr:rowOff>
    </xdr:from>
    <xdr:to>
      <xdr:col>8</xdr:col>
      <xdr:colOff>756424</xdr:colOff>
      <xdr:row>39</xdr:row>
      <xdr:rowOff>82704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7429348D-582B-4F93-AA62-F4795EBCCAA1}"/>
            </a:ext>
          </a:extLst>
        </xdr:cNvPr>
        <xdr:cNvCxnSpPr/>
      </xdr:nvCxnSpPr>
      <xdr:spPr>
        <a:xfrm>
          <a:off x="8836180" y="7580086"/>
          <a:ext cx="2188194" cy="65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492050</xdr:colOff>
      <xdr:row>39</xdr:row>
      <xdr:rowOff>8409</xdr:rowOff>
    </xdr:from>
    <xdr:to>
      <xdr:col>7</xdr:col>
      <xdr:colOff>442797</xdr:colOff>
      <xdr:row>44</xdr:row>
      <xdr:rowOff>71089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F3F2AAC-6FD0-4AA1-9C6A-1F2EC7A312F2}"/>
            </a:ext>
          </a:extLst>
        </xdr:cNvPr>
        <xdr:cNvCxnSpPr>
          <a:stCxn id="8" idx="1"/>
        </xdr:cNvCxnSpPr>
      </xdr:nvCxnSpPr>
      <xdr:spPr>
        <a:xfrm>
          <a:off x="8064425" y="7571259"/>
          <a:ext cx="1131847" cy="1015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245329</xdr:colOff>
      <xdr:row>30</xdr:row>
      <xdr:rowOff>162622</xdr:rowOff>
    </xdr:from>
    <xdr:to>
      <xdr:col>7</xdr:col>
      <xdr:colOff>0</xdr:colOff>
      <xdr:row>35</xdr:row>
      <xdr:rowOff>75317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DE31263-2D51-4B93-93BF-5B48C1842326}"/>
            </a:ext>
          </a:extLst>
        </xdr:cNvPr>
        <xdr:cNvCxnSpPr/>
      </xdr:nvCxnSpPr>
      <xdr:spPr>
        <a:xfrm flipV="1">
          <a:off x="7817704" y="6010972"/>
          <a:ext cx="935771" cy="865195"/>
        </a:xfrm>
        <a:prstGeom prst="straightConnector1">
          <a:avLst/>
        </a:prstGeom>
        <a:ln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260313</xdr:colOff>
      <xdr:row>1</xdr:row>
      <xdr:rowOff>134326</xdr:rowOff>
    </xdr:from>
    <xdr:to>
      <xdr:col>13</xdr:col>
      <xdr:colOff>197800</xdr:colOff>
      <xdr:row>13</xdr:row>
      <xdr:rowOff>2119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FD7C664-DE7B-4692-84E7-642CE5AA1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02909" y="329711"/>
          <a:ext cx="2208833" cy="2310100"/>
        </a:xfrm>
        <a:prstGeom prst="rect">
          <a:avLst/>
        </a:prstGeom>
      </xdr:spPr>
    </xdr:pic>
    <xdr:clientData/>
  </xdr:twoCellAnchor>
  <xdr:twoCellAnchor>
    <xdr:from>
      <xdr:col>8</xdr:col>
      <xdr:colOff>95310</xdr:colOff>
      <xdr:row>5</xdr:row>
      <xdr:rowOff>103947</xdr:rowOff>
    </xdr:from>
    <xdr:to>
      <xdr:col>10</xdr:col>
      <xdr:colOff>281163</xdr:colOff>
      <xdr:row>5</xdr:row>
      <xdr:rowOff>103947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04E8D73-32E6-4F07-8D04-7721C08CF30F}"/>
            </a:ext>
          </a:extLst>
        </xdr:cNvPr>
        <xdr:cNvCxnSpPr/>
      </xdr:nvCxnSpPr>
      <xdr:spPr>
        <a:xfrm>
          <a:off x="10926945" y="1080870"/>
          <a:ext cx="289681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13010</xdr:colOff>
      <xdr:row>8</xdr:row>
      <xdr:rowOff>168186</xdr:rowOff>
    </xdr:from>
    <xdr:to>
      <xdr:col>10</xdr:col>
      <xdr:colOff>198863</xdr:colOff>
      <xdr:row>8</xdr:row>
      <xdr:rowOff>168186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5B476205-9C17-4603-BD6A-8065B8E70E77}"/>
            </a:ext>
          </a:extLst>
        </xdr:cNvPr>
        <xdr:cNvCxnSpPr/>
      </xdr:nvCxnSpPr>
      <xdr:spPr>
        <a:xfrm>
          <a:off x="10844645" y="1780109"/>
          <a:ext cx="289681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360091</xdr:colOff>
      <xdr:row>15</xdr:row>
      <xdr:rowOff>147466</xdr:rowOff>
    </xdr:from>
    <xdr:to>
      <xdr:col>14</xdr:col>
      <xdr:colOff>34846</xdr:colOff>
      <xdr:row>22</xdr:row>
      <xdr:rowOff>134802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EB6A9FC-6ECC-49D7-973E-CDACEB5C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1116" y="3128791"/>
          <a:ext cx="2722756" cy="1320836"/>
        </a:xfrm>
        <a:prstGeom prst="rect">
          <a:avLst/>
        </a:prstGeom>
      </xdr:spPr>
    </xdr:pic>
    <xdr:clientData/>
  </xdr:twoCellAnchor>
  <xdr:twoCellAnchor editAs="oneCell">
    <xdr:from>
      <xdr:col>8</xdr:col>
      <xdr:colOff>967040</xdr:colOff>
      <xdr:row>30</xdr:row>
      <xdr:rowOff>114011</xdr:rowOff>
    </xdr:from>
    <xdr:to>
      <xdr:col>15</xdr:col>
      <xdr:colOff>678092</xdr:colOff>
      <xdr:row>46</xdr:row>
      <xdr:rowOff>92926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2BD3D66-811A-480E-9604-FA9A11008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4990" y="5962361"/>
          <a:ext cx="6250819" cy="302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559994</xdr:colOff>
      <xdr:row>0</xdr:row>
      <xdr:rowOff>0</xdr:rowOff>
    </xdr:from>
    <xdr:to>
      <xdr:col>26</xdr:col>
      <xdr:colOff>688709</xdr:colOff>
      <xdr:row>30</xdr:row>
      <xdr:rowOff>124027</xdr:rowOff>
    </xdr:to>
    <xdr:pic>
      <xdr:nvPicPr>
        <xdr:cNvPr id="2" name="Imagen 1" descr="Shenzhen Xin Yuan Electronic Technology Co., Ltd">
          <a:extLst>
            <a:ext uri="{FF2B5EF4-FFF2-40B4-BE49-F238E27FC236}">
              <a16:creationId xmlns:a16="http://schemas.microsoft.com/office/drawing/2014/main" id="{1FE4E44A-BABC-47D1-B479-71A964B9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5634" y="0"/>
          <a:ext cx="8561825" cy="5862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696950</xdr:colOff>
      <xdr:row>27</xdr:row>
      <xdr:rowOff>151007</xdr:rowOff>
    </xdr:from>
    <xdr:to>
      <xdr:col>4</xdr:col>
      <xdr:colOff>1605447</xdr:colOff>
      <xdr:row>44</xdr:row>
      <xdr:rowOff>173289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872CDA-7843-4977-81FF-83F2CB74E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950" y="5308446"/>
          <a:ext cx="5973009" cy="3181794"/>
        </a:xfrm>
        <a:prstGeom prst="rect">
          <a:avLst/>
        </a:prstGeom>
      </xdr:spPr>
    </xdr:pic>
    <xdr:clientData/>
  </xdr:twoCellAnchor>
  <xdr:twoCellAnchor>
    <xdr:from>
      <xdr:col>5</xdr:col>
      <xdr:colOff>580793</xdr:colOff>
      <xdr:row>32</xdr:row>
      <xdr:rowOff>162622</xdr:rowOff>
    </xdr:from>
    <xdr:to>
      <xdr:col>7</xdr:col>
      <xdr:colOff>487865</xdr:colOff>
      <xdr:row>40</xdr:row>
      <xdr:rowOff>162622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77A2220-8044-45F6-B937-B5CAAA8D960D}"/>
            </a:ext>
          </a:extLst>
        </xdr:cNvPr>
        <xdr:cNvSpPr/>
      </xdr:nvSpPr>
      <xdr:spPr>
        <a:xfrm>
          <a:off x="7399299" y="6249329"/>
          <a:ext cx="1858536" cy="14868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1010580</xdr:colOff>
      <xdr:row>34</xdr:row>
      <xdr:rowOff>92926</xdr:rowOff>
    </xdr:from>
    <xdr:to>
      <xdr:col>7</xdr:col>
      <xdr:colOff>139390</xdr:colOff>
      <xdr:row>36</xdr:row>
      <xdr:rowOff>34848</xdr:rowOff>
    </xdr:to>
    <xdr:sp macro="" textlink="">
      <xdr:nvSpPr>
        <xdr:cNvPr id="5" name="Heptágono 4">
          <a:extLst>
            <a:ext uri="{FF2B5EF4-FFF2-40B4-BE49-F238E27FC236}">
              <a16:creationId xmlns:a16="http://schemas.microsoft.com/office/drawing/2014/main" id="{CFDFC685-4FAD-4EA0-83A1-05AEA2302D2E}"/>
            </a:ext>
          </a:extLst>
        </xdr:cNvPr>
        <xdr:cNvSpPr/>
      </xdr:nvSpPr>
      <xdr:spPr>
        <a:xfrm>
          <a:off x="8595732" y="6551341"/>
          <a:ext cx="313628" cy="313629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0</a:t>
          </a:r>
        </a:p>
      </xdr:txBody>
    </xdr:sp>
    <xdr:clientData/>
  </xdr:twoCellAnchor>
  <xdr:twoCellAnchor>
    <xdr:from>
      <xdr:col>6</xdr:col>
      <xdr:colOff>1023590</xdr:colOff>
      <xdr:row>38</xdr:row>
      <xdr:rowOff>1394</xdr:rowOff>
    </xdr:from>
    <xdr:to>
      <xdr:col>7</xdr:col>
      <xdr:colOff>152400</xdr:colOff>
      <xdr:row>39</xdr:row>
      <xdr:rowOff>129169</xdr:rowOff>
    </xdr:to>
    <xdr:sp macro="" textlink="">
      <xdr:nvSpPr>
        <xdr:cNvPr id="6" name="Heptágono 5">
          <a:extLst>
            <a:ext uri="{FF2B5EF4-FFF2-40B4-BE49-F238E27FC236}">
              <a16:creationId xmlns:a16="http://schemas.microsoft.com/office/drawing/2014/main" id="{26025F09-F50D-40EF-B4F8-5FC00400AD2E}"/>
            </a:ext>
          </a:extLst>
        </xdr:cNvPr>
        <xdr:cNvSpPr/>
      </xdr:nvSpPr>
      <xdr:spPr>
        <a:xfrm>
          <a:off x="8608742" y="7203223"/>
          <a:ext cx="313628" cy="313629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6</xdr:col>
      <xdr:colOff>177027</xdr:colOff>
      <xdr:row>34</xdr:row>
      <xdr:rowOff>107330</xdr:rowOff>
    </xdr:from>
    <xdr:to>
      <xdr:col>6</xdr:col>
      <xdr:colOff>490655</xdr:colOff>
      <xdr:row>36</xdr:row>
      <xdr:rowOff>49252</xdr:rowOff>
    </xdr:to>
    <xdr:sp macro="" textlink="">
      <xdr:nvSpPr>
        <xdr:cNvPr id="7" name="Heptágono 6">
          <a:extLst>
            <a:ext uri="{FF2B5EF4-FFF2-40B4-BE49-F238E27FC236}">
              <a16:creationId xmlns:a16="http://schemas.microsoft.com/office/drawing/2014/main" id="{1064B157-DF55-4EC8-AB47-57D416644660}"/>
            </a:ext>
          </a:extLst>
        </xdr:cNvPr>
        <xdr:cNvSpPr/>
      </xdr:nvSpPr>
      <xdr:spPr>
        <a:xfrm>
          <a:off x="7762179" y="6565745"/>
          <a:ext cx="313628" cy="313629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3</a:t>
          </a:r>
        </a:p>
      </xdr:txBody>
    </xdr:sp>
    <xdr:clientData/>
  </xdr:twoCellAnchor>
  <xdr:twoCellAnchor>
    <xdr:from>
      <xdr:col>6</xdr:col>
      <xdr:colOff>178421</xdr:colOff>
      <xdr:row>37</xdr:row>
      <xdr:rowOff>178419</xdr:rowOff>
    </xdr:from>
    <xdr:to>
      <xdr:col>6</xdr:col>
      <xdr:colOff>492049</xdr:colOff>
      <xdr:row>39</xdr:row>
      <xdr:rowOff>120341</xdr:rowOff>
    </xdr:to>
    <xdr:sp macro="" textlink="">
      <xdr:nvSpPr>
        <xdr:cNvPr id="8" name="Heptágono 7">
          <a:extLst>
            <a:ext uri="{FF2B5EF4-FFF2-40B4-BE49-F238E27FC236}">
              <a16:creationId xmlns:a16="http://schemas.microsoft.com/office/drawing/2014/main" id="{9D91278C-07D5-4656-BFAB-62BF03518B52}"/>
            </a:ext>
          </a:extLst>
        </xdr:cNvPr>
        <xdr:cNvSpPr/>
      </xdr:nvSpPr>
      <xdr:spPr>
        <a:xfrm>
          <a:off x="7763573" y="7194395"/>
          <a:ext cx="313628" cy="313629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</a:t>
          </a:r>
        </a:p>
      </xdr:txBody>
    </xdr:sp>
    <xdr:clientData/>
  </xdr:twoCellAnchor>
  <xdr:twoCellAnchor>
    <xdr:from>
      <xdr:col>7</xdr:col>
      <xdr:colOff>284589</xdr:colOff>
      <xdr:row>31</xdr:row>
      <xdr:rowOff>156814</xdr:rowOff>
    </xdr:from>
    <xdr:to>
      <xdr:col>7</xdr:col>
      <xdr:colOff>551754</xdr:colOff>
      <xdr:row>35</xdr:row>
      <xdr:rowOff>17425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36F158-A2AB-4D44-97EE-41D480F2E904}"/>
            </a:ext>
          </a:extLst>
        </xdr:cNvPr>
        <xdr:cNvSpPr/>
      </xdr:nvSpPr>
      <xdr:spPr>
        <a:xfrm rot="3156425">
          <a:off x="8886129" y="6226098"/>
          <a:ext cx="604025" cy="26716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139391</xdr:colOff>
      <xdr:row>35</xdr:row>
      <xdr:rowOff>108770</xdr:rowOff>
    </xdr:from>
    <xdr:to>
      <xdr:col>8</xdr:col>
      <xdr:colOff>813110</xdr:colOff>
      <xdr:row>35</xdr:row>
      <xdr:rowOff>174238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4390CE1-E152-423D-A66B-71547CE02F56}"/>
            </a:ext>
          </a:extLst>
        </xdr:cNvPr>
        <xdr:cNvCxnSpPr>
          <a:stCxn id="5" idx="1"/>
        </xdr:cNvCxnSpPr>
      </xdr:nvCxnSpPr>
      <xdr:spPr>
        <a:xfrm>
          <a:off x="8909361" y="6753038"/>
          <a:ext cx="1440365" cy="654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82705</xdr:colOff>
      <xdr:row>39</xdr:row>
      <xdr:rowOff>17236</xdr:rowOff>
    </xdr:from>
    <xdr:to>
      <xdr:col>8</xdr:col>
      <xdr:colOff>756424</xdr:colOff>
      <xdr:row>39</xdr:row>
      <xdr:rowOff>82704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F63F77D-4249-4E92-A2C2-C4737A0AA8F6}"/>
            </a:ext>
          </a:extLst>
        </xdr:cNvPr>
        <xdr:cNvCxnSpPr/>
      </xdr:nvCxnSpPr>
      <xdr:spPr>
        <a:xfrm>
          <a:off x="8852675" y="7404919"/>
          <a:ext cx="1440365" cy="65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492050</xdr:colOff>
      <xdr:row>39</xdr:row>
      <xdr:rowOff>8409</xdr:rowOff>
    </xdr:from>
    <xdr:to>
      <xdr:col>7</xdr:col>
      <xdr:colOff>442797</xdr:colOff>
      <xdr:row>44</xdr:row>
      <xdr:rowOff>71089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3CE7E32-5232-435E-A7E7-389070F169E4}"/>
            </a:ext>
          </a:extLst>
        </xdr:cNvPr>
        <xdr:cNvCxnSpPr>
          <a:stCxn id="8" idx="1"/>
        </xdr:cNvCxnSpPr>
      </xdr:nvCxnSpPr>
      <xdr:spPr>
        <a:xfrm>
          <a:off x="8077202" y="7396092"/>
          <a:ext cx="1135565" cy="99194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245329</xdr:colOff>
      <xdr:row>30</xdr:row>
      <xdr:rowOff>162622</xdr:rowOff>
    </xdr:from>
    <xdr:to>
      <xdr:col>7</xdr:col>
      <xdr:colOff>0</xdr:colOff>
      <xdr:row>35</xdr:row>
      <xdr:rowOff>75317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D80C6EB-DFFB-478E-9EEE-496CE4349348}"/>
            </a:ext>
          </a:extLst>
        </xdr:cNvPr>
        <xdr:cNvCxnSpPr/>
      </xdr:nvCxnSpPr>
      <xdr:spPr>
        <a:xfrm flipV="1">
          <a:off x="7830481" y="5877622"/>
          <a:ext cx="939489" cy="841963"/>
        </a:xfrm>
        <a:prstGeom prst="straightConnector1">
          <a:avLst/>
        </a:prstGeom>
        <a:ln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638871</xdr:colOff>
      <xdr:row>5</xdr:row>
      <xdr:rowOff>162622</xdr:rowOff>
    </xdr:from>
    <xdr:to>
      <xdr:col>13</xdr:col>
      <xdr:colOff>576358</xdr:colOff>
      <xdr:row>17</xdr:row>
      <xdr:rowOff>30414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50CA872-66EA-4F27-B90D-D473622C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1280" y="1103506"/>
          <a:ext cx="2237426" cy="2237426"/>
        </a:xfrm>
        <a:prstGeom prst="rect">
          <a:avLst/>
        </a:prstGeom>
      </xdr:spPr>
    </xdr:pic>
    <xdr:clientData/>
  </xdr:twoCellAnchor>
  <xdr:twoCellAnchor>
    <xdr:from>
      <xdr:col>8</xdr:col>
      <xdr:colOff>522714</xdr:colOff>
      <xdr:row>10</xdr:row>
      <xdr:rowOff>116159</xdr:rowOff>
    </xdr:from>
    <xdr:to>
      <xdr:col>10</xdr:col>
      <xdr:colOff>708567</xdr:colOff>
      <xdr:row>10</xdr:row>
      <xdr:rowOff>116159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59C5FAB7-D670-467C-8D54-8D7FBC5B42CA}"/>
            </a:ext>
          </a:extLst>
        </xdr:cNvPr>
        <xdr:cNvCxnSpPr/>
      </xdr:nvCxnSpPr>
      <xdr:spPr>
        <a:xfrm>
          <a:off x="10802744" y="2102470"/>
          <a:ext cx="19282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489260</xdr:colOff>
      <xdr:row>11</xdr:row>
      <xdr:rowOff>82705</xdr:rowOff>
    </xdr:from>
    <xdr:to>
      <xdr:col>10</xdr:col>
      <xdr:colOff>675113</xdr:colOff>
      <xdr:row>11</xdr:row>
      <xdr:rowOff>82705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86CEAEA-2E36-4DB0-BC13-B5B09DA105F7}"/>
            </a:ext>
          </a:extLst>
        </xdr:cNvPr>
        <xdr:cNvCxnSpPr/>
      </xdr:nvCxnSpPr>
      <xdr:spPr>
        <a:xfrm>
          <a:off x="10769290" y="2254870"/>
          <a:ext cx="19282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360091</xdr:colOff>
      <xdr:row>15</xdr:row>
      <xdr:rowOff>147466</xdr:rowOff>
    </xdr:from>
    <xdr:to>
      <xdr:col>14</xdr:col>
      <xdr:colOff>34847</xdr:colOff>
      <xdr:row>22</xdr:row>
      <xdr:rowOff>134802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F593387-762E-411F-A846-CEB6E5265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0" y="3086277"/>
          <a:ext cx="2741341" cy="1288312"/>
        </a:xfrm>
        <a:prstGeom prst="rect">
          <a:avLst/>
        </a:prstGeom>
      </xdr:spPr>
    </xdr:pic>
    <xdr:clientData/>
  </xdr:twoCellAnchor>
  <xdr:twoCellAnchor editAs="oneCell">
    <xdr:from>
      <xdr:col>8</xdr:col>
      <xdr:colOff>967040</xdr:colOff>
      <xdr:row>30</xdr:row>
      <xdr:rowOff>114011</xdr:rowOff>
    </xdr:from>
    <xdr:to>
      <xdr:col>17</xdr:col>
      <xdr:colOff>140784</xdr:colOff>
      <xdr:row>46</xdr:row>
      <xdr:rowOff>92926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8C7DAC8-A50C-4D51-BCE0-E260F0805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7070" y="5852243"/>
          <a:ext cx="6282647" cy="2952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DDB0-1E05-439A-ADF2-3BB316F6E172}">
  <dimension ref="B2:Q38"/>
  <sheetViews>
    <sheetView tabSelected="1" topLeftCell="B1" zoomScale="118" zoomScaleNormal="118" workbookViewId="0">
      <selection activeCell="H7" sqref="H7"/>
    </sheetView>
  </sheetViews>
  <sheetFormatPr baseColWidth="10" defaultRowHeight="15" x14ac:dyDescent="0.25"/>
  <cols>
    <col min="1" max="1" width="11.42578125" style="1"/>
    <col min="2" max="2" width="36.7109375" style="1" customWidth="1"/>
    <col min="3" max="3" width="16.28515625" style="2" customWidth="1"/>
    <col min="4" max="4" width="11.42578125" style="1"/>
    <col min="5" max="5" width="26.28515625" style="1" customWidth="1"/>
    <col min="6" max="6" width="11.42578125" style="1"/>
    <col min="7" max="7" width="17.7109375" style="2" customWidth="1"/>
    <col min="8" max="8" width="31.28515625" style="1" bestFit="1" customWidth="1"/>
    <col min="9" max="9" width="29.28515625" style="1" bestFit="1" customWidth="1"/>
    <col min="10" max="16384" width="11.42578125" style="1"/>
  </cols>
  <sheetData>
    <row r="2" spans="2:16" ht="15.75" thickBot="1" x14ac:dyDescent="0.3"/>
    <row r="3" spans="2:16" x14ac:dyDescent="0.25">
      <c r="B3" s="4" t="s">
        <v>29</v>
      </c>
      <c r="C3" s="6" t="s">
        <v>28</v>
      </c>
      <c r="D3" s="7" t="s">
        <v>0</v>
      </c>
      <c r="E3" s="11"/>
      <c r="F3" s="9" t="s">
        <v>0</v>
      </c>
      <c r="G3" s="6" t="s">
        <v>28</v>
      </c>
      <c r="H3" s="4" t="s">
        <v>29</v>
      </c>
    </row>
    <row r="4" spans="2:16" x14ac:dyDescent="0.25">
      <c r="B4" s="5"/>
      <c r="C4" s="3" t="s">
        <v>15</v>
      </c>
      <c r="D4" s="7" t="s">
        <v>6</v>
      </c>
      <c r="E4" s="12"/>
      <c r="F4" s="10" t="s">
        <v>8</v>
      </c>
      <c r="G4" s="3" t="s">
        <v>15</v>
      </c>
      <c r="H4" s="5"/>
    </row>
    <row r="5" spans="2:16" x14ac:dyDescent="0.25">
      <c r="B5" s="5"/>
      <c r="C5" s="3" t="s">
        <v>15</v>
      </c>
      <c r="D5" s="8" t="s">
        <v>7</v>
      </c>
      <c r="E5" s="12"/>
      <c r="F5" s="46">
        <v>23</v>
      </c>
      <c r="G5" s="45" t="s">
        <v>4</v>
      </c>
      <c r="H5" s="45" t="s">
        <v>135</v>
      </c>
    </row>
    <row r="6" spans="2:16" x14ac:dyDescent="0.25">
      <c r="B6" s="5" t="s">
        <v>31</v>
      </c>
      <c r="C6" s="3" t="s">
        <v>5</v>
      </c>
      <c r="D6" s="8" t="s">
        <v>21</v>
      </c>
      <c r="E6" s="12"/>
      <c r="F6" s="10">
        <v>22</v>
      </c>
      <c r="G6" s="3" t="s">
        <v>4</v>
      </c>
      <c r="H6" s="5" t="s">
        <v>143</v>
      </c>
    </row>
    <row r="7" spans="2:16" x14ac:dyDescent="0.25">
      <c r="B7" s="5" t="s">
        <v>125</v>
      </c>
      <c r="C7" s="3" t="s">
        <v>5</v>
      </c>
      <c r="D7" s="8" t="s">
        <v>22</v>
      </c>
      <c r="E7" s="12"/>
      <c r="F7" s="10" t="s">
        <v>131</v>
      </c>
      <c r="G7" s="3" t="s">
        <v>4</v>
      </c>
      <c r="H7" s="5" t="s">
        <v>15</v>
      </c>
    </row>
    <row r="8" spans="2:16" ht="18.75" x14ac:dyDescent="0.3">
      <c r="B8" s="5" t="s">
        <v>124</v>
      </c>
      <c r="C8" s="3" t="s">
        <v>5</v>
      </c>
      <c r="D8" s="8">
        <v>34</v>
      </c>
      <c r="E8" s="13" t="s">
        <v>1</v>
      </c>
      <c r="F8" s="10" t="s">
        <v>132</v>
      </c>
      <c r="G8" s="3" t="s">
        <v>4</v>
      </c>
      <c r="H8" s="5"/>
    </row>
    <row r="9" spans="2:16" ht="18.75" x14ac:dyDescent="0.3">
      <c r="B9" s="5" t="s">
        <v>15</v>
      </c>
      <c r="C9" s="3" t="s">
        <v>5</v>
      </c>
      <c r="D9" s="8">
        <v>35</v>
      </c>
      <c r="E9" s="13">
        <v>32</v>
      </c>
      <c r="F9" s="10">
        <v>21</v>
      </c>
      <c r="G9" s="3" t="s">
        <v>4</v>
      </c>
      <c r="H9" s="5" t="s">
        <v>140</v>
      </c>
    </row>
    <row r="10" spans="2:16" x14ac:dyDescent="0.25">
      <c r="B10" s="5" t="s">
        <v>139</v>
      </c>
      <c r="C10" s="3" t="s">
        <v>14</v>
      </c>
      <c r="D10" s="8">
        <v>32</v>
      </c>
      <c r="E10" s="12"/>
      <c r="F10" s="10" t="s">
        <v>8</v>
      </c>
      <c r="G10" s="3" t="s">
        <v>15</v>
      </c>
      <c r="H10" s="5"/>
    </row>
    <row r="11" spans="2:16" x14ac:dyDescent="0.25">
      <c r="B11" s="5" t="s">
        <v>23</v>
      </c>
      <c r="C11" s="3" t="s">
        <v>14</v>
      </c>
      <c r="D11" s="8">
        <v>33</v>
      </c>
      <c r="E11" s="12"/>
      <c r="F11" s="10">
        <v>19</v>
      </c>
      <c r="G11" s="3" t="s">
        <v>5</v>
      </c>
      <c r="H11" s="5" t="s">
        <v>25</v>
      </c>
      <c r="I11" s="1" t="s">
        <v>15</v>
      </c>
    </row>
    <row r="12" spans="2:16" x14ac:dyDescent="0.25">
      <c r="B12" s="5" t="s">
        <v>24</v>
      </c>
      <c r="C12" s="3" t="s">
        <v>14</v>
      </c>
      <c r="D12" s="8">
        <v>25</v>
      </c>
      <c r="E12" s="12"/>
      <c r="F12" s="10">
        <v>18</v>
      </c>
      <c r="G12" s="3" t="s">
        <v>4</v>
      </c>
      <c r="H12" s="5" t="s">
        <v>26</v>
      </c>
      <c r="I12" s="1" t="s">
        <v>15</v>
      </c>
    </row>
    <row r="13" spans="2:16" ht="15.75" x14ac:dyDescent="0.25">
      <c r="B13" s="45" t="s">
        <v>136</v>
      </c>
      <c r="C13" s="45" t="s">
        <v>14</v>
      </c>
      <c r="D13" s="44">
        <v>26</v>
      </c>
      <c r="E13" s="12"/>
      <c r="F13" s="46">
        <v>5</v>
      </c>
      <c r="G13" s="45" t="s">
        <v>4</v>
      </c>
      <c r="H13" s="45" t="s">
        <v>133</v>
      </c>
      <c r="I13" s="42" t="s">
        <v>15</v>
      </c>
    </row>
    <row r="14" spans="2:16" ht="15.75" x14ac:dyDescent="0.25">
      <c r="B14" s="45" t="s">
        <v>137</v>
      </c>
      <c r="C14" s="45" t="s">
        <v>14</v>
      </c>
      <c r="D14" s="44">
        <v>27</v>
      </c>
      <c r="E14" s="12"/>
      <c r="F14" s="10" t="s">
        <v>16</v>
      </c>
      <c r="G14" s="3" t="s">
        <v>15</v>
      </c>
      <c r="H14" s="5"/>
      <c r="I14" s="42" t="s">
        <v>15</v>
      </c>
      <c r="P14" s="1" t="s">
        <v>141</v>
      </c>
    </row>
    <row r="15" spans="2:16" x14ac:dyDescent="0.25">
      <c r="B15" s="5" t="s">
        <v>32</v>
      </c>
      <c r="C15" s="3" t="s">
        <v>14</v>
      </c>
      <c r="D15" s="8">
        <v>14</v>
      </c>
      <c r="E15" s="12"/>
      <c r="F15" s="10" t="s">
        <v>16</v>
      </c>
      <c r="G15" s="3" t="s">
        <v>15</v>
      </c>
      <c r="H15" s="5"/>
    </row>
    <row r="16" spans="2:16" x14ac:dyDescent="0.25">
      <c r="B16" s="5" t="s">
        <v>30</v>
      </c>
      <c r="C16" s="3" t="s">
        <v>14</v>
      </c>
      <c r="D16" s="8">
        <v>12</v>
      </c>
      <c r="E16" s="12"/>
      <c r="F16" s="46">
        <v>4</v>
      </c>
      <c r="G16" s="45" t="s">
        <v>4</v>
      </c>
      <c r="H16" s="45" t="s">
        <v>134</v>
      </c>
      <c r="I16" s="1" t="s">
        <v>15</v>
      </c>
    </row>
    <row r="17" spans="2:10" x14ac:dyDescent="0.25">
      <c r="B17" s="5"/>
      <c r="C17" s="3"/>
      <c r="D17" s="8" t="s">
        <v>8</v>
      </c>
      <c r="E17" s="12"/>
      <c r="F17" s="10">
        <v>0</v>
      </c>
      <c r="G17" s="3" t="s">
        <v>4</v>
      </c>
      <c r="H17" s="5" t="s">
        <v>138</v>
      </c>
    </row>
    <row r="18" spans="2:10" x14ac:dyDescent="0.25">
      <c r="B18" s="5" t="s">
        <v>122</v>
      </c>
      <c r="C18" s="3" t="s">
        <v>14</v>
      </c>
      <c r="D18" s="8">
        <v>13</v>
      </c>
      <c r="E18" s="12"/>
      <c r="F18" s="10">
        <v>2</v>
      </c>
      <c r="G18" s="3" t="s">
        <v>4</v>
      </c>
      <c r="H18" s="5" t="s">
        <v>130</v>
      </c>
      <c r="I18" s="5" t="s">
        <v>15</v>
      </c>
    </row>
    <row r="19" spans="2:10" x14ac:dyDescent="0.25">
      <c r="B19" s="5"/>
      <c r="C19" s="3"/>
      <c r="D19" s="8" t="s">
        <v>9</v>
      </c>
      <c r="E19" s="12"/>
      <c r="F19" s="10">
        <v>15</v>
      </c>
      <c r="G19" s="3" t="s">
        <v>4</v>
      </c>
      <c r="H19" s="5" t="s">
        <v>27</v>
      </c>
      <c r="I19" s="1" t="s">
        <v>15</v>
      </c>
    </row>
    <row r="20" spans="2:10" x14ac:dyDescent="0.25">
      <c r="B20" s="5"/>
      <c r="C20" s="3"/>
      <c r="D20" s="8" t="s">
        <v>10</v>
      </c>
      <c r="E20" s="12"/>
      <c r="F20" s="10" t="s">
        <v>17</v>
      </c>
      <c r="G20" s="3"/>
      <c r="H20" s="5"/>
    </row>
    <row r="21" spans="2:10" x14ac:dyDescent="0.25">
      <c r="B21" s="5"/>
      <c r="C21" s="3"/>
      <c r="D21" s="8" t="s">
        <v>11</v>
      </c>
      <c r="E21" s="12"/>
      <c r="F21" s="10" t="s">
        <v>18</v>
      </c>
      <c r="G21" s="3" t="s">
        <v>15</v>
      </c>
      <c r="H21" s="5"/>
      <c r="J21"/>
    </row>
    <row r="22" spans="2:10" x14ac:dyDescent="0.25">
      <c r="B22" s="5"/>
      <c r="C22" s="3"/>
      <c r="D22" s="8" t="s">
        <v>12</v>
      </c>
      <c r="E22" s="12"/>
      <c r="F22" s="10" t="s">
        <v>19</v>
      </c>
      <c r="G22" s="3" t="s">
        <v>15</v>
      </c>
      <c r="H22" s="5"/>
      <c r="I22" s="1">
        <v>0.25</v>
      </c>
    </row>
    <row r="23" spans="2:10" x14ac:dyDescent="0.25">
      <c r="B23" s="5"/>
      <c r="C23" s="3"/>
      <c r="D23" s="8" t="s">
        <v>13</v>
      </c>
      <c r="E23" s="12"/>
      <c r="F23" s="10" t="s">
        <v>20</v>
      </c>
      <c r="G23" s="3"/>
      <c r="H23" s="5"/>
      <c r="I23" s="1">
        <v>0.96</v>
      </c>
    </row>
    <row r="24" spans="2:10" ht="15.75" thickBot="1" x14ac:dyDescent="0.3">
      <c r="B24" s="5"/>
      <c r="C24" s="3"/>
      <c r="D24" s="8" t="s">
        <v>13</v>
      </c>
      <c r="E24" s="14"/>
      <c r="F24" s="10" t="s">
        <v>20</v>
      </c>
      <c r="G24" s="3"/>
      <c r="H24" s="5"/>
      <c r="I24" s="1">
        <f>+I23/I22</f>
        <v>3.84</v>
      </c>
    </row>
    <row r="25" spans="2:10" x14ac:dyDescent="0.25">
      <c r="D25" s="2"/>
      <c r="I25" s="1">
        <f>3.3*0.24/5</f>
        <v>0.15839999999999999</v>
      </c>
    </row>
    <row r="26" spans="2:10" x14ac:dyDescent="0.25">
      <c r="D26" s="2"/>
      <c r="I26" s="1">
        <v>977</v>
      </c>
    </row>
    <row r="27" spans="2:10" x14ac:dyDescent="0.25">
      <c r="B27" s="1" t="s">
        <v>142</v>
      </c>
      <c r="D27" s="2"/>
      <c r="F27" s="2"/>
      <c r="I27" s="1">
        <v>24</v>
      </c>
    </row>
    <row r="28" spans="2:10" x14ac:dyDescent="0.25">
      <c r="D28" s="2"/>
      <c r="F28" s="2"/>
      <c r="I28" s="1">
        <f>+I27/I26</f>
        <v>2.4564994882292732E-2</v>
      </c>
      <c r="J28" s="1">
        <f>+I28*1000</f>
        <v>24.56499488229273</v>
      </c>
    </row>
    <row r="29" spans="2:10" x14ac:dyDescent="0.25">
      <c r="D29" s="2"/>
      <c r="F29" s="2"/>
    </row>
    <row r="30" spans="2:10" x14ac:dyDescent="0.25">
      <c r="D30" s="2"/>
      <c r="F30" s="39" t="s">
        <v>119</v>
      </c>
    </row>
    <row r="31" spans="2:10" x14ac:dyDescent="0.25">
      <c r="D31" s="2"/>
      <c r="F31" s="2"/>
    </row>
    <row r="32" spans="2:10" x14ac:dyDescent="0.25">
      <c r="D32" s="2"/>
      <c r="F32" s="2"/>
    </row>
    <row r="33" spans="4:17" x14ac:dyDescent="0.25">
      <c r="D33" s="2"/>
      <c r="F33" s="2"/>
    </row>
    <row r="34" spans="4:17" x14ac:dyDescent="0.25">
      <c r="D34" s="2"/>
      <c r="F34" s="2"/>
    </row>
    <row r="35" spans="4:17" x14ac:dyDescent="0.25">
      <c r="F35" s="2"/>
    </row>
    <row r="36" spans="4:17" x14ac:dyDescent="0.25">
      <c r="F36" s="2"/>
    </row>
    <row r="37" spans="4:17" x14ac:dyDescent="0.25">
      <c r="F37" s="2"/>
    </row>
    <row r="38" spans="4:17" x14ac:dyDescent="0.25">
      <c r="F38" s="2"/>
      <c r="Q3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5094-8C2E-452A-A439-17AC494F3DDD}">
  <dimension ref="B2:Q38"/>
  <sheetViews>
    <sheetView zoomScale="80" zoomScaleNormal="80" workbookViewId="0">
      <selection activeCell="B11" sqref="B11:B12"/>
    </sheetView>
  </sheetViews>
  <sheetFormatPr baseColWidth="10" defaultRowHeight="15" x14ac:dyDescent="0.25"/>
  <cols>
    <col min="1" max="1" width="11.42578125" style="1"/>
    <col min="2" max="2" width="36.7109375" style="1" customWidth="1"/>
    <col min="3" max="3" width="16.28515625" style="2" customWidth="1"/>
    <col min="4" max="4" width="11.42578125" style="1"/>
    <col min="5" max="5" width="26.28515625" style="1" customWidth="1"/>
    <col min="6" max="6" width="11.42578125" style="1"/>
    <col min="7" max="7" width="17.7109375" style="2" customWidth="1"/>
    <col min="8" max="8" width="22.7109375" style="1" customWidth="1"/>
    <col min="9" max="9" width="14.7109375" style="1" customWidth="1"/>
    <col min="10" max="16384" width="11.42578125" style="1"/>
  </cols>
  <sheetData>
    <row r="2" spans="2:9" ht="15.75" thickBot="1" x14ac:dyDescent="0.3"/>
    <row r="3" spans="2:9" x14ac:dyDescent="0.25">
      <c r="B3" s="4" t="s">
        <v>29</v>
      </c>
      <c r="C3" s="6" t="s">
        <v>28</v>
      </c>
      <c r="D3" s="7" t="s">
        <v>0</v>
      </c>
      <c r="E3" s="11"/>
      <c r="F3" s="9" t="s">
        <v>0</v>
      </c>
      <c r="G3" s="6" t="s">
        <v>28</v>
      </c>
      <c r="H3" s="4" t="s">
        <v>29</v>
      </c>
    </row>
    <row r="4" spans="2:9" x14ac:dyDescent="0.25">
      <c r="B4" s="5"/>
      <c r="C4" s="3" t="s">
        <v>15</v>
      </c>
      <c r="D4" s="7" t="s">
        <v>6</v>
      </c>
      <c r="E4" s="12"/>
      <c r="F4" s="10" t="s">
        <v>8</v>
      </c>
      <c r="G4" s="3" t="s">
        <v>15</v>
      </c>
      <c r="H4" s="5"/>
    </row>
    <row r="5" spans="2:9" x14ac:dyDescent="0.25">
      <c r="B5" s="5"/>
      <c r="C5" s="3" t="s">
        <v>15</v>
      </c>
      <c r="D5" s="8" t="s">
        <v>7</v>
      </c>
      <c r="E5" s="12"/>
      <c r="F5" s="47">
        <v>23</v>
      </c>
      <c r="G5" s="48" t="s">
        <v>4</v>
      </c>
      <c r="H5" s="48" t="s">
        <v>130</v>
      </c>
    </row>
    <row r="6" spans="2:9" x14ac:dyDescent="0.25">
      <c r="B6" s="5"/>
      <c r="C6" s="3" t="s">
        <v>5</v>
      </c>
      <c r="D6" s="8" t="s">
        <v>21</v>
      </c>
      <c r="E6" s="12"/>
      <c r="F6" s="10">
        <v>22</v>
      </c>
      <c r="G6" s="3" t="s">
        <v>4</v>
      </c>
      <c r="H6" s="5" t="s">
        <v>25</v>
      </c>
    </row>
    <row r="7" spans="2:9" x14ac:dyDescent="0.25">
      <c r="B7" s="5"/>
      <c r="C7" s="3" t="s">
        <v>5</v>
      </c>
      <c r="D7" s="8" t="s">
        <v>22</v>
      </c>
      <c r="E7" s="12"/>
      <c r="F7" s="10" t="s">
        <v>3</v>
      </c>
      <c r="G7" s="3" t="s">
        <v>4</v>
      </c>
      <c r="H7" s="43"/>
    </row>
    <row r="8" spans="2:9" ht="18.75" x14ac:dyDescent="0.3">
      <c r="B8" s="5"/>
      <c r="C8" s="3" t="s">
        <v>5</v>
      </c>
      <c r="D8" s="8">
        <v>34</v>
      </c>
      <c r="E8" s="13" t="s">
        <v>1</v>
      </c>
      <c r="F8" s="10" t="s">
        <v>2</v>
      </c>
      <c r="G8" s="3" t="s">
        <v>4</v>
      </c>
      <c r="H8" s="43"/>
    </row>
    <row r="9" spans="2:9" ht="18.75" x14ac:dyDescent="0.3">
      <c r="B9" s="5"/>
      <c r="C9" s="3" t="s">
        <v>5</v>
      </c>
      <c r="D9" s="8">
        <v>35</v>
      </c>
      <c r="E9" s="13">
        <v>32</v>
      </c>
      <c r="F9" s="10">
        <v>21</v>
      </c>
      <c r="G9" s="3" t="s">
        <v>4</v>
      </c>
      <c r="H9" s="5" t="s">
        <v>26</v>
      </c>
    </row>
    <row r="10" spans="2:9" x14ac:dyDescent="0.25">
      <c r="B10" s="43" t="s">
        <v>15</v>
      </c>
      <c r="C10" s="3" t="s">
        <v>14</v>
      </c>
      <c r="D10" s="8">
        <v>32</v>
      </c>
      <c r="E10" s="12"/>
      <c r="F10" s="10" t="s">
        <v>8</v>
      </c>
      <c r="G10" s="3" t="s">
        <v>15</v>
      </c>
      <c r="H10" s="5"/>
    </row>
    <row r="11" spans="2:9" x14ac:dyDescent="0.25">
      <c r="B11" s="5" t="s">
        <v>23</v>
      </c>
      <c r="C11" s="3" t="s">
        <v>14</v>
      </c>
      <c r="D11" s="8">
        <v>33</v>
      </c>
      <c r="E11" s="12"/>
      <c r="F11" s="10">
        <v>19</v>
      </c>
      <c r="G11" s="3" t="s">
        <v>5</v>
      </c>
      <c r="H11" s="5" t="s">
        <v>128</v>
      </c>
      <c r="I11" s="1" t="s">
        <v>121</v>
      </c>
    </row>
    <row r="12" spans="2:9" x14ac:dyDescent="0.25">
      <c r="B12" s="5" t="s">
        <v>24</v>
      </c>
      <c r="C12" s="3" t="s">
        <v>14</v>
      </c>
      <c r="D12" s="8">
        <v>25</v>
      </c>
      <c r="E12" s="12"/>
      <c r="F12" s="10">
        <v>18</v>
      </c>
      <c r="G12" s="3" t="s">
        <v>4</v>
      </c>
      <c r="H12" s="5" t="s">
        <v>129</v>
      </c>
      <c r="I12" s="1" t="s">
        <v>121</v>
      </c>
    </row>
    <row r="13" spans="2:9" ht="15.75" x14ac:dyDescent="0.25">
      <c r="B13" s="48" t="s">
        <v>30</v>
      </c>
      <c r="C13" s="48" t="s">
        <v>14</v>
      </c>
      <c r="D13" s="49">
        <v>26</v>
      </c>
      <c r="E13" s="12"/>
      <c r="F13" s="47">
        <v>5</v>
      </c>
      <c r="G13" s="48" t="s">
        <v>4</v>
      </c>
      <c r="H13" s="48" t="s">
        <v>27</v>
      </c>
      <c r="I13" s="42" t="s">
        <v>126</v>
      </c>
    </row>
    <row r="14" spans="2:9" ht="15.75" x14ac:dyDescent="0.25">
      <c r="B14" s="48" t="s">
        <v>31</v>
      </c>
      <c r="C14" s="48" t="s">
        <v>14</v>
      </c>
      <c r="D14" s="49">
        <v>27</v>
      </c>
      <c r="E14" s="12"/>
      <c r="F14" s="10" t="s">
        <v>16</v>
      </c>
      <c r="G14" s="3" t="s">
        <v>15</v>
      </c>
      <c r="H14" s="5"/>
      <c r="I14" s="42" t="s">
        <v>127</v>
      </c>
    </row>
    <row r="15" spans="2:9" x14ac:dyDescent="0.25">
      <c r="B15" s="5" t="s">
        <v>32</v>
      </c>
      <c r="C15" s="3" t="s">
        <v>14</v>
      </c>
      <c r="D15" s="8">
        <v>14</v>
      </c>
      <c r="E15" s="12"/>
      <c r="F15" s="10" t="s">
        <v>16</v>
      </c>
      <c r="G15" s="3" t="s">
        <v>15</v>
      </c>
      <c r="H15" s="5"/>
    </row>
    <row r="16" spans="2:9" x14ac:dyDescent="0.25">
      <c r="B16" s="5" t="s">
        <v>120</v>
      </c>
      <c r="C16" s="3" t="s">
        <v>14</v>
      </c>
      <c r="D16" s="8">
        <v>12</v>
      </c>
      <c r="E16" s="12"/>
      <c r="F16" s="47">
        <v>4</v>
      </c>
      <c r="G16" s="48" t="s">
        <v>4</v>
      </c>
      <c r="H16" s="48" t="s">
        <v>123</v>
      </c>
      <c r="I16" s="1" t="s">
        <v>15</v>
      </c>
    </row>
    <row r="17" spans="2:10" x14ac:dyDescent="0.25">
      <c r="B17" s="5"/>
      <c r="C17" s="3"/>
      <c r="D17" s="8" t="s">
        <v>8</v>
      </c>
      <c r="E17" s="12"/>
      <c r="F17" s="10">
        <v>0</v>
      </c>
      <c r="G17" s="3" t="s">
        <v>4</v>
      </c>
      <c r="H17" s="43" t="s">
        <v>15</v>
      </c>
    </row>
    <row r="18" spans="2:10" x14ac:dyDescent="0.25">
      <c r="B18" s="5" t="s">
        <v>122</v>
      </c>
      <c r="C18" s="3" t="s">
        <v>14</v>
      </c>
      <c r="D18" s="8">
        <v>13</v>
      </c>
      <c r="E18" s="12"/>
      <c r="F18" s="10">
        <v>2</v>
      </c>
      <c r="G18" s="3" t="s">
        <v>4</v>
      </c>
      <c r="H18" s="5" t="s">
        <v>125</v>
      </c>
    </row>
    <row r="19" spans="2:10" x14ac:dyDescent="0.25">
      <c r="B19" s="5"/>
      <c r="C19" s="3"/>
      <c r="D19" s="8" t="s">
        <v>9</v>
      </c>
      <c r="E19" s="12"/>
      <c r="F19" s="10">
        <v>15</v>
      </c>
      <c r="G19" s="3" t="s">
        <v>4</v>
      </c>
      <c r="H19" s="5" t="s">
        <v>124</v>
      </c>
    </row>
    <row r="20" spans="2:10" x14ac:dyDescent="0.25">
      <c r="B20" s="5"/>
      <c r="C20" s="3"/>
      <c r="D20" s="8" t="s">
        <v>10</v>
      </c>
      <c r="E20" s="12"/>
      <c r="F20" s="10" t="s">
        <v>17</v>
      </c>
      <c r="G20" s="3"/>
      <c r="H20" s="5"/>
    </row>
    <row r="21" spans="2:10" x14ac:dyDescent="0.25">
      <c r="B21" s="5"/>
      <c r="C21" s="3"/>
      <c r="D21" s="8" t="s">
        <v>11</v>
      </c>
      <c r="E21" s="12"/>
      <c r="F21" s="10" t="s">
        <v>18</v>
      </c>
      <c r="G21" s="3" t="s">
        <v>121</v>
      </c>
      <c r="H21" s="5"/>
      <c r="J21"/>
    </row>
    <row r="22" spans="2:10" x14ac:dyDescent="0.25">
      <c r="B22" s="5"/>
      <c r="C22" s="3"/>
      <c r="D22" s="8" t="s">
        <v>12</v>
      </c>
      <c r="E22" s="12"/>
      <c r="F22" s="10" t="s">
        <v>19</v>
      </c>
      <c r="G22" s="3" t="s">
        <v>121</v>
      </c>
      <c r="H22" s="5"/>
    </row>
    <row r="23" spans="2:10" x14ac:dyDescent="0.25">
      <c r="B23" s="5"/>
      <c r="C23" s="3"/>
      <c r="D23" s="8" t="s">
        <v>13</v>
      </c>
      <c r="E23" s="12"/>
      <c r="F23" s="10" t="s">
        <v>20</v>
      </c>
      <c r="G23" s="3"/>
      <c r="H23" s="5"/>
    </row>
    <row r="24" spans="2:10" ht="15.75" thickBot="1" x14ac:dyDescent="0.3">
      <c r="B24" s="5"/>
      <c r="C24" s="3"/>
      <c r="D24" s="8" t="s">
        <v>13</v>
      </c>
      <c r="E24" s="14"/>
      <c r="F24" s="10" t="s">
        <v>20</v>
      </c>
      <c r="G24" s="3"/>
      <c r="H24" s="5"/>
    </row>
    <row r="25" spans="2:10" x14ac:dyDescent="0.25">
      <c r="D25" s="2"/>
    </row>
    <row r="26" spans="2:10" x14ac:dyDescent="0.25">
      <c r="D26" s="2"/>
    </row>
    <row r="27" spans="2:10" x14ac:dyDescent="0.25">
      <c r="D27" s="2"/>
      <c r="F27" s="2"/>
    </row>
    <row r="28" spans="2:10" x14ac:dyDescent="0.25">
      <c r="D28" s="2"/>
      <c r="F28" s="2"/>
    </row>
    <row r="29" spans="2:10" x14ac:dyDescent="0.25">
      <c r="D29" s="2"/>
      <c r="F29" s="2"/>
    </row>
    <row r="30" spans="2:10" x14ac:dyDescent="0.25">
      <c r="D30" s="2"/>
      <c r="F30" s="39" t="s">
        <v>119</v>
      </c>
    </row>
    <row r="31" spans="2:10" x14ac:dyDescent="0.25">
      <c r="D31" s="2"/>
      <c r="F31" s="2"/>
    </row>
    <row r="32" spans="2:10" x14ac:dyDescent="0.25">
      <c r="D32" s="2"/>
      <c r="F32" s="2"/>
    </row>
    <row r="33" spans="4:17" x14ac:dyDescent="0.25">
      <c r="D33" s="2"/>
      <c r="F33" s="2"/>
    </row>
    <row r="34" spans="4:17" x14ac:dyDescent="0.25">
      <c r="D34" s="2"/>
      <c r="F34" s="2"/>
    </row>
    <row r="35" spans="4:17" x14ac:dyDescent="0.25">
      <c r="F35" s="2"/>
    </row>
    <row r="36" spans="4:17" x14ac:dyDescent="0.25">
      <c r="F36" s="2"/>
    </row>
    <row r="37" spans="4:17" x14ac:dyDescent="0.25">
      <c r="F37" s="2"/>
    </row>
    <row r="38" spans="4:17" x14ac:dyDescent="0.25">
      <c r="F38" s="2"/>
      <c r="Q3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0C5B-D944-4503-9027-D78E73E0FE80}">
  <dimension ref="A1:AC113"/>
  <sheetViews>
    <sheetView workbookViewId="0">
      <selection activeCell="B10" sqref="B10"/>
    </sheetView>
  </sheetViews>
  <sheetFormatPr baseColWidth="10" defaultRowHeight="15" x14ac:dyDescent="0.25"/>
  <cols>
    <col min="1" max="1" width="21.28515625" customWidth="1"/>
    <col min="2" max="2" width="25.140625" customWidth="1"/>
    <col min="3" max="3" width="22" customWidth="1"/>
    <col min="8" max="9" width="22.5703125" customWidth="1"/>
    <col min="10" max="10" width="14.7109375" customWidth="1"/>
    <col min="13" max="29" width="11.42578125" style="1"/>
  </cols>
  <sheetData>
    <row r="1" spans="1:12" s="1" customFormat="1" ht="15.75" x14ac:dyDescent="0.25">
      <c r="A1" s="40" t="s">
        <v>111</v>
      </c>
      <c r="B1" s="41" t="s">
        <v>115</v>
      </c>
    </row>
    <row r="2" spans="1:12" s="1" customFormat="1" ht="15.75" x14ac:dyDescent="0.25">
      <c r="A2" s="37" t="s">
        <v>112</v>
      </c>
    </row>
    <row r="3" spans="1:12" s="1" customFormat="1" ht="15.75" x14ac:dyDescent="0.25">
      <c r="A3" s="40" t="s">
        <v>113</v>
      </c>
      <c r="B3" s="41" t="s">
        <v>116</v>
      </c>
      <c r="C3" s="41"/>
    </row>
    <row r="4" spans="1:12" s="1" customFormat="1" ht="15.75" x14ac:dyDescent="0.25">
      <c r="A4" s="38" t="s">
        <v>114</v>
      </c>
      <c r="B4" s="39">
        <v>1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s="1" customFormat="1" ht="15.75" x14ac:dyDescent="0.25">
      <c r="A5" s="38" t="s">
        <v>117</v>
      </c>
      <c r="B5" s="1" t="s">
        <v>118</v>
      </c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s="1" customForma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3" t="s">
        <v>79</v>
      </c>
      <c r="G7" s="33" t="s">
        <v>77</v>
      </c>
      <c r="H7" s="33" t="s">
        <v>78</v>
      </c>
      <c r="I7" s="33" t="s">
        <v>92</v>
      </c>
      <c r="J7" s="33" t="s">
        <v>82</v>
      </c>
      <c r="K7" s="33" t="s">
        <v>38</v>
      </c>
      <c r="L7" s="33" t="s">
        <v>39</v>
      </c>
    </row>
    <row r="8" spans="1:12" s="1" customForma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s="1" customForma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s="1" customFormat="1" ht="23.25" x14ac:dyDescent="0.25">
      <c r="A10" s="34" t="s">
        <v>40</v>
      </c>
      <c r="B10" s="34" t="s">
        <v>80</v>
      </c>
      <c r="C10" s="34" t="s">
        <v>81</v>
      </c>
      <c r="D10" s="34" t="s">
        <v>42</v>
      </c>
      <c r="E10" s="35">
        <v>1</v>
      </c>
      <c r="F10" s="35" t="s">
        <v>83</v>
      </c>
      <c r="G10" s="35" t="s">
        <v>105</v>
      </c>
      <c r="H10" s="35" t="s">
        <v>84</v>
      </c>
      <c r="I10" s="35">
        <v>80</v>
      </c>
      <c r="J10" s="35">
        <f>+I10*E10</f>
        <v>80</v>
      </c>
      <c r="K10" s="36" t="s">
        <v>43</v>
      </c>
      <c r="L10" s="36" t="s">
        <v>44</v>
      </c>
    </row>
    <row r="11" spans="1:12" s="1" customFormat="1" x14ac:dyDescent="0.25">
      <c r="A11" s="30" t="s">
        <v>40</v>
      </c>
      <c r="B11" s="30" t="s">
        <v>45</v>
      </c>
      <c r="C11" s="30" t="s">
        <v>41</v>
      </c>
      <c r="D11" s="30" t="s">
        <v>42</v>
      </c>
      <c r="E11" s="31">
        <v>4</v>
      </c>
      <c r="F11" s="31" t="s">
        <v>85</v>
      </c>
      <c r="G11" s="31" t="s">
        <v>16</v>
      </c>
      <c r="H11" s="31" t="s">
        <v>86</v>
      </c>
      <c r="I11" s="31">
        <v>4</v>
      </c>
      <c r="J11" s="31">
        <f t="shared" ref="J11:J13" si="0">+I11*E11</f>
        <v>16</v>
      </c>
      <c r="K11" s="32" t="s">
        <v>44</v>
      </c>
      <c r="L11" s="32" t="s">
        <v>44</v>
      </c>
    </row>
    <row r="12" spans="1:12" s="1" customFormat="1" ht="23.25" x14ac:dyDescent="0.25">
      <c r="A12" s="19" t="s">
        <v>40</v>
      </c>
      <c r="B12" s="19" t="s">
        <v>46</v>
      </c>
      <c r="C12" s="19" t="s">
        <v>47</v>
      </c>
      <c r="D12" s="19" t="s">
        <v>42</v>
      </c>
      <c r="E12" s="20">
        <v>2</v>
      </c>
      <c r="F12" s="20" t="s">
        <v>87</v>
      </c>
      <c r="G12" s="20" t="s">
        <v>88</v>
      </c>
      <c r="H12" s="20" t="s">
        <v>89</v>
      </c>
      <c r="I12" s="20">
        <v>20</v>
      </c>
      <c r="J12" s="20">
        <f t="shared" si="0"/>
        <v>40</v>
      </c>
      <c r="K12" s="21" t="s">
        <v>44</v>
      </c>
      <c r="L12" s="21" t="s">
        <v>44</v>
      </c>
    </row>
    <row r="13" spans="1:12" s="1" customFormat="1" x14ac:dyDescent="0.25">
      <c r="A13" s="19" t="s">
        <v>40</v>
      </c>
      <c r="B13" s="19" t="s">
        <v>48</v>
      </c>
      <c r="C13" s="19" t="s">
        <v>49</v>
      </c>
      <c r="D13" s="19" t="s">
        <v>15</v>
      </c>
      <c r="E13" s="20">
        <v>0</v>
      </c>
      <c r="F13" s="20"/>
      <c r="G13" s="20"/>
      <c r="H13" s="20"/>
      <c r="I13" s="20"/>
      <c r="J13" s="20">
        <f t="shared" si="0"/>
        <v>0</v>
      </c>
      <c r="K13" s="21" t="s">
        <v>44</v>
      </c>
      <c r="L13" s="21" t="s">
        <v>44</v>
      </c>
    </row>
    <row r="14" spans="1:12" s="1" customForma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3"/>
      <c r="L14" s="23"/>
    </row>
    <row r="15" spans="1:12" s="1" customFormat="1" ht="23.25" x14ac:dyDescent="0.25">
      <c r="A15" s="19" t="s">
        <v>50</v>
      </c>
      <c r="B15" s="19" t="s">
        <v>80</v>
      </c>
      <c r="C15" s="19" t="s">
        <v>81</v>
      </c>
      <c r="D15" s="19" t="s">
        <v>42</v>
      </c>
      <c r="E15" s="20">
        <v>1</v>
      </c>
      <c r="F15" s="20" t="s">
        <v>83</v>
      </c>
      <c r="G15" s="20" t="s">
        <v>105</v>
      </c>
      <c r="H15" s="20" t="s">
        <v>84</v>
      </c>
      <c r="I15" s="20">
        <v>80</v>
      </c>
      <c r="J15" s="20">
        <f>E15*80</f>
        <v>80</v>
      </c>
      <c r="K15" s="21" t="s">
        <v>44</v>
      </c>
      <c r="L15" s="21" t="s">
        <v>44</v>
      </c>
    </row>
    <row r="16" spans="1:12" s="1" customFormat="1" ht="23.25" x14ac:dyDescent="0.25">
      <c r="A16" s="19" t="s">
        <v>50</v>
      </c>
      <c r="B16" s="19" t="s">
        <v>51</v>
      </c>
      <c r="C16" s="19" t="s">
        <v>47</v>
      </c>
      <c r="D16" s="19" t="s">
        <v>42</v>
      </c>
      <c r="E16" s="20">
        <v>1</v>
      </c>
      <c r="F16" s="20" t="s">
        <v>87</v>
      </c>
      <c r="G16" s="20" t="s">
        <v>88</v>
      </c>
      <c r="H16" s="20" t="s">
        <v>89</v>
      </c>
      <c r="I16" s="20">
        <v>20</v>
      </c>
      <c r="J16" s="20">
        <f>+I16*E16</f>
        <v>20</v>
      </c>
      <c r="K16" s="21" t="s">
        <v>44</v>
      </c>
      <c r="L16" s="21" t="s">
        <v>44</v>
      </c>
    </row>
    <row r="17" spans="1:27" s="1" customFormat="1" x14ac:dyDescent="0.25">
      <c r="A17" s="19" t="s">
        <v>50</v>
      </c>
      <c r="B17" s="19" t="s">
        <v>48</v>
      </c>
      <c r="C17" s="19" t="s">
        <v>49</v>
      </c>
      <c r="D17" s="19" t="s">
        <v>15</v>
      </c>
      <c r="E17" s="20">
        <v>0</v>
      </c>
      <c r="F17" s="20"/>
      <c r="G17" s="20"/>
      <c r="H17" s="20"/>
      <c r="I17" s="20"/>
      <c r="J17" s="20"/>
      <c r="K17" s="21" t="s">
        <v>44</v>
      </c>
      <c r="L17" s="21" t="s">
        <v>44</v>
      </c>
    </row>
    <row r="18" spans="1:27" s="1" customForma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3"/>
      <c r="L18" s="23"/>
    </row>
    <row r="19" spans="1:27" s="1" customFormat="1" x14ac:dyDescent="0.25">
      <c r="A19" s="19" t="s">
        <v>52</v>
      </c>
      <c r="B19" s="19" t="s">
        <v>53</v>
      </c>
      <c r="C19" s="19" t="s">
        <v>54</v>
      </c>
      <c r="D19" s="19" t="s">
        <v>55</v>
      </c>
      <c r="E19" s="20">
        <v>4</v>
      </c>
      <c r="F19" s="20" t="s">
        <v>90</v>
      </c>
      <c r="G19" s="20" t="s">
        <v>16</v>
      </c>
      <c r="H19" s="20" t="s">
        <v>91</v>
      </c>
      <c r="I19" s="20">
        <v>10</v>
      </c>
      <c r="J19" s="20">
        <f>+I19*E19</f>
        <v>40</v>
      </c>
      <c r="K19" s="21" t="s">
        <v>44</v>
      </c>
      <c r="L19" s="21" t="s">
        <v>44</v>
      </c>
    </row>
    <row r="20" spans="1:27" s="1" customFormat="1" x14ac:dyDescent="0.25">
      <c r="A20" s="19" t="s">
        <v>52</v>
      </c>
      <c r="B20" s="19" t="s">
        <v>56</v>
      </c>
      <c r="C20" s="19" t="s">
        <v>49</v>
      </c>
      <c r="D20" s="19"/>
      <c r="E20" s="20">
        <v>1</v>
      </c>
      <c r="F20" s="20"/>
      <c r="G20" s="20"/>
      <c r="H20" s="20"/>
      <c r="I20" s="20">
        <v>20</v>
      </c>
      <c r="J20" s="20">
        <f t="shared" ref="J20:J22" si="1">+I20*E20</f>
        <v>20</v>
      </c>
      <c r="K20" s="21" t="s">
        <v>44</v>
      </c>
      <c r="L20" s="21" t="s">
        <v>44</v>
      </c>
    </row>
    <row r="21" spans="1:27" s="1" customFormat="1" x14ac:dyDescent="0.25">
      <c r="A21" s="19" t="s">
        <v>52</v>
      </c>
      <c r="B21" s="19" t="s">
        <v>57</v>
      </c>
      <c r="C21" s="19" t="s">
        <v>58</v>
      </c>
      <c r="D21" s="19"/>
      <c r="E21" s="20">
        <v>1</v>
      </c>
      <c r="F21" s="20"/>
      <c r="G21" s="20"/>
      <c r="H21" s="20"/>
      <c r="I21" s="20">
        <v>20</v>
      </c>
      <c r="J21" s="20">
        <f t="shared" si="1"/>
        <v>20</v>
      </c>
      <c r="K21" s="21" t="s">
        <v>44</v>
      </c>
      <c r="L21" s="21" t="s">
        <v>44</v>
      </c>
    </row>
    <row r="22" spans="1:27" s="1" customFormat="1" x14ac:dyDescent="0.25">
      <c r="A22" s="19" t="s">
        <v>52</v>
      </c>
      <c r="B22" s="19" t="s">
        <v>48</v>
      </c>
      <c r="C22" s="19" t="s">
        <v>49</v>
      </c>
      <c r="D22" s="19" t="s">
        <v>15</v>
      </c>
      <c r="E22" s="20">
        <v>0</v>
      </c>
      <c r="F22" s="20"/>
      <c r="G22" s="20"/>
      <c r="H22" s="20"/>
      <c r="I22" s="20">
        <v>20</v>
      </c>
      <c r="J22" s="20">
        <f t="shared" si="1"/>
        <v>0</v>
      </c>
      <c r="K22" s="21" t="s">
        <v>44</v>
      </c>
      <c r="L22" s="21" t="s">
        <v>44</v>
      </c>
      <c r="U22" s="24"/>
      <c r="V22" s="24"/>
      <c r="W22" s="24"/>
      <c r="X22" s="24"/>
      <c r="Y22" s="24"/>
      <c r="Z22" s="24"/>
      <c r="AA22" s="24"/>
    </row>
    <row r="23" spans="1:27" s="1" customForma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3"/>
      <c r="L23" s="23"/>
      <c r="U23" s="27"/>
      <c r="V23" s="27"/>
      <c r="W23" s="27"/>
      <c r="X23" s="27"/>
      <c r="Y23" s="27"/>
      <c r="Z23" s="27"/>
      <c r="AA23" s="27"/>
    </row>
    <row r="24" spans="1:27" s="1" customFormat="1" x14ac:dyDescent="0.25">
      <c r="A24" s="19" t="s">
        <v>59</v>
      </c>
      <c r="B24" s="19" t="s">
        <v>60</v>
      </c>
      <c r="C24" s="19" t="s">
        <v>61</v>
      </c>
      <c r="D24" s="19" t="s">
        <v>62</v>
      </c>
      <c r="E24" s="20">
        <v>1</v>
      </c>
      <c r="F24" s="20" t="s">
        <v>106</v>
      </c>
      <c r="G24" s="20"/>
      <c r="H24" s="20" t="s">
        <v>93</v>
      </c>
      <c r="I24" s="20">
        <v>5</v>
      </c>
      <c r="J24" s="20">
        <f t="shared" ref="J24:J39" si="2">+I24*E24</f>
        <v>5</v>
      </c>
      <c r="K24" s="21" t="s">
        <v>44</v>
      </c>
      <c r="L24" s="21" t="s">
        <v>44</v>
      </c>
      <c r="U24" s="24"/>
      <c r="V24" s="24"/>
      <c r="W24" s="24"/>
      <c r="X24" s="24"/>
      <c r="Y24" s="25"/>
      <c r="Z24" s="26"/>
      <c r="AA24" s="26"/>
    </row>
    <row r="25" spans="1:27" s="1" customFormat="1" x14ac:dyDescent="0.25">
      <c r="A25" s="19" t="s">
        <v>59</v>
      </c>
      <c r="B25" s="19" t="s">
        <v>63</v>
      </c>
      <c r="C25" s="19" t="s">
        <v>61</v>
      </c>
      <c r="D25" s="19" t="s">
        <v>64</v>
      </c>
      <c r="E25" s="20">
        <v>1</v>
      </c>
      <c r="F25" s="20" t="s">
        <v>107</v>
      </c>
      <c r="G25" s="20"/>
      <c r="H25" s="20"/>
      <c r="I25" s="20">
        <v>13</v>
      </c>
      <c r="J25" s="20">
        <f t="shared" si="2"/>
        <v>13</v>
      </c>
      <c r="K25" s="21" t="s">
        <v>44</v>
      </c>
      <c r="L25" s="21" t="s">
        <v>44</v>
      </c>
      <c r="U25" s="24"/>
      <c r="V25" s="24"/>
      <c r="W25" s="24"/>
      <c r="X25" s="24"/>
      <c r="Y25" s="25"/>
      <c r="Z25" s="26"/>
      <c r="AA25" s="26"/>
    </row>
    <row r="26" spans="1:27" s="1" customFormat="1" x14ac:dyDescent="0.25">
      <c r="A26" s="19" t="s">
        <v>59</v>
      </c>
      <c r="B26" s="19" t="s">
        <v>65</v>
      </c>
      <c r="C26" s="19" t="s">
        <v>66</v>
      </c>
      <c r="D26" s="19"/>
      <c r="E26" s="20">
        <v>1</v>
      </c>
      <c r="F26" s="20" t="s">
        <v>108</v>
      </c>
      <c r="G26" s="20"/>
      <c r="H26" s="20"/>
      <c r="I26" s="20">
        <v>4</v>
      </c>
      <c r="J26" s="20">
        <f t="shared" si="2"/>
        <v>4</v>
      </c>
      <c r="K26" s="21" t="s">
        <v>44</v>
      </c>
      <c r="L26" s="21" t="s">
        <v>44</v>
      </c>
      <c r="U26" s="24"/>
      <c r="V26" s="24"/>
      <c r="W26" s="24"/>
      <c r="X26" s="24"/>
      <c r="Y26" s="25"/>
      <c r="Z26" s="26"/>
      <c r="AA26" s="26"/>
    </row>
    <row r="27" spans="1:27" s="1" customFormat="1" x14ac:dyDescent="0.25">
      <c r="A27" s="19" t="s">
        <v>59</v>
      </c>
      <c r="B27" s="19" t="s">
        <v>67</v>
      </c>
      <c r="C27" s="19" t="s">
        <v>54</v>
      </c>
      <c r="D27" s="19" t="s">
        <v>55</v>
      </c>
      <c r="E27" s="20">
        <v>2</v>
      </c>
      <c r="F27" s="20"/>
      <c r="G27" s="20"/>
      <c r="H27" s="20"/>
      <c r="I27" s="20">
        <v>10</v>
      </c>
      <c r="J27" s="20">
        <f>+I27*E27</f>
        <v>20</v>
      </c>
      <c r="K27" s="21" t="s">
        <v>44</v>
      </c>
      <c r="L27" s="21" t="s">
        <v>44</v>
      </c>
      <c r="U27" s="24"/>
      <c r="V27" s="24"/>
      <c r="W27" s="24"/>
      <c r="X27" s="24"/>
      <c r="Y27" s="25"/>
      <c r="Z27" s="26"/>
      <c r="AA27" s="26"/>
    </row>
    <row r="28" spans="1:27" s="1" customFormat="1" x14ac:dyDescent="0.25">
      <c r="A28" s="19" t="s">
        <v>59</v>
      </c>
      <c r="B28" s="19" t="s">
        <v>67</v>
      </c>
      <c r="C28" s="19" t="s">
        <v>54</v>
      </c>
      <c r="D28" s="19" t="s">
        <v>55</v>
      </c>
      <c r="E28" s="20">
        <v>2</v>
      </c>
      <c r="F28" s="20"/>
      <c r="G28" s="20"/>
      <c r="H28" s="20"/>
      <c r="I28" s="20">
        <v>10</v>
      </c>
      <c r="J28" s="20">
        <f t="shared" si="2"/>
        <v>20</v>
      </c>
      <c r="K28" s="21" t="s">
        <v>44</v>
      </c>
      <c r="L28" s="21" t="s">
        <v>44</v>
      </c>
      <c r="U28" s="24"/>
      <c r="V28" s="24"/>
      <c r="W28" s="24"/>
      <c r="X28" s="24"/>
      <c r="Y28" s="24"/>
      <c r="Z28" s="26"/>
      <c r="AA28" s="26"/>
    </row>
    <row r="29" spans="1:27" s="1" customFormat="1" x14ac:dyDescent="0.25">
      <c r="A29" s="19" t="s">
        <v>59</v>
      </c>
      <c r="B29" s="19" t="s">
        <v>68</v>
      </c>
      <c r="C29" s="19" t="s">
        <v>61</v>
      </c>
      <c r="D29" s="19"/>
      <c r="E29" s="20">
        <v>1</v>
      </c>
      <c r="F29" s="20"/>
      <c r="G29" s="20"/>
      <c r="H29" s="20"/>
      <c r="I29" s="20">
        <v>20</v>
      </c>
      <c r="J29" s="20">
        <f t="shared" si="2"/>
        <v>20</v>
      </c>
      <c r="K29" s="21" t="s">
        <v>44</v>
      </c>
      <c r="L29" s="21" t="s">
        <v>44</v>
      </c>
      <c r="U29" s="24"/>
      <c r="V29" s="24"/>
      <c r="W29" s="24"/>
      <c r="X29" s="24"/>
      <c r="Y29" s="25"/>
      <c r="Z29" s="26"/>
      <c r="AA29" s="26"/>
    </row>
    <row r="30" spans="1:27" s="1" customFormat="1" x14ac:dyDescent="0.25">
      <c r="A30" s="19" t="s">
        <v>59</v>
      </c>
      <c r="B30" s="19" t="s">
        <v>68</v>
      </c>
      <c r="C30" s="19" t="s">
        <v>61</v>
      </c>
      <c r="D30" s="19"/>
      <c r="E30" s="20">
        <v>1</v>
      </c>
      <c r="F30" s="20"/>
      <c r="G30" s="20"/>
      <c r="H30" s="20"/>
      <c r="I30" s="20">
        <v>20</v>
      </c>
      <c r="J30" s="20">
        <f t="shared" si="2"/>
        <v>20</v>
      </c>
      <c r="K30" s="21" t="s">
        <v>44</v>
      </c>
      <c r="L30" s="21" t="s">
        <v>44</v>
      </c>
      <c r="U30" s="24"/>
      <c r="V30" s="24"/>
      <c r="W30" s="24"/>
      <c r="X30" s="24"/>
      <c r="Y30" s="25"/>
      <c r="Z30" s="26"/>
      <c r="AA30" s="26"/>
    </row>
    <row r="31" spans="1:27" s="1" customFormat="1" x14ac:dyDescent="0.25">
      <c r="A31" s="19" t="s">
        <v>59</v>
      </c>
      <c r="B31" s="19" t="s">
        <v>69</v>
      </c>
      <c r="C31" s="19" t="s">
        <v>54</v>
      </c>
      <c r="D31" s="19" t="s">
        <v>55</v>
      </c>
      <c r="E31" s="20">
        <v>1</v>
      </c>
      <c r="F31" s="20"/>
      <c r="G31" s="20"/>
      <c r="H31" s="20"/>
      <c r="I31" s="20">
        <v>10</v>
      </c>
      <c r="J31" s="20">
        <f t="shared" si="2"/>
        <v>10</v>
      </c>
      <c r="K31" s="21" t="s">
        <v>44</v>
      </c>
      <c r="L31" s="21" t="s">
        <v>44</v>
      </c>
      <c r="U31" s="24"/>
      <c r="V31" s="24"/>
      <c r="W31" s="24"/>
      <c r="X31" s="24"/>
      <c r="Y31" s="25"/>
      <c r="Z31" s="26"/>
      <c r="AA31" s="26"/>
    </row>
    <row r="32" spans="1:27" s="1" customFormat="1" x14ac:dyDescent="0.25">
      <c r="A32" s="19" t="s">
        <v>59</v>
      </c>
      <c r="B32" s="19" t="s">
        <v>69</v>
      </c>
      <c r="C32" s="19" t="s">
        <v>54</v>
      </c>
      <c r="D32" s="19" t="s">
        <v>55</v>
      </c>
      <c r="E32" s="20">
        <v>1</v>
      </c>
      <c r="F32" s="20"/>
      <c r="G32" s="20"/>
      <c r="H32" s="20"/>
      <c r="I32" s="20">
        <v>10</v>
      </c>
      <c r="J32" s="20">
        <f t="shared" si="2"/>
        <v>10</v>
      </c>
      <c r="K32" s="21" t="s">
        <v>44</v>
      </c>
      <c r="L32" s="21" t="s">
        <v>44</v>
      </c>
      <c r="U32" s="24"/>
      <c r="V32" s="24"/>
      <c r="W32" s="24"/>
      <c r="X32" s="24"/>
      <c r="Y32" s="24"/>
      <c r="Z32" s="26"/>
      <c r="AA32" s="26"/>
    </row>
    <row r="33" spans="1:27" s="1" customFormat="1" x14ac:dyDescent="0.25">
      <c r="A33" s="19" t="s">
        <v>59</v>
      </c>
      <c r="B33" s="19" t="s">
        <v>48</v>
      </c>
      <c r="C33" s="19" t="s">
        <v>49</v>
      </c>
      <c r="D33" s="19" t="s">
        <v>15</v>
      </c>
      <c r="E33" s="20">
        <v>0</v>
      </c>
      <c r="F33" s="20"/>
      <c r="G33" s="20"/>
      <c r="H33" s="20"/>
      <c r="I33" s="20"/>
      <c r="J33" s="20">
        <f t="shared" si="2"/>
        <v>0</v>
      </c>
      <c r="K33" s="21" t="s">
        <v>44</v>
      </c>
      <c r="L33" s="21" t="s">
        <v>44</v>
      </c>
      <c r="U33" s="24"/>
      <c r="V33" s="24"/>
      <c r="W33" s="24"/>
      <c r="X33" s="24"/>
      <c r="Y33" s="25"/>
      <c r="Z33" s="26"/>
      <c r="AA33" s="26"/>
    </row>
    <row r="34" spans="1:27" s="1" customForma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3"/>
      <c r="L34" s="23"/>
      <c r="U34" s="24"/>
      <c r="V34" s="24"/>
      <c r="W34" s="24"/>
      <c r="X34" s="24"/>
      <c r="Y34" s="25"/>
      <c r="Z34" s="26"/>
      <c r="AA34" s="26"/>
    </row>
    <row r="35" spans="1:27" s="1" customFormat="1" x14ac:dyDescent="0.25">
      <c r="A35" s="19" t="s">
        <v>70</v>
      </c>
      <c r="B35" s="19" t="s">
        <v>71</v>
      </c>
      <c r="C35" s="19" t="s">
        <v>72</v>
      </c>
      <c r="D35" s="19" t="s">
        <v>42</v>
      </c>
      <c r="E35" s="20">
        <v>2</v>
      </c>
      <c r="F35" s="20" t="s">
        <v>97</v>
      </c>
      <c r="G35" s="20" t="s">
        <v>94</v>
      </c>
      <c r="H35" s="20"/>
      <c r="I35" s="20">
        <v>50</v>
      </c>
      <c r="J35" s="20">
        <f t="shared" si="2"/>
        <v>100</v>
      </c>
      <c r="K35" s="21" t="s">
        <v>44</v>
      </c>
      <c r="L35" s="21" t="s">
        <v>44</v>
      </c>
      <c r="U35" s="24"/>
      <c r="V35" s="24"/>
      <c r="W35" s="24"/>
      <c r="X35" s="24"/>
      <c r="Y35" s="25"/>
      <c r="Z35" s="26"/>
      <c r="AA35" s="26"/>
    </row>
    <row r="36" spans="1:27" s="1" customFormat="1" x14ac:dyDescent="0.25">
      <c r="A36" s="19" t="s">
        <v>70</v>
      </c>
      <c r="B36" s="19" t="s">
        <v>73</v>
      </c>
      <c r="C36" s="19" t="s">
        <v>54</v>
      </c>
      <c r="D36" s="19" t="s">
        <v>55</v>
      </c>
      <c r="E36" s="20">
        <v>4</v>
      </c>
      <c r="F36" s="20"/>
      <c r="G36" s="20" t="s">
        <v>95</v>
      </c>
      <c r="H36" s="20"/>
      <c r="I36" s="20">
        <v>30</v>
      </c>
      <c r="J36" s="20">
        <f t="shared" si="2"/>
        <v>120</v>
      </c>
      <c r="K36" s="21" t="s">
        <v>44</v>
      </c>
      <c r="L36" s="21" t="s">
        <v>44</v>
      </c>
      <c r="U36" s="24"/>
      <c r="V36" s="24"/>
      <c r="W36" s="24"/>
      <c r="X36" s="24"/>
      <c r="Y36" s="25"/>
      <c r="Z36" s="26"/>
      <c r="AA36" s="26"/>
    </row>
    <row r="37" spans="1:27" s="1" customFormat="1" x14ac:dyDescent="0.25">
      <c r="A37" s="19" t="s">
        <v>70</v>
      </c>
      <c r="B37" s="19" t="s">
        <v>74</v>
      </c>
      <c r="C37" s="19" t="s">
        <v>75</v>
      </c>
      <c r="D37" s="19" t="s">
        <v>42</v>
      </c>
      <c r="E37" s="20">
        <v>1</v>
      </c>
      <c r="F37" s="20"/>
      <c r="G37" s="20" t="s">
        <v>96</v>
      </c>
      <c r="H37" s="20"/>
      <c r="I37" s="20">
        <v>100</v>
      </c>
      <c r="J37" s="20">
        <f t="shared" si="2"/>
        <v>100</v>
      </c>
      <c r="K37" s="21" t="s">
        <v>44</v>
      </c>
      <c r="L37" s="21" t="s">
        <v>44</v>
      </c>
      <c r="U37" s="24"/>
      <c r="V37" s="24"/>
      <c r="W37" s="24"/>
      <c r="X37" s="24"/>
      <c r="Y37" s="24"/>
      <c r="Z37" s="26"/>
      <c r="AA37" s="26"/>
    </row>
    <row r="38" spans="1:27" s="1" customFormat="1" ht="23.25" x14ac:dyDescent="0.25">
      <c r="A38" s="19" t="s">
        <v>70</v>
      </c>
      <c r="B38" s="19" t="s">
        <v>98</v>
      </c>
      <c r="C38" s="19" t="s">
        <v>99</v>
      </c>
      <c r="D38" s="19" t="s">
        <v>100</v>
      </c>
      <c r="E38" s="20">
        <v>1</v>
      </c>
      <c r="F38" s="20" t="s">
        <v>102</v>
      </c>
      <c r="G38" s="20" t="s">
        <v>101</v>
      </c>
      <c r="H38" s="20" t="s">
        <v>103</v>
      </c>
      <c r="I38" s="20">
        <v>80</v>
      </c>
      <c r="J38" s="20">
        <f t="shared" si="2"/>
        <v>80</v>
      </c>
      <c r="K38" s="21" t="s">
        <v>44</v>
      </c>
      <c r="L38" s="21" t="s">
        <v>44</v>
      </c>
      <c r="U38" s="24"/>
      <c r="V38" s="24"/>
      <c r="W38" s="24"/>
      <c r="X38" s="24"/>
      <c r="Y38" s="25"/>
      <c r="Z38" s="26"/>
      <c r="AA38" s="26"/>
    </row>
    <row r="39" spans="1:27" s="1" customFormat="1" ht="23.25" x14ac:dyDescent="0.25">
      <c r="A39" s="19" t="s">
        <v>70</v>
      </c>
      <c r="B39" s="19" t="s">
        <v>104</v>
      </c>
      <c r="C39" s="19" t="s">
        <v>99</v>
      </c>
      <c r="D39" s="19" t="s">
        <v>100</v>
      </c>
      <c r="E39" s="20">
        <v>1</v>
      </c>
      <c r="F39" s="20" t="s">
        <v>109</v>
      </c>
      <c r="G39" s="20" t="s">
        <v>110</v>
      </c>
      <c r="H39" s="20" t="s">
        <v>103</v>
      </c>
      <c r="I39" s="20">
        <v>80</v>
      </c>
      <c r="J39" s="20">
        <f t="shared" si="2"/>
        <v>80</v>
      </c>
      <c r="K39" s="21" t="s">
        <v>44</v>
      </c>
      <c r="L39" s="21" t="s">
        <v>44</v>
      </c>
      <c r="U39" s="24"/>
      <c r="V39" s="24"/>
      <c r="W39" s="24"/>
      <c r="X39" s="24"/>
      <c r="Y39" s="25"/>
      <c r="Z39" s="26"/>
      <c r="AA39" s="26"/>
    </row>
    <row r="40" spans="1:27" s="1" customFormat="1" ht="15.75" thickBot="1" x14ac:dyDescent="0.3">
      <c r="A40" s="24"/>
      <c r="B40" s="24"/>
      <c r="C40" s="24"/>
      <c r="D40" s="24"/>
      <c r="E40" s="25"/>
      <c r="F40" s="25"/>
      <c r="G40" s="25"/>
      <c r="H40" s="25"/>
      <c r="I40" s="25"/>
      <c r="J40" s="25"/>
      <c r="K40" s="26"/>
      <c r="L40" s="26"/>
      <c r="U40" s="24"/>
      <c r="V40" s="24"/>
      <c r="W40" s="24"/>
      <c r="X40" s="24"/>
      <c r="Y40" s="25"/>
      <c r="Z40" s="26"/>
      <c r="AA40" s="26"/>
    </row>
    <row r="41" spans="1:27" ht="15.75" thickBot="1" x14ac:dyDescent="0.3">
      <c r="A41" s="15" t="s">
        <v>76</v>
      </c>
      <c r="B41" s="16"/>
      <c r="C41" s="16"/>
      <c r="D41" s="16"/>
      <c r="E41" s="17">
        <f>+SUM(E10:E39)</f>
        <v>35</v>
      </c>
      <c r="F41" s="17"/>
      <c r="G41" s="17"/>
      <c r="H41" s="17"/>
      <c r="I41" s="17"/>
      <c r="J41" s="17">
        <f>+SUM(J10:J39)</f>
        <v>918</v>
      </c>
      <c r="K41" s="16"/>
      <c r="L41" s="18"/>
      <c r="U41" s="24"/>
      <c r="V41" s="24"/>
      <c r="W41" s="24"/>
      <c r="X41" s="24"/>
      <c r="Y41" s="25"/>
      <c r="Z41" s="26"/>
      <c r="AA41" s="26"/>
    </row>
    <row r="42" spans="1:27" s="1" customFormat="1" x14ac:dyDescent="0.25">
      <c r="U42" s="24"/>
      <c r="V42" s="24"/>
      <c r="W42" s="24"/>
      <c r="X42" s="24"/>
      <c r="Y42" s="25"/>
      <c r="Z42" s="26"/>
      <c r="AA42" s="26"/>
    </row>
    <row r="43" spans="1:27" s="1" customFormat="1" x14ac:dyDescent="0.25">
      <c r="U43" s="24"/>
      <c r="V43" s="24"/>
      <c r="W43" s="24"/>
      <c r="X43" s="24"/>
      <c r="Y43" s="25"/>
      <c r="Z43" s="26"/>
      <c r="AA43" s="26"/>
    </row>
    <row r="44" spans="1:27" s="1" customFormat="1" x14ac:dyDescent="0.25">
      <c r="U44" s="24"/>
      <c r="V44" s="24"/>
      <c r="W44" s="24"/>
      <c r="X44" s="24"/>
      <c r="Y44" s="25"/>
      <c r="Z44" s="26"/>
      <c r="AA44" s="26"/>
    </row>
    <row r="45" spans="1:27" s="1" customFormat="1" x14ac:dyDescent="0.25">
      <c r="U45" s="24"/>
      <c r="V45" s="24"/>
      <c r="W45" s="24"/>
      <c r="X45" s="24"/>
      <c r="Y45" s="25"/>
      <c r="Z45" s="26"/>
      <c r="AA45" s="26"/>
    </row>
    <row r="46" spans="1:27" s="1" customFormat="1" x14ac:dyDescent="0.25">
      <c r="U46" s="24"/>
      <c r="V46" s="24"/>
      <c r="W46" s="24"/>
      <c r="X46" s="24"/>
      <c r="Y46" s="25"/>
      <c r="Z46" s="26"/>
      <c r="AA46" s="26"/>
    </row>
    <row r="47" spans="1:27" s="1" customFormat="1" x14ac:dyDescent="0.25">
      <c r="U47" s="24"/>
      <c r="V47" s="24"/>
      <c r="W47" s="24"/>
      <c r="X47" s="24"/>
      <c r="Y47" s="25"/>
      <c r="Z47" s="26"/>
      <c r="AA47" s="26"/>
    </row>
    <row r="48" spans="1:27" s="1" customFormat="1" x14ac:dyDescent="0.25">
      <c r="U48" s="24"/>
      <c r="V48" s="24"/>
      <c r="W48" s="24"/>
      <c r="X48" s="24"/>
      <c r="Y48" s="25"/>
      <c r="Z48" s="26"/>
      <c r="AA48" s="26"/>
    </row>
    <row r="49" spans="21:27" s="1" customFormat="1" x14ac:dyDescent="0.25">
      <c r="U49" s="24"/>
      <c r="V49" s="24"/>
      <c r="W49" s="24"/>
      <c r="X49" s="24"/>
      <c r="Y49" s="25"/>
      <c r="Z49" s="26"/>
      <c r="AA49" s="26"/>
    </row>
    <row r="50" spans="21:27" s="1" customFormat="1" x14ac:dyDescent="0.25">
      <c r="U50" s="24"/>
      <c r="V50" s="24"/>
      <c r="W50" s="24"/>
      <c r="X50" s="24"/>
      <c r="Y50" s="24"/>
      <c r="Z50" s="26"/>
      <c r="AA50" s="26"/>
    </row>
    <row r="51" spans="21:27" s="1" customFormat="1" x14ac:dyDescent="0.25">
      <c r="U51" s="24"/>
      <c r="V51" s="24"/>
      <c r="W51" s="24"/>
      <c r="X51" s="24"/>
      <c r="Y51" s="25"/>
      <c r="Z51" s="26"/>
      <c r="AA51" s="26"/>
    </row>
    <row r="52" spans="21:27" s="1" customFormat="1" x14ac:dyDescent="0.25">
      <c r="U52" s="24"/>
      <c r="V52" s="24"/>
      <c r="W52" s="24"/>
      <c r="X52" s="24"/>
      <c r="Y52" s="25"/>
      <c r="Z52" s="26"/>
      <c r="AA52" s="26"/>
    </row>
    <row r="53" spans="21:27" s="1" customFormat="1" x14ac:dyDescent="0.25">
      <c r="U53" s="24"/>
      <c r="V53" s="24"/>
      <c r="W53" s="24"/>
      <c r="X53" s="24"/>
      <c r="Y53" s="25"/>
      <c r="Z53" s="26"/>
      <c r="AA53" s="26"/>
    </row>
    <row r="54" spans="21:27" s="1" customFormat="1" x14ac:dyDescent="0.25">
      <c r="U54" s="24"/>
      <c r="V54" s="24"/>
      <c r="W54" s="24"/>
      <c r="X54" s="24"/>
      <c r="Y54" s="24"/>
      <c r="Z54" s="24"/>
      <c r="AA54" s="24"/>
    </row>
    <row r="55" spans="21:27" s="1" customFormat="1" x14ac:dyDescent="0.25">
      <c r="U55" s="28"/>
      <c r="V55" s="28"/>
      <c r="W55" s="28"/>
      <c r="X55" s="28"/>
      <c r="Y55" s="29"/>
      <c r="Z55" s="28"/>
      <c r="AA55" s="28"/>
    </row>
    <row r="56" spans="21:27" s="1" customFormat="1" x14ac:dyDescent="0.25"/>
    <row r="57" spans="21:27" s="1" customFormat="1" x14ac:dyDescent="0.25"/>
    <row r="58" spans="21:27" s="1" customFormat="1" x14ac:dyDescent="0.25"/>
    <row r="59" spans="21:27" s="1" customFormat="1" x14ac:dyDescent="0.25"/>
    <row r="60" spans="21:27" s="1" customFormat="1" x14ac:dyDescent="0.25"/>
    <row r="61" spans="21:27" s="1" customFormat="1" x14ac:dyDescent="0.25"/>
    <row r="62" spans="21:27" s="1" customFormat="1" x14ac:dyDescent="0.25"/>
    <row r="63" spans="21:27" s="1" customFormat="1" x14ac:dyDescent="0.25"/>
    <row r="64" spans="21:27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Pines ES32_Step_1_Mod_12521</vt:lpstr>
      <vt:lpstr>Pines ES32_Step_1_2_Antiguo</vt:lpstr>
      <vt:lpstr>Instrument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</dc:creator>
  <cp:lastModifiedBy>Sergio Garcia</cp:lastModifiedBy>
  <dcterms:created xsi:type="dcterms:W3CDTF">2021-09-28T20:53:05Z</dcterms:created>
  <dcterms:modified xsi:type="dcterms:W3CDTF">2022-08-15T01:52:38Z</dcterms:modified>
</cp:coreProperties>
</file>