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defaultThemeVersion="124226"/>
  <xr:revisionPtr revIDLastSave="0" documentId="13_ncr:1_{94B09619-40B4-4154-B14C-C6F0386F430C}" xr6:coauthVersionLast="41" xr6:coauthVersionMax="43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K59" i="1"/>
  <c r="D43" i="1"/>
  <c r="D59" i="1" s="1"/>
  <c r="E43" i="1"/>
  <c r="K43" i="1"/>
  <c r="J43" i="1"/>
  <c r="J59" i="1" s="1"/>
  <c r="I43" i="1"/>
  <c r="I59" i="1" s="1"/>
  <c r="O52" i="1"/>
  <c r="K60" i="1"/>
  <c r="I58" i="1"/>
  <c r="J42" i="1"/>
  <c r="I42" i="1"/>
  <c r="P27" i="1"/>
  <c r="Q27" i="1"/>
  <c r="O27" i="1"/>
  <c r="J27" i="1"/>
  <c r="K27" i="1"/>
  <c r="I27" i="1"/>
  <c r="E55" i="1"/>
  <c r="E61" i="1"/>
  <c r="D61" i="1"/>
  <c r="C61" i="1"/>
  <c r="C60" i="1"/>
  <c r="C53" i="1"/>
  <c r="C52" i="1"/>
  <c r="E54" i="1"/>
  <c r="E56" i="1"/>
  <c r="E57" i="1"/>
  <c r="E58" i="1"/>
  <c r="E60" i="1"/>
  <c r="D54" i="1"/>
  <c r="D55" i="1"/>
  <c r="D56" i="1"/>
  <c r="D57" i="1"/>
  <c r="D58" i="1"/>
  <c r="D60" i="1"/>
  <c r="C54" i="1"/>
  <c r="C55" i="1"/>
  <c r="C56" i="1"/>
  <c r="C57" i="1"/>
  <c r="C58" i="1"/>
  <c r="C59" i="1"/>
  <c r="E45" i="1"/>
  <c r="E42" i="1"/>
  <c r="E37" i="1"/>
  <c r="E38" i="1"/>
  <c r="E39" i="1"/>
  <c r="E40" i="1"/>
  <c r="D37" i="1"/>
  <c r="D39" i="1"/>
  <c r="D41" i="1"/>
  <c r="D42" i="1"/>
  <c r="D44" i="1"/>
  <c r="D45" i="1"/>
  <c r="C37" i="1"/>
  <c r="C38" i="1"/>
  <c r="C39" i="1"/>
  <c r="C40" i="1"/>
  <c r="C41" i="1"/>
  <c r="C42" i="1"/>
  <c r="C43" i="1"/>
  <c r="C44" i="1"/>
  <c r="C45" i="1"/>
  <c r="E36" i="1"/>
  <c r="D36" i="1"/>
  <c r="C36" i="1"/>
  <c r="O59" i="1" l="1"/>
  <c r="P59" i="1" s="1"/>
  <c r="J56" i="1"/>
  <c r="J41" i="1"/>
  <c r="J57" i="1" s="1"/>
  <c r="K37" i="1"/>
  <c r="K53" i="1" s="1"/>
  <c r="K38" i="1"/>
  <c r="K54" i="1" s="1"/>
  <c r="K39" i="1"/>
  <c r="K55" i="1" s="1"/>
  <c r="K40" i="1"/>
  <c r="K56" i="1" s="1"/>
  <c r="K41" i="1"/>
  <c r="K57" i="1" s="1"/>
  <c r="K42" i="1"/>
  <c r="K58" i="1" s="1"/>
  <c r="K44" i="1"/>
  <c r="K45" i="1"/>
  <c r="K61" i="1" s="1"/>
  <c r="K36" i="1"/>
  <c r="K52" i="1" s="1"/>
  <c r="J37" i="1"/>
  <c r="J53" i="1" s="1"/>
  <c r="J36" i="1"/>
  <c r="J52" i="1" s="1"/>
  <c r="J38" i="1"/>
  <c r="J54" i="1" s="1"/>
  <c r="J39" i="1"/>
  <c r="J55" i="1" s="1"/>
  <c r="J40" i="1"/>
  <c r="J58" i="1"/>
  <c r="J44" i="1"/>
  <c r="J60" i="1" s="1"/>
  <c r="J45" i="1"/>
  <c r="J61" i="1" s="1"/>
  <c r="I37" i="1"/>
  <c r="I53" i="1" s="1"/>
  <c r="I38" i="1"/>
  <c r="I54" i="1" s="1"/>
  <c r="I39" i="1"/>
  <c r="I55" i="1" s="1"/>
  <c r="I40" i="1"/>
  <c r="I56" i="1" s="1"/>
  <c r="I41" i="1"/>
  <c r="I57" i="1" s="1"/>
  <c r="I44" i="1"/>
  <c r="I60" i="1" s="1"/>
  <c r="I45" i="1"/>
  <c r="I61" i="1" s="1"/>
  <c r="I36" i="1"/>
  <c r="I52" i="1" s="1"/>
  <c r="E53" i="1"/>
  <c r="D53" i="1"/>
  <c r="E52" i="1"/>
  <c r="D52" i="1"/>
  <c r="Q29" i="1"/>
  <c r="P29" i="1"/>
  <c r="O24" i="1"/>
  <c r="O25" i="1"/>
  <c r="K29" i="1"/>
  <c r="K24" i="1"/>
  <c r="Q24" i="1" s="1"/>
  <c r="K25" i="1"/>
  <c r="Q25" i="1" s="1"/>
  <c r="K26" i="1"/>
  <c r="Q26" i="1" s="1"/>
  <c r="K28" i="1"/>
  <c r="Q28" i="1" s="1"/>
  <c r="J29" i="1"/>
  <c r="J24" i="1"/>
  <c r="P24" i="1" s="1"/>
  <c r="J25" i="1"/>
  <c r="P25" i="1" s="1"/>
  <c r="J26" i="1"/>
  <c r="P26" i="1" s="1"/>
  <c r="J28" i="1"/>
  <c r="P28" i="1" s="1"/>
  <c r="I28" i="1"/>
  <c r="O28" i="1" s="1"/>
  <c r="I25" i="1"/>
  <c r="I24" i="1"/>
  <c r="I23" i="1"/>
  <c r="I26" i="1"/>
  <c r="O26" i="1" s="1"/>
  <c r="I29" i="1"/>
  <c r="O29" i="1" s="1"/>
  <c r="I21" i="1"/>
  <c r="O21" i="1" s="1"/>
  <c r="I20" i="1"/>
  <c r="O20" i="1" s="1"/>
  <c r="P58" i="1" l="1"/>
  <c r="O56" i="1"/>
  <c r="O54" i="1"/>
  <c r="O57" i="1"/>
  <c r="O60" i="1"/>
  <c r="O58" i="1"/>
  <c r="O53" i="1"/>
  <c r="O61" i="1"/>
  <c r="O55" i="1"/>
  <c r="K20" i="1"/>
  <c r="Q20" i="1" s="1"/>
  <c r="J21" i="1"/>
  <c r="K23" i="1"/>
  <c r="J22" i="1"/>
  <c r="I22" i="1"/>
  <c r="P55" i="1" l="1"/>
  <c r="P60" i="1"/>
  <c r="P54" i="1"/>
  <c r="P56" i="1"/>
  <c r="P61" i="1"/>
  <c r="P52" i="1"/>
  <c r="P57" i="1"/>
  <c r="P53" i="1"/>
  <c r="O22" i="1"/>
  <c r="K21" i="1"/>
  <c r="Q21" i="1" s="1"/>
  <c r="K22" i="1"/>
  <c r="Q22" i="1" s="1"/>
  <c r="Q23" i="1"/>
  <c r="P21" i="1"/>
  <c r="P22" i="1"/>
  <c r="J23" i="1"/>
  <c r="P23" i="1" s="1"/>
  <c r="J20" i="1"/>
  <c r="P20" i="1" s="1"/>
  <c r="O23" i="1"/>
</calcChain>
</file>

<file path=xl/sharedStrings.xml><?xml version="1.0" encoding="utf-8"?>
<sst xmlns="http://schemas.openxmlformats.org/spreadsheetml/2006/main" count="149" uniqueCount="38">
  <si>
    <t>Win</t>
    <phoneticPr fontId="2"/>
  </si>
  <si>
    <t>ZEN</t>
  </si>
  <si>
    <t>ZEN</t>
    <phoneticPr fontId="2"/>
  </si>
  <si>
    <t>GARNET</t>
    <phoneticPr fontId="2"/>
  </si>
  <si>
    <t>LUD</t>
  </si>
  <si>
    <t>LUD</t>
    <phoneticPr fontId="2"/>
  </si>
  <si>
    <t>Remaining HP</t>
    <phoneticPr fontId="2"/>
  </si>
  <si>
    <t>Standard League</t>
    <phoneticPr fontId="2"/>
  </si>
  <si>
    <t>Speedrunning League</t>
    <phoneticPr fontId="2"/>
  </si>
  <si>
    <t>Time (Frame)</t>
  </si>
  <si>
    <t>Time (Average, Frame)</t>
  </si>
  <si>
    <t>Time (Average, Second)</t>
  </si>
  <si>
    <t>Ranking</t>
  </si>
  <si>
    <t>Standard League Ranking</t>
  </si>
  <si>
    <t>Speedrunning League Ranking</t>
  </si>
  <si>
    <t>F1-Point</t>
  </si>
  <si>
    <t>Standard League Point</t>
  </si>
  <si>
    <t>Speedrunning League Point</t>
  </si>
  <si>
    <t>Final Ranking</t>
  </si>
  <si>
    <t xml:space="preserve">GARNET </t>
  </si>
  <si>
    <t>SUM</t>
  </si>
  <si>
    <t>RANK</t>
  </si>
  <si>
    <t>1st</t>
  </si>
  <si>
    <t>Orange</t>
  </si>
  <si>
    <t>2nd</t>
  </si>
  <si>
    <t>Blue</t>
  </si>
  <si>
    <t>3rd</t>
  </si>
  <si>
    <t>Green</t>
  </si>
  <si>
    <t>LGIST_Bot</t>
    <phoneticPr fontId="2"/>
  </si>
  <si>
    <t>DiceAI</t>
  </si>
  <si>
    <t>MuryFajarAI</t>
  </si>
  <si>
    <t>FalzAI</t>
  </si>
  <si>
    <t>HaibuAI</t>
  </si>
  <si>
    <t>ReiwaThunder</t>
  </si>
  <si>
    <t>RHEA_PI</t>
    <phoneticPr fontId="2"/>
  </si>
  <si>
    <t>TOVOR</t>
  </si>
  <si>
    <t>Toothless</t>
  </si>
  <si>
    <t>SampleMctsAi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</si>
</sst>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84">
    <xf numFmtId="0" fontId="0" fillId="0" borderId="0" xfId="0"/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 applyFill="1" applyBorder="1">
      <alignment vertical="center"/>
    </xf>
    <xf numFmtId="176" fontId="0" fillId="0" borderId="0" xfId="0" applyNumberFormat="1"/>
    <xf numFmtId="0" fontId="1" fillId="0" borderId="0" xfId="1">
      <alignment vertical="center"/>
    </xf>
    <xf numFmtId="0" fontId="1" fillId="0" borderId="0" xfId="1" applyFill="1" applyBorder="1">
      <alignment vertical="center"/>
    </xf>
    <xf numFmtId="0" fontId="1" fillId="0" borderId="2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4" borderId="0" xfId="1" applyFill="1">
      <alignment vertical="center"/>
    </xf>
    <xf numFmtId="0" fontId="0" fillId="2" borderId="5" xfId="0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3" borderId="12" xfId="0" applyFill="1" applyBorder="1"/>
    <xf numFmtId="0" fontId="0" fillId="0" borderId="0" xfId="0" applyFill="1" applyBorder="1" applyAlignment="1">
      <alignment vertical="center"/>
    </xf>
    <xf numFmtId="0" fontId="1" fillId="0" borderId="2" xfId="0" applyFont="1" applyBorder="1"/>
    <xf numFmtId="0" fontId="1" fillId="0" borderId="14" xfId="0" applyFont="1" applyBorder="1"/>
    <xf numFmtId="0" fontId="0" fillId="2" borderId="10" xfId="0" applyFill="1" applyBorder="1"/>
    <xf numFmtId="0" fontId="0" fillId="2" borderId="13" xfId="0" applyFill="1" applyBorder="1"/>
    <xf numFmtId="0" fontId="0" fillId="3" borderId="10" xfId="0" applyFill="1" applyBorder="1"/>
    <xf numFmtId="0" fontId="0" fillId="3" borderId="13" xfId="0" applyFill="1" applyBorder="1"/>
    <xf numFmtId="0" fontId="1" fillId="0" borderId="9" xfId="0" applyFont="1" applyBorder="1"/>
    <xf numFmtId="0" fontId="1" fillId="0" borderId="8" xfId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0" fontId="0" fillId="0" borderId="4" xfId="0" applyBorder="1"/>
    <xf numFmtId="0" fontId="0" fillId="4" borderId="10" xfId="0" applyFill="1" applyBorder="1"/>
    <xf numFmtId="0" fontId="0" fillId="2" borderId="12" xfId="0" applyFill="1" applyBorder="1"/>
    <xf numFmtId="0" fontId="0" fillId="2" borderId="20" xfId="0" applyFill="1" applyBorder="1"/>
    <xf numFmtId="0" fontId="0" fillId="3" borderId="19" xfId="0" applyFill="1" applyBorder="1"/>
    <xf numFmtId="0" fontId="0" fillId="3" borderId="11" xfId="0" applyFill="1" applyBorder="1"/>
    <xf numFmtId="0" fontId="0" fillId="0" borderId="0" xfId="0" applyFill="1"/>
    <xf numFmtId="0" fontId="0" fillId="0" borderId="12" xfId="0" applyFill="1" applyBorder="1"/>
    <xf numFmtId="0" fontId="0" fillId="0" borderId="5" xfId="0" applyFill="1" applyBorder="1"/>
    <xf numFmtId="0" fontId="4" fillId="0" borderId="5" xfId="0" applyFont="1" applyFill="1" applyBorder="1"/>
    <xf numFmtId="0" fontId="0" fillId="0" borderId="5" xfId="0" applyFont="1" applyFill="1" applyBorder="1"/>
    <xf numFmtId="0" fontId="0" fillId="3" borderId="5" xfId="0" applyFont="1" applyFill="1" applyBorder="1"/>
    <xf numFmtId="0" fontId="4" fillId="2" borderId="5" xfId="0" applyFont="1" applyFill="1" applyBorder="1"/>
    <xf numFmtId="0" fontId="0" fillId="0" borderId="21" xfId="0" applyFont="1" applyBorder="1"/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0" borderId="25" xfId="0" applyFont="1" applyBorder="1"/>
    <xf numFmtId="0" fontId="0" fillId="0" borderId="18" xfId="0" applyFont="1" applyBorder="1"/>
    <xf numFmtId="0" fontId="0" fillId="0" borderId="26" xfId="0" applyBorder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/>
    <xf numFmtId="0" fontId="0" fillId="0" borderId="29" xfId="0" applyFont="1" applyBorder="1"/>
    <xf numFmtId="0" fontId="0" fillId="0" borderId="20" xfId="0" applyFont="1" applyFill="1" applyBorder="1" applyAlignment="1">
      <alignment vertical="center"/>
    </xf>
    <xf numFmtId="0" fontId="0" fillId="0" borderId="30" xfId="0" applyFont="1" applyFill="1" applyBorder="1"/>
    <xf numFmtId="0" fontId="0" fillId="0" borderId="30" xfId="0" applyFont="1" applyBorder="1"/>
    <xf numFmtId="0" fontId="0" fillId="2" borderId="20" xfId="0" applyFont="1" applyFill="1" applyBorder="1"/>
    <xf numFmtId="0" fontId="0" fillId="0" borderId="5" xfId="0" applyFont="1" applyBorder="1"/>
    <xf numFmtId="0" fontId="0" fillId="4" borderId="20" xfId="0" applyFont="1" applyFill="1" applyBorder="1"/>
    <xf numFmtId="0" fontId="0" fillId="4" borderId="30" xfId="0" applyFont="1" applyFill="1" applyBorder="1"/>
    <xf numFmtId="0" fontId="0" fillId="2" borderId="5" xfId="0" applyFont="1" applyFill="1" applyBorder="1"/>
    <xf numFmtId="0" fontId="0" fillId="2" borderId="30" xfId="0" applyFont="1" applyFill="1" applyBorder="1"/>
    <xf numFmtId="0" fontId="0" fillId="4" borderId="5" xfId="0" applyFont="1" applyFill="1" applyBorder="1"/>
    <xf numFmtId="0" fontId="0" fillId="3" borderId="20" xfId="0" applyFont="1" applyFill="1" applyBorder="1"/>
    <xf numFmtId="0" fontId="0" fillId="3" borderId="30" xfId="0" applyFont="1" applyFill="1" applyBorder="1"/>
    <xf numFmtId="0" fontId="0" fillId="0" borderId="21" xfId="0" applyFont="1" applyFill="1" applyBorder="1" applyAlignment="1">
      <alignment vertical="center"/>
    </xf>
    <xf numFmtId="0" fontId="1" fillId="0" borderId="24" xfId="0" applyFont="1" applyBorder="1"/>
    <xf numFmtId="0" fontId="0" fillId="0" borderId="25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4" fillId="0" borderId="27" xfId="0" applyFont="1" applyFill="1" applyBorder="1"/>
    <xf numFmtId="0" fontId="4" fillId="0" borderId="28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4" fillId="0" borderId="32" xfId="0" applyFont="1" applyBorder="1"/>
    <xf numFmtId="0" fontId="4" fillId="0" borderId="30" xfId="0" applyFont="1" applyFill="1" applyBorder="1"/>
    <xf numFmtId="0" fontId="4" fillId="3" borderId="32" xfId="0" applyFont="1" applyFill="1" applyBorder="1"/>
    <xf numFmtId="0" fontId="4" fillId="0" borderId="30" xfId="0" applyFont="1" applyBorder="1"/>
    <xf numFmtId="0" fontId="4" fillId="0" borderId="32" xfId="0" applyFont="1" applyFill="1" applyBorder="1"/>
    <xf numFmtId="0" fontId="0" fillId="0" borderId="32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4" borderId="3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2" borderId="32" xfId="0" applyFont="1" applyFill="1" applyBorder="1" applyAlignment="1">
      <alignment vertical="center"/>
    </xf>
    <xf numFmtId="0" fontId="0" fillId="4" borderId="30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4" fillId="0" borderId="20" xfId="0" applyFont="1" applyFill="1" applyBorder="1"/>
    <xf numFmtId="0" fontId="4" fillId="4" borderId="20" xfId="0" applyFont="1" applyFill="1" applyBorder="1"/>
    <xf numFmtId="0" fontId="4" fillId="4" borderId="30" xfId="0" applyFont="1" applyFill="1" applyBorder="1"/>
    <xf numFmtId="0" fontId="4" fillId="4" borderId="5" xfId="0" applyFont="1" applyFill="1" applyBorder="1"/>
    <xf numFmtId="0" fontId="4" fillId="2" borderId="20" xfId="0" applyFont="1" applyFill="1" applyBorder="1"/>
    <xf numFmtId="0" fontId="4" fillId="2" borderId="30" xfId="0" applyFont="1" applyFill="1" applyBorder="1"/>
    <xf numFmtId="0" fontId="4" fillId="3" borderId="20" xfId="0" applyFont="1" applyFill="1" applyBorder="1"/>
    <xf numFmtId="0" fontId="4" fillId="3" borderId="30" xfId="0" applyFont="1" applyFill="1" applyBorder="1"/>
    <xf numFmtId="0" fontId="4" fillId="3" borderId="5" xfId="0" applyFont="1" applyFill="1" applyBorder="1"/>
    <xf numFmtId="0" fontId="0" fillId="0" borderId="11" xfId="0" applyBorder="1"/>
    <xf numFmtId="1" fontId="0" fillId="0" borderId="28" xfId="0" applyNumberFormat="1" applyFont="1" applyFill="1" applyBorder="1" applyAlignment="1">
      <alignment vertical="center"/>
    </xf>
    <xf numFmtId="0" fontId="0" fillId="0" borderId="25" xfId="0" applyFill="1" applyBorder="1"/>
    <xf numFmtId="0" fontId="0" fillId="0" borderId="18" xfId="0" applyFill="1" applyBorder="1"/>
    <xf numFmtId="1" fontId="0" fillId="0" borderId="29" xfId="0" applyNumberFormat="1" applyFont="1" applyFill="1" applyBorder="1" applyAlignment="1">
      <alignment vertical="center"/>
    </xf>
    <xf numFmtId="1" fontId="0" fillId="0" borderId="30" xfId="0" applyNumberFormat="1" applyFont="1" applyFill="1" applyBorder="1" applyAlignment="1">
      <alignment vertical="center"/>
    </xf>
    <xf numFmtId="1" fontId="0" fillId="0" borderId="5" xfId="0" applyNumberFormat="1" applyFont="1" applyFill="1" applyBorder="1" applyAlignment="1">
      <alignment vertical="center"/>
    </xf>
    <xf numFmtId="1" fontId="0" fillId="4" borderId="30" xfId="0" applyNumberFormat="1" applyFont="1" applyFill="1" applyBorder="1" applyAlignment="1">
      <alignment vertical="center"/>
    </xf>
    <xf numFmtId="1" fontId="0" fillId="3" borderId="5" xfId="0" applyNumberFormat="1" applyFont="1" applyFill="1" applyBorder="1" applyAlignment="1">
      <alignment vertical="center"/>
    </xf>
    <xf numFmtId="1" fontId="0" fillId="2" borderId="30" xfId="0" applyNumberFormat="1" applyFont="1" applyFill="1" applyBorder="1" applyAlignment="1">
      <alignment vertical="center"/>
    </xf>
    <xf numFmtId="1" fontId="0" fillId="4" borderId="5" xfId="0" applyNumberFormat="1" applyFont="1" applyFill="1" applyBorder="1" applyAlignment="1">
      <alignment vertical="center"/>
    </xf>
    <xf numFmtId="1" fontId="0" fillId="3" borderId="30" xfId="0" applyNumberFormat="1" applyFont="1" applyFill="1" applyBorder="1" applyAlignment="1">
      <alignment vertical="center"/>
    </xf>
    <xf numFmtId="1" fontId="0" fillId="2" borderId="5" xfId="0" applyNumberFormat="1" applyFont="1" applyFill="1" applyBorder="1" applyAlignment="1">
      <alignment vertical="center"/>
    </xf>
    <xf numFmtId="176" fontId="0" fillId="0" borderId="10" xfId="0" applyNumberFormat="1" applyFont="1" applyFill="1" applyBorder="1"/>
    <xf numFmtId="176" fontId="0" fillId="0" borderId="12" xfId="0" applyNumberFormat="1" applyFont="1" applyFill="1" applyBorder="1"/>
    <xf numFmtId="176" fontId="0" fillId="0" borderId="13" xfId="0" applyNumberFormat="1" applyFont="1" applyFill="1" applyBorder="1"/>
    <xf numFmtId="176" fontId="0" fillId="0" borderId="3" xfId="0" applyNumberFormat="1" applyFont="1" applyFill="1" applyBorder="1"/>
    <xf numFmtId="176" fontId="0" fillId="0" borderId="1" xfId="0" applyNumberFormat="1" applyFont="1" applyFill="1" applyBorder="1"/>
    <xf numFmtId="176" fontId="0" fillId="0" borderId="5" xfId="0" applyNumberFormat="1" applyFont="1" applyFill="1" applyBorder="1"/>
    <xf numFmtId="176" fontId="0" fillId="0" borderId="16" xfId="0" applyNumberFormat="1" applyFont="1" applyFill="1" applyBorder="1"/>
    <xf numFmtId="176" fontId="0" fillId="0" borderId="17" xfId="0" applyNumberFormat="1" applyFont="1" applyFill="1" applyBorder="1"/>
    <xf numFmtId="176" fontId="0" fillId="0" borderId="18" xfId="0" applyNumberFormat="1" applyFont="1" applyFill="1" applyBorder="1"/>
    <xf numFmtId="176" fontId="0" fillId="0" borderId="32" xfId="0" applyNumberFormat="1" applyFont="1" applyFill="1" applyBorder="1"/>
    <xf numFmtId="176" fontId="0" fillId="4" borderId="32" xfId="0" applyNumberFormat="1" applyFont="1" applyFill="1" applyBorder="1"/>
    <xf numFmtId="176" fontId="0" fillId="4" borderId="1" xfId="0" applyNumberFormat="1" applyFont="1" applyFill="1" applyBorder="1"/>
    <xf numFmtId="176" fontId="0" fillId="4" borderId="5" xfId="0" applyNumberFormat="1" applyFont="1" applyFill="1" applyBorder="1"/>
    <xf numFmtId="176" fontId="0" fillId="2" borderId="32" xfId="0" applyNumberFormat="1" applyFont="1" applyFill="1" applyBorder="1"/>
    <xf numFmtId="176" fontId="0" fillId="2" borderId="1" xfId="0" applyNumberFormat="1" applyFont="1" applyFill="1" applyBorder="1"/>
    <xf numFmtId="176" fontId="0" fillId="2" borderId="5" xfId="0" applyNumberFormat="1" applyFont="1" applyFill="1" applyBorder="1"/>
    <xf numFmtId="176" fontId="0" fillId="3" borderId="32" xfId="0" applyNumberFormat="1" applyFont="1" applyFill="1" applyBorder="1"/>
    <xf numFmtId="176" fontId="0" fillId="3" borderId="1" xfId="0" applyNumberFormat="1" applyFont="1" applyFill="1" applyBorder="1"/>
    <xf numFmtId="176" fontId="0" fillId="3" borderId="5" xfId="0" applyNumberFormat="1" applyFont="1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20" xfId="0" applyFill="1" applyBorder="1"/>
    <xf numFmtId="0" fontId="0" fillId="0" borderId="30" xfId="0" applyFill="1" applyBorder="1"/>
    <xf numFmtId="0" fontId="0" fillId="4" borderId="30" xfId="0" applyFill="1" applyBorder="1"/>
    <xf numFmtId="0" fontId="0" fillId="4" borderId="20" xfId="0" applyFill="1" applyBorder="1"/>
    <xf numFmtId="0" fontId="0" fillId="4" borderId="5" xfId="0" applyFill="1" applyBorder="1"/>
    <xf numFmtId="0" fontId="0" fillId="2" borderId="30" xfId="0" applyFill="1" applyBorder="1"/>
    <xf numFmtId="0" fontId="0" fillId="3" borderId="20" xfId="0" applyFill="1" applyBorder="1"/>
    <xf numFmtId="0" fontId="0" fillId="3" borderId="30" xfId="0" applyFill="1" applyBorder="1"/>
    <xf numFmtId="0" fontId="0" fillId="0" borderId="17" xfId="0" applyFill="1" applyBorder="1"/>
    <xf numFmtId="0" fontId="0" fillId="4" borderId="12" xfId="0" applyFill="1" applyBorder="1"/>
    <xf numFmtId="0" fontId="0" fillId="4" borderId="13" xfId="0" applyFill="1" applyBorder="1"/>
    <xf numFmtId="1" fontId="0" fillId="0" borderId="33" xfId="0" applyNumberFormat="1" applyFont="1" applyFill="1" applyBorder="1" applyAlignment="1">
      <alignment vertical="center"/>
    </xf>
    <xf numFmtId="1" fontId="0" fillId="0" borderId="34" xfId="0" applyNumberFormat="1" applyFont="1" applyFill="1" applyBorder="1" applyAlignment="1">
      <alignment vertical="center"/>
    </xf>
    <xf numFmtId="1" fontId="0" fillId="4" borderId="34" xfId="0" applyNumberFormat="1" applyFont="1" applyFill="1" applyBorder="1" applyAlignment="1">
      <alignment vertical="center"/>
    </xf>
    <xf numFmtId="1" fontId="0" fillId="2" borderId="34" xfId="0" applyNumberFormat="1" applyFont="1" applyFill="1" applyBorder="1" applyAlignment="1">
      <alignment vertical="center"/>
    </xf>
    <xf numFmtId="1" fontId="0" fillId="3" borderId="34" xfId="0" applyNumberFormat="1" applyFont="1" applyFill="1" applyBorder="1" applyAlignment="1">
      <alignment vertical="center"/>
    </xf>
    <xf numFmtId="1" fontId="0" fillId="0" borderId="35" xfId="0" applyNumberFormat="1" applyFont="1" applyFill="1" applyBorder="1" applyAlignment="1">
      <alignment vertical="center"/>
    </xf>
    <xf numFmtId="1" fontId="0" fillId="0" borderId="36" xfId="0" applyNumberFormat="1" applyFont="1" applyFill="1" applyBorder="1" applyAlignment="1">
      <alignment vertical="center"/>
    </xf>
    <xf numFmtId="1" fontId="0" fillId="0" borderId="6" xfId="0" applyNumberFormat="1" applyFont="1" applyFill="1" applyBorder="1" applyAlignment="1">
      <alignment vertical="center"/>
    </xf>
    <xf numFmtId="0" fontId="0" fillId="0" borderId="37" xfId="0" applyFill="1" applyBorder="1"/>
    <xf numFmtId="0" fontId="0" fillId="4" borderId="37" xfId="0" applyFill="1" applyBorder="1"/>
    <xf numFmtId="0" fontId="0" fillId="2" borderId="37" xfId="0" applyFill="1" applyBorder="1"/>
    <xf numFmtId="0" fontId="0" fillId="3" borderId="37" xfId="0" applyFill="1" applyBorder="1"/>
    <xf numFmtId="0" fontId="0" fillId="0" borderId="19" xfId="0" applyFill="1" applyBorder="1"/>
    <xf numFmtId="0" fontId="0" fillId="0" borderId="11" xfId="0" applyFill="1" applyBorder="1"/>
    <xf numFmtId="0" fontId="0" fillId="4" borderId="19" xfId="0" applyFill="1" applyBorder="1"/>
    <xf numFmtId="0" fontId="0" fillId="4" borderId="11" xfId="0" applyFill="1" applyBorder="1"/>
    <xf numFmtId="0" fontId="0" fillId="2" borderId="19" xfId="0" applyFill="1" applyBorder="1"/>
    <xf numFmtId="0" fontId="0" fillId="2" borderId="11" xfId="0" applyFill="1" applyBorder="1"/>
    <xf numFmtId="0" fontId="0" fillId="0" borderId="38" xfId="0" applyFill="1" applyBorder="1"/>
    <xf numFmtId="0" fontId="0" fillId="0" borderId="39" xfId="0" applyFont="1" applyFill="1" applyBorder="1"/>
    <xf numFmtId="0" fontId="0" fillId="0" borderId="5" xfId="0" applyBorder="1"/>
    <xf numFmtId="0" fontId="0" fillId="0" borderId="20" xfId="0" applyFont="1" applyFill="1" applyBorder="1"/>
    <xf numFmtId="0" fontId="0" fillId="0" borderId="4" xfId="0" applyFill="1" applyBorder="1"/>
    <xf numFmtId="0" fontId="4" fillId="0" borderId="0" xfId="0" applyFont="1" applyFill="1" applyBorder="1"/>
    <xf numFmtId="1" fontId="0" fillId="0" borderId="1" xfId="0" applyNumberFormat="1" applyFont="1" applyFill="1" applyBorder="1" applyAlignment="1">
      <alignment vertical="center"/>
    </xf>
    <xf numFmtId="0" fontId="0" fillId="0" borderId="30" xfId="0" applyBorder="1"/>
    <xf numFmtId="176" fontId="0" fillId="0" borderId="34" xfId="0" applyNumberFormat="1" applyFont="1" applyFill="1" applyBorder="1"/>
    <xf numFmtId="0" fontId="0" fillId="0" borderId="15" xfId="0" applyFill="1" applyBorder="1"/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1" fillId="5" borderId="0" xfId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1"/>
  <sheetViews>
    <sheetView tabSelected="1" topLeftCell="A35" workbookViewId="0">
      <selection activeCell="N50" sqref="N50"/>
    </sheetView>
  </sheetViews>
  <sheetFormatPr defaultColWidth="8.796875" defaultRowHeight="12.75" x14ac:dyDescent="0.25"/>
  <cols>
    <col min="2" max="2" width="15.6640625" customWidth="1"/>
    <col min="8" max="8" width="15.6640625" customWidth="1"/>
    <col min="11" max="11" width="10" bestFit="1" customWidth="1"/>
    <col min="14" max="14" width="15.6640625" customWidth="1"/>
  </cols>
  <sheetData>
    <row r="2" spans="2:16" ht="16.149999999999999" x14ac:dyDescent="0.3">
      <c r="B2" s="181" t="s">
        <v>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2:16" ht="13.15" thickBot="1" x14ac:dyDescent="0.3">
      <c r="B3" t="s">
        <v>0</v>
      </c>
      <c r="H3" t="s">
        <v>6</v>
      </c>
      <c r="O3" s="15" t="s">
        <v>22</v>
      </c>
      <c r="P3" s="18" t="s">
        <v>23</v>
      </c>
    </row>
    <row r="4" spans="2:16" ht="13.15" thickBot="1" x14ac:dyDescent="0.3">
      <c r="B4" s="11"/>
      <c r="C4" s="22" t="s">
        <v>2</v>
      </c>
      <c r="D4" s="51" t="s">
        <v>3</v>
      </c>
      <c r="E4" s="14" t="s">
        <v>5</v>
      </c>
      <c r="H4" s="26"/>
      <c r="I4" s="27" t="s">
        <v>2</v>
      </c>
      <c r="J4" s="71" t="s">
        <v>3</v>
      </c>
      <c r="K4" s="32" t="s">
        <v>5</v>
      </c>
      <c r="O4" s="15" t="s">
        <v>24</v>
      </c>
      <c r="P4" s="16" t="s">
        <v>25</v>
      </c>
    </row>
    <row r="5" spans="2:16" x14ac:dyDescent="0.25">
      <c r="B5" s="54" t="s">
        <v>29</v>
      </c>
      <c r="C5" s="55">
        <v>12</v>
      </c>
      <c r="D5" s="56">
        <v>10</v>
      </c>
      <c r="E5" s="57">
        <v>1</v>
      </c>
      <c r="H5" s="54" t="s">
        <v>29</v>
      </c>
      <c r="I5" s="77">
        <v>3314</v>
      </c>
      <c r="J5" s="75">
        <v>1641</v>
      </c>
      <c r="K5" s="76">
        <v>7081</v>
      </c>
      <c r="O5" s="15" t="s">
        <v>26</v>
      </c>
      <c r="P5" s="17" t="s">
        <v>27</v>
      </c>
    </row>
    <row r="6" spans="2:16" x14ac:dyDescent="0.25">
      <c r="B6" s="10" t="s">
        <v>30</v>
      </c>
      <c r="C6" s="58">
        <v>7</v>
      </c>
      <c r="D6" s="59">
        <v>8</v>
      </c>
      <c r="E6" s="45">
        <v>12</v>
      </c>
      <c r="H6" s="10" t="s">
        <v>30</v>
      </c>
      <c r="I6" s="78">
        <v>1578</v>
      </c>
      <c r="J6" s="79">
        <v>3334</v>
      </c>
      <c r="K6" s="44">
        <v>3620</v>
      </c>
    </row>
    <row r="7" spans="2:16" x14ac:dyDescent="0.25">
      <c r="B7" s="10" t="s">
        <v>31</v>
      </c>
      <c r="C7" s="58">
        <v>36</v>
      </c>
      <c r="D7" s="60">
        <v>33</v>
      </c>
      <c r="E7" s="46">
        <v>41</v>
      </c>
      <c r="H7" s="10" t="s">
        <v>31</v>
      </c>
      <c r="I7" s="80">
        <v>8386</v>
      </c>
      <c r="J7" s="81">
        <v>8620</v>
      </c>
      <c r="K7" s="47">
        <v>11128</v>
      </c>
    </row>
    <row r="8" spans="2:16" x14ac:dyDescent="0.25">
      <c r="B8" s="10" t="s">
        <v>32</v>
      </c>
      <c r="C8" s="58">
        <v>17</v>
      </c>
      <c r="D8" s="59">
        <v>16</v>
      </c>
      <c r="E8" s="45">
        <v>18</v>
      </c>
      <c r="H8" s="10" t="s">
        <v>32</v>
      </c>
      <c r="I8" s="82">
        <v>5040</v>
      </c>
      <c r="J8" s="79">
        <v>4075</v>
      </c>
      <c r="K8" s="44">
        <v>6444</v>
      </c>
    </row>
    <row r="9" spans="2:16" x14ac:dyDescent="0.25">
      <c r="B9" s="35" t="s">
        <v>28</v>
      </c>
      <c r="C9" s="68">
        <v>37</v>
      </c>
      <c r="D9" s="60">
        <v>33</v>
      </c>
      <c r="E9" s="62">
        <v>31</v>
      </c>
      <c r="H9" s="35" t="s">
        <v>28</v>
      </c>
      <c r="I9" s="83">
        <v>6570</v>
      </c>
      <c r="J9" s="84">
        <v>7667</v>
      </c>
      <c r="K9" s="85">
        <v>8808</v>
      </c>
    </row>
    <row r="10" spans="2:16" x14ac:dyDescent="0.25">
      <c r="B10" s="35" t="s">
        <v>33</v>
      </c>
      <c r="C10" s="63">
        <v>49</v>
      </c>
      <c r="D10" s="64">
        <v>51</v>
      </c>
      <c r="E10" s="65">
        <v>44</v>
      </c>
      <c r="H10" s="35" t="s">
        <v>33</v>
      </c>
      <c r="I10" s="86">
        <v>11414</v>
      </c>
      <c r="J10" s="87">
        <v>12868</v>
      </c>
      <c r="K10" s="88">
        <v>12342</v>
      </c>
    </row>
    <row r="11" spans="2:16" x14ac:dyDescent="0.25">
      <c r="B11" s="35" t="s">
        <v>34</v>
      </c>
      <c r="C11" s="61">
        <v>48</v>
      </c>
      <c r="D11" s="66">
        <v>48</v>
      </c>
      <c r="E11" s="67">
        <v>45</v>
      </c>
      <c r="H11" s="35" t="s">
        <v>34</v>
      </c>
      <c r="I11" s="89">
        <v>10010</v>
      </c>
      <c r="J11" s="90">
        <v>14256</v>
      </c>
      <c r="K11" s="91">
        <v>10345</v>
      </c>
    </row>
    <row r="12" spans="2:16" x14ac:dyDescent="0.25">
      <c r="B12" s="171" t="s">
        <v>37</v>
      </c>
      <c r="C12" s="21">
        <v>26</v>
      </c>
      <c r="D12" s="172">
        <v>23</v>
      </c>
      <c r="E12" s="173">
        <v>28</v>
      </c>
      <c r="H12" s="171" t="s">
        <v>37</v>
      </c>
      <c r="I12" s="21">
        <v>4941</v>
      </c>
      <c r="J12" s="21">
        <v>3521</v>
      </c>
      <c r="K12" s="173">
        <v>7181</v>
      </c>
    </row>
    <row r="13" spans="2:16" x14ac:dyDescent="0.25">
      <c r="B13" s="35" t="s">
        <v>36</v>
      </c>
      <c r="C13" s="174">
        <v>34</v>
      </c>
      <c r="D13" s="69">
        <v>42</v>
      </c>
      <c r="E13" s="65">
        <v>44</v>
      </c>
      <c r="H13" s="35" t="s">
        <v>36</v>
      </c>
      <c r="I13" s="83">
        <v>7358</v>
      </c>
      <c r="J13" s="92">
        <v>12759</v>
      </c>
      <c r="K13" s="85">
        <v>9664</v>
      </c>
    </row>
    <row r="14" spans="2:16" ht="13.15" thickBot="1" x14ac:dyDescent="0.3">
      <c r="B14" s="50" t="s">
        <v>35</v>
      </c>
      <c r="C14" s="48">
        <v>4</v>
      </c>
      <c r="D14" s="52">
        <v>6</v>
      </c>
      <c r="E14" s="53">
        <v>6</v>
      </c>
      <c r="H14" s="50" t="s">
        <v>35</v>
      </c>
      <c r="I14" s="70">
        <v>2531</v>
      </c>
      <c r="J14" s="72">
        <v>1548</v>
      </c>
      <c r="K14" s="73">
        <v>3746</v>
      </c>
    </row>
    <row r="15" spans="2:16" x14ac:dyDescent="0.25">
      <c r="B15" s="20"/>
      <c r="C15" s="20"/>
      <c r="D15" s="21"/>
      <c r="E15" s="23"/>
      <c r="H15" s="20"/>
      <c r="I15" s="25"/>
      <c r="J15" s="25"/>
      <c r="K15" s="25"/>
    </row>
    <row r="16" spans="2:16" x14ac:dyDescent="0.25">
      <c r="D16" s="23"/>
    </row>
    <row r="17" spans="2:17" ht="16.149999999999999" x14ac:dyDescent="0.3">
      <c r="B17" s="181" t="s">
        <v>8</v>
      </c>
      <c r="C17" s="181"/>
      <c r="D17" s="181"/>
      <c r="E17" s="181"/>
      <c r="F17" s="181"/>
      <c r="G17" s="181"/>
      <c r="H17" s="181"/>
      <c r="I17" s="181"/>
      <c r="J17" s="181"/>
      <c r="K17" s="181"/>
    </row>
    <row r="18" spans="2:17" ht="13.15" thickBot="1" x14ac:dyDescent="0.3">
      <c r="B18" s="2" t="s">
        <v>9</v>
      </c>
      <c r="C18" s="1"/>
      <c r="D18" s="1"/>
      <c r="E18" s="1"/>
      <c r="F18" s="1"/>
      <c r="G18" s="1"/>
      <c r="H18" s="2" t="s">
        <v>10</v>
      </c>
      <c r="I18" s="1"/>
      <c r="J18" s="1"/>
      <c r="K18" s="1"/>
      <c r="L18" s="3"/>
      <c r="M18" s="3"/>
      <c r="N18" s="2" t="s">
        <v>11</v>
      </c>
    </row>
    <row r="19" spans="2:17" ht="13.15" thickBot="1" x14ac:dyDescent="0.3">
      <c r="B19" s="26"/>
      <c r="C19" s="27" t="s">
        <v>2</v>
      </c>
      <c r="D19" s="71" t="s">
        <v>3</v>
      </c>
      <c r="E19" s="32" t="s">
        <v>5</v>
      </c>
      <c r="H19" s="11"/>
      <c r="I19" s="49" t="s">
        <v>2</v>
      </c>
      <c r="J19" s="51" t="s">
        <v>3</v>
      </c>
      <c r="K19" s="14" t="s">
        <v>5</v>
      </c>
      <c r="N19" s="11"/>
      <c r="O19" s="12" t="s">
        <v>2</v>
      </c>
      <c r="P19" s="13" t="s">
        <v>3</v>
      </c>
      <c r="Q19" s="14" t="s">
        <v>5</v>
      </c>
    </row>
    <row r="20" spans="2:17" x14ac:dyDescent="0.25">
      <c r="B20" s="54" t="s">
        <v>29</v>
      </c>
      <c r="C20" s="74">
        <v>124800</v>
      </c>
      <c r="D20" s="75">
        <v>118735</v>
      </c>
      <c r="E20" s="76">
        <v>126000</v>
      </c>
      <c r="H20" s="54" t="s">
        <v>29</v>
      </c>
      <c r="I20" s="153">
        <f>C20/30</f>
        <v>4160</v>
      </c>
      <c r="J20" s="103">
        <f t="shared" ref="I20:K27" si="0">D20/30</f>
        <v>3957.8333333333335</v>
      </c>
      <c r="K20" s="106">
        <f t="shared" si="0"/>
        <v>4200</v>
      </c>
      <c r="N20" s="54" t="s">
        <v>29</v>
      </c>
      <c r="O20" s="115">
        <f>I20/60</f>
        <v>69.333333333333329</v>
      </c>
      <c r="P20" s="116">
        <f t="shared" ref="O20:Q27" si="1">J20/60</f>
        <v>65.963888888888889</v>
      </c>
      <c r="Q20" s="117">
        <f>K20/60</f>
        <v>70</v>
      </c>
    </row>
    <row r="21" spans="2:17" x14ac:dyDescent="0.25">
      <c r="B21" s="10" t="s">
        <v>30</v>
      </c>
      <c r="C21" s="93">
        <v>125400</v>
      </c>
      <c r="D21" s="79">
        <v>126000</v>
      </c>
      <c r="E21" s="44">
        <v>121755</v>
      </c>
      <c r="H21" s="10" t="s">
        <v>30</v>
      </c>
      <c r="I21" s="154">
        <f>C21/30</f>
        <v>4180</v>
      </c>
      <c r="J21" s="107">
        <f t="shared" si="0"/>
        <v>4200</v>
      </c>
      <c r="K21" s="108">
        <f t="shared" si="0"/>
        <v>4058.5</v>
      </c>
      <c r="N21" s="10" t="s">
        <v>30</v>
      </c>
      <c r="O21" s="118">
        <f>I21/60</f>
        <v>69.666666666666671</v>
      </c>
      <c r="P21" s="119">
        <f t="shared" si="1"/>
        <v>70</v>
      </c>
      <c r="Q21" s="120">
        <f t="shared" si="1"/>
        <v>67.641666666666666</v>
      </c>
    </row>
    <row r="22" spans="2:17" x14ac:dyDescent="0.25">
      <c r="B22" s="10" t="s">
        <v>31</v>
      </c>
      <c r="C22" s="93">
        <v>97702</v>
      </c>
      <c r="D22" s="79">
        <v>88287</v>
      </c>
      <c r="E22" s="44">
        <v>101593</v>
      </c>
      <c r="H22" s="10" t="s">
        <v>31</v>
      </c>
      <c r="I22" s="154">
        <f t="shared" si="0"/>
        <v>3256.7333333333331</v>
      </c>
      <c r="J22" s="107">
        <f t="shared" si="0"/>
        <v>2942.9</v>
      </c>
      <c r="K22" s="108">
        <f t="shared" si="0"/>
        <v>3386.4333333333334</v>
      </c>
      <c r="N22" s="10" t="s">
        <v>31</v>
      </c>
      <c r="O22" s="118">
        <f t="shared" si="1"/>
        <v>54.278888888888886</v>
      </c>
      <c r="P22" s="119">
        <f t="shared" si="1"/>
        <v>49.048333333333332</v>
      </c>
      <c r="Q22" s="120">
        <f t="shared" si="1"/>
        <v>56.440555555555555</v>
      </c>
    </row>
    <row r="23" spans="2:17" x14ac:dyDescent="0.25">
      <c r="B23" s="10" t="s">
        <v>32</v>
      </c>
      <c r="C23" s="93">
        <v>122400</v>
      </c>
      <c r="D23" s="79">
        <v>115788</v>
      </c>
      <c r="E23" s="44">
        <v>126000</v>
      </c>
      <c r="H23" s="10" t="s">
        <v>32</v>
      </c>
      <c r="I23" s="154">
        <f>C23/30</f>
        <v>4080</v>
      </c>
      <c r="J23" s="107">
        <f t="shared" si="0"/>
        <v>3859.6</v>
      </c>
      <c r="K23" s="108">
        <f t="shared" si="0"/>
        <v>4200</v>
      </c>
      <c r="N23" s="10" t="s">
        <v>32</v>
      </c>
      <c r="O23" s="124">
        <f t="shared" si="1"/>
        <v>68</v>
      </c>
      <c r="P23" s="119">
        <f>J23/60</f>
        <v>64.326666666666668</v>
      </c>
      <c r="Q23" s="120">
        <f t="shared" si="1"/>
        <v>70</v>
      </c>
    </row>
    <row r="24" spans="2:17" x14ac:dyDescent="0.25">
      <c r="B24" s="35" t="s">
        <v>28</v>
      </c>
      <c r="C24" s="93">
        <v>112810</v>
      </c>
      <c r="D24" s="79">
        <v>84904</v>
      </c>
      <c r="E24" s="44">
        <v>104968</v>
      </c>
      <c r="F24" s="41"/>
      <c r="G24" s="41"/>
      <c r="H24" s="35" t="s">
        <v>28</v>
      </c>
      <c r="I24" s="154">
        <f>C24/30</f>
        <v>3760.3333333333335</v>
      </c>
      <c r="J24" s="107">
        <f t="shared" si="0"/>
        <v>2830.1333333333332</v>
      </c>
      <c r="K24" s="108">
        <f t="shared" si="0"/>
        <v>3498.9333333333334</v>
      </c>
      <c r="L24" s="41"/>
      <c r="M24" s="41"/>
      <c r="N24" s="35" t="s">
        <v>28</v>
      </c>
      <c r="O24" s="124">
        <f t="shared" si="1"/>
        <v>62.672222222222224</v>
      </c>
      <c r="P24" s="119">
        <f t="shared" ref="P24:P27" si="2">J24/60</f>
        <v>47.168888888888887</v>
      </c>
      <c r="Q24" s="120">
        <f t="shared" si="1"/>
        <v>58.315555555555555</v>
      </c>
    </row>
    <row r="25" spans="2:17" x14ac:dyDescent="0.25">
      <c r="B25" s="35" t="s">
        <v>33</v>
      </c>
      <c r="C25" s="94">
        <v>57118</v>
      </c>
      <c r="D25" s="95">
        <v>43998</v>
      </c>
      <c r="E25" s="101">
        <v>90731</v>
      </c>
      <c r="F25" s="41"/>
      <c r="G25" s="41"/>
      <c r="H25" s="102" t="s">
        <v>33</v>
      </c>
      <c r="I25" s="155">
        <f>C25/30</f>
        <v>1903.9333333333334</v>
      </c>
      <c r="J25" s="109">
        <f t="shared" si="0"/>
        <v>1466.6</v>
      </c>
      <c r="K25" s="110">
        <f t="shared" si="0"/>
        <v>3024.3666666666668</v>
      </c>
      <c r="L25" s="41"/>
      <c r="M25" s="41"/>
      <c r="N25" s="35" t="s">
        <v>33</v>
      </c>
      <c r="O25" s="125">
        <f t="shared" si="1"/>
        <v>31.732222222222223</v>
      </c>
      <c r="P25" s="126">
        <f t="shared" si="2"/>
        <v>24.443333333333332</v>
      </c>
      <c r="Q25" s="133">
        <f t="shared" si="1"/>
        <v>50.406111111111116</v>
      </c>
    </row>
    <row r="26" spans="2:17" x14ac:dyDescent="0.25">
      <c r="B26" s="35" t="s">
        <v>34</v>
      </c>
      <c r="C26" s="97">
        <v>81166</v>
      </c>
      <c r="D26" s="98">
        <v>59589</v>
      </c>
      <c r="E26" s="96">
        <v>82808</v>
      </c>
      <c r="F26" s="41"/>
      <c r="G26" s="41"/>
      <c r="H26" s="35" t="s">
        <v>34</v>
      </c>
      <c r="I26" s="156">
        <f t="shared" ref="I26:I27" si="3">C26/30</f>
        <v>2705.5333333333333</v>
      </c>
      <c r="J26" s="111">
        <f t="shared" si="0"/>
        <v>1986.3</v>
      </c>
      <c r="K26" s="112">
        <f t="shared" si="0"/>
        <v>2760.2666666666669</v>
      </c>
      <c r="L26" s="41"/>
      <c r="M26" s="41"/>
      <c r="N26" s="35" t="s">
        <v>34</v>
      </c>
      <c r="O26" s="128">
        <f t="shared" si="1"/>
        <v>45.092222222222219</v>
      </c>
      <c r="P26" s="129">
        <f t="shared" si="2"/>
        <v>33.104999999999997</v>
      </c>
      <c r="Q26" s="127">
        <f t="shared" si="1"/>
        <v>46.004444444444445</v>
      </c>
    </row>
    <row r="27" spans="2:17" x14ac:dyDescent="0.25">
      <c r="B27" s="171" t="s">
        <v>37</v>
      </c>
      <c r="C27" s="176">
        <v>114553</v>
      </c>
      <c r="D27" s="178">
        <v>98350</v>
      </c>
      <c r="E27" s="173">
        <v>101193</v>
      </c>
      <c r="F27" s="41"/>
      <c r="G27" s="41"/>
      <c r="H27" s="171" t="s">
        <v>37</v>
      </c>
      <c r="I27" s="154">
        <f t="shared" si="3"/>
        <v>3818.4333333333334</v>
      </c>
      <c r="J27" s="177">
        <f>D27/30</f>
        <v>3278.3333333333335</v>
      </c>
      <c r="K27" s="108">
        <f t="shared" si="0"/>
        <v>3373.1</v>
      </c>
      <c r="L27" s="41"/>
      <c r="M27" s="41"/>
      <c r="N27" s="171" t="s">
        <v>37</v>
      </c>
      <c r="O27" s="179">
        <f t="shared" si="1"/>
        <v>63.640555555555558</v>
      </c>
      <c r="P27" s="119">
        <f t="shared" si="2"/>
        <v>54.638888888888893</v>
      </c>
      <c r="Q27" s="120">
        <f t="shared" ref="Q27" si="4">K27/60</f>
        <v>56.218333333333334</v>
      </c>
    </row>
    <row r="28" spans="2:17" x14ac:dyDescent="0.25">
      <c r="B28" s="35" t="s">
        <v>36</v>
      </c>
      <c r="C28" s="99">
        <v>95881</v>
      </c>
      <c r="D28" s="100">
        <v>63641</v>
      </c>
      <c r="E28" s="47">
        <v>89436</v>
      </c>
      <c r="H28" s="35" t="s">
        <v>36</v>
      </c>
      <c r="I28" s="157">
        <f>C28/30</f>
        <v>3196.0333333333333</v>
      </c>
      <c r="J28" s="113">
        <f>D28/30</f>
        <v>2121.3666666666668</v>
      </c>
      <c r="K28" s="114">
        <f>E28/30</f>
        <v>2981.2</v>
      </c>
      <c r="N28" s="35" t="s">
        <v>36</v>
      </c>
      <c r="O28" s="131">
        <f t="shared" ref="O28:Q29" si="5">I28/60</f>
        <v>53.267222222222223</v>
      </c>
      <c r="P28" s="132">
        <f t="shared" si="5"/>
        <v>35.356111111111112</v>
      </c>
      <c r="Q28" s="130">
        <f t="shared" si="5"/>
        <v>49.68666666666666</v>
      </c>
    </row>
    <row r="29" spans="2:17" ht="13.15" thickBot="1" x14ac:dyDescent="0.3">
      <c r="B29" s="50" t="s">
        <v>35</v>
      </c>
      <c r="C29" s="48">
        <v>126000</v>
      </c>
      <c r="D29" s="52">
        <v>125210</v>
      </c>
      <c r="E29" s="53">
        <v>126000</v>
      </c>
      <c r="H29" s="50" t="s">
        <v>35</v>
      </c>
      <c r="I29" s="158">
        <f>C29/30</f>
        <v>4200</v>
      </c>
      <c r="J29" s="159">
        <f>D29/30</f>
        <v>4173.666666666667</v>
      </c>
      <c r="K29" s="160">
        <f>E29/30</f>
        <v>4200</v>
      </c>
      <c r="N29" s="50" t="s">
        <v>35</v>
      </c>
      <c r="O29" s="121">
        <f t="shared" si="5"/>
        <v>70</v>
      </c>
      <c r="P29" s="122">
        <f t="shared" si="5"/>
        <v>69.561111111111117</v>
      </c>
      <c r="Q29" s="123">
        <f t="shared" si="5"/>
        <v>70</v>
      </c>
    </row>
    <row r="30" spans="2:17" x14ac:dyDescent="0.25">
      <c r="C30" s="21"/>
      <c r="D30" s="21"/>
      <c r="E30" s="21"/>
      <c r="O30" s="4"/>
      <c r="P30" s="4"/>
      <c r="Q30" s="4"/>
    </row>
    <row r="32" spans="2:17" ht="16.149999999999999" x14ac:dyDescent="0.3">
      <c r="B32" s="181" t="s">
        <v>12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4" spans="2:16" ht="13.15" thickBot="1" x14ac:dyDescent="0.3">
      <c r="B34" t="s">
        <v>13</v>
      </c>
      <c r="I34" t="s">
        <v>14</v>
      </c>
    </row>
    <row r="35" spans="2:16" ht="13.15" thickBot="1" x14ac:dyDescent="0.3">
      <c r="B35" s="11"/>
      <c r="C35" s="22" t="s">
        <v>2</v>
      </c>
      <c r="D35" s="51" t="s">
        <v>3</v>
      </c>
      <c r="E35" s="14" t="s">
        <v>5</v>
      </c>
      <c r="H35" s="11"/>
      <c r="I35" s="12" t="s">
        <v>2</v>
      </c>
      <c r="J35" s="13" t="s">
        <v>3</v>
      </c>
      <c r="K35" s="14" t="s">
        <v>5</v>
      </c>
    </row>
    <row r="36" spans="2:16" x14ac:dyDescent="0.25">
      <c r="B36" s="54" t="s">
        <v>29</v>
      </c>
      <c r="C36" s="139">
        <f>_xlfn.RANK.AVG(C5,$C$5:$C$14)</f>
        <v>8</v>
      </c>
      <c r="D36" s="140">
        <f>_xlfn.RANK.AVG(D5,$D$5:$D$14)</f>
        <v>8</v>
      </c>
      <c r="E36" s="141">
        <f>_xlfn.RANK.AVG(E5,$E$5:$E$14)</f>
        <v>10</v>
      </c>
      <c r="H36" s="54" t="s">
        <v>29</v>
      </c>
      <c r="I36" s="134">
        <f t="shared" ref="I36:I45" si="6">_xlfn.RANK.AVG(C20,$C$20:$C$29,1)</f>
        <v>8</v>
      </c>
      <c r="J36" s="42">
        <f t="shared" ref="J36:J45" si="7">_xlfn.RANK.AVG(D20,$D$20:$D$29,1)</f>
        <v>8</v>
      </c>
      <c r="K36" s="135">
        <f t="shared" ref="K36:K45" si="8">_xlfn.RANK.AVG(E20,$E$20:$E$29,1)</f>
        <v>9</v>
      </c>
    </row>
    <row r="37" spans="2:16" x14ac:dyDescent="0.25">
      <c r="B37" s="10" t="s">
        <v>30</v>
      </c>
      <c r="C37" s="142">
        <f t="shared" ref="C37:C45" si="9">_xlfn.RANK.AVG(C6,$C$5:$C$14)</f>
        <v>9</v>
      </c>
      <c r="D37" s="143">
        <f t="shared" ref="D37:D45" si="10">_xlfn.RANK.AVG(D6,$D$5:$D$14)</f>
        <v>9</v>
      </c>
      <c r="E37" s="43">
        <f t="shared" ref="E37:E40" si="11">_xlfn.RANK.AVG(E6,$E$5:$E$14)</f>
        <v>8</v>
      </c>
      <c r="H37" s="10" t="s">
        <v>30</v>
      </c>
      <c r="I37" s="134">
        <f t="shared" si="6"/>
        <v>9</v>
      </c>
      <c r="J37" s="42">
        <f t="shared" si="7"/>
        <v>10</v>
      </c>
      <c r="K37" s="135">
        <f t="shared" si="8"/>
        <v>7</v>
      </c>
    </row>
    <row r="38" spans="2:16" x14ac:dyDescent="0.25">
      <c r="B38" s="10" t="s">
        <v>31</v>
      </c>
      <c r="C38" s="142">
        <f t="shared" si="9"/>
        <v>4</v>
      </c>
      <c r="D38" s="143">
        <v>4</v>
      </c>
      <c r="E38" s="43">
        <f t="shared" si="11"/>
        <v>4</v>
      </c>
      <c r="H38" s="10" t="s">
        <v>31</v>
      </c>
      <c r="I38" s="134">
        <f t="shared" si="6"/>
        <v>4</v>
      </c>
      <c r="J38" s="42">
        <f t="shared" si="7"/>
        <v>5</v>
      </c>
      <c r="K38" s="135">
        <f t="shared" si="8"/>
        <v>5</v>
      </c>
    </row>
    <row r="39" spans="2:16" x14ac:dyDescent="0.25">
      <c r="B39" s="10" t="s">
        <v>32</v>
      </c>
      <c r="C39" s="142">
        <f t="shared" si="9"/>
        <v>7</v>
      </c>
      <c r="D39" s="143">
        <f t="shared" si="10"/>
        <v>7</v>
      </c>
      <c r="E39" s="43">
        <f t="shared" si="11"/>
        <v>7</v>
      </c>
      <c r="H39" s="10" t="s">
        <v>32</v>
      </c>
      <c r="I39" s="134">
        <f t="shared" si="6"/>
        <v>7</v>
      </c>
      <c r="J39" s="42">
        <f t="shared" si="7"/>
        <v>7</v>
      </c>
      <c r="K39" s="135">
        <f t="shared" si="8"/>
        <v>9</v>
      </c>
    </row>
    <row r="40" spans="2:16" x14ac:dyDescent="0.25">
      <c r="B40" s="35" t="s">
        <v>28</v>
      </c>
      <c r="C40" s="148">
        <f t="shared" si="9"/>
        <v>3</v>
      </c>
      <c r="D40" s="143">
        <v>4</v>
      </c>
      <c r="E40" s="43">
        <f t="shared" si="11"/>
        <v>5</v>
      </c>
      <c r="F40" s="41"/>
      <c r="G40" s="41"/>
      <c r="H40" s="35" t="s">
        <v>28</v>
      </c>
      <c r="I40" s="134">
        <f t="shared" si="6"/>
        <v>5</v>
      </c>
      <c r="J40" s="42">
        <f t="shared" si="7"/>
        <v>4</v>
      </c>
      <c r="K40" s="135">
        <f t="shared" si="8"/>
        <v>6</v>
      </c>
    </row>
    <row r="41" spans="2:16" x14ac:dyDescent="0.25">
      <c r="B41" s="35" t="s">
        <v>33</v>
      </c>
      <c r="C41" s="145">
        <f t="shared" si="9"/>
        <v>1</v>
      </c>
      <c r="D41" s="144">
        <f t="shared" si="10"/>
        <v>1</v>
      </c>
      <c r="E41" s="19">
        <v>2</v>
      </c>
      <c r="F41" s="41"/>
      <c r="G41" s="41"/>
      <c r="H41" s="35" t="s">
        <v>33</v>
      </c>
      <c r="I41" s="36">
        <f t="shared" si="6"/>
        <v>1</v>
      </c>
      <c r="J41" s="151">
        <f t="shared" si="7"/>
        <v>1</v>
      </c>
      <c r="K41" s="31">
        <f t="shared" si="8"/>
        <v>3</v>
      </c>
    </row>
    <row r="42" spans="2:16" x14ac:dyDescent="0.25">
      <c r="B42" s="35" t="s">
        <v>34</v>
      </c>
      <c r="C42" s="38">
        <f t="shared" si="9"/>
        <v>2</v>
      </c>
      <c r="D42" s="147">
        <f t="shared" si="10"/>
        <v>2</v>
      </c>
      <c r="E42" s="146">
        <f>_xlfn.RANK.AVG(E11,$E$5:$E$14)</f>
        <v>1</v>
      </c>
      <c r="F42" s="41"/>
      <c r="G42" s="41"/>
      <c r="H42" s="35" t="s">
        <v>34</v>
      </c>
      <c r="I42" s="28">
        <f t="shared" si="6"/>
        <v>2</v>
      </c>
      <c r="J42" s="37">
        <f t="shared" si="7"/>
        <v>2</v>
      </c>
      <c r="K42" s="152">
        <f t="shared" si="8"/>
        <v>1</v>
      </c>
    </row>
    <row r="43" spans="2:16" x14ac:dyDescent="0.25">
      <c r="B43" s="175" t="s">
        <v>37</v>
      </c>
      <c r="C43" s="142">
        <f t="shared" si="9"/>
        <v>6</v>
      </c>
      <c r="D43" s="143">
        <f>_xlfn.RANK.AVG(D12,$D$5:$D$14)</f>
        <v>6</v>
      </c>
      <c r="E43" s="43">
        <f>_xlfn.RANK.AVG(E12,$E$5:$E$14)</f>
        <v>6</v>
      </c>
      <c r="F43" s="41"/>
      <c r="G43" s="41"/>
      <c r="H43" s="171" t="s">
        <v>37</v>
      </c>
      <c r="I43" s="134">
        <f t="shared" si="6"/>
        <v>6</v>
      </c>
      <c r="J43" s="134">
        <f t="shared" si="7"/>
        <v>6</v>
      </c>
      <c r="K43" s="161">
        <f t="shared" si="8"/>
        <v>4</v>
      </c>
    </row>
    <row r="44" spans="2:16" x14ac:dyDescent="0.25">
      <c r="B44" s="35" t="s">
        <v>36</v>
      </c>
      <c r="C44" s="142">
        <f t="shared" si="9"/>
        <v>5</v>
      </c>
      <c r="D44" s="149">
        <f t="shared" si="10"/>
        <v>3</v>
      </c>
      <c r="E44" s="19">
        <v>2</v>
      </c>
      <c r="F44" s="41"/>
      <c r="G44" s="41"/>
      <c r="H44" s="35" t="s">
        <v>36</v>
      </c>
      <c r="I44" s="30">
        <f t="shared" si="6"/>
        <v>3</v>
      </c>
      <c r="J44" s="24">
        <f t="shared" si="7"/>
        <v>3</v>
      </c>
      <c r="K44" s="29">
        <f t="shared" si="8"/>
        <v>2</v>
      </c>
    </row>
    <row r="45" spans="2:16" ht="13.15" thickBot="1" x14ac:dyDescent="0.3">
      <c r="B45" s="50" t="s">
        <v>35</v>
      </c>
      <c r="C45" s="137">
        <f t="shared" si="9"/>
        <v>10</v>
      </c>
      <c r="D45" s="104">
        <f t="shared" si="10"/>
        <v>10</v>
      </c>
      <c r="E45" s="105">
        <f>_xlfn.RANK.AVG(E14,$E$5:$E$14)</f>
        <v>9</v>
      </c>
      <c r="H45" s="50" t="s">
        <v>35</v>
      </c>
      <c r="I45" s="136">
        <f t="shared" si="6"/>
        <v>10</v>
      </c>
      <c r="J45" s="150">
        <f t="shared" si="7"/>
        <v>9</v>
      </c>
      <c r="K45" s="105">
        <f t="shared" si="8"/>
        <v>9</v>
      </c>
    </row>
    <row r="48" spans="2:16" ht="16.149999999999999" x14ac:dyDescent="0.25">
      <c r="B48" s="182" t="s">
        <v>15</v>
      </c>
      <c r="C48" s="182"/>
      <c r="D48" s="182"/>
      <c r="E48" s="182"/>
      <c r="F48" s="182"/>
      <c r="G48" s="182"/>
      <c r="H48" s="182"/>
      <c r="I48" s="182"/>
      <c r="J48" s="182"/>
      <c r="K48" s="182"/>
      <c r="L48" s="5"/>
      <c r="M48" s="5"/>
      <c r="N48" s="5"/>
      <c r="O48" s="5"/>
      <c r="P48" s="5"/>
    </row>
    <row r="49" spans="2:16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3.15" thickBot="1" x14ac:dyDescent="0.3">
      <c r="B50" s="183" t="s">
        <v>16</v>
      </c>
      <c r="C50" s="183"/>
      <c r="D50" s="5"/>
      <c r="E50" s="5"/>
      <c r="F50" s="6"/>
      <c r="G50" s="6"/>
      <c r="H50" s="183" t="s">
        <v>17</v>
      </c>
      <c r="I50" s="183"/>
      <c r="J50" s="5"/>
      <c r="K50" s="5"/>
      <c r="L50" s="5"/>
      <c r="M50" s="5"/>
      <c r="N50" s="183" t="s">
        <v>18</v>
      </c>
      <c r="O50" s="5"/>
      <c r="P50" s="5"/>
    </row>
    <row r="51" spans="2:16" ht="13.15" thickBot="1" x14ac:dyDescent="0.3">
      <c r="B51" s="7"/>
      <c r="C51" s="8" t="s">
        <v>1</v>
      </c>
      <c r="D51" s="33" t="s">
        <v>19</v>
      </c>
      <c r="E51" s="9" t="s">
        <v>4</v>
      </c>
      <c r="F51" s="5"/>
      <c r="G51" s="5"/>
      <c r="H51" s="7"/>
      <c r="I51" s="8" t="s">
        <v>1</v>
      </c>
      <c r="J51" s="33" t="s">
        <v>19</v>
      </c>
      <c r="K51" s="9" t="s">
        <v>4</v>
      </c>
      <c r="L51" s="5"/>
      <c r="M51" s="5"/>
      <c r="N51" s="7"/>
      <c r="O51" s="34" t="s">
        <v>20</v>
      </c>
      <c r="P51" s="7" t="s">
        <v>21</v>
      </c>
    </row>
    <row r="52" spans="2:16" x14ac:dyDescent="0.25">
      <c r="B52" s="54" t="s">
        <v>29</v>
      </c>
      <c r="C52" s="134">
        <f>LOOKUP(C36,{1,2,3,4,5,6,7,8,9,10;25,18,15,12,10,8,6,4,2,1})</f>
        <v>4</v>
      </c>
      <c r="D52" s="134">
        <f>LOOKUP(D36,{1,2,3,4,5,6,7,8,9,10;25,18,15,12,10,8,6,4,2,1})</f>
        <v>4</v>
      </c>
      <c r="E52" s="161">
        <f>LOOKUP(E36,{1,2,3,4,5,6,7,8,9,10;25,18,15,12,10,8,6,4,2,1})</f>
        <v>1</v>
      </c>
      <c r="F52" s="5"/>
      <c r="G52" s="5"/>
      <c r="H52" s="54" t="s">
        <v>29</v>
      </c>
      <c r="I52" s="134">
        <f>LOOKUP(I36,{1,2,3,4,5,6,7,8,9,10;25,18,15,12,10,8,6,4,2,1})</f>
        <v>4</v>
      </c>
      <c r="J52" s="134">
        <f>LOOKUP(J36,{1,2,3,4,5,6,7,8,9,10;25,18,15,12,10,8,6,4,2,1})</f>
        <v>4</v>
      </c>
      <c r="K52" s="161">
        <f>LOOKUP(K36,{1,2,3,4,5,6,7,8,9,10;25,18,15,12,10,8,6,4,2,1})</f>
        <v>2</v>
      </c>
      <c r="N52" s="54" t="s">
        <v>29</v>
      </c>
      <c r="O52" s="165">
        <f>SUM(C52:E52,I52:K52)</f>
        <v>19</v>
      </c>
      <c r="P52" s="166">
        <f t="shared" ref="P52:P61" si="12">_xlfn.RANK.AVG(O52,$O$52:$O$61)</f>
        <v>8</v>
      </c>
    </row>
    <row r="53" spans="2:16" x14ac:dyDescent="0.25">
      <c r="B53" s="10" t="s">
        <v>30</v>
      </c>
      <c r="C53" s="134">
        <f>LOOKUP(C37,{1,2,3,4,5,6,7,8,9,10;25,18,15,12,10,8,6,4,2,1})</f>
        <v>2</v>
      </c>
      <c r="D53" s="134">
        <f>LOOKUP(D37,{1,2,3,4,5,6,7,8,9,10;25,18,15,12,10,8,6,4,2,1})</f>
        <v>2</v>
      </c>
      <c r="E53" s="161">
        <f>LOOKUP(E37,{1,2,3,4,5,6,7,8,9,10;25,18,15,12,10,8,6,4,2,1})</f>
        <v>4</v>
      </c>
      <c r="F53" s="5"/>
      <c r="G53" s="5"/>
      <c r="H53" s="10" t="s">
        <v>30</v>
      </c>
      <c r="I53" s="134">
        <f>LOOKUP(I37,{1,2,3,4,5,6,7,8,9,10;25,18,15,12,10,8,6,4,2,1})</f>
        <v>2</v>
      </c>
      <c r="J53" s="134">
        <f>LOOKUP(J37,{1,2,3,4,5,6,7,8,9,10;25,18,15,12,10,8,6,4,2,1})</f>
        <v>1</v>
      </c>
      <c r="K53" s="161">
        <f>LOOKUP(K37,{1,2,3,4,5,6,7,8,9,10;25,18,15,12,10,8,6,4,2,1})</f>
        <v>6</v>
      </c>
      <c r="N53" s="10" t="s">
        <v>30</v>
      </c>
      <c r="O53" s="165">
        <f t="shared" ref="O53:O58" si="13">SUM(C53:E53,I53:K53)</f>
        <v>17</v>
      </c>
      <c r="P53" s="166">
        <f t="shared" si="12"/>
        <v>9</v>
      </c>
    </row>
    <row r="54" spans="2:16" x14ac:dyDescent="0.25">
      <c r="B54" s="10" t="s">
        <v>31</v>
      </c>
      <c r="C54" s="134">
        <f>LOOKUP(C38,{1,2,3,4,5,6,7,8,9,10;25,18,15,12,10,8,6,4,2,1})</f>
        <v>12</v>
      </c>
      <c r="D54" s="134">
        <f>LOOKUP(D38,{1,2,3,4,5,6,7,8,9,10;25,18,15,12,10,8,6,4,2,1})</f>
        <v>12</v>
      </c>
      <c r="E54" s="161">
        <f>LOOKUP(E38,{1,2,3,4,5,6,7,8,9,10;25,18,15,12,10,8,6,4,2,1})</f>
        <v>12</v>
      </c>
      <c r="F54" s="5"/>
      <c r="G54" s="5"/>
      <c r="H54" s="10" t="s">
        <v>31</v>
      </c>
      <c r="I54" s="134">
        <f>LOOKUP(I38,{1,2,3,4,5,6,7,8,9,10;25,18,15,12,10,8,6,4,2,1})</f>
        <v>12</v>
      </c>
      <c r="J54" s="134">
        <f>LOOKUP(J38,{1,2,3,4,5,6,7,8,9,10;25,18,15,12,10,8,6,4,2,1})</f>
        <v>10</v>
      </c>
      <c r="K54" s="161">
        <f>LOOKUP(K38,{1,2,3,4,5,6,7,8,9,10;25,18,15,12,10,8,6,4,2,1})</f>
        <v>10</v>
      </c>
      <c r="N54" s="10" t="s">
        <v>31</v>
      </c>
      <c r="O54" s="165">
        <f t="shared" si="13"/>
        <v>68</v>
      </c>
      <c r="P54" s="166">
        <f t="shared" si="12"/>
        <v>4</v>
      </c>
    </row>
    <row r="55" spans="2:16" x14ac:dyDescent="0.25">
      <c r="B55" s="10" t="s">
        <v>32</v>
      </c>
      <c r="C55" s="134">
        <f>LOOKUP(C39,{1,2,3,4,5,6,7,8,9,10;25,18,15,12,10,8,6,4,2,1})</f>
        <v>6</v>
      </c>
      <c r="D55" s="134">
        <f>LOOKUP(D39,{1,2,3,4,5,6,7,8,9,10;25,18,15,12,10,8,6,4,2,1})</f>
        <v>6</v>
      </c>
      <c r="E55" s="161">
        <f>LOOKUP(E39,{1,2,3,4,5,6,7,8,9,10;25,18,15,12,10,8,6,4,2,1})</f>
        <v>6</v>
      </c>
      <c r="F55" s="5"/>
      <c r="G55" s="5"/>
      <c r="H55" s="10" t="s">
        <v>32</v>
      </c>
      <c r="I55" s="134">
        <f>LOOKUP(I39,{1,2,3,4,5,6,7,8,9,10;25,18,15,12,10,8,6,4,2,1})</f>
        <v>6</v>
      </c>
      <c r="J55" s="134">
        <f>LOOKUP(J39,{1,2,3,4,5,6,7,8,9,10;25,18,15,12,10,8,6,4,2,1})</f>
        <v>6</v>
      </c>
      <c r="K55" s="161">
        <f>LOOKUP(K39,{1,2,3,4,5,6,7,8,9,10;25,18,15,12,10,8,6,4,2,1})</f>
        <v>2</v>
      </c>
      <c r="N55" s="10" t="s">
        <v>32</v>
      </c>
      <c r="O55" s="165">
        <f t="shared" si="13"/>
        <v>32</v>
      </c>
      <c r="P55" s="166">
        <f t="shared" si="12"/>
        <v>7</v>
      </c>
    </row>
    <row r="56" spans="2:16" x14ac:dyDescent="0.25">
      <c r="B56" s="35" t="s">
        <v>28</v>
      </c>
      <c r="C56" s="30">
        <f>LOOKUP(C40,{1,2,3,4,5,6,7,8,9,10;25,18,15,12,10,8,6,4,2,1})</f>
        <v>15</v>
      </c>
      <c r="D56" s="134">
        <f>LOOKUP(D40,{1,2,3,4,5,6,7,8,9,10;25,18,15,12,10,8,6,4,2,1})</f>
        <v>12</v>
      </c>
      <c r="E56" s="161">
        <f>LOOKUP(E40,{1,2,3,4,5,6,7,8,9,10;25,18,15,12,10,8,6,4,2,1})</f>
        <v>10</v>
      </c>
      <c r="F56" s="5"/>
      <c r="G56" s="5"/>
      <c r="H56" s="35" t="s">
        <v>28</v>
      </c>
      <c r="I56" s="134">
        <f>LOOKUP(I40,{1,2,3,4,5,6,7,8,9,10;25,18,15,12,10,8,6,4,2,1})</f>
        <v>10</v>
      </c>
      <c r="J56" s="134">
        <f>LOOKUP(J40,{1,2,3,4,5,6,7,8,9,10;25,18,15,12,10,8,6,4,2,1})</f>
        <v>12</v>
      </c>
      <c r="K56" s="161">
        <f>LOOKUP(K40,{1,2,3,4,5,6,7,8,9,10;25,18,15,12,10,8,6,4,2,1})</f>
        <v>8</v>
      </c>
      <c r="N56" s="35" t="s">
        <v>28</v>
      </c>
      <c r="O56" s="165">
        <f t="shared" si="13"/>
        <v>67</v>
      </c>
      <c r="P56" s="166">
        <f t="shared" si="12"/>
        <v>5</v>
      </c>
    </row>
    <row r="57" spans="2:16" x14ac:dyDescent="0.25">
      <c r="B57" s="35" t="s">
        <v>33</v>
      </c>
      <c r="C57" s="36">
        <f>LOOKUP(C41,{1,2,3,4,5,6,7,8,9,10;25,18,15,12,10,8,6,4,2,1})</f>
        <v>25</v>
      </c>
      <c r="D57" s="36">
        <f>LOOKUP(D41,{1,2,3,4,5,6,7,8,9,10;25,18,15,12,10,8,6,4,2,1})</f>
        <v>25</v>
      </c>
      <c r="E57" s="163">
        <f>LOOKUP(E41,{1,2,3,4,5,6,7,8,9,10;25,18,15,12,10,8,6,4,2,1})</f>
        <v>18</v>
      </c>
      <c r="F57" s="5"/>
      <c r="G57" s="5"/>
      <c r="H57" s="35" t="s">
        <v>33</v>
      </c>
      <c r="I57" s="36">
        <f>LOOKUP(I41,{1,2,3,4,5,6,7,8,9,10;25,18,15,12,10,8,6,4,2,1})</f>
        <v>25</v>
      </c>
      <c r="J57" s="36">
        <f>LOOKUP(J41,{1,2,3,4,5,6,7,8,9,10;25,18,15,12,10,8,6,4,2,1})</f>
        <v>25</v>
      </c>
      <c r="K57" s="164">
        <f>LOOKUP(K41,{1,2,3,4,5,6,7,8,9,10;25,18,15,12,10,8,6,4,2,1})</f>
        <v>15</v>
      </c>
      <c r="N57" s="35" t="s">
        <v>33</v>
      </c>
      <c r="O57" s="167">
        <f t="shared" si="13"/>
        <v>133</v>
      </c>
      <c r="P57" s="168">
        <f t="shared" si="12"/>
        <v>1</v>
      </c>
    </row>
    <row r="58" spans="2:16" x14ac:dyDescent="0.25">
      <c r="B58" s="35" t="s">
        <v>34</v>
      </c>
      <c r="C58" s="28">
        <f>LOOKUP(C42,{1,2,3,4,5,6,7,8,9,10;25,18,15,12,10,8,6,4,2,1})</f>
        <v>18</v>
      </c>
      <c r="D58" s="28">
        <f>LOOKUP(D42,{1,2,3,4,5,6,7,8,9,10;25,18,15,12,10,8,6,4,2,1})</f>
        <v>18</v>
      </c>
      <c r="E58" s="162">
        <f>LOOKUP(E42,{1,2,3,4,5,6,7,8,9,10;25,18,15,12,10,8,6,4,2,1})</f>
        <v>25</v>
      </c>
      <c r="H58" s="35" t="s">
        <v>34</v>
      </c>
      <c r="I58" s="28">
        <f>LOOKUP(I42,{1,2,3,4,5,6,7,8,9,10;25,18,15,12,10,8,6,4,2,1})</f>
        <v>18</v>
      </c>
      <c r="J58" s="28">
        <f>LOOKUP(J42,{1,2,3,4,5,6,7,8,9,10;25,18,15,12,10,8,6,4,2,1})</f>
        <v>18</v>
      </c>
      <c r="K58" s="162">
        <f>LOOKUP(K42,{1,2,3,4,5,6,7,8,9,10;25,18,15,12,10,8,6,4,2,1})</f>
        <v>25</v>
      </c>
      <c r="N58" s="35" t="s">
        <v>34</v>
      </c>
      <c r="O58" s="169">
        <f t="shared" si="13"/>
        <v>122</v>
      </c>
      <c r="P58" s="170">
        <f t="shared" si="12"/>
        <v>2</v>
      </c>
    </row>
    <row r="59" spans="2:16" x14ac:dyDescent="0.25">
      <c r="B59" s="171" t="s">
        <v>37</v>
      </c>
      <c r="C59" s="134">
        <f>LOOKUP(C43,{1,2,3,4,5,6,7,8,9,10;25,18,15,12,10,8,6,4,2,1})</f>
        <v>8</v>
      </c>
      <c r="D59" s="134">
        <f>LOOKUP(D43,{1,2,3,4,5,6,7,8,9,10;25,18,15,12,10,8,6,4,2,1})</f>
        <v>8</v>
      </c>
      <c r="E59" s="161">
        <f>LOOKUP(E43,{1,2,3,4,5,6,7,8,9,10;25,18,15,12,10,8,6,4,2,1})</f>
        <v>8</v>
      </c>
      <c r="H59" s="171" t="s">
        <v>37</v>
      </c>
      <c r="I59" s="134">
        <f>LOOKUP(I43,{1,2,3,4,5,6,7,8,9,10;25,18,15,12,10,8,6,4,2,1})</f>
        <v>8</v>
      </c>
      <c r="J59" s="134">
        <f>LOOKUP(J43,{1,2,3,4,5,6,7,8,9,10;25,18,15,12,10,8,6,4,2,1})</f>
        <v>8</v>
      </c>
      <c r="K59" s="161">
        <f>LOOKUP(K43,{1,2,3,4,5,6,7,8,9,10;25,18,15,12,10,8,6,4,2,1})</f>
        <v>12</v>
      </c>
      <c r="N59" s="171" t="s">
        <v>37</v>
      </c>
      <c r="O59" s="165">
        <f>SUM(C59:E59,I59:K59)</f>
        <v>52</v>
      </c>
      <c r="P59" s="166">
        <f t="shared" si="12"/>
        <v>6</v>
      </c>
    </row>
    <row r="60" spans="2:16" x14ac:dyDescent="0.25">
      <c r="B60" s="35" t="s">
        <v>36</v>
      </c>
      <c r="C60" s="134">
        <f>LOOKUP(C44,{1,2,3,4,5,6,7,8,9,10;25,18,15,12,10,8,6,4,2,1})</f>
        <v>10</v>
      </c>
      <c r="D60" s="30">
        <f>LOOKUP(D44,{1,2,3,4,5,6,7,8,9,10;25,18,15,12,10,8,6,4,2,1})</f>
        <v>15</v>
      </c>
      <c r="E60" s="163">
        <f>LOOKUP(E44,{1,2,3,4,5,6,7,8,9,10;25,18,15,12,10,8,6,4,2,1})</f>
        <v>18</v>
      </c>
      <c r="H60" s="35" t="s">
        <v>36</v>
      </c>
      <c r="I60" s="30">
        <f>LOOKUP(I44,{1,2,3,4,5,6,7,8,9,10;25,18,15,12,10,8,6,4,2,1})</f>
        <v>15</v>
      </c>
      <c r="J60" s="30">
        <f>LOOKUP(J44,{1,2,3,4,5,6,7,8,9,10;25,18,15,12,10,8,6,4,2,1})</f>
        <v>15</v>
      </c>
      <c r="K60" s="163">
        <f>LOOKUP(K44,{1,2,3,4,5,6,7,8,9,10;25,18,15,12,10,8,6,4,2,1})</f>
        <v>18</v>
      </c>
      <c r="N60" s="35" t="s">
        <v>36</v>
      </c>
      <c r="O60" s="39">
        <f>SUM(C60:E60,I60:K60)</f>
        <v>91</v>
      </c>
      <c r="P60" s="40">
        <f t="shared" si="12"/>
        <v>3</v>
      </c>
    </row>
    <row r="61" spans="2:16" ht="13.15" thickBot="1" x14ac:dyDescent="0.3">
      <c r="B61" s="50" t="s">
        <v>35</v>
      </c>
      <c r="C61" s="136">
        <f>LOOKUP(C45,{1,2,3,4,5,6,7,8,9,10;25,18,15,12,10,8,6,4,2,1})</f>
        <v>1</v>
      </c>
      <c r="D61" s="136">
        <f>LOOKUP(D45,{1,2,3,4,5,6,7,8,9,10;25,18,15,12,10,8,6,4,2,1})</f>
        <v>1</v>
      </c>
      <c r="E61" s="138">
        <f>LOOKUP(E45,{1,2,3,4,5,6,7,8,9,10;25,18,15,12,10,8,6,4,2,1})</f>
        <v>2</v>
      </c>
      <c r="H61" s="50" t="s">
        <v>35</v>
      </c>
      <c r="I61" s="136">
        <f>LOOKUP(I45,{1,2,3,4,5,6,7,8,9,10;25,18,15,12,10,8,6,4,2,1})</f>
        <v>1</v>
      </c>
      <c r="J61" s="136">
        <f>LOOKUP(J45,{1,2,3,4,5,6,7,8,9,10;25,18,15,12,10,8,6,4,2,1})</f>
        <v>2</v>
      </c>
      <c r="K61" s="138">
        <f>LOOKUP(K45,{1,2,3,4,5,6,7,8,9,10;25,18,15,12,10,8,6,4,2,1})</f>
        <v>2</v>
      </c>
      <c r="N61" s="50" t="s">
        <v>35</v>
      </c>
      <c r="O61" s="137">
        <f>SUM(C61:E61,I61:K61)</f>
        <v>9</v>
      </c>
      <c r="P61" s="180">
        <f t="shared" si="12"/>
        <v>10</v>
      </c>
    </row>
  </sheetData>
  <sortState xmlns:xlrd2="http://schemas.microsoft.com/office/spreadsheetml/2017/richdata2" ref="B20:E29">
    <sortCondition ref="B20"/>
  </sortState>
  <mergeCells count="4">
    <mergeCell ref="B2:K2"/>
    <mergeCell ref="B17:K17"/>
    <mergeCell ref="B32:K32"/>
    <mergeCell ref="B48:K4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2019-08-18T11:43:47Z</dcterms:modified>
</cp:coreProperties>
</file>