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Regiones" sheetId="1" state="visible" r:id="rId2"/>
    <sheet name="Comunas" sheetId="2" state="visible" r:id="rId3"/>
    <sheet name="roles" sheetId="3" state="visible" r:id="rId4"/>
    <sheet name="Empleados" sheetId="4" state="visible" r:id="rId5"/>
    <sheet name="Sedes" sheetId="5" state="visible" r:id="rId6"/>
    <sheet name="niveles" sheetId="6" state="visible" r:id="rId7"/>
    <sheet name="estudiantes" sheetId="7" state="visible" r:id="rId8"/>
    <sheet name="matriculas" sheetId="8" state="visible" r:id="rId9"/>
    <sheet name="carrera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<sst xmlns="http://schemas.openxmlformats.org/spreadsheetml/2006/main" count="249" uniqueCount="176">
  <si>
    <t xml:space="preserve">nombre</t>
  </si>
  <si>
    <t xml:space="preserve">código</t>
  </si>
  <si>
    <t xml:space="preserve">id</t>
  </si>
  <si>
    <t xml:space="preserve">Insert</t>
  </si>
  <si>
    <t xml:space="preserve">De Tarapacá</t>
  </si>
  <si>
    <t xml:space="preserve">I</t>
  </si>
  <si>
    <t xml:space="preserve">De Antofagasta</t>
  </si>
  <si>
    <t xml:space="preserve">II</t>
  </si>
  <si>
    <t xml:space="preserve">De Atacama</t>
  </si>
  <si>
    <t xml:space="preserve">III</t>
  </si>
  <si>
    <t xml:space="preserve">De Coquimbo</t>
  </si>
  <si>
    <t xml:space="preserve">IV</t>
  </si>
  <si>
    <t xml:space="preserve">Del Maule</t>
  </si>
  <si>
    <t xml:space="preserve">VII</t>
  </si>
  <si>
    <t xml:space="preserve">De La Araucanía</t>
  </si>
  <si>
    <t xml:space="preserve">IX</t>
  </si>
  <si>
    <t xml:space="preserve">De Los Lagos</t>
  </si>
  <si>
    <t xml:space="preserve">X</t>
  </si>
  <si>
    <t xml:space="preserve">De Aysén del General Carlos Ibáñez del Campo</t>
  </si>
  <si>
    <t xml:space="preserve">XI</t>
  </si>
  <si>
    <t xml:space="preserve">De Magallanes y Antártica Chilena</t>
  </si>
  <si>
    <t xml:space="preserve">XII</t>
  </si>
  <si>
    <t xml:space="preserve">De Los Ríos</t>
  </si>
  <si>
    <t xml:space="preserve">XIV</t>
  </si>
  <si>
    <t xml:space="preserve">De Arica y Parinacota</t>
  </si>
  <si>
    <t xml:space="preserve">XV</t>
  </si>
  <si>
    <t xml:space="preserve">De Ñuble</t>
  </si>
  <si>
    <t xml:space="preserve">XVI</t>
  </si>
  <si>
    <t xml:space="preserve">Metropolitana de Santiago</t>
  </si>
  <si>
    <t xml:space="preserve">XIII</t>
  </si>
  <si>
    <t xml:space="preserve">De Valparaiso</t>
  </si>
  <si>
    <t xml:space="preserve">V</t>
  </si>
  <si>
    <t xml:space="preserve">Del Libertador General Bernardo Ohiggins</t>
  </si>
  <si>
    <t xml:space="preserve">VI</t>
  </si>
  <si>
    <t xml:space="preserve">Del Biobio</t>
  </si>
  <si>
    <t xml:space="preserve">VIII</t>
  </si>
  <si>
    <t xml:space="preserve">Id</t>
  </si>
  <si>
    <t xml:space="preserve">region_id</t>
  </si>
  <si>
    <t xml:space="preserve">Seleccione</t>
  </si>
  <si>
    <t xml:space="preserve">Las Condes</t>
  </si>
  <si>
    <t xml:space="preserve">La Florida</t>
  </si>
  <si>
    <t xml:space="preserve">Cerrillos</t>
  </si>
  <si>
    <t xml:space="preserve">Talcahuano</t>
  </si>
  <si>
    <t xml:space="preserve">Coronel</t>
  </si>
  <si>
    <t xml:space="preserve">Chillan</t>
  </si>
  <si>
    <t xml:space="preserve">Arica</t>
  </si>
  <si>
    <t xml:space="preserve">Santa Barbara</t>
  </si>
  <si>
    <t xml:space="preserve">La Pintana</t>
  </si>
  <si>
    <t xml:space="preserve">Rengo</t>
  </si>
  <si>
    <t xml:space="preserve">La Serena</t>
  </si>
  <si>
    <t xml:space="preserve">Temuco</t>
  </si>
  <si>
    <t xml:space="preserve">Curanilahue</t>
  </si>
  <si>
    <t xml:space="preserve">Quillon</t>
  </si>
  <si>
    <t xml:space="preserve">Los Angeles</t>
  </si>
  <si>
    <t xml:space="preserve">Santiago</t>
  </si>
  <si>
    <t xml:space="preserve">Valparaiso</t>
  </si>
  <si>
    <t xml:space="preserve">Viña del Mar</t>
  </si>
  <si>
    <t xml:space="preserve">Concepcion</t>
  </si>
  <si>
    <t xml:space="preserve">Rancagua</t>
  </si>
  <si>
    <t xml:space="preserve">Estacion Central</t>
  </si>
  <si>
    <t xml:space="preserve">Providencia</t>
  </si>
  <si>
    <t xml:space="preserve">id </t>
  </si>
  <si>
    <t xml:space="preserve"> nombre                 </t>
  </si>
  <si>
    <t xml:space="preserve"> Administrador(a)       </t>
  </si>
  <si>
    <t xml:space="preserve"> Director(a) de Sede    </t>
  </si>
  <si>
    <t xml:space="preserve"> Director(a) de Escuela </t>
  </si>
  <si>
    <t xml:space="preserve"> Jefe(a) de Carrera</t>
  </si>
  <si>
    <t xml:space="preserve"> rut        </t>
  </si>
  <si>
    <t xml:space="preserve"> nombre          </t>
  </si>
  <si>
    <t xml:space="preserve"> fecha_nacimiento </t>
  </si>
  <si>
    <t xml:space="preserve"> email                      </t>
  </si>
  <si>
    <t xml:space="preserve"> direccion       </t>
  </si>
  <si>
    <t xml:space="preserve"> rol_id </t>
  </si>
  <si>
    <t xml:space="preserve"> comuna_id </t>
  </si>
  <si>
    <t xml:space="preserve">Seleccione Rol</t>
  </si>
  <si>
    <t xml:space="preserve">Seleccione Comuna</t>
  </si>
  <si>
    <t xml:space="preserve">Nombre – Cargo</t>
  </si>
  <si>
    <t xml:space="preserve">16800356-9</t>
  </si>
  <si>
    <t xml:space="preserve">Pablo Contreras</t>
  </si>
  <si>
    <t xml:space="preserve">pcontreras@gmail.com</t>
  </si>
  <si>
    <t xml:space="preserve">Las Acacias 322</t>
  </si>
  <si>
    <t xml:space="preserve">18792304-K</t>
  </si>
  <si>
    <t xml:space="preserve">Laura Diaz</t>
  </si>
  <si>
    <t xml:space="preserve">NULL</t>
  </si>
  <si>
    <t xml:space="preserve">ldiaz@gmail.com</t>
  </si>
  <si>
    <t xml:space="preserve">Ohiggins 344</t>
  </si>
  <si>
    <t xml:space="preserve">17564900-7</t>
  </si>
  <si>
    <t xml:space="preserve">Luis Mora</t>
  </si>
  <si>
    <t xml:space="preserve">lmora@gmail.com</t>
  </si>
  <si>
    <t xml:space="preserve">San Luis 222</t>
  </si>
  <si>
    <t xml:space="preserve">15999874-1</t>
  </si>
  <si>
    <t xml:space="preserve">Javiera Rosales</t>
  </si>
  <si>
    <t xml:space="preserve">javierarosales@hotmail.com</t>
  </si>
  <si>
    <t xml:space="preserve">Carrera 999</t>
  </si>
  <si>
    <t xml:space="preserve">20467890-K</t>
  </si>
  <si>
    <t xml:space="preserve">Lucia Suarez</t>
  </si>
  <si>
    <t xml:space="preserve">lsuarezj@gmail.com</t>
  </si>
  <si>
    <t xml:space="preserve">San Martin 899</t>
  </si>
  <si>
    <t xml:space="preserve">19567822-0</t>
  </si>
  <si>
    <t xml:space="preserve">Luis Ramirez</t>
  </si>
  <si>
    <t xml:space="preserve">'1999-10-22'</t>
  </si>
  <si>
    <t xml:space="preserve">luisramirez@gmail.com</t>
  </si>
  <si>
    <t xml:space="preserve">Carreras 8971</t>
  </si>
  <si>
    <t xml:space="preserve"> nombre     </t>
  </si>
  <si>
    <t xml:space="preserve"> direccion        </t>
  </si>
  <si>
    <t xml:space="preserve"> empleado_id </t>
  </si>
  <si>
    <t xml:space="preserve">Seleccione Empleado</t>
  </si>
  <si>
    <t xml:space="preserve"> Bellavista </t>
  </si>
  <si>
    <t xml:space="preserve"> Bellavista 80    </t>
  </si>
  <si>
    <t xml:space="preserve"> Valparaiso </t>
  </si>
  <si>
    <t xml:space="preserve"> Avenida Peru 415 </t>
  </si>
  <si>
    <t xml:space="preserve">Brasil 7777</t>
  </si>
  <si>
    <t xml:space="preserve">Luis Ramirez -  Director(a) de Sede    </t>
  </si>
  <si>
    <t xml:space="preserve">Semestre 1</t>
  </si>
  <si>
    <t xml:space="preserve">N1</t>
  </si>
  <si>
    <t xml:space="preserve">Semestre 2</t>
  </si>
  <si>
    <t xml:space="preserve">N2</t>
  </si>
  <si>
    <t xml:space="preserve">Semestre 3</t>
  </si>
  <si>
    <t xml:space="preserve">N3</t>
  </si>
  <si>
    <t xml:space="preserve">Semestre 4</t>
  </si>
  <si>
    <t xml:space="preserve">N4</t>
  </si>
  <si>
    <t xml:space="preserve">Semestre 5</t>
  </si>
  <si>
    <t xml:space="preserve">N5</t>
  </si>
  <si>
    <t xml:space="preserve">Semestre 6</t>
  </si>
  <si>
    <t xml:space="preserve">N6</t>
  </si>
  <si>
    <t xml:space="preserve">Semestre 7</t>
  </si>
  <si>
    <t xml:space="preserve">N7</t>
  </si>
  <si>
    <t xml:space="preserve">Semestre 8</t>
  </si>
  <si>
    <t xml:space="preserve">N8</t>
  </si>
  <si>
    <t xml:space="preserve">rut</t>
  </si>
  <si>
    <t xml:space="preserve">fecha_nac</t>
  </si>
  <si>
    <t xml:space="preserve">email</t>
  </si>
  <si>
    <t xml:space="preserve">direccion</t>
  </si>
  <si>
    <t xml:space="preserve">comuna_id</t>
  </si>
  <si>
    <t xml:space="preserve">20963876-4</t>
  </si>
  <si>
    <t xml:space="preserve">Francisco Perez</t>
  </si>
  <si>
    <t xml:space="preserve">'1998-12-15'</t>
  </si>
  <si>
    <t xml:space="preserve">fperez@gmail.com</t>
  </si>
  <si>
    <t xml:space="preserve">Las Animas 4</t>
  </si>
  <si>
    <t xml:space="preserve">16987230-K</t>
  </si>
  <si>
    <t xml:space="preserve">Eunice Jara</t>
  </si>
  <si>
    <t xml:space="preserve">'1988-07-10'</t>
  </si>
  <si>
    <t xml:space="preserve">e.jara@hotmail.com</t>
  </si>
  <si>
    <t xml:space="preserve">Sargento Aldea 415</t>
  </si>
  <si>
    <t xml:space="preserve">19800741-3</t>
  </si>
  <si>
    <t xml:space="preserve">Juan Morales</t>
  </si>
  <si>
    <t xml:space="preserve">'1990-03-22'</t>
  </si>
  <si>
    <t xml:space="preserve">jmoraless@gmail.com</t>
  </si>
  <si>
    <t xml:space="preserve">Chacabuco 903</t>
  </si>
  <si>
    <t xml:space="preserve">fecha_matricula</t>
  </si>
  <si>
    <t xml:space="preserve">valor</t>
  </si>
  <si>
    <t xml:space="preserve">regimen</t>
  </si>
  <si>
    <t xml:space="preserve">carrera_id</t>
  </si>
  <si>
    <t xml:space="preserve">estudiante_id</t>
  </si>
  <si>
    <t xml:space="preserve">nivel_id</t>
  </si>
  <si>
    <t xml:space="preserve">Seleccione Regimen</t>
  </si>
  <si>
    <t xml:space="preserve">Seleccione Carrera</t>
  </si>
  <si>
    <t xml:space="preserve">Seleccione estudiante</t>
  </si>
  <si>
    <t xml:space="preserve">Seleccione Nivel</t>
  </si>
  <si>
    <t xml:space="preserve">Valor</t>
  </si>
  <si>
    <t xml:space="preserve">Indice</t>
  </si>
  <si>
    <t xml:space="preserve">Diurno</t>
  </si>
  <si>
    <t xml:space="preserve">Ingenieria en Informatica - Bellavista</t>
  </si>
  <si>
    <t xml:space="preserve">PEV</t>
  </si>
  <si>
    <t xml:space="preserve">TLP</t>
  </si>
  <si>
    <t xml:space="preserve">SP</t>
  </si>
  <si>
    <t xml:space="preserve">codigo</t>
  </si>
  <si>
    <t xml:space="preserve">escuela_id</t>
  </si>
  <si>
    <t xml:space="preserve">empleado_id</t>
  </si>
  <si>
    <t xml:space="preserve">Carrera-Escuela</t>
  </si>
  <si>
    <t xml:space="preserve">Seleccione Escuela</t>
  </si>
  <si>
    <t xml:space="preserve">1</t>
  </si>
  <si>
    <t xml:space="preserve">Ingenieria en Informatica</t>
  </si>
  <si>
    <t xml:space="preserve">INF001</t>
  </si>
  <si>
    <t xml:space="preserve">3</t>
  </si>
  <si>
    <t xml:space="preserve">Bellavista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</si>
</sst>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/mm/dd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luisramirez@gmail.co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fperez@gmail.com" TargetMode="External"/><Relationship Id="rId2" Type="http://schemas.openxmlformats.org/officeDocument/2006/relationships/hyperlink" Target="mailto:e.jara@hotmail.com" TargetMode="External"/><Relationship Id="rId3" Type="http://schemas.openxmlformats.org/officeDocument/2006/relationships/hyperlink" Target="mailto:jmoraless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0.15"/>
    <col collapsed="false" customWidth="true" hidden="false" outlineLevel="0" max="4" min="4" style="0" width="55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n">
        <v>5</v>
      </c>
      <c r="D2" s="0" t="str">
        <f aca="false">_xlfn.CONCAT("INSERT INTO regiones (nombre, codigo) VALUES('",A2,"','",B2,"');")</f>
        <v>INSERT INTO regiones (nombre, codigo) VALUES('De Tarapacá','I');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n">
        <v>6</v>
      </c>
      <c r="D3" s="0" t="str">
        <f aca="false">_xlfn.CONCAT("INSERT INTO regiones (nombre, codigo) VALUES('",A3,"','",B3,"');")</f>
        <v>INSERT INTO regiones (nombre, codigo) VALUES('De Antofagasta','II');</v>
      </c>
    </row>
    <row r="4" customFormat="false" ht="12.8" hidden="false" customHeight="false" outlineLevel="0" collapsed="false">
      <c r="A4" s="0" t="s">
        <v>8</v>
      </c>
      <c r="B4" s="0" t="s">
        <v>9</v>
      </c>
      <c r="C4" s="0" t="n">
        <v>7</v>
      </c>
      <c r="D4" s="0" t="str">
        <f aca="false">_xlfn.CONCAT("INSERT INTO regiones (nombre, codigo) VALUES('",A4,"','",B4,"');")</f>
        <v>INSERT INTO regiones (nombre, codigo) VALUES('De Atacama','III');</v>
      </c>
    </row>
    <row r="5" customFormat="false" ht="12.8" hidden="false" customHeight="false" outlineLevel="0" collapsed="false">
      <c r="A5" s="0" t="s">
        <v>10</v>
      </c>
      <c r="B5" s="0" t="s">
        <v>11</v>
      </c>
      <c r="C5" s="0" t="n">
        <v>8</v>
      </c>
      <c r="D5" s="0" t="str">
        <f aca="false">_xlfn.CONCAT("INSERT INTO regiones (nombre, codigo) VALUES('",A5,"','",B5,"');")</f>
        <v>INSERT INTO regiones (nombre, codigo) VALUES('De Coquimbo','IV');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n">
        <v>9</v>
      </c>
      <c r="D6" s="0" t="str">
        <f aca="false">_xlfn.CONCAT("INSERT INTO regiones (nombre, codigo) VALUES('",A6,"','",B6,"');")</f>
        <v>INSERT INTO regiones (nombre, codigo) VALUES('Del Maule','VII');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0" t="n">
        <v>10</v>
      </c>
      <c r="D7" s="0" t="str">
        <f aca="false">_xlfn.CONCAT("INSERT INTO regiones (nombre, codigo) VALUES('",A7,"','",B7,"');")</f>
        <v>INSERT INTO regiones (nombre, codigo) VALUES('De La Araucanía','IX');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n">
        <v>11</v>
      </c>
      <c r="D8" s="0" t="str">
        <f aca="false">_xlfn.CONCAT("INSERT INTO regiones (nombre, codigo) VALUES('",A8,"','",B8,"');")</f>
        <v>INSERT INTO regiones (nombre, codigo) VALUES('De Los Lagos','X');</v>
      </c>
    </row>
    <row r="9" customFormat="false" ht="12.8" hidden="false" customHeight="false" outlineLevel="0" collapsed="false">
      <c r="A9" s="0" t="s">
        <v>18</v>
      </c>
      <c r="B9" s="0" t="s">
        <v>19</v>
      </c>
      <c r="C9" s="0" t="n">
        <v>12</v>
      </c>
      <c r="D9" s="0" t="str">
        <f aca="false">_xlfn.CONCAT("INSERT INTO regiones (nombre, codigo) VALUES('",A9,"','",B9,"');")</f>
        <v>INSERT INTO regiones (nombre, codigo) VALUES('De Aysén del General Carlos Ibáñez del Campo','XI');</v>
      </c>
    </row>
    <row r="10" customFormat="false" ht="12.8" hidden="false" customHeight="false" outlineLevel="0" collapsed="false">
      <c r="A10" s="0" t="s">
        <v>20</v>
      </c>
      <c r="B10" s="0" t="s">
        <v>21</v>
      </c>
      <c r="C10" s="0" t="n">
        <v>13</v>
      </c>
      <c r="D10" s="0" t="str">
        <f aca="false">_xlfn.CONCAT("INSERT INTO regiones (nombre, codigo) VALUES('",A10,"','",B10,"');")</f>
        <v>INSERT INTO regiones (nombre, codigo) VALUES('De Magallanes y Antártica Chilena','XII');</v>
      </c>
    </row>
    <row r="11" customFormat="false" ht="12.8" hidden="false" customHeight="false" outlineLevel="0" collapsed="false">
      <c r="A11" s="0" t="s">
        <v>22</v>
      </c>
      <c r="B11" s="0" t="s">
        <v>23</v>
      </c>
      <c r="C11" s="0" t="n">
        <v>14</v>
      </c>
      <c r="D11" s="0" t="str">
        <f aca="false">_xlfn.CONCAT("INSERT INTO regiones (nombre, codigo) VALUES('",A11,"','",B11,"');")</f>
        <v>INSERT INTO regiones (nombre, codigo) VALUES('De Los Ríos','XIV');</v>
      </c>
    </row>
    <row r="12" customFormat="false" ht="12.8" hidden="false" customHeight="false" outlineLevel="0" collapsed="false">
      <c r="A12" s="0" t="s">
        <v>24</v>
      </c>
      <c r="B12" s="0" t="s">
        <v>25</v>
      </c>
      <c r="C12" s="0" t="n">
        <v>15</v>
      </c>
      <c r="D12" s="0" t="str">
        <f aca="false">_xlfn.CONCAT("INSERT INTO regiones (nombre, codigo) VALUES('",A12,"','",B12,"');")</f>
        <v>INSERT INTO regiones (nombre, codigo) VALUES('De Arica y Parinacota','XV');</v>
      </c>
    </row>
    <row r="13" customFormat="false" ht="12.8" hidden="false" customHeight="false" outlineLevel="0" collapsed="false">
      <c r="A13" s="0" t="s">
        <v>26</v>
      </c>
      <c r="B13" s="0" t="s">
        <v>27</v>
      </c>
      <c r="C13" s="0" t="n">
        <v>16</v>
      </c>
      <c r="D13" s="0" t="str">
        <f aca="false">_xlfn.CONCAT("INSERT INTO regiones (nombre, codigo) VALUES('",A13,"','",B13,"');")</f>
        <v>INSERT INTO regiones (nombre, codigo) VALUES('De Ñuble','XVI');</v>
      </c>
    </row>
    <row r="14" customFormat="false" ht="12.8" hidden="false" customHeight="false" outlineLevel="0" collapsed="false">
      <c r="A14" s="0" t="s">
        <v>28</v>
      </c>
      <c r="B14" s="0" t="s">
        <v>29</v>
      </c>
      <c r="C14" s="0" t="n">
        <v>1</v>
      </c>
      <c r="D14" s="0" t="str">
        <f aca="false">_xlfn.CONCAT("INSERT INTO regiones (nombre, codigo) VALUES('",A14,"','",B14,"');")</f>
        <v>INSERT INTO regiones (nombre, codigo) VALUES('Metropolitana de Santiago','XIII');</v>
      </c>
    </row>
    <row r="15" customFormat="false" ht="12.8" hidden="false" customHeight="false" outlineLevel="0" collapsed="false">
      <c r="A15" s="0" t="s">
        <v>30</v>
      </c>
      <c r="B15" s="0" t="s">
        <v>31</v>
      </c>
      <c r="C15" s="0" t="n">
        <v>2</v>
      </c>
      <c r="D15" s="1" t="str">
        <f aca="false">_xlfn.CONCAT("INSERT INTO regiones (nombre, codigo) VALUES('",A15,"','",B15,"');")</f>
        <v>INSERT INTO regiones (nombre, codigo) VALUES('De Valparaiso','V');</v>
      </c>
    </row>
    <row r="16" customFormat="false" ht="12.8" hidden="false" customHeight="false" outlineLevel="0" collapsed="false">
      <c r="A16" s="0" t="s">
        <v>32</v>
      </c>
      <c r="B16" s="0" t="s">
        <v>33</v>
      </c>
      <c r="C16" s="0" t="n">
        <v>3</v>
      </c>
      <c r="D16" s="0" t="str">
        <f aca="false">_xlfn.CONCAT("INSERT INTO regiones (nombre, codigo) VALUES('",A16,"','",B16,"');")</f>
        <v>INSERT INTO regiones (nombre, codigo) VALUES('Del Libertador General Bernardo Ohiggins','VI');</v>
      </c>
    </row>
    <row r="17" customFormat="false" ht="12.8" hidden="false" customHeight="false" outlineLevel="0" collapsed="false">
      <c r="A17" s="0" t="s">
        <v>34</v>
      </c>
      <c r="B17" s="0" t="s">
        <v>35</v>
      </c>
      <c r="C17" s="0" t="n">
        <v>4</v>
      </c>
      <c r="D17" s="0" t="str">
        <f aca="false">_xlfn.CONCAT("INSERT INTO regiones (nombre, codigo) VALUES('",A17,"','",B17,"');")</f>
        <v>INSERT INTO regiones (nombre, codigo) VALUES('Del Biobio','VIII');</v>
      </c>
    </row>
  </sheetData>
  <dataValidations count="1">
    <dataValidation allowBlank="true" errorStyle="stop" operator="equal" showDropDown="false" showErrorMessage="true" showInputMessage="false" sqref="D15" type="list">
      <formula1>Regiones!$A$2:$A$17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B1" colorId="64" zoomScale="130" zoomScaleNormal="13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34.89"/>
    <col collapsed="false" customWidth="true" hidden="false" outlineLevel="0" max="6" min="6" style="0" width="55.73"/>
  </cols>
  <sheetData>
    <row r="1" customFormat="false" ht="12.8" hidden="false" customHeight="false" outlineLevel="0" collapsed="false">
      <c r="A1" s="0" t="s">
        <v>36</v>
      </c>
      <c r="B1" s="0" t="s">
        <v>0</v>
      </c>
      <c r="C1" s="0" t="s">
        <v>37</v>
      </c>
      <c r="D1" s="0" t="s">
        <v>38</v>
      </c>
      <c r="E1" s="0" t="s">
        <v>36</v>
      </c>
      <c r="F1" s="0" t="s">
        <v>3</v>
      </c>
      <c r="K1" s="0" t="n">
        <v>1</v>
      </c>
    </row>
    <row r="2" customFormat="false" ht="12.8" hidden="false" customHeight="false" outlineLevel="0" collapsed="false">
      <c r="A2" s="0" t="n">
        <v>9</v>
      </c>
      <c r="B2" s="0" t="s">
        <v>39</v>
      </c>
      <c r="C2" s="2" t="n">
        <f aca="false">IFERROR(VLOOKUP(D2,Regiones!A:C,3,0),"")</f>
        <v>1</v>
      </c>
      <c r="D2" s="1" t="s">
        <v>28</v>
      </c>
      <c r="E2" s="0" t="n">
        <v>9</v>
      </c>
      <c r="F2" s="0" t="str">
        <f aca="false">_xlfn.CONCAT("INSERT INTO comunas (nombre, region_id) VALUES('",B2,"',",C2,");")</f>
        <v>INSERT INTO comunas (nombre, region_id) VALUES('Las Condes',1);</v>
      </c>
      <c r="K2" s="0" t="n">
        <v>7</v>
      </c>
    </row>
    <row r="3" customFormat="false" ht="12.8" hidden="false" customHeight="false" outlineLevel="0" collapsed="false">
      <c r="A3" s="0" t="n">
        <v>10</v>
      </c>
      <c r="B3" s="0" t="s">
        <v>40</v>
      </c>
      <c r="C3" s="2" t="n">
        <f aca="false">IFERROR(VLOOKUP(D3,Regiones!A:C,3,0),"")</f>
        <v>1</v>
      </c>
      <c r="D3" s="1" t="s">
        <v>28</v>
      </c>
      <c r="E3" s="0" t="n">
        <v>10</v>
      </c>
      <c r="F3" s="0" t="str">
        <f aca="false">_xlfn.CONCAT("INSERT INTO comunas (nombre, region_id) VALUES('",B3,"',",C3,");")</f>
        <v>INSERT INTO comunas (nombre, region_id) VALUES('La Florida',1);</v>
      </c>
      <c r="K3" s="0" t="n">
        <v>8</v>
      </c>
    </row>
    <row r="4" customFormat="false" ht="12.8" hidden="false" customHeight="false" outlineLevel="0" collapsed="false">
      <c r="A4" s="0" t="n">
        <v>11</v>
      </c>
      <c r="B4" s="0" t="s">
        <v>41</v>
      </c>
      <c r="C4" s="2" t="n">
        <f aca="false">IFERROR(VLOOKUP(D4,Regiones!A:C,3,0),"")</f>
        <v>1</v>
      </c>
      <c r="D4" s="1" t="s">
        <v>28</v>
      </c>
      <c r="E4" s="0" t="n">
        <v>11</v>
      </c>
      <c r="F4" s="0" t="str">
        <f aca="false">_xlfn.CONCAT("INSERT INTO comunas (nombre, region_id) VALUES('",B4,"',",C4,");")</f>
        <v>INSERT INTO comunas (nombre, region_id) VALUES('Cerrillos',1);</v>
      </c>
      <c r="K4" s="0" t="n">
        <v>9</v>
      </c>
    </row>
    <row r="5" customFormat="false" ht="12.8" hidden="false" customHeight="false" outlineLevel="0" collapsed="false">
      <c r="A5" s="0" t="n">
        <v>12</v>
      </c>
      <c r="B5" s="0" t="s">
        <v>42</v>
      </c>
      <c r="C5" s="2" t="n">
        <f aca="false">IFERROR(VLOOKUP(D5,Regiones!A:C,3,0),"")</f>
        <v>4</v>
      </c>
      <c r="D5" s="1" t="s">
        <v>34</v>
      </c>
      <c r="E5" s="0" t="n">
        <v>12</v>
      </c>
      <c r="F5" s="0" t="str">
        <f aca="false">_xlfn.CONCAT("INSERT INTO comunas (nombre, region_id) VALUES('",B5,"',",C5,");")</f>
        <v>INSERT INTO comunas (nombre, region_id) VALUES('Talcahuano',4);</v>
      </c>
      <c r="K5" s="0" t="n">
        <v>10</v>
      </c>
    </row>
    <row r="6" customFormat="false" ht="12.8" hidden="false" customHeight="false" outlineLevel="0" collapsed="false">
      <c r="A6" s="0" t="n">
        <v>13</v>
      </c>
      <c r="B6" s="0" t="s">
        <v>43</v>
      </c>
      <c r="C6" s="2" t="n">
        <f aca="false">IFERROR(VLOOKUP(D6,Regiones!A:C,3,0),"")</f>
        <v>4</v>
      </c>
      <c r="D6" s="1" t="s">
        <v>34</v>
      </c>
      <c r="E6" s="0" t="n">
        <v>13</v>
      </c>
      <c r="F6" s="0" t="str">
        <f aca="false">_xlfn.CONCAT("INSERT INTO comunas (nombre, region_id) VALUES('",B6,"',",C6,");")</f>
        <v>INSERT INTO comunas (nombre, region_id) VALUES('Coronel',4);</v>
      </c>
      <c r="K6" s="0" t="n">
        <v>11</v>
      </c>
    </row>
    <row r="7" customFormat="false" ht="12.8" hidden="false" customHeight="false" outlineLevel="0" collapsed="false">
      <c r="A7" s="0" t="n">
        <v>14</v>
      </c>
      <c r="B7" s="0" t="s">
        <v>44</v>
      </c>
      <c r="C7" s="2" t="n">
        <f aca="false">IFERROR(VLOOKUP(D7,Regiones!A:C,3,0),"")</f>
        <v>16</v>
      </c>
      <c r="D7" s="1" t="s">
        <v>26</v>
      </c>
      <c r="E7" s="0" t="n">
        <v>14</v>
      </c>
      <c r="F7" s="0" t="str">
        <f aca="false">_xlfn.CONCAT("INSERT INTO comunas (nombre, region_id) VALUES('",B7,"',",C7,");")</f>
        <v>INSERT INTO comunas (nombre, region_id) VALUES('Chillan',16);</v>
      </c>
      <c r="K7" s="0" t="n">
        <v>17</v>
      </c>
    </row>
    <row r="8" customFormat="false" ht="12.8" hidden="false" customHeight="false" outlineLevel="0" collapsed="false">
      <c r="A8" s="0" t="n">
        <v>15</v>
      </c>
      <c r="B8" s="0" t="s">
        <v>45</v>
      </c>
      <c r="C8" s="2" t="n">
        <f aca="false">IFERROR(VLOOKUP(D8,Regiones!A:C,3,0),"")</f>
        <v>15</v>
      </c>
      <c r="D8" s="1" t="s">
        <v>24</v>
      </c>
      <c r="E8" s="0" t="n">
        <v>15</v>
      </c>
      <c r="F8" s="0" t="str">
        <f aca="false">_xlfn.CONCAT("INSERT INTO comunas (nombre, region_id) VALUES('",B8,"',",C8,");")</f>
        <v>INSERT INTO comunas (nombre, region_id) VALUES('Arica',15);</v>
      </c>
      <c r="K8" s="0" t="n">
        <v>2</v>
      </c>
    </row>
    <row r="9" customFormat="false" ht="12.8" hidden="false" customHeight="false" outlineLevel="0" collapsed="false">
      <c r="A9" s="0" t="n">
        <v>16</v>
      </c>
      <c r="B9" s="0" t="s">
        <v>46</v>
      </c>
      <c r="C9" s="2" t="n">
        <f aca="false">IFERROR(VLOOKUP(D9,Regiones!A:C,3,0),"")</f>
        <v>4</v>
      </c>
      <c r="D9" s="1" t="s">
        <v>34</v>
      </c>
      <c r="E9" s="0" t="n">
        <v>16</v>
      </c>
      <c r="F9" s="0" t="str">
        <f aca="false">_xlfn.CONCAT("INSERT INTO comunas (nombre, region_id) VALUES('",B9,"',",C9,");")</f>
        <v>INSERT INTO comunas (nombre, region_id) VALUES('Santa Barbara',4);</v>
      </c>
      <c r="K9" s="0" t="n">
        <v>3</v>
      </c>
    </row>
    <row r="10" customFormat="false" ht="12.8" hidden="false" customHeight="false" outlineLevel="0" collapsed="false">
      <c r="A10" s="0" t="n">
        <v>17</v>
      </c>
      <c r="B10" s="0" t="s">
        <v>47</v>
      </c>
      <c r="C10" s="2" t="n">
        <f aca="false">IFERROR(VLOOKUP(D10,Regiones!A:C,3,0),"")</f>
        <v>1</v>
      </c>
      <c r="D10" s="1" t="s">
        <v>28</v>
      </c>
      <c r="E10" s="0" t="n">
        <v>17</v>
      </c>
      <c r="F10" s="0" t="str">
        <f aca="false">_xlfn.CONCAT("INSERT INTO comunas (nombre, region_id) VALUES('",B10,"',",C10,");")</f>
        <v>INSERT INTO comunas (nombre, region_id) VALUES('La Pintana',1);</v>
      </c>
      <c r="K10" s="0" t="n">
        <v>5</v>
      </c>
    </row>
    <row r="11" customFormat="false" ht="12.8" hidden="false" customHeight="false" outlineLevel="0" collapsed="false">
      <c r="A11" s="0" t="n">
        <v>18</v>
      </c>
      <c r="B11" s="0" t="s">
        <v>48</v>
      </c>
      <c r="C11" s="2" t="n">
        <f aca="false">IFERROR(VLOOKUP(D11,Regiones!A:C,3,0),"")</f>
        <v>3</v>
      </c>
      <c r="D11" s="1" t="s">
        <v>32</v>
      </c>
      <c r="E11" s="0" t="n">
        <v>18</v>
      </c>
      <c r="F11" s="0" t="str">
        <f aca="false">_xlfn.CONCAT("INSERT INTO comunas (nombre, region_id) VALUES('",B11,"',",C11,");")</f>
        <v>INSERT INTO comunas (nombre, region_id) VALUES('Rengo',3);</v>
      </c>
      <c r="K11" s="0" t="n">
        <v>18</v>
      </c>
    </row>
    <row r="12" customFormat="false" ht="12.8" hidden="false" customHeight="false" outlineLevel="0" collapsed="false">
      <c r="A12" s="0" t="n">
        <v>19</v>
      </c>
      <c r="B12" s="0" t="s">
        <v>49</v>
      </c>
      <c r="C12" s="2" t="n">
        <f aca="false">IFERROR(VLOOKUP(D12,Regiones!A:C,3,0),"")</f>
        <v>8</v>
      </c>
      <c r="D12" s="1" t="s">
        <v>10</v>
      </c>
      <c r="E12" s="0" t="n">
        <v>19</v>
      </c>
      <c r="F12" s="0" t="str">
        <f aca="false">_xlfn.CONCAT("INSERT INTO comunas (nombre, region_id) VALUES('",B12,"',",C12,");")</f>
        <v>INSERT INTO comunas (nombre, region_id) VALUES('La Serena',8);</v>
      </c>
      <c r="K12" s="0" t="n">
        <v>4</v>
      </c>
    </row>
    <row r="13" customFormat="false" ht="12.8" hidden="false" customHeight="false" outlineLevel="0" collapsed="false">
      <c r="A13" s="0" t="n">
        <v>20</v>
      </c>
      <c r="B13" s="0" t="s">
        <v>50</v>
      </c>
      <c r="C13" s="2" t="n">
        <f aca="false">IFERROR(VLOOKUP(D13,Regiones!A:C,3,0),"")</f>
        <v>10</v>
      </c>
      <c r="D13" s="1" t="s">
        <v>14</v>
      </c>
      <c r="E13" s="0" t="n">
        <v>20</v>
      </c>
      <c r="F13" s="0" t="str">
        <f aca="false">_xlfn.CONCAT("INSERT INTO comunas (nombre, region_id) VALUES('",B13,"',",C13,");")</f>
        <v>INSERT INTO comunas (nombre, region_id) VALUES('Temuco',10);</v>
      </c>
      <c r="K13" s="0" t="n">
        <v>12</v>
      </c>
    </row>
    <row r="14" customFormat="false" ht="12.8" hidden="false" customHeight="false" outlineLevel="0" collapsed="false">
      <c r="A14" s="0" t="n">
        <v>21</v>
      </c>
      <c r="B14" s="0" t="s">
        <v>51</v>
      </c>
      <c r="C14" s="2" t="n">
        <f aca="false">IFERROR(VLOOKUP(D14,Regiones!A:C,3,0),"")</f>
        <v>4</v>
      </c>
      <c r="D14" s="1" t="s">
        <v>34</v>
      </c>
      <c r="E14" s="0" t="n">
        <v>21</v>
      </c>
      <c r="F14" s="0" t="str">
        <f aca="false">_xlfn.CONCAT("INSERT INTO comunas (nombre, region_id) VALUES('",B14,"',",C14,");")</f>
        <v>INSERT INTO comunas (nombre, region_id) VALUES('Curanilahue',4);</v>
      </c>
      <c r="K14" s="0" t="n">
        <v>13</v>
      </c>
    </row>
    <row r="15" customFormat="false" ht="12.8" hidden="false" customHeight="false" outlineLevel="0" collapsed="false">
      <c r="A15" s="0" t="n">
        <v>22</v>
      </c>
      <c r="B15" s="0" t="s">
        <v>52</v>
      </c>
      <c r="C15" s="2" t="n">
        <f aca="false">IFERROR(VLOOKUP(D15,Regiones!A:C,3,0),"")</f>
        <v>16</v>
      </c>
      <c r="D15" s="1" t="s">
        <v>26</v>
      </c>
      <c r="E15" s="0" t="n">
        <v>22</v>
      </c>
      <c r="F15" s="0" t="str">
        <f aca="false">_xlfn.CONCAT("INSERT INTO comunas (nombre, region_id) VALUES('",B15,"',",C15,");")</f>
        <v>INSERT INTO comunas (nombre, region_id) VALUES('Quillon',16);</v>
      </c>
      <c r="K15" s="0" t="n">
        <v>16</v>
      </c>
    </row>
    <row r="16" customFormat="false" ht="12.8" hidden="false" customHeight="false" outlineLevel="0" collapsed="false">
      <c r="A16" s="0" t="n">
        <v>23</v>
      </c>
      <c r="B16" s="0" t="s">
        <v>53</v>
      </c>
      <c r="C16" s="2" t="n">
        <f aca="false">IFERROR(VLOOKUP(D16,Regiones!A:C,3,0),"")</f>
        <v>4</v>
      </c>
      <c r="D16" s="1" t="s">
        <v>34</v>
      </c>
      <c r="E16" s="0" t="n">
        <v>23</v>
      </c>
      <c r="F16" s="0" t="str">
        <f aca="false">_xlfn.CONCAT("INSERT INTO comunas (nombre, region_id) VALUES('",B16,"',",C16,");")</f>
        <v>INSERT INTO comunas (nombre, region_id) VALUES('Los Angeles',4);</v>
      </c>
      <c r="K16" s="0" t="n">
        <v>21</v>
      </c>
    </row>
    <row r="17" customFormat="false" ht="12.8" hidden="false" customHeight="false" outlineLevel="0" collapsed="false">
      <c r="A17" s="0" t="n">
        <v>1</v>
      </c>
      <c r="B17" s="0" t="s">
        <v>54</v>
      </c>
      <c r="C17" s="2" t="n">
        <f aca="false">IFERROR(VLOOKUP(D17,Regiones!A:C,3,0),"")</f>
        <v>1</v>
      </c>
      <c r="D17" s="1" t="s">
        <v>28</v>
      </c>
      <c r="E17" s="0" t="n">
        <v>1</v>
      </c>
      <c r="F17" s="0" t="str">
        <f aca="false">_xlfn.CONCAT("INSERT INTO comunas (nombre, region_id) VALUES('",B17,"',",C17,");")</f>
        <v>INSERT INTO comunas (nombre, region_id) VALUES('Santiago',1);</v>
      </c>
      <c r="K17" s="0" t="n">
        <v>23</v>
      </c>
    </row>
    <row r="18" customFormat="false" ht="12.8" hidden="false" customHeight="false" outlineLevel="0" collapsed="false">
      <c r="A18" s="0" t="n">
        <v>2</v>
      </c>
      <c r="B18" s="0" t="s">
        <v>55</v>
      </c>
      <c r="C18" s="2" t="n">
        <f aca="false">IFERROR(VLOOKUP(D18,Regiones!A:C,3,0),"")</f>
        <v>2</v>
      </c>
      <c r="D18" s="1" t="s">
        <v>30</v>
      </c>
      <c r="E18" s="0" t="n">
        <v>2</v>
      </c>
      <c r="F18" s="0" t="str">
        <f aca="false">_xlfn.CONCAT("INSERT INTO comunas (nombre, region_id) VALUES('",B18,"',",C18,");")</f>
        <v>INSERT INTO comunas (nombre, region_id) VALUES('Valparaiso',2);</v>
      </c>
      <c r="K18" s="0" t="n">
        <v>19</v>
      </c>
    </row>
    <row r="19" customFormat="false" ht="12.8" hidden="false" customHeight="false" outlineLevel="0" collapsed="false">
      <c r="A19" s="0" t="n">
        <v>3</v>
      </c>
      <c r="B19" s="0" t="s">
        <v>56</v>
      </c>
      <c r="C19" s="2" t="n">
        <f aca="false">IFERROR(VLOOKUP(D19,Regiones!A:C,3,0),"")</f>
        <v>2</v>
      </c>
      <c r="D19" s="1" t="s">
        <v>30</v>
      </c>
      <c r="E19" s="0" t="n">
        <v>3</v>
      </c>
      <c r="F19" s="0" t="str">
        <f aca="false">_xlfn.CONCAT("INSERT INTO comunas (nombre, region_id) VALUES('",B19,"',",C19,");")</f>
        <v>INSERT INTO comunas (nombre, region_id) VALUES('Viña del Mar',2);</v>
      </c>
      <c r="K19" s="0" t="n">
        <v>20</v>
      </c>
    </row>
    <row r="20" customFormat="false" ht="12.8" hidden="false" customHeight="false" outlineLevel="0" collapsed="false">
      <c r="A20" s="0" t="n">
        <v>4</v>
      </c>
      <c r="B20" s="0" t="s">
        <v>57</v>
      </c>
      <c r="C20" s="2" t="n">
        <f aca="false">IFERROR(VLOOKUP(D20,Regiones!A:C,3,0),"")</f>
        <v>4</v>
      </c>
      <c r="D20" s="1" t="s">
        <v>34</v>
      </c>
      <c r="E20" s="0" t="n">
        <v>4</v>
      </c>
      <c r="F20" s="0" t="str">
        <f aca="false">_xlfn.CONCAT("INSERT INTO comunas (nombre, region_id) VALUES('",B20,"',",C20,");")</f>
        <v>INSERT INTO comunas (nombre, region_id) VALUES('Concepcion',4);</v>
      </c>
      <c r="K20" s="0" t="n">
        <v>15</v>
      </c>
    </row>
    <row r="21" customFormat="false" ht="12.8" hidden="false" customHeight="false" outlineLevel="0" collapsed="false">
      <c r="A21" s="0" t="n">
        <v>5</v>
      </c>
      <c r="B21" s="0" t="s">
        <v>58</v>
      </c>
      <c r="C21" s="2" t="n">
        <f aca="false">IFERROR(VLOOKUP(D21,Regiones!A:C,3,0),"")</f>
        <v>3</v>
      </c>
      <c r="D21" s="1" t="s">
        <v>32</v>
      </c>
      <c r="E21" s="0" t="n">
        <v>5</v>
      </c>
      <c r="F21" s="0" t="str">
        <f aca="false">_xlfn.CONCAT("INSERT INTO comunas (nombre, region_id) VALUES('",B21,"',",C21,");")</f>
        <v>INSERT INTO comunas (nombre, region_id) VALUES('Rancagua',3);</v>
      </c>
      <c r="K21" s="0" t="n">
        <v>14</v>
      </c>
    </row>
    <row r="22" customFormat="false" ht="12.8" hidden="false" customHeight="false" outlineLevel="0" collapsed="false">
      <c r="A22" s="0" t="n">
        <v>7</v>
      </c>
      <c r="B22" s="0" t="s">
        <v>59</v>
      </c>
      <c r="C22" s="2" t="n">
        <f aca="false">IFERROR(VLOOKUP(D22,Regiones!A:C,3,0),"")</f>
        <v>1</v>
      </c>
      <c r="D22" s="1" t="s">
        <v>28</v>
      </c>
      <c r="E22" s="0" t="n">
        <v>7</v>
      </c>
      <c r="F22" s="0" t="str">
        <f aca="false">_xlfn.CONCAT("INSERT INTO comunas (nombre, region_id) VALUES('",B22,"',",C22,");")</f>
        <v>INSERT INTO comunas (nombre, region_id) VALUES('Estacion Central',1);</v>
      </c>
      <c r="K22" s="0" t="n">
        <v>22</v>
      </c>
    </row>
    <row r="23" customFormat="false" ht="12.8" hidden="false" customHeight="false" outlineLevel="0" collapsed="false">
      <c r="A23" s="0" t="n">
        <v>8</v>
      </c>
      <c r="B23" s="0" t="s">
        <v>60</v>
      </c>
      <c r="C23" s="2" t="n">
        <f aca="false">IFERROR(VLOOKUP(D23,Regiones!A:C,3,0),"")</f>
        <v>1</v>
      </c>
      <c r="D23" s="1" t="s">
        <v>28</v>
      </c>
      <c r="E23" s="0" t="n">
        <v>8</v>
      </c>
      <c r="F23" s="0" t="str">
        <f aca="false">_xlfn.CONCAT("INSERT INTO comunas (nombre, region_id) VALUES('",B23,"',",C23,");")</f>
        <v>INSERT INTO comunas (nombre, region_id) VALUES('Providencia',1);</v>
      </c>
    </row>
  </sheetData>
  <dataValidations count="1">
    <dataValidation allowBlank="true" errorStyle="stop" operator="equal" showDropDown="false" showErrorMessage="true" showInputMessage="false" sqref="D2:D23" type="list">
      <formula1>Regiones!$A$2:$A$17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0.57"/>
  </cols>
  <sheetData>
    <row r="1" customFormat="false" ht="12.8" hidden="false" customHeight="false" outlineLevel="0" collapsed="false">
      <c r="A1" s="0" t="s">
        <v>61</v>
      </c>
      <c r="B1" s="0" t="s">
        <v>62</v>
      </c>
      <c r="C1" s="0" t="s">
        <v>61</v>
      </c>
    </row>
    <row r="2" customFormat="false" ht="12.8" hidden="false" customHeight="false" outlineLevel="0" collapsed="false">
      <c r="A2" s="0" t="n">
        <v>1</v>
      </c>
      <c r="B2" s="0" t="s">
        <v>63</v>
      </c>
      <c r="C2" s="0" t="n">
        <v>1</v>
      </c>
    </row>
    <row r="3" customFormat="false" ht="12.8" hidden="false" customHeight="false" outlineLevel="0" collapsed="false">
      <c r="A3" s="0" t="n">
        <v>2</v>
      </c>
      <c r="B3" s="0" t="s">
        <v>64</v>
      </c>
      <c r="C3" s="0" t="n">
        <v>2</v>
      </c>
    </row>
    <row r="4" customFormat="false" ht="12.8" hidden="false" customHeight="false" outlineLevel="0" collapsed="false">
      <c r="A4" s="0" t="n">
        <v>3</v>
      </c>
      <c r="B4" s="0" t="s">
        <v>65</v>
      </c>
      <c r="C4" s="0" t="n">
        <v>3</v>
      </c>
    </row>
    <row r="5" customFormat="false" ht="12.8" hidden="false" customHeight="false" outlineLevel="0" collapsed="false">
      <c r="A5" s="0" t="n">
        <v>4</v>
      </c>
      <c r="B5" s="0" t="s">
        <v>66</v>
      </c>
      <c r="C5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D1" colorId="64" zoomScale="130" zoomScaleNormal="13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0" width="33.29"/>
  </cols>
  <sheetData>
    <row r="1" customFormat="false" ht="12.8" hidden="false" customHeight="false" outlineLevel="0" collapsed="false">
      <c r="A1" s="0" t="s">
        <v>61</v>
      </c>
      <c r="B1" s="0" t="s">
        <v>67</v>
      </c>
      <c r="C1" s="0" t="s">
        <v>68</v>
      </c>
      <c r="D1" s="0" t="s">
        <v>69</v>
      </c>
      <c r="E1" s="0" t="s">
        <v>70</v>
      </c>
      <c r="F1" s="0" t="s">
        <v>71</v>
      </c>
      <c r="G1" s="0" t="s">
        <v>72</v>
      </c>
      <c r="H1" s="0" t="s">
        <v>73</v>
      </c>
      <c r="I1" s="0" t="s">
        <v>74</v>
      </c>
      <c r="J1" s="0" t="s">
        <v>75</v>
      </c>
      <c r="K1" s="0" t="s">
        <v>76</v>
      </c>
      <c r="L1" s="0" t="s">
        <v>61</v>
      </c>
      <c r="M1" s="0" t="s">
        <v>3</v>
      </c>
    </row>
    <row r="2" customFormat="false" ht="12.8" hidden="false" customHeight="false" outlineLevel="0" collapsed="false">
      <c r="A2" s="0" t="n">
        <v>1</v>
      </c>
      <c r="B2" s="0" t="s">
        <v>77</v>
      </c>
      <c r="C2" s="0" t="s">
        <v>78</v>
      </c>
      <c r="D2" s="3" t="n">
        <v>33126</v>
      </c>
      <c r="E2" s="0" t="s">
        <v>79</v>
      </c>
      <c r="F2" s="0" t="s">
        <v>80</v>
      </c>
      <c r="G2" s="0" t="n">
        <v>2</v>
      </c>
      <c r="H2" s="0" t="n">
        <v>1</v>
      </c>
      <c r="I2" s="4" t="s">
        <v>64</v>
      </c>
      <c r="J2" s="4" t="s">
        <v>54</v>
      </c>
      <c r="K2" s="0" t="str">
        <f aca="false">_xlfn.CONCAT(C2," - ",I2)</f>
        <v>Pablo Contreras -  Director(a) de Sede    </v>
      </c>
      <c r="L2" s="0" t="n">
        <v>1</v>
      </c>
      <c r="M2" s="0" t="str">
        <f aca="false">_xlfn.CONCAT("INSERT INTO empleados (rut, nombre, fecha_nacimiento,email,direccion,rol_id,comuna_id) VALUES('",B2,"','",C2,"', '",D2,"', '",E2,"', '",F2,"', ",G2,", ",H2,");")</f>
        <v>INSERT INTO empleados (rut, nombre, fecha_nacimiento,email,direccion,rol_id,comuna_id) VALUES('16800356-9','Pablo Contreras', '33126', 'pcontreras@gmail.com', 'Las Acacias 322', 2, 1);</v>
      </c>
    </row>
    <row r="3" customFormat="false" ht="12.8" hidden="false" customHeight="false" outlineLevel="0" collapsed="false">
      <c r="A3" s="0" t="n">
        <v>2</v>
      </c>
      <c r="B3" s="0" t="s">
        <v>81</v>
      </c>
      <c r="C3" s="0" t="s">
        <v>82</v>
      </c>
      <c r="D3" s="0" t="s">
        <v>83</v>
      </c>
      <c r="E3" s="0" t="s">
        <v>84</v>
      </c>
      <c r="F3" s="0" t="s">
        <v>85</v>
      </c>
      <c r="G3" s="0" t="n">
        <v>3</v>
      </c>
      <c r="H3" s="0" t="n">
        <v>1</v>
      </c>
      <c r="I3" s="4" t="s">
        <v>65</v>
      </c>
      <c r="J3" s="4" t="s">
        <v>54</v>
      </c>
      <c r="K3" s="0" t="str">
        <f aca="false">_xlfn.CONCAT(C3," - ",I3)</f>
        <v>Laura Diaz -  Director(a) de Escuela </v>
      </c>
      <c r="L3" s="0" t="n">
        <v>2</v>
      </c>
      <c r="M3" s="0" t="str">
        <f aca="false">_xlfn.CONCAT("INSERT INTO empleados (rut, nombre, fecha_nacimiento,email,direccion,rol_id,comuna_id) VALUES('",B3,"','",C3,"', '",D3,"', '",E3,"', '",F3,"', ",G3,", ",H3,");")</f>
        <v>INSERT INTO empleados (rut, nombre, fecha_nacimiento,email,direccion,rol_id,comuna_id) VALUES('18792304-K','Laura Diaz', 'NULL', 'ldiaz@gmail.com', 'Ohiggins 344', 3, 1);</v>
      </c>
    </row>
    <row r="4" customFormat="false" ht="12.8" hidden="false" customHeight="false" outlineLevel="0" collapsed="false">
      <c r="A4" s="0" t="n">
        <v>3</v>
      </c>
      <c r="B4" s="0" t="s">
        <v>86</v>
      </c>
      <c r="C4" s="0" t="s">
        <v>87</v>
      </c>
      <c r="D4" s="0" t="s">
        <v>83</v>
      </c>
      <c r="E4" s="0" t="s">
        <v>88</v>
      </c>
      <c r="F4" s="0" t="s">
        <v>89</v>
      </c>
      <c r="G4" s="0" t="n">
        <v>4</v>
      </c>
      <c r="H4" s="0" t="n">
        <v>1</v>
      </c>
      <c r="I4" s="4" t="s">
        <v>66</v>
      </c>
      <c r="J4" s="4" t="s">
        <v>54</v>
      </c>
      <c r="K4" s="0" t="str">
        <f aca="false">_xlfn.CONCAT(C4," - ",I4)</f>
        <v>Luis Mora -  Jefe(a) de Carrera</v>
      </c>
      <c r="L4" s="0" t="n">
        <v>3</v>
      </c>
      <c r="M4" s="0" t="str">
        <f aca="false">_xlfn.CONCAT("INSERT INTO empleados (rut, nombre, fecha_nacimiento,email,direccion,rol_id,comuna_id) VALUES('",B4,"','",C4,"', '",D4,"', '",E4,"', '",F4,"', ",G4,", ",H4,");")</f>
        <v>INSERT INTO empleados (rut, nombre, fecha_nacimiento,email,direccion,rol_id,comuna_id) VALUES('17564900-7','Luis Mora', 'NULL', 'lmora@gmail.com', 'San Luis 222', 4, 1);</v>
      </c>
    </row>
    <row r="5" customFormat="false" ht="12.8" hidden="false" customHeight="false" outlineLevel="0" collapsed="false">
      <c r="A5" s="0" t="n">
        <v>4</v>
      </c>
      <c r="B5" s="0" t="s">
        <v>90</v>
      </c>
      <c r="C5" s="0" t="s">
        <v>91</v>
      </c>
      <c r="D5" s="3" t="n">
        <v>34529</v>
      </c>
      <c r="E5" s="0" t="s">
        <v>92</v>
      </c>
      <c r="F5" s="0" t="s">
        <v>93</v>
      </c>
      <c r="G5" s="0" t="n">
        <v>2</v>
      </c>
      <c r="H5" s="0" t="n">
        <v>3</v>
      </c>
      <c r="I5" s="4" t="s">
        <v>64</v>
      </c>
      <c r="J5" s="4" t="s">
        <v>56</v>
      </c>
      <c r="K5" s="0" t="str">
        <f aca="false">_xlfn.CONCAT(C5," - ",I5)</f>
        <v>Javiera Rosales -  Director(a) de Sede    </v>
      </c>
      <c r="L5" s="0" t="n">
        <v>4</v>
      </c>
      <c r="M5" s="0" t="str">
        <f aca="false">_xlfn.CONCAT("INSERT INTO empleados (rut, nombre, fecha_nacimiento,email,direccion,rol_id,comuna_id) VALUES('",B5,"','",C5,"', '",D5,"', '",E5,"', '",F5,"', ",G5,", ",H5,");")</f>
        <v>INSERT INTO empleados (rut, nombre, fecha_nacimiento,email,direccion,rol_id,comuna_id) VALUES('15999874-1','Javiera Rosales', '34529', 'javierarosales@hotmail.com', 'Carrera 999', 2, 3);</v>
      </c>
    </row>
    <row r="6" customFormat="false" ht="12.8" hidden="false" customHeight="false" outlineLevel="0" collapsed="false">
      <c r="A6" s="0" t="n">
        <v>5</v>
      </c>
      <c r="B6" s="0" t="s">
        <v>94</v>
      </c>
      <c r="C6" s="0" t="s">
        <v>95</v>
      </c>
      <c r="D6" s="3" t="n">
        <v>36405</v>
      </c>
      <c r="E6" s="0" t="s">
        <v>96</v>
      </c>
      <c r="F6" s="0" t="s">
        <v>97</v>
      </c>
      <c r="G6" s="0" t="n">
        <v>3</v>
      </c>
      <c r="H6" s="0" t="n">
        <v>1</v>
      </c>
      <c r="I6" s="4" t="s">
        <v>65</v>
      </c>
      <c r="J6" s="4" t="s">
        <v>54</v>
      </c>
      <c r="K6" s="0" t="str">
        <f aca="false">_xlfn.CONCAT(C6," - ",I6)</f>
        <v>Lucia Suarez -  Director(a) de Escuela </v>
      </c>
      <c r="L6" s="0" t="n">
        <v>5</v>
      </c>
      <c r="M6" s="0" t="str">
        <f aca="false">_xlfn.CONCAT("INSERT INTO empleados (rut, nombre, fecha_nacimiento,email,direccion,rol_id,comuna_id) VALUES('",B6,"','",C6,"', '",D6,"', '",E6,"', '",F6,"', ",G6,", ",H6,");")</f>
        <v>INSERT INTO empleados (rut, nombre, fecha_nacimiento,email,direccion,rol_id,comuna_id) VALUES('20467890-K','Lucia Suarez', '36405', 'lsuarezj@gmail.com', 'San Martin 899', 3, 1);</v>
      </c>
    </row>
    <row r="7" customFormat="false" ht="12.8" hidden="false" customHeight="false" outlineLevel="0" collapsed="false">
      <c r="A7" s="0" t="n">
        <v>6</v>
      </c>
      <c r="B7" s="0" t="s">
        <v>98</v>
      </c>
      <c r="C7" s="0" t="s">
        <v>99</v>
      </c>
      <c r="D7" s="3" t="s">
        <v>100</v>
      </c>
      <c r="E7" s="5" t="s">
        <v>101</v>
      </c>
      <c r="F7" s="0" t="s">
        <v>102</v>
      </c>
      <c r="G7" s="0" t="n">
        <f aca="false">VLOOKUP(I7,roles!B:C,2,0)</f>
        <v>2</v>
      </c>
      <c r="H7" s="0" t="n">
        <f aca="false">VLOOKUP(J7,Comunas!B:E,4,0)</f>
        <v>4</v>
      </c>
      <c r="I7" s="4" t="s">
        <v>64</v>
      </c>
      <c r="J7" s="4" t="s">
        <v>57</v>
      </c>
      <c r="K7" s="0" t="str">
        <f aca="false">_xlfn.CONCAT(C7," - ",I7)</f>
        <v>Luis Ramirez -  Director(a) de Sede    </v>
      </c>
      <c r="L7" s="0" t="n">
        <v>6</v>
      </c>
      <c r="M7" s="0" t="str">
        <f aca="false">_xlfn.CONCAT("INSERT INTO empleados (rut, nombre, fecha_nacimiento,email,direccion,rol_id,comuna_id) VALUES('",B7,"','",C7,"', ",D7,", '",E7,"', '",F7,"', ",G7,", ",H7,");")</f>
        <v>INSERT INTO empleados (rut, nombre, fecha_nacimiento,email,direccion,rol_id,comuna_id) VALUES('19567822-0','Luis Ramirez', '1999-10-22', 'luisramirez@gmail.com', 'Carreras 8971', 2, 4);</v>
      </c>
    </row>
    <row r="8" customFormat="false" ht="12.8" hidden="false" customHeight="false" outlineLevel="0" collapsed="false">
      <c r="I8" s="4"/>
    </row>
    <row r="9" customFormat="false" ht="12.8" hidden="false" customHeight="false" outlineLevel="0" collapsed="false">
      <c r="I9" s="4"/>
    </row>
    <row r="10" customFormat="false" ht="12.8" hidden="false" customHeight="false" outlineLevel="0" collapsed="false">
      <c r="I10" s="4"/>
    </row>
    <row r="11" customFormat="false" ht="12.8" hidden="false" customHeight="false" outlineLevel="0" collapsed="false">
      <c r="I11" s="4"/>
    </row>
    <row r="12" customFormat="false" ht="12.8" hidden="false" customHeight="false" outlineLevel="0" collapsed="false">
      <c r="I12" s="4"/>
    </row>
    <row r="13" customFormat="false" ht="12.8" hidden="false" customHeight="false" outlineLevel="0" collapsed="false">
      <c r="I13" s="4"/>
    </row>
    <row r="14" customFormat="false" ht="12.8" hidden="false" customHeight="false" outlineLevel="0" collapsed="false">
      <c r="I14" s="4"/>
    </row>
    <row r="15" customFormat="false" ht="12.8" hidden="false" customHeight="false" outlineLevel="0" collapsed="false">
      <c r="I15" s="4"/>
    </row>
    <row r="16" customFormat="false" ht="12.8" hidden="false" customHeight="false" outlineLevel="0" collapsed="false">
      <c r="I16" s="4"/>
    </row>
    <row r="17" customFormat="false" ht="12.8" hidden="false" customHeight="false" outlineLevel="0" collapsed="false">
      <c r="I17" s="4"/>
    </row>
    <row r="18" customFormat="false" ht="12.8" hidden="false" customHeight="false" outlineLevel="0" collapsed="false">
      <c r="I18" s="4"/>
    </row>
    <row r="19" customFormat="false" ht="12.8" hidden="false" customHeight="false" outlineLevel="0" collapsed="false">
      <c r="I19" s="4"/>
    </row>
  </sheetData>
  <dataValidations count="3">
    <dataValidation allowBlank="true" errorStyle="stop" operator="equal" showDropDown="false" showErrorMessage="true" showInputMessage="false" sqref="I2:I19" type="list">
      <formula1>roles!$B$2:$B$10</formula1>
      <formula2>0</formula2>
    </dataValidation>
    <dataValidation allowBlank="true" errorStyle="stop" operator="equal" showDropDown="false" showErrorMessage="true" showInputMessage="false" sqref="J2:J7" type="list">
      <formula1>Comunas!$B$2:$B$40</formula1>
      <formula2>0</formula2>
    </dataValidation>
    <dataValidation allowBlank="true" errorStyle="stop" operator="equal" showDropDown="false" showErrorMessage="true" showInputMessage="false" sqref="K2:K7" type="none">
      <formula1>Comunas!$B$2:$B$40</formula1>
      <formula2>0</formula2>
    </dataValidation>
  </dataValidations>
  <hyperlinks>
    <hyperlink ref="E7" r:id="rId1" display="luisramirez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B1" colorId="64" zoomScale="130" zoomScaleNormal="130" zoomScalePageLayoutView="100" workbookViewId="0">
      <selection pane="topLeft" activeCell="I4" activeCellId="0" sqref="I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6" width="11.52"/>
    <col collapsed="false" customWidth="false" hidden="false" outlineLevel="0" max="6" min="6" style="6" width="11.52"/>
  </cols>
  <sheetData>
    <row r="1" customFormat="false" ht="12.8" hidden="false" customHeight="false" outlineLevel="0" collapsed="false">
      <c r="A1" s="6" t="s">
        <v>61</v>
      </c>
      <c r="B1" s="0" t="s">
        <v>103</v>
      </c>
      <c r="C1" s="0" t="s">
        <v>104</v>
      </c>
      <c r="D1" s="0" t="s">
        <v>73</v>
      </c>
      <c r="E1" s="0" t="s">
        <v>105</v>
      </c>
      <c r="F1" s="6" t="s">
        <v>61</v>
      </c>
      <c r="G1" s="0" t="s">
        <v>75</v>
      </c>
      <c r="H1" s="0" t="s">
        <v>106</v>
      </c>
      <c r="I1" s="0" t="s">
        <v>3</v>
      </c>
    </row>
    <row r="2" customFormat="false" ht="12.8" hidden="false" customHeight="false" outlineLevel="0" collapsed="false">
      <c r="A2" s="6" t="n">
        <v>1</v>
      </c>
      <c r="B2" s="0" t="s">
        <v>107</v>
      </c>
      <c r="C2" s="0" t="s">
        <v>108</v>
      </c>
      <c r="D2" s="0" t="n">
        <v>8</v>
      </c>
      <c r="E2" s="0" t="n">
        <v>1</v>
      </c>
      <c r="F2" s="6" t="n">
        <v>1</v>
      </c>
      <c r="I2" s="0" t="str">
        <f aca="false">_xlfn.CONCAT("INSERT INTO sedes (nombre,direccion,comuna_id,empleado_id) VALUES('",B2,"', '",C2,"', ",D2,", ",E2,");")</f>
        <v>INSERT INTO sedes (nombre,direccion,comuna_id,empleado_id) VALUES(' Bellavista ', ' Bellavista 80    ', 8, 1);</v>
      </c>
    </row>
    <row r="3" customFormat="false" ht="12.8" hidden="false" customHeight="false" outlineLevel="0" collapsed="false">
      <c r="A3" s="6" t="n">
        <v>2</v>
      </c>
      <c r="B3" s="0" t="s">
        <v>109</v>
      </c>
      <c r="C3" s="0" t="s">
        <v>110</v>
      </c>
      <c r="D3" s="0" t="n">
        <v>2</v>
      </c>
      <c r="E3" s="0" t="n">
        <v>4</v>
      </c>
      <c r="F3" s="6" t="n">
        <v>2</v>
      </c>
      <c r="I3" s="0" t="str">
        <f aca="false">_xlfn.CONCAT("INSERT INTO sedes (nombre,direccion,comuna_id,empleado_id) VALUES('",B3,"', '",C3,"', ",D3,", ",E3,");")</f>
        <v>INSERT INTO sedes (nombre,direccion,comuna_id,empleado_id) VALUES(' Valparaiso ', ' Avenida Peru 415 ', 2, 4);</v>
      </c>
    </row>
    <row r="4" customFormat="false" ht="12.8" hidden="false" customHeight="false" outlineLevel="0" collapsed="false">
      <c r="B4" s="0" t="s">
        <v>44</v>
      </c>
      <c r="C4" s="0" t="s">
        <v>111</v>
      </c>
      <c r="D4" s="0" t="n">
        <f aca="false">VLOOKUP(G4,Comunas!B:E,4,0)</f>
        <v>14</v>
      </c>
      <c r="E4" s="0" t="n">
        <f aca="false">VLOOKUP(H4,Empleados!K:L,2,0)</f>
        <v>6</v>
      </c>
      <c r="G4" s="0" t="s">
        <v>44</v>
      </c>
      <c r="H4" s="0" t="s">
        <v>112</v>
      </c>
      <c r="I4" s="0" t="str">
        <f aca="false">_xlfn.CONCAT("INSERT INTO sedes (nombre,direccion,comuna_id,empleado_id) VALUES('",B4,"', '",C4,"', ",D4,", ",E4,");")</f>
        <v>INSERT INTO sedes (nombre,direccion,comuna_id,empleado_id) VALUES('Chillan', 'Brasil 7777', 14, 6);</v>
      </c>
    </row>
  </sheetData>
  <dataValidations count="2">
    <dataValidation allowBlank="true" errorStyle="stop" operator="equal" showDropDown="false" showErrorMessage="true" showInputMessage="false" sqref="G2:G4" type="list">
      <formula1>Comunas!$B$2:$B$40</formula1>
      <formula2>0</formula2>
    </dataValidation>
    <dataValidation allowBlank="true" errorStyle="stop" operator="equal" showDropDown="false" showErrorMessage="true" showInputMessage="false" sqref="H2:H4" type="list">
      <formula1>Empleados!$K$2:$K$42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55.52"/>
  </cols>
  <sheetData>
    <row r="1" customFormat="false" ht="12.8" hidden="false" customHeight="false" outlineLevel="0" collapsed="false">
      <c r="A1" s="0" t="s">
        <v>2</v>
      </c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n">
        <v>1</v>
      </c>
      <c r="B2" s="0" t="s">
        <v>113</v>
      </c>
      <c r="C2" s="0" t="s">
        <v>114</v>
      </c>
      <c r="D2" s="0" t="n">
        <v>1</v>
      </c>
      <c r="E2" s="0" t="str">
        <f aca="false">_xlfn.CONCAT("INSERT INTO niveles (nombre, codigo) VALUES('",B2,"','",C2,"');")</f>
        <v>INSERT INTO niveles (nombre, codigo) VALUES('Semestre 1','N1');</v>
      </c>
    </row>
    <row r="3" customFormat="false" ht="12.8" hidden="false" customHeight="false" outlineLevel="0" collapsed="false">
      <c r="A3" s="0" t="n">
        <v>2</v>
      </c>
      <c r="B3" s="0" t="s">
        <v>115</v>
      </c>
      <c r="C3" s="0" t="s">
        <v>116</v>
      </c>
      <c r="D3" s="0" t="n">
        <v>2</v>
      </c>
      <c r="E3" s="0" t="str">
        <f aca="false">_xlfn.CONCAT("INSERT INTO niveles (nombre, codigo) VALUES('",B3,"','",C3,"');")</f>
        <v>INSERT INTO niveles (nombre, codigo) VALUES('Semestre 2','N2');</v>
      </c>
    </row>
    <row r="4" customFormat="false" ht="12.8" hidden="false" customHeight="false" outlineLevel="0" collapsed="false">
      <c r="A4" s="0" t="n">
        <v>3</v>
      </c>
      <c r="B4" s="0" t="s">
        <v>117</v>
      </c>
      <c r="C4" s="0" t="s">
        <v>118</v>
      </c>
      <c r="D4" s="0" t="n">
        <v>3</v>
      </c>
      <c r="E4" s="0" t="str">
        <f aca="false">_xlfn.CONCAT("INSERT INTO niveles (nombre, codigo) VALUES('",B4,"','",C4,"');")</f>
        <v>INSERT INTO niveles (nombre, codigo) VALUES('Semestre 3','N3');</v>
      </c>
    </row>
    <row r="5" customFormat="false" ht="12.8" hidden="false" customHeight="false" outlineLevel="0" collapsed="false">
      <c r="A5" s="0" t="n">
        <v>4</v>
      </c>
      <c r="B5" s="0" t="s">
        <v>119</v>
      </c>
      <c r="C5" s="0" t="s">
        <v>120</v>
      </c>
      <c r="D5" s="0" t="n">
        <v>4</v>
      </c>
      <c r="E5" s="0" t="str">
        <f aca="false">_xlfn.CONCAT("INSERT INTO niveles (nombre, codigo) VALUES('",B5,"','",C5,"');")</f>
        <v>INSERT INTO niveles (nombre, codigo) VALUES('Semestre 4','N4');</v>
      </c>
    </row>
    <row r="6" customFormat="false" ht="12.8" hidden="false" customHeight="false" outlineLevel="0" collapsed="false">
      <c r="A6" s="0" t="n">
        <v>5</v>
      </c>
      <c r="B6" s="0" t="s">
        <v>121</v>
      </c>
      <c r="C6" s="0" t="s">
        <v>122</v>
      </c>
      <c r="D6" s="0" t="n">
        <v>5</v>
      </c>
      <c r="E6" s="0" t="str">
        <f aca="false">_xlfn.CONCAT("INSERT INTO niveles (nombre, codigo) VALUES('",B6,"','",C6,"');")</f>
        <v>INSERT INTO niveles (nombre, codigo) VALUES('Semestre 5','N5');</v>
      </c>
    </row>
    <row r="7" customFormat="false" ht="12.8" hidden="false" customHeight="false" outlineLevel="0" collapsed="false">
      <c r="A7" s="0" t="n">
        <v>6</v>
      </c>
      <c r="B7" s="0" t="s">
        <v>123</v>
      </c>
      <c r="C7" s="0" t="s">
        <v>124</v>
      </c>
      <c r="D7" s="0" t="n">
        <v>6</v>
      </c>
      <c r="E7" s="0" t="str">
        <f aca="false">_xlfn.CONCAT("INSERT INTO niveles (nombre, codigo) VALUES('",B7,"','",C7,"');")</f>
        <v>INSERT INTO niveles (nombre, codigo) VALUES('Semestre 6','N6');</v>
      </c>
    </row>
    <row r="8" customFormat="false" ht="12.8" hidden="false" customHeight="false" outlineLevel="0" collapsed="false">
      <c r="A8" s="0" t="n">
        <v>7</v>
      </c>
      <c r="B8" s="0" t="s">
        <v>125</v>
      </c>
      <c r="C8" s="0" t="s">
        <v>126</v>
      </c>
      <c r="D8" s="0" t="n">
        <v>7</v>
      </c>
      <c r="E8" s="0" t="str">
        <f aca="false">_xlfn.CONCAT("INSERT INTO niveles (nombre, codigo) VALUES('",B8,"','",C8,"');")</f>
        <v>INSERT INTO niveles (nombre, codigo) VALUES('Semestre 7','N7');</v>
      </c>
    </row>
    <row r="9" customFormat="false" ht="12.8" hidden="false" customHeight="false" outlineLevel="0" collapsed="false">
      <c r="A9" s="0" t="n">
        <v>8</v>
      </c>
      <c r="B9" s="0" t="s">
        <v>127</v>
      </c>
      <c r="C9" s="0" t="s">
        <v>128</v>
      </c>
      <c r="D9" s="0" t="n">
        <v>8</v>
      </c>
      <c r="E9" s="0" t="str">
        <f aca="false">_xlfn.CONCAT("INSERT INTO niveles (nombre, codigo) VALUES('",B9,"','",C9,"');")</f>
        <v>INSERT INTO niveles (nombre, codigo) VALUES('Semestre 8','N8');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D1" colorId="64" zoomScale="130" zoomScaleNormal="13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0" min="10" style="0" width="121.25"/>
  </cols>
  <sheetData>
    <row r="1" customFormat="false" ht="12.8" hidden="false" customHeight="false" outlineLevel="0" collapsed="false">
      <c r="A1" s="0" t="s">
        <v>2</v>
      </c>
      <c r="B1" s="0" t="s">
        <v>129</v>
      </c>
      <c r="C1" s="0" t="s">
        <v>0</v>
      </c>
      <c r="D1" s="0" t="s">
        <v>130</v>
      </c>
      <c r="E1" s="0" t="s">
        <v>131</v>
      </c>
      <c r="F1" s="0" t="s">
        <v>132</v>
      </c>
      <c r="G1" s="0" t="s">
        <v>133</v>
      </c>
      <c r="H1" s="0" t="s">
        <v>2</v>
      </c>
      <c r="I1" s="0" t="s">
        <v>75</v>
      </c>
      <c r="J1" s="0" t="s">
        <v>3</v>
      </c>
    </row>
    <row r="2" customFormat="false" ht="12.8" hidden="false" customHeight="false" outlineLevel="0" collapsed="false">
      <c r="A2" s="0" t="n">
        <v>1</v>
      </c>
      <c r="B2" s="0" t="s">
        <v>134</v>
      </c>
      <c r="C2" s="0" t="s">
        <v>135</v>
      </c>
      <c r="D2" s="0" t="s">
        <v>136</v>
      </c>
      <c r="E2" s="5" t="s">
        <v>137</v>
      </c>
      <c r="F2" s="0" t="s">
        <v>138</v>
      </c>
      <c r="G2" s="0" t="n">
        <f aca="false">VLOOKUP(I2,Comunas!B:E,4,0)</f>
        <v>9</v>
      </c>
      <c r="H2" s="0" t="n">
        <v>1</v>
      </c>
      <c r="I2" s="4" t="s">
        <v>39</v>
      </c>
      <c r="J2" s="0" t="str">
        <f aca="false">_xlfn.CONCAT("INSERT INTO estudiantes(rut, nombre, fecha_nac, email, direccion, comuna_id) VALUES('",B2,"','",C2,"',",D2,",'",E2,"', '",F2,"',",G2,");")</f>
        <v>INSERT INTO estudiantes(rut, nombre, fecha_nac, email, direccion, comuna_id) VALUES('20963876-4','Francisco Perez','1998-12-15','fperez@gmail.com', 'Las Animas 4',9);</v>
      </c>
    </row>
    <row r="3" customFormat="false" ht="12.8" hidden="false" customHeight="false" outlineLevel="0" collapsed="false">
      <c r="A3" s="0" t="n">
        <v>2</v>
      </c>
      <c r="B3" s="0" t="s">
        <v>139</v>
      </c>
      <c r="C3" s="0" t="s">
        <v>140</v>
      </c>
      <c r="D3" s="0" t="s">
        <v>141</v>
      </c>
      <c r="E3" s="5" t="s">
        <v>142</v>
      </c>
      <c r="F3" s="0" t="s">
        <v>143</v>
      </c>
      <c r="G3" s="0" t="n">
        <f aca="false">VLOOKUP(I3,Comunas!B:E,4,0)</f>
        <v>11</v>
      </c>
      <c r="H3" s="0" t="n">
        <v>2</v>
      </c>
      <c r="I3" s="4" t="s">
        <v>41</v>
      </c>
      <c r="J3" s="0" t="str">
        <f aca="false">_xlfn.CONCAT("INSERT INTO estudiantes(rut, nombre, fecha_nac, email, direccion, comuna_id) VALUES('",B3,"','",C3,"',",D3,",'",E3,"', '",F3,"',",G3,");")</f>
        <v>INSERT INTO estudiantes(rut, nombre, fecha_nac, email, direccion, comuna_id) VALUES('16987230-K','Eunice Jara','1988-07-10','e.jara@hotmail.com', 'Sargento Aldea 415',11);</v>
      </c>
    </row>
    <row r="4" customFormat="false" ht="12.8" hidden="false" customHeight="false" outlineLevel="0" collapsed="false">
      <c r="A4" s="0" t="n">
        <v>3</v>
      </c>
      <c r="B4" s="0" t="s">
        <v>144</v>
      </c>
      <c r="C4" s="0" t="s">
        <v>145</v>
      </c>
      <c r="D4" s="0" t="s">
        <v>146</v>
      </c>
      <c r="E4" s="5" t="s">
        <v>147</v>
      </c>
      <c r="F4" s="0" t="s">
        <v>148</v>
      </c>
      <c r="G4" s="0" t="n">
        <f aca="false">VLOOKUP(I4,Comunas!B:E,4,0)</f>
        <v>7</v>
      </c>
      <c r="H4" s="0" t="n">
        <v>3</v>
      </c>
      <c r="I4" s="4" t="s">
        <v>59</v>
      </c>
      <c r="J4" s="0" t="str">
        <f aca="false">_xlfn.CONCAT("INSERT INTO estudiantes(rut, nombre, fecha_nac, email, direccion, comuna_id) VALUES('",B4,"','",C4,"',",D4,",'",E4,"', '",F4,"',",G4,");")</f>
        <v>INSERT INTO estudiantes(rut, nombre, fecha_nac, email, direccion, comuna_id) VALUES('19800741-3','Juan Morales','1990-03-22','jmoraless@gmail.com', 'Chacabuco 903',7);</v>
      </c>
    </row>
    <row r="5" customFormat="false" ht="12.8" hidden="false" customHeight="false" outlineLevel="0" collapsed="false">
      <c r="I5" s="4"/>
      <c r="J5" s="0" t="str">
        <f aca="false">_xlfn.CONCAT("INSERT INTO estudiantes(rut, nombre, fecha_nac, email, direccion, comuna_id) VALUES('",B5,"','",C5,"',",D5,",'",E5,"', '",F5,"',",G5,");")</f>
        <v>INSERT INTO estudiantes(rut, nombre, fecha_nac, email, direccion, comuna_id) VALUES('','',,'', '',);</v>
      </c>
    </row>
    <row r="6" customFormat="false" ht="12.8" hidden="false" customHeight="false" outlineLevel="0" collapsed="false">
      <c r="I6" s="4"/>
      <c r="J6" s="0" t="str">
        <f aca="false">_xlfn.CONCAT("INSERT INTO estudiantes(rut, nombre, fecha_nac, email, direccion, comuna_id) VALUES('",B6,"','",C6,"',",D6,",'",E6,"', '",F6,"',",G6,");")</f>
        <v>INSERT INTO estudiantes(rut, nombre, fecha_nac, email, direccion, comuna_id) VALUES('','',,'', '',);</v>
      </c>
    </row>
    <row r="7" customFormat="false" ht="12.8" hidden="false" customHeight="false" outlineLevel="0" collapsed="false">
      <c r="I7" s="4"/>
      <c r="J7" s="0" t="str">
        <f aca="false">_xlfn.CONCAT("INSERT INTO estudiantes(rut, nombre, fecha_nac, email, direccion, comuna_id) VALUES('",B7,"','",C7,"',",D7,",'",E7,"', '",F7,"',",G7,");")</f>
        <v>INSERT INTO estudiantes(rut, nombre, fecha_nac, email, direccion, comuna_id) VALUES('','',,'', '',);</v>
      </c>
    </row>
    <row r="8" customFormat="false" ht="12.8" hidden="false" customHeight="false" outlineLevel="0" collapsed="false">
      <c r="I8" s="4"/>
      <c r="J8" s="0" t="str">
        <f aca="false">_xlfn.CONCAT("INSERT INTO estudiantes(rut, nombre, fecha_nac, email, direccion, comuna_id) VALUES('",B8,"','",C8,"',",D8,",'",E8,"', '",F8,"',",G8,");")</f>
        <v>INSERT INTO estudiantes(rut, nombre, fecha_nac, email, direccion, comuna_id) VALUES('','',,'', '',);</v>
      </c>
    </row>
    <row r="9" customFormat="false" ht="12.8" hidden="false" customHeight="false" outlineLevel="0" collapsed="false">
      <c r="I9" s="4"/>
      <c r="J9" s="0" t="str">
        <f aca="false">_xlfn.CONCAT("INSERT INTO estudiantes(rut, nombre, fecha_nac, email, direccion, comuna_id) VALUES('",B9,"','",C9,"',",D9,",'",E9,"', '",F9,"',",G9,");")</f>
        <v>INSERT INTO estudiantes(rut, nombre, fecha_nac, email, direccion, comuna_id) VALUES('','',,'', '',);</v>
      </c>
    </row>
    <row r="10" customFormat="false" ht="12.8" hidden="false" customHeight="false" outlineLevel="0" collapsed="false">
      <c r="I10" s="4"/>
      <c r="J10" s="0" t="str">
        <f aca="false">_xlfn.CONCAT("INSERT INTO estudiantes(rut, nombre, fecha_nac, email, direccion, comuna_id) VALUES('",B10,"','",C10,"',",D10,",'",E10,"', '",F10,"',",G10,");")</f>
        <v>INSERT INTO estudiantes(rut, nombre, fecha_nac, email, direccion, comuna_id) VALUES('','',,'', '',);</v>
      </c>
    </row>
    <row r="11" customFormat="false" ht="12.8" hidden="false" customHeight="false" outlineLevel="0" collapsed="false">
      <c r="I11" s="4"/>
      <c r="J11" s="0" t="str">
        <f aca="false">_xlfn.CONCAT("INSERT INTO estudiantes(rut, nombre, fecha_nac, email, direccion, comuna_id) VALUES('",B11,"','",C11,"',",D11,",'",E11,"', '",F11,"',",G11,");")</f>
        <v>INSERT INTO estudiantes(rut, nombre, fecha_nac, email, direccion, comuna_id) VALUES('','',,'', '',);</v>
      </c>
    </row>
    <row r="12" customFormat="false" ht="12.8" hidden="false" customHeight="false" outlineLevel="0" collapsed="false">
      <c r="I12" s="4"/>
      <c r="J12" s="0" t="str">
        <f aca="false">_xlfn.CONCAT("INSERT INTO estudiantes(rut, nombre, fecha_nac, email, direccion, comuna_id) VALUES('",B12,"','",C12,"',",D12,",'",E12,"', '",F12,"',",G12,");")</f>
        <v>INSERT INTO estudiantes(rut, nombre, fecha_nac, email, direccion, comuna_id) VALUES('','',,'', '',);</v>
      </c>
    </row>
  </sheetData>
  <dataValidations count="1">
    <dataValidation allowBlank="true" errorStyle="stop" operator="equal" showDropDown="false" showErrorMessage="true" showInputMessage="false" sqref="I2:I12" type="list">
      <formula1>Comunas!$B$2:$B$40</formula1>
      <formula2>0</formula2>
    </dataValidation>
  </dataValidations>
  <hyperlinks>
    <hyperlink ref="E2" r:id="rId1" display="fperez@gmail.com"/>
    <hyperlink ref="E3" r:id="rId2" display="e.jara@hotmail.com"/>
    <hyperlink ref="E4" r:id="rId3" display="jmoraless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3" min="13" style="0" width="100.41"/>
  </cols>
  <sheetData>
    <row r="1" customFormat="false" ht="12.8" hidden="false" customHeight="false" outlineLevel="0" collapsed="false">
      <c r="A1" s="0" t="s">
        <v>2</v>
      </c>
      <c r="B1" s="0" t="s">
        <v>149</v>
      </c>
      <c r="C1" s="0" t="s">
        <v>150</v>
      </c>
      <c r="D1" s="0" t="s">
        <v>151</v>
      </c>
      <c r="E1" s="0" t="s">
        <v>152</v>
      </c>
      <c r="F1" s="0" t="s">
        <v>153</v>
      </c>
      <c r="G1" s="0" t="s">
        <v>154</v>
      </c>
      <c r="H1" s="0" t="s">
        <v>2</v>
      </c>
      <c r="I1" s="0" t="s">
        <v>155</v>
      </c>
      <c r="J1" s="0" t="s">
        <v>156</v>
      </c>
      <c r="K1" s="0" t="s">
        <v>157</v>
      </c>
      <c r="L1" s="0" t="s">
        <v>158</v>
      </c>
      <c r="M1" s="0" t="s">
        <v>3</v>
      </c>
      <c r="Q1" s="0" t="s">
        <v>159</v>
      </c>
      <c r="R1" s="0" t="s">
        <v>160</v>
      </c>
    </row>
    <row r="2" customFormat="false" ht="12.8" hidden="false" customHeight="false" outlineLevel="0" collapsed="false">
      <c r="A2" s="0" t="n">
        <v>1</v>
      </c>
      <c r="C2" s="0" t="n">
        <v>0</v>
      </c>
      <c r="D2" s="0" t="n">
        <f aca="false">VLOOKUP(I2,Q:R,2,0)</f>
        <v>1</v>
      </c>
      <c r="E2" s="7" t="str">
        <f aca="false">VLOOKUP(J2,carreras!F:G,2,0)</f>
        <v>1</v>
      </c>
      <c r="F2" s="0" t="n">
        <f aca="false">VLOOKUP(K2,estudiantes!C:H,6,0)</f>
        <v>1</v>
      </c>
      <c r="G2" s="0" t="n">
        <f aca="false">VLOOKUP(L2,niveles!B:D,3,0)</f>
        <v>1</v>
      </c>
      <c r="H2" s="0" t="n">
        <v>1</v>
      </c>
      <c r="I2" s="4" t="s">
        <v>161</v>
      </c>
      <c r="J2" s="4" t="s">
        <v>162</v>
      </c>
      <c r="K2" s="4" t="s">
        <v>135</v>
      </c>
      <c r="L2" s="4" t="s">
        <v>113</v>
      </c>
      <c r="M2" s="0" t="str">
        <f aca="false">_xlfn.CONCAT("INSERT INTO matriculas (fecha_matricula, valor, regimen, carrera_id, estudiante_id, nivel_id) VALUES(now(), ",C2,", ",D2,", ",E2,", ",F2,", ",G2,");")</f>
        <v>INSERT INTO matriculas (fecha_matricula, valor, regimen, carrera_id, estudiante_id, nivel_id) VALUES(now(), 0, 1, 1, 1, 1);</v>
      </c>
      <c r="Q2" s="0" t="s">
        <v>161</v>
      </c>
      <c r="R2" s="0" t="n">
        <v>1</v>
      </c>
    </row>
    <row r="3" customFormat="false" ht="12.8" hidden="false" customHeight="false" outlineLevel="0" collapsed="false">
      <c r="Q3" s="0" t="s">
        <v>163</v>
      </c>
      <c r="R3" s="0" t="n">
        <v>2</v>
      </c>
    </row>
    <row r="4" customFormat="false" ht="12.8" hidden="false" customHeight="false" outlineLevel="0" collapsed="false">
      <c r="Q4" s="0" t="s">
        <v>164</v>
      </c>
      <c r="R4" s="0" t="n">
        <v>3</v>
      </c>
    </row>
    <row r="5" customFormat="false" ht="12.8" hidden="false" customHeight="false" outlineLevel="0" collapsed="false">
      <c r="Q5" s="0" t="s">
        <v>165</v>
      </c>
      <c r="R5" s="0" t="n">
        <v>4</v>
      </c>
    </row>
  </sheetData>
  <dataValidations count="4">
    <dataValidation allowBlank="true" errorStyle="stop" operator="equal" showDropDown="false" showErrorMessage="true" showInputMessage="false" sqref="I2" type="list">
      <formula1>matriculas!$Q$2:$Q$5</formula1>
      <formula2>0</formula2>
    </dataValidation>
    <dataValidation allowBlank="true" errorStyle="stop" operator="equal" showDropDown="false" showErrorMessage="true" showInputMessage="false" sqref="J2" type="list">
      <formula1>carreras!$F$2:$F$16</formula1>
      <formula2>0</formula2>
    </dataValidation>
    <dataValidation allowBlank="true" errorStyle="stop" operator="equal" showDropDown="false" showErrorMessage="true" showInputMessage="false" sqref="K2" type="list">
      <formula1>estudiantes!$C$2:$C$19</formula1>
      <formula2>0</formula2>
    </dataValidation>
    <dataValidation allowBlank="true" errorStyle="stop" operator="equal" showDropDown="false" showErrorMessage="true" showInputMessage="false" sqref="L2" type="list">
      <formula1>niveles!$B$2:$B$19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0</v>
      </c>
      <c r="C1" s="0" t="s">
        <v>166</v>
      </c>
      <c r="D1" s="0" t="s">
        <v>167</v>
      </c>
      <c r="E1" s="0" t="s">
        <v>168</v>
      </c>
      <c r="F1" s="0" t="s">
        <v>169</v>
      </c>
      <c r="G1" s="0" t="s">
        <v>2</v>
      </c>
      <c r="H1" s="0" t="s">
        <v>170</v>
      </c>
    </row>
    <row r="2" customFormat="false" ht="12.8" hidden="false" customHeight="false" outlineLevel="0" collapsed="false">
      <c r="A2" s="7" t="s">
        <v>171</v>
      </c>
      <c r="B2" s="0" t="s">
        <v>172</v>
      </c>
      <c r="C2" s="0" t="s">
        <v>173</v>
      </c>
      <c r="D2" s="0" t="s">
        <v>171</v>
      </c>
      <c r="E2" s="0" t="s">
        <v>174</v>
      </c>
      <c r="F2" s="0" t="str">
        <f aca="false">_xlfn.CONCAT(B2," - ",H2)</f>
        <v>Ingenieria en Informatica - Bellavista</v>
      </c>
      <c r="G2" s="7" t="s">
        <v>171</v>
      </c>
      <c r="H2" s="0" t="s">
        <v>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LibreOffice/7.2.0.4$Linux_X86_64 LibreOffice_project/ce769e3009755dcf0082844e386f5dca4c8ecb2f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2021-09-15T19:18:14Z</dcterms:created>
  <dc:creator/>
  <dc:description/>
  <dc:language>es-CL</dc:language>
  <cp:lastModifiedBy/>
  <dcterms:modified xsi:type="dcterms:W3CDTF">2021-09-16T00:46:01Z</dcterms:modified>
  <cp:revision>2</cp:revision>
  <dc:subject/>
  <dc:title/>
</cp:coreProperties>
</file>