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Section 2" sheetId="4" r:id="rId1"/>
    <sheet name="Sheet1" sheetId="1" r:id="rId2"/>
    <sheet name="Sheet2" sheetId="2" r:id="rId3"/>
    <sheet name="Sheet3" sheetId="3" r:id="rId4"/>
  </sheets>
  <externalReferences>
    <externalReference r:id="rId5"/>
  </externalReferences>
  <definedNames>
    <definedName name="_xlnm.Print_Area" localSheetId="0">'Section 2'!$A$1:$K$40</definedName>
  </definedNames>
  <calcPr calcId="145621"/>
</workbook>
</file>

<file path=xl/calcChain.xml><?xml version="1.0" encoding="utf-8"?>
<calcChain xmlns="http://schemas.openxmlformats.org/spreadsheetml/2006/main">
  <c r="I35" i="4" l="1"/>
  <c r="I31" i="4"/>
  <c r="I27" i="4"/>
  <c r="K26" i="4" s="1"/>
  <c r="I23" i="4"/>
  <c r="I19" i="4"/>
  <c r="I15" i="4"/>
  <c r="I11" i="4"/>
  <c r="I7" i="4"/>
  <c r="A2" i="4"/>
  <c r="C57" i="4"/>
  <c r="C56" i="4"/>
  <c r="C55" i="4"/>
  <c r="C54" i="4"/>
  <c r="C53" i="4"/>
  <c r="C52" i="4"/>
  <c r="C51" i="4"/>
  <c r="C50" i="4"/>
  <c r="C49" i="4"/>
  <c r="C48" i="4"/>
  <c r="C47" i="4"/>
  <c r="C46" i="4"/>
  <c r="C45" i="4"/>
  <c r="C44" i="4"/>
  <c r="K34" i="4"/>
  <c r="K30" i="4"/>
  <c r="K22" i="4"/>
  <c r="K18" i="4"/>
  <c r="K14" i="4"/>
  <c r="K10" i="4"/>
  <c r="K6" i="4"/>
  <c r="G31" i="4"/>
  <c r="G33" i="4" s="1"/>
  <c r="G23" i="4"/>
  <c r="G25" i="4" s="1"/>
  <c r="G15" i="4"/>
  <c r="G17" i="4" s="1"/>
  <c r="G7" i="4"/>
  <c r="F31" i="4"/>
  <c r="F33" i="4"/>
  <c r="F25" i="4"/>
  <c r="F15" i="4"/>
  <c r="F17" i="4"/>
  <c r="F9"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D11" i="4" l="1"/>
  <c r="G9" i="4"/>
  <c r="D27" i="4"/>
  <c r="A19" i="4" l="1"/>
  <c r="A21" i="4" s="1"/>
</calcChain>
</file>

<file path=xl/sharedStrings.xml><?xml version="1.0" encoding="utf-8"?>
<sst xmlns="http://schemas.openxmlformats.org/spreadsheetml/2006/main" count="28" uniqueCount="21">
  <si>
    <t>Problem Data</t>
  </si>
  <si>
    <t>max</t>
  </si>
  <si>
    <t>nodes</t>
  </si>
  <si>
    <t>Node</t>
  </si>
  <si>
    <t>Parnt</t>
  </si>
  <si>
    <t>Name</t>
  </si>
  <si>
    <t>Chldrn</t>
  </si>
  <si>
    <t>Decision</t>
  </si>
  <si>
    <t>Ch #</t>
  </si>
  <si>
    <t>Prob</t>
  </si>
  <si>
    <t>Profit</t>
  </si>
  <si>
    <t>Created by Excel OM/QM</t>
  </si>
  <si>
    <t>Data row</t>
  </si>
  <si>
    <t>Problem title</t>
  </si>
  <si>
    <t>Invest in year 1</t>
  </si>
  <si>
    <t>Do not invest in year 1</t>
  </si>
  <si>
    <t>High</t>
  </si>
  <si>
    <t>Low</t>
  </si>
  <si>
    <t>Invest in year 2</t>
  </si>
  <si>
    <t>Do not invest in year 2</t>
  </si>
  <si>
    <t>Do not invest in year2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</si>
</sst>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name val="Calibri"/>
      <family val="2"/>
      <scheme val="minor"/>
    </font>
    <font>
      <sz val="11"/>
      <color indexed="12"/>
      <name val="Calibri"/>
      <family val="2"/>
      <scheme val="minor"/>
    </font>
    <font>
      <sz val="11"/>
      <color indexed="20"/>
      <name val="Calibri"/>
      <family val="2"/>
      <scheme val="minor"/>
    </font>
  </fonts>
  <fills count="4">
    <fill>
      <patternFill patternType="none"/>
    </fill>
    <fill>
      <patternFill patternType="gray125"/>
    </fill>
    <fill>
      <patternFill patternType="solid">
        <fgColor indexed="45"/>
        <bgColor indexed="64"/>
      </patternFill>
    </fill>
    <fill>
      <patternFill patternType="solid">
        <fgColor rgb="FFFFCC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0" xfId="0" applyNumberFormat="1" applyFont="1" applyFill="1" applyBorder="1" applyAlignment="1">
      <alignment horizontal="left"/>
    </xf>
    <xf numFmtId="0" fontId="1" fillId="0" borderId="0" xfId="0" applyNumberFormat="1" applyFont="1" applyFill="1" applyBorder="1" applyAlignment="1">
      <alignment horizontal="left"/>
    </xf>
    <xf numFmtId="0" fontId="1" fillId="0" borderId="0" xfId="0" applyNumberFormat="1" applyFont="1" applyFill="1" applyBorder="1" applyAlignment="1">
      <alignment horizontal="right"/>
    </xf>
    <xf numFmtId="0" fontId="1" fillId="2" borderId="0" xfId="0" applyNumberFormat="1" applyFont="1" applyFill="1" applyBorder="1" applyAlignment="1">
      <alignment horizontal="left"/>
    </xf>
    <xf numFmtId="0" fontId="1" fillId="0" borderId="0" xfId="0" applyNumberFormat="1" applyFont="1" applyFill="1" applyBorder="1" applyAlignment="1">
      <alignment horizontal="left"/>
    </xf>
    <xf numFmtId="0" fontId="2" fillId="0" borderId="0" xfId="0" applyNumberFormat="1" applyFont="1" applyFill="1" applyBorder="1" applyAlignment="1">
      <alignment horizontal="right"/>
    </xf>
    <xf numFmtId="0" fontId="1" fillId="2" borderId="0" xfId="0" applyNumberFormat="1" applyFont="1" applyFill="1" applyBorder="1" applyAlignment="1">
      <alignment horizontal="right"/>
    </xf>
    <xf numFmtId="0" fontId="1" fillId="3" borderId="0" xfId="0" applyNumberFormat="1" applyFont="1" applyFill="1" applyBorder="1" applyAlignment="1">
      <alignment horizontal="right"/>
    </xf>
    <xf numFmtId="0" fontId="1" fillId="3" borderId="1" xfId="0" applyNumberFormat="1" applyFont="1" applyFill="1" applyBorder="1" applyAlignment="1">
      <alignment horizontal="center"/>
    </xf>
    <xf numFmtId="0" fontId="3" fillId="0"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12</xdr:col>
      <xdr:colOff>457200</xdr:colOff>
      <xdr:row>3</xdr:row>
      <xdr:rowOff>0</xdr:rowOff>
    </xdr:to>
    <xdr:sp macro="" textlink="">
      <xdr:nvSpPr>
        <xdr:cNvPr id="4" name="messageTextbox"/>
        <xdr:cNvSpPr txBox="1"/>
      </xdr:nvSpPr>
      <xdr:spPr>
        <a:xfrm>
          <a:off x="2152650" y="0"/>
          <a:ext cx="5334000" cy="571500"/>
        </a:xfrm>
        <a:prstGeom prst="rect">
          <a:avLst/>
        </a:prstGeom>
        <a:solidFill>
          <a:srgbClr val="FFEB9C"/>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900" b="0" i="0" u="none" strike="noStrike" baseline="0">
              <a:solidFill>
                <a:srgbClr val="9C6500"/>
              </a:solidFill>
              <a:latin typeface="Arial"/>
            </a:rPr>
            <a:t>Use the Decision Tree Creation Window to create the tree. Click on a node to edit the tree. Values are on top of nodes. For decision nodes, decision is displayed below the node. Values to the right of final nodes are the cumulative profits along the path</a:t>
          </a:r>
        </a:p>
      </xdr:txBody>
    </xdr:sp>
    <xdr:clientData fPrintsWithSheet="0"/>
  </xdr:twoCellAnchor>
  <xdr:twoCellAnchor>
    <xdr:from>
      <xdr:col>0</xdr:col>
      <xdr:colOff>0</xdr:colOff>
      <xdr:row>19</xdr:row>
      <xdr:rowOff>95250</xdr:rowOff>
    </xdr:from>
    <xdr:to>
      <xdr:col>0</xdr:col>
      <xdr:colOff>233363</xdr:colOff>
      <xdr:row>19</xdr:row>
      <xdr:rowOff>95250</xdr:rowOff>
    </xdr:to>
    <xdr:cxnSp macro="">
      <xdr:nvCxnSpPr>
        <xdr:cNvPr id="253" name="Straight Connector 252"/>
        <xdr:cNvCxnSpPr/>
      </xdr:nvCxnSpPr>
      <xdr:spPr>
        <a:xfrm>
          <a:off x="0" y="37147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233363</xdr:colOff>
      <xdr:row>19</xdr:row>
      <xdr:rowOff>0</xdr:rowOff>
    </xdr:from>
    <xdr:to>
      <xdr:col>1</xdr:col>
      <xdr:colOff>0</xdr:colOff>
      <xdr:row>20</xdr:row>
      <xdr:rowOff>0</xdr:rowOff>
    </xdr:to>
    <xdr:sp macro="[1]!selectNode1" textlink="">
      <xdr:nvSpPr>
        <xdr:cNvPr id="254" name="Rectangle 253"/>
        <xdr:cNvSpPr/>
      </xdr:nvSpPr>
      <xdr:spPr>
        <a:xfrm>
          <a:off x="233363" y="3619500"/>
          <a:ext cx="233362" cy="190500"/>
        </a:xfrm>
        <a:prstGeom prst="rect">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11</xdr:row>
      <xdr:rowOff>95250</xdr:rowOff>
    </xdr:from>
    <xdr:to>
      <xdr:col>3</xdr:col>
      <xdr:colOff>233363</xdr:colOff>
      <xdr:row>11</xdr:row>
      <xdr:rowOff>95250</xdr:rowOff>
    </xdr:to>
    <xdr:cxnSp macro="">
      <xdr:nvCxnSpPr>
        <xdr:cNvPr id="255" name="Straight Connector 254"/>
        <xdr:cNvCxnSpPr/>
      </xdr:nvCxnSpPr>
      <xdr:spPr>
        <a:xfrm>
          <a:off x="2466975" y="21907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233363</xdr:colOff>
      <xdr:row>11</xdr:row>
      <xdr:rowOff>0</xdr:rowOff>
    </xdr:from>
    <xdr:to>
      <xdr:col>4</xdr:col>
      <xdr:colOff>0</xdr:colOff>
      <xdr:row>12</xdr:row>
      <xdr:rowOff>0</xdr:rowOff>
    </xdr:to>
    <xdr:sp macro="[1]!selectNode2" textlink="">
      <xdr:nvSpPr>
        <xdr:cNvPr id="256" name="Oval 255"/>
        <xdr:cNvSpPr/>
      </xdr:nvSpPr>
      <xdr:spPr>
        <a:xfrm>
          <a:off x="2700338" y="2095500"/>
          <a:ext cx="233362" cy="190500"/>
        </a:xfrm>
        <a:prstGeom prst="ellips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11</xdr:row>
      <xdr:rowOff>95250</xdr:rowOff>
    </xdr:from>
    <xdr:to>
      <xdr:col>1</xdr:col>
      <xdr:colOff>304800</xdr:colOff>
      <xdr:row>19</xdr:row>
      <xdr:rowOff>95250</xdr:rowOff>
    </xdr:to>
    <xdr:cxnSp macro="">
      <xdr:nvCxnSpPr>
        <xdr:cNvPr id="257" name="Straight Connector 256"/>
        <xdr:cNvCxnSpPr/>
      </xdr:nvCxnSpPr>
      <xdr:spPr>
        <a:xfrm flipV="1">
          <a:off x="466725" y="2190750"/>
          <a:ext cx="304800" cy="1524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11</xdr:row>
      <xdr:rowOff>95250</xdr:rowOff>
    </xdr:from>
    <xdr:to>
      <xdr:col>2</xdr:col>
      <xdr:colOff>0</xdr:colOff>
      <xdr:row>11</xdr:row>
      <xdr:rowOff>95250</xdr:rowOff>
    </xdr:to>
    <xdr:cxnSp macro="">
      <xdr:nvCxnSpPr>
        <xdr:cNvPr id="258" name="Straight Connector 257"/>
        <xdr:cNvCxnSpPr/>
      </xdr:nvCxnSpPr>
      <xdr:spPr>
        <a:xfrm>
          <a:off x="771525" y="2190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27</xdr:row>
      <xdr:rowOff>95250</xdr:rowOff>
    </xdr:from>
    <xdr:to>
      <xdr:col>3</xdr:col>
      <xdr:colOff>233363</xdr:colOff>
      <xdr:row>27</xdr:row>
      <xdr:rowOff>95250</xdr:rowOff>
    </xdr:to>
    <xdr:cxnSp macro="">
      <xdr:nvCxnSpPr>
        <xdr:cNvPr id="259" name="Straight Connector 258"/>
        <xdr:cNvCxnSpPr/>
      </xdr:nvCxnSpPr>
      <xdr:spPr>
        <a:xfrm>
          <a:off x="2038350" y="52387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233363</xdr:colOff>
      <xdr:row>27</xdr:row>
      <xdr:rowOff>0</xdr:rowOff>
    </xdr:from>
    <xdr:to>
      <xdr:col>4</xdr:col>
      <xdr:colOff>0</xdr:colOff>
      <xdr:row>28</xdr:row>
      <xdr:rowOff>0</xdr:rowOff>
    </xdr:to>
    <xdr:sp macro="[1]!selectNode3" textlink="">
      <xdr:nvSpPr>
        <xdr:cNvPr id="260" name="Oval 259"/>
        <xdr:cNvSpPr/>
      </xdr:nvSpPr>
      <xdr:spPr>
        <a:xfrm>
          <a:off x="2271713" y="5143500"/>
          <a:ext cx="233362" cy="190500"/>
        </a:xfrm>
        <a:prstGeom prst="ellips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19</xdr:row>
      <xdr:rowOff>95250</xdr:rowOff>
    </xdr:from>
    <xdr:to>
      <xdr:col>1</xdr:col>
      <xdr:colOff>304800</xdr:colOff>
      <xdr:row>27</xdr:row>
      <xdr:rowOff>95250</xdr:rowOff>
    </xdr:to>
    <xdr:cxnSp macro="">
      <xdr:nvCxnSpPr>
        <xdr:cNvPr id="261" name="Straight Connector 260"/>
        <xdr:cNvCxnSpPr/>
      </xdr:nvCxnSpPr>
      <xdr:spPr>
        <a:xfrm>
          <a:off x="466725" y="3714750"/>
          <a:ext cx="304800" cy="1524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27</xdr:row>
      <xdr:rowOff>95250</xdr:rowOff>
    </xdr:from>
    <xdr:to>
      <xdr:col>2</xdr:col>
      <xdr:colOff>0</xdr:colOff>
      <xdr:row>27</xdr:row>
      <xdr:rowOff>95250</xdr:rowOff>
    </xdr:to>
    <xdr:cxnSp macro="">
      <xdr:nvCxnSpPr>
        <xdr:cNvPr id="262" name="Straight Connector 261"/>
        <xdr:cNvCxnSpPr/>
      </xdr:nvCxnSpPr>
      <xdr:spPr>
        <a:xfrm>
          <a:off x="771525" y="5238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7</xdr:row>
      <xdr:rowOff>95250</xdr:rowOff>
    </xdr:from>
    <xdr:to>
      <xdr:col>6</xdr:col>
      <xdr:colOff>233363</xdr:colOff>
      <xdr:row>7</xdr:row>
      <xdr:rowOff>95250</xdr:rowOff>
    </xdr:to>
    <xdr:cxnSp macro="">
      <xdr:nvCxnSpPr>
        <xdr:cNvPr id="263" name="Straight Connector 262"/>
        <xdr:cNvCxnSpPr/>
      </xdr:nvCxnSpPr>
      <xdr:spPr>
        <a:xfrm>
          <a:off x="3876675" y="14287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233363</xdr:colOff>
      <xdr:row>7</xdr:row>
      <xdr:rowOff>0</xdr:rowOff>
    </xdr:from>
    <xdr:to>
      <xdr:col>7</xdr:col>
      <xdr:colOff>0</xdr:colOff>
      <xdr:row>8</xdr:row>
      <xdr:rowOff>0</xdr:rowOff>
    </xdr:to>
    <xdr:sp macro="[1]!selectNode4" textlink="">
      <xdr:nvSpPr>
        <xdr:cNvPr id="264" name="Rectangle 263"/>
        <xdr:cNvSpPr/>
      </xdr:nvSpPr>
      <xdr:spPr>
        <a:xfrm>
          <a:off x="4110038" y="1333500"/>
          <a:ext cx="233362" cy="190500"/>
        </a:xfrm>
        <a:prstGeom prst="rect">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7</xdr:row>
      <xdr:rowOff>95250</xdr:rowOff>
    </xdr:from>
    <xdr:to>
      <xdr:col>4</xdr:col>
      <xdr:colOff>304800</xdr:colOff>
      <xdr:row>11</xdr:row>
      <xdr:rowOff>95250</xdr:rowOff>
    </xdr:to>
    <xdr:cxnSp macro="">
      <xdr:nvCxnSpPr>
        <xdr:cNvPr id="265" name="Straight Connector 264"/>
        <xdr:cNvCxnSpPr/>
      </xdr:nvCxnSpPr>
      <xdr:spPr>
        <a:xfrm flipV="1">
          <a:off x="2933700" y="1428750"/>
          <a:ext cx="304800" cy="76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7</xdr:row>
      <xdr:rowOff>95250</xdr:rowOff>
    </xdr:from>
    <xdr:to>
      <xdr:col>5</xdr:col>
      <xdr:colOff>0</xdr:colOff>
      <xdr:row>7</xdr:row>
      <xdr:rowOff>95250</xdr:rowOff>
    </xdr:to>
    <xdr:cxnSp macro="">
      <xdr:nvCxnSpPr>
        <xdr:cNvPr id="266" name="Straight Connector 265"/>
        <xdr:cNvCxnSpPr/>
      </xdr:nvCxnSpPr>
      <xdr:spPr>
        <a:xfrm>
          <a:off x="3238500" y="1428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15</xdr:row>
      <xdr:rowOff>95250</xdr:rowOff>
    </xdr:from>
    <xdr:to>
      <xdr:col>6</xdr:col>
      <xdr:colOff>233363</xdr:colOff>
      <xdr:row>15</xdr:row>
      <xdr:rowOff>95250</xdr:rowOff>
    </xdr:to>
    <xdr:cxnSp macro="">
      <xdr:nvCxnSpPr>
        <xdr:cNvPr id="267" name="Straight Connector 266"/>
        <xdr:cNvCxnSpPr/>
      </xdr:nvCxnSpPr>
      <xdr:spPr>
        <a:xfrm>
          <a:off x="3876675" y="29527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233363</xdr:colOff>
      <xdr:row>15</xdr:row>
      <xdr:rowOff>0</xdr:rowOff>
    </xdr:from>
    <xdr:to>
      <xdr:col>7</xdr:col>
      <xdr:colOff>0</xdr:colOff>
      <xdr:row>16</xdr:row>
      <xdr:rowOff>0</xdr:rowOff>
    </xdr:to>
    <xdr:sp macro="[1]!selectNode5" textlink="">
      <xdr:nvSpPr>
        <xdr:cNvPr id="268" name="Rectangle 267"/>
        <xdr:cNvSpPr/>
      </xdr:nvSpPr>
      <xdr:spPr>
        <a:xfrm>
          <a:off x="4110038" y="2857500"/>
          <a:ext cx="233362" cy="190500"/>
        </a:xfrm>
        <a:prstGeom prst="rect">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11</xdr:row>
      <xdr:rowOff>95250</xdr:rowOff>
    </xdr:from>
    <xdr:to>
      <xdr:col>4</xdr:col>
      <xdr:colOff>304800</xdr:colOff>
      <xdr:row>15</xdr:row>
      <xdr:rowOff>95250</xdr:rowOff>
    </xdr:to>
    <xdr:cxnSp macro="">
      <xdr:nvCxnSpPr>
        <xdr:cNvPr id="269" name="Straight Connector 268"/>
        <xdr:cNvCxnSpPr/>
      </xdr:nvCxnSpPr>
      <xdr:spPr>
        <a:xfrm>
          <a:off x="2933700" y="2190750"/>
          <a:ext cx="304800" cy="76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15</xdr:row>
      <xdr:rowOff>95250</xdr:rowOff>
    </xdr:from>
    <xdr:to>
      <xdr:col>5</xdr:col>
      <xdr:colOff>0</xdr:colOff>
      <xdr:row>15</xdr:row>
      <xdr:rowOff>95250</xdr:rowOff>
    </xdr:to>
    <xdr:cxnSp macro="">
      <xdr:nvCxnSpPr>
        <xdr:cNvPr id="270" name="Straight Connector 269"/>
        <xdr:cNvCxnSpPr/>
      </xdr:nvCxnSpPr>
      <xdr:spPr>
        <a:xfrm>
          <a:off x="3238500" y="2952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23</xdr:row>
      <xdr:rowOff>95250</xdr:rowOff>
    </xdr:from>
    <xdr:to>
      <xdr:col>6</xdr:col>
      <xdr:colOff>233363</xdr:colOff>
      <xdr:row>23</xdr:row>
      <xdr:rowOff>95250</xdr:rowOff>
    </xdr:to>
    <xdr:cxnSp macro="">
      <xdr:nvCxnSpPr>
        <xdr:cNvPr id="271" name="Straight Connector 270"/>
        <xdr:cNvCxnSpPr/>
      </xdr:nvCxnSpPr>
      <xdr:spPr>
        <a:xfrm>
          <a:off x="3876675" y="44767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233363</xdr:colOff>
      <xdr:row>23</xdr:row>
      <xdr:rowOff>0</xdr:rowOff>
    </xdr:from>
    <xdr:to>
      <xdr:col>7</xdr:col>
      <xdr:colOff>0</xdr:colOff>
      <xdr:row>24</xdr:row>
      <xdr:rowOff>0</xdr:rowOff>
    </xdr:to>
    <xdr:sp macro="[1]!selectNode6" textlink="">
      <xdr:nvSpPr>
        <xdr:cNvPr id="272" name="Rectangle 271"/>
        <xdr:cNvSpPr/>
      </xdr:nvSpPr>
      <xdr:spPr>
        <a:xfrm>
          <a:off x="4110038" y="4381500"/>
          <a:ext cx="233362" cy="190500"/>
        </a:xfrm>
        <a:prstGeom prst="rect">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23</xdr:row>
      <xdr:rowOff>95250</xdr:rowOff>
    </xdr:from>
    <xdr:to>
      <xdr:col>4</xdr:col>
      <xdr:colOff>304800</xdr:colOff>
      <xdr:row>27</xdr:row>
      <xdr:rowOff>95250</xdr:rowOff>
    </xdr:to>
    <xdr:cxnSp macro="">
      <xdr:nvCxnSpPr>
        <xdr:cNvPr id="273" name="Straight Connector 272"/>
        <xdr:cNvCxnSpPr/>
      </xdr:nvCxnSpPr>
      <xdr:spPr>
        <a:xfrm flipV="1">
          <a:off x="2933700" y="4476750"/>
          <a:ext cx="304800" cy="76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23</xdr:row>
      <xdr:rowOff>95250</xdr:rowOff>
    </xdr:from>
    <xdr:to>
      <xdr:col>5</xdr:col>
      <xdr:colOff>0</xdr:colOff>
      <xdr:row>23</xdr:row>
      <xdr:rowOff>95250</xdr:rowOff>
    </xdr:to>
    <xdr:cxnSp macro="">
      <xdr:nvCxnSpPr>
        <xdr:cNvPr id="274" name="Straight Connector 273"/>
        <xdr:cNvCxnSpPr/>
      </xdr:nvCxnSpPr>
      <xdr:spPr>
        <a:xfrm>
          <a:off x="3238500" y="4476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31</xdr:row>
      <xdr:rowOff>95250</xdr:rowOff>
    </xdr:from>
    <xdr:to>
      <xdr:col>6</xdr:col>
      <xdr:colOff>233363</xdr:colOff>
      <xdr:row>31</xdr:row>
      <xdr:rowOff>95250</xdr:rowOff>
    </xdr:to>
    <xdr:cxnSp macro="">
      <xdr:nvCxnSpPr>
        <xdr:cNvPr id="275" name="Straight Connector 274"/>
        <xdr:cNvCxnSpPr/>
      </xdr:nvCxnSpPr>
      <xdr:spPr>
        <a:xfrm>
          <a:off x="3876675" y="60007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233363</xdr:colOff>
      <xdr:row>31</xdr:row>
      <xdr:rowOff>0</xdr:rowOff>
    </xdr:from>
    <xdr:to>
      <xdr:col>7</xdr:col>
      <xdr:colOff>0</xdr:colOff>
      <xdr:row>32</xdr:row>
      <xdr:rowOff>0</xdr:rowOff>
    </xdr:to>
    <xdr:sp macro="[1]!selectNode7" textlink="">
      <xdr:nvSpPr>
        <xdr:cNvPr id="276" name="Rectangle 275"/>
        <xdr:cNvSpPr/>
      </xdr:nvSpPr>
      <xdr:spPr>
        <a:xfrm>
          <a:off x="4110038" y="5905500"/>
          <a:ext cx="233362" cy="190500"/>
        </a:xfrm>
        <a:prstGeom prst="rect">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27</xdr:row>
      <xdr:rowOff>95250</xdr:rowOff>
    </xdr:from>
    <xdr:to>
      <xdr:col>4</xdr:col>
      <xdr:colOff>304800</xdr:colOff>
      <xdr:row>31</xdr:row>
      <xdr:rowOff>95250</xdr:rowOff>
    </xdr:to>
    <xdr:cxnSp macro="">
      <xdr:nvCxnSpPr>
        <xdr:cNvPr id="277" name="Straight Connector 276"/>
        <xdr:cNvCxnSpPr/>
      </xdr:nvCxnSpPr>
      <xdr:spPr>
        <a:xfrm>
          <a:off x="2933700" y="5238750"/>
          <a:ext cx="304800" cy="76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31</xdr:row>
      <xdr:rowOff>95250</xdr:rowOff>
    </xdr:from>
    <xdr:to>
      <xdr:col>5</xdr:col>
      <xdr:colOff>0</xdr:colOff>
      <xdr:row>31</xdr:row>
      <xdr:rowOff>95250</xdr:rowOff>
    </xdr:to>
    <xdr:cxnSp macro="">
      <xdr:nvCxnSpPr>
        <xdr:cNvPr id="278" name="Straight Connector 277"/>
        <xdr:cNvCxnSpPr/>
      </xdr:nvCxnSpPr>
      <xdr:spPr>
        <a:xfrm>
          <a:off x="3238500" y="6000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xdr:row>
      <xdr:rowOff>95250</xdr:rowOff>
    </xdr:from>
    <xdr:to>
      <xdr:col>9</xdr:col>
      <xdr:colOff>140017</xdr:colOff>
      <xdr:row>5</xdr:row>
      <xdr:rowOff>95250</xdr:rowOff>
    </xdr:to>
    <xdr:cxnSp macro="">
      <xdr:nvCxnSpPr>
        <xdr:cNvPr id="279" name="Straight Connector 278"/>
        <xdr:cNvCxnSpPr/>
      </xdr:nvCxnSpPr>
      <xdr:spPr>
        <a:xfrm>
          <a:off x="6343650" y="10477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184375</xdr:colOff>
      <xdr:row>4</xdr:row>
      <xdr:rowOff>115729</xdr:rowOff>
    </xdr:from>
    <xdr:to>
      <xdr:col>10</xdr:col>
      <xdr:colOff>44357</xdr:colOff>
      <xdr:row>6</xdr:row>
      <xdr:rowOff>20479</xdr:rowOff>
    </xdr:to>
    <xdr:sp macro="[1]!selectNode8" textlink="">
      <xdr:nvSpPr>
        <xdr:cNvPr id="280" name="Isosceles Triangle 279"/>
        <xdr:cNvSpPr/>
      </xdr:nvSpPr>
      <xdr:spPr>
        <a:xfrm rot="16200000">
          <a:off x="6548504" y="857250"/>
          <a:ext cx="285750" cy="326707"/>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5</xdr:row>
      <xdr:rowOff>95250</xdr:rowOff>
    </xdr:from>
    <xdr:to>
      <xdr:col>7</xdr:col>
      <xdr:colOff>304800</xdr:colOff>
      <xdr:row>7</xdr:row>
      <xdr:rowOff>95250</xdr:rowOff>
    </xdr:to>
    <xdr:cxnSp macro="">
      <xdr:nvCxnSpPr>
        <xdr:cNvPr id="281" name="Straight Connector 280"/>
        <xdr:cNvCxnSpPr/>
      </xdr:nvCxnSpPr>
      <xdr:spPr>
        <a:xfrm flipV="1">
          <a:off x="4343400" y="10477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5</xdr:row>
      <xdr:rowOff>95250</xdr:rowOff>
    </xdr:from>
    <xdr:to>
      <xdr:col>8</xdr:col>
      <xdr:colOff>0</xdr:colOff>
      <xdr:row>5</xdr:row>
      <xdr:rowOff>95250</xdr:rowOff>
    </xdr:to>
    <xdr:cxnSp macro="">
      <xdr:nvCxnSpPr>
        <xdr:cNvPr id="282" name="Straight Connector 281"/>
        <xdr:cNvCxnSpPr/>
      </xdr:nvCxnSpPr>
      <xdr:spPr>
        <a:xfrm>
          <a:off x="4648200" y="1047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95250</xdr:rowOff>
    </xdr:from>
    <xdr:to>
      <xdr:col>9</xdr:col>
      <xdr:colOff>140017</xdr:colOff>
      <xdr:row>9</xdr:row>
      <xdr:rowOff>95250</xdr:rowOff>
    </xdr:to>
    <xdr:cxnSp macro="">
      <xdr:nvCxnSpPr>
        <xdr:cNvPr id="283" name="Straight Connector 282"/>
        <xdr:cNvCxnSpPr/>
      </xdr:nvCxnSpPr>
      <xdr:spPr>
        <a:xfrm>
          <a:off x="5915025" y="18097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180089</xdr:colOff>
      <xdr:row>8</xdr:row>
      <xdr:rowOff>115729</xdr:rowOff>
    </xdr:from>
    <xdr:to>
      <xdr:col>10</xdr:col>
      <xdr:colOff>40072</xdr:colOff>
      <xdr:row>10</xdr:row>
      <xdr:rowOff>20479</xdr:rowOff>
    </xdr:to>
    <xdr:sp macro="[1]!selectNode9" textlink="">
      <xdr:nvSpPr>
        <xdr:cNvPr id="284" name="Isosceles Triangle 283"/>
        <xdr:cNvSpPr/>
      </xdr:nvSpPr>
      <xdr:spPr>
        <a:xfrm rot="16200000">
          <a:off x="6115593" y="1619250"/>
          <a:ext cx="285750" cy="326708"/>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7</xdr:row>
      <xdr:rowOff>95250</xdr:rowOff>
    </xdr:from>
    <xdr:to>
      <xdr:col>7</xdr:col>
      <xdr:colOff>304800</xdr:colOff>
      <xdr:row>9</xdr:row>
      <xdr:rowOff>95250</xdr:rowOff>
    </xdr:to>
    <xdr:cxnSp macro="">
      <xdr:nvCxnSpPr>
        <xdr:cNvPr id="285" name="Straight Connector 284"/>
        <xdr:cNvCxnSpPr/>
      </xdr:nvCxnSpPr>
      <xdr:spPr>
        <a:xfrm>
          <a:off x="4343400" y="14287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9</xdr:row>
      <xdr:rowOff>95250</xdr:rowOff>
    </xdr:from>
    <xdr:to>
      <xdr:col>8</xdr:col>
      <xdr:colOff>0</xdr:colOff>
      <xdr:row>9</xdr:row>
      <xdr:rowOff>95250</xdr:rowOff>
    </xdr:to>
    <xdr:cxnSp macro="">
      <xdr:nvCxnSpPr>
        <xdr:cNvPr id="286" name="Straight Connector 285"/>
        <xdr:cNvCxnSpPr/>
      </xdr:nvCxnSpPr>
      <xdr:spPr>
        <a:xfrm>
          <a:off x="4648200" y="1809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13</xdr:row>
      <xdr:rowOff>95250</xdr:rowOff>
    </xdr:from>
    <xdr:to>
      <xdr:col>9</xdr:col>
      <xdr:colOff>140017</xdr:colOff>
      <xdr:row>13</xdr:row>
      <xdr:rowOff>95250</xdr:rowOff>
    </xdr:to>
    <xdr:cxnSp macro="">
      <xdr:nvCxnSpPr>
        <xdr:cNvPr id="287" name="Straight Connector 286"/>
        <xdr:cNvCxnSpPr/>
      </xdr:nvCxnSpPr>
      <xdr:spPr>
        <a:xfrm>
          <a:off x="6343650" y="25717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184375</xdr:colOff>
      <xdr:row>12</xdr:row>
      <xdr:rowOff>115729</xdr:rowOff>
    </xdr:from>
    <xdr:to>
      <xdr:col>10</xdr:col>
      <xdr:colOff>44358</xdr:colOff>
      <xdr:row>14</xdr:row>
      <xdr:rowOff>20479</xdr:rowOff>
    </xdr:to>
    <xdr:sp macro="[1]!selectNode10" textlink="">
      <xdr:nvSpPr>
        <xdr:cNvPr id="288" name="Isosceles Triangle 287"/>
        <xdr:cNvSpPr/>
      </xdr:nvSpPr>
      <xdr:spPr>
        <a:xfrm rot="16200000">
          <a:off x="6548504" y="2381250"/>
          <a:ext cx="285750" cy="326708"/>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13</xdr:row>
      <xdr:rowOff>95250</xdr:rowOff>
    </xdr:from>
    <xdr:to>
      <xdr:col>7</xdr:col>
      <xdr:colOff>304800</xdr:colOff>
      <xdr:row>15</xdr:row>
      <xdr:rowOff>95250</xdr:rowOff>
    </xdr:to>
    <xdr:cxnSp macro="">
      <xdr:nvCxnSpPr>
        <xdr:cNvPr id="289" name="Straight Connector 288"/>
        <xdr:cNvCxnSpPr/>
      </xdr:nvCxnSpPr>
      <xdr:spPr>
        <a:xfrm flipV="1">
          <a:off x="4343400" y="25717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13</xdr:row>
      <xdr:rowOff>95250</xdr:rowOff>
    </xdr:from>
    <xdr:to>
      <xdr:col>8</xdr:col>
      <xdr:colOff>0</xdr:colOff>
      <xdr:row>13</xdr:row>
      <xdr:rowOff>95250</xdr:rowOff>
    </xdr:to>
    <xdr:cxnSp macro="">
      <xdr:nvCxnSpPr>
        <xdr:cNvPr id="290" name="Straight Connector 289"/>
        <xdr:cNvCxnSpPr/>
      </xdr:nvCxnSpPr>
      <xdr:spPr>
        <a:xfrm>
          <a:off x="4648200" y="2571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17</xdr:row>
      <xdr:rowOff>95250</xdr:rowOff>
    </xdr:from>
    <xdr:to>
      <xdr:col>9</xdr:col>
      <xdr:colOff>140017</xdr:colOff>
      <xdr:row>17</xdr:row>
      <xdr:rowOff>95250</xdr:rowOff>
    </xdr:to>
    <xdr:cxnSp macro="">
      <xdr:nvCxnSpPr>
        <xdr:cNvPr id="291" name="Straight Connector 290"/>
        <xdr:cNvCxnSpPr/>
      </xdr:nvCxnSpPr>
      <xdr:spPr>
        <a:xfrm>
          <a:off x="6343650" y="33337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184375</xdr:colOff>
      <xdr:row>16</xdr:row>
      <xdr:rowOff>115729</xdr:rowOff>
    </xdr:from>
    <xdr:to>
      <xdr:col>10</xdr:col>
      <xdr:colOff>44358</xdr:colOff>
      <xdr:row>18</xdr:row>
      <xdr:rowOff>20479</xdr:rowOff>
    </xdr:to>
    <xdr:sp macro="[1]!selectNode11" textlink="">
      <xdr:nvSpPr>
        <xdr:cNvPr id="292" name="Isosceles Triangle 291"/>
        <xdr:cNvSpPr/>
      </xdr:nvSpPr>
      <xdr:spPr>
        <a:xfrm rot="16200000">
          <a:off x="6548504" y="3143250"/>
          <a:ext cx="285750" cy="326708"/>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15</xdr:row>
      <xdr:rowOff>95250</xdr:rowOff>
    </xdr:from>
    <xdr:to>
      <xdr:col>7</xdr:col>
      <xdr:colOff>304800</xdr:colOff>
      <xdr:row>17</xdr:row>
      <xdr:rowOff>95250</xdr:rowOff>
    </xdr:to>
    <xdr:cxnSp macro="">
      <xdr:nvCxnSpPr>
        <xdr:cNvPr id="293" name="Straight Connector 292"/>
        <xdr:cNvCxnSpPr/>
      </xdr:nvCxnSpPr>
      <xdr:spPr>
        <a:xfrm>
          <a:off x="4343400" y="29527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17</xdr:row>
      <xdr:rowOff>95250</xdr:rowOff>
    </xdr:from>
    <xdr:to>
      <xdr:col>8</xdr:col>
      <xdr:colOff>0</xdr:colOff>
      <xdr:row>17</xdr:row>
      <xdr:rowOff>95250</xdr:rowOff>
    </xdr:to>
    <xdr:cxnSp macro="">
      <xdr:nvCxnSpPr>
        <xdr:cNvPr id="294" name="Straight Connector 293"/>
        <xdr:cNvCxnSpPr/>
      </xdr:nvCxnSpPr>
      <xdr:spPr>
        <a:xfrm>
          <a:off x="4648200" y="3333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21</xdr:row>
      <xdr:rowOff>95250</xdr:rowOff>
    </xdr:from>
    <xdr:to>
      <xdr:col>9</xdr:col>
      <xdr:colOff>140017</xdr:colOff>
      <xdr:row>21</xdr:row>
      <xdr:rowOff>95250</xdr:rowOff>
    </xdr:to>
    <xdr:cxnSp macro="">
      <xdr:nvCxnSpPr>
        <xdr:cNvPr id="295" name="Straight Connector 294"/>
        <xdr:cNvCxnSpPr/>
      </xdr:nvCxnSpPr>
      <xdr:spPr>
        <a:xfrm>
          <a:off x="6343650" y="40957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184375</xdr:colOff>
      <xdr:row>20</xdr:row>
      <xdr:rowOff>115729</xdr:rowOff>
    </xdr:from>
    <xdr:to>
      <xdr:col>10</xdr:col>
      <xdr:colOff>44358</xdr:colOff>
      <xdr:row>22</xdr:row>
      <xdr:rowOff>20479</xdr:rowOff>
    </xdr:to>
    <xdr:sp macro="[1]!selectNode12" textlink="">
      <xdr:nvSpPr>
        <xdr:cNvPr id="296" name="Isosceles Triangle 295"/>
        <xdr:cNvSpPr/>
      </xdr:nvSpPr>
      <xdr:spPr>
        <a:xfrm rot="16200000">
          <a:off x="6548504" y="3905250"/>
          <a:ext cx="285750" cy="326708"/>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21</xdr:row>
      <xdr:rowOff>95250</xdr:rowOff>
    </xdr:from>
    <xdr:to>
      <xdr:col>7</xdr:col>
      <xdr:colOff>304800</xdr:colOff>
      <xdr:row>23</xdr:row>
      <xdr:rowOff>95250</xdr:rowOff>
    </xdr:to>
    <xdr:cxnSp macro="">
      <xdr:nvCxnSpPr>
        <xdr:cNvPr id="297" name="Straight Connector 296"/>
        <xdr:cNvCxnSpPr/>
      </xdr:nvCxnSpPr>
      <xdr:spPr>
        <a:xfrm flipV="1">
          <a:off x="4343400" y="40957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21</xdr:row>
      <xdr:rowOff>95250</xdr:rowOff>
    </xdr:from>
    <xdr:to>
      <xdr:col>8</xdr:col>
      <xdr:colOff>0</xdr:colOff>
      <xdr:row>21</xdr:row>
      <xdr:rowOff>95250</xdr:rowOff>
    </xdr:to>
    <xdr:cxnSp macro="">
      <xdr:nvCxnSpPr>
        <xdr:cNvPr id="298" name="Straight Connector 297"/>
        <xdr:cNvCxnSpPr/>
      </xdr:nvCxnSpPr>
      <xdr:spPr>
        <a:xfrm>
          <a:off x="4648200" y="4095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95250</xdr:rowOff>
    </xdr:from>
    <xdr:to>
      <xdr:col>9</xdr:col>
      <xdr:colOff>140017</xdr:colOff>
      <xdr:row>25</xdr:row>
      <xdr:rowOff>95250</xdr:rowOff>
    </xdr:to>
    <xdr:cxnSp macro="">
      <xdr:nvCxnSpPr>
        <xdr:cNvPr id="299" name="Straight Connector 298"/>
        <xdr:cNvCxnSpPr/>
      </xdr:nvCxnSpPr>
      <xdr:spPr>
        <a:xfrm>
          <a:off x="6343650" y="48577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184375</xdr:colOff>
      <xdr:row>24</xdr:row>
      <xdr:rowOff>115729</xdr:rowOff>
    </xdr:from>
    <xdr:to>
      <xdr:col>10</xdr:col>
      <xdr:colOff>44358</xdr:colOff>
      <xdr:row>26</xdr:row>
      <xdr:rowOff>20479</xdr:rowOff>
    </xdr:to>
    <xdr:sp macro="[1]!selectNode13" textlink="">
      <xdr:nvSpPr>
        <xdr:cNvPr id="300" name="Isosceles Triangle 299"/>
        <xdr:cNvSpPr/>
      </xdr:nvSpPr>
      <xdr:spPr>
        <a:xfrm rot="16200000">
          <a:off x="6548504" y="4667250"/>
          <a:ext cx="285750" cy="326708"/>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23</xdr:row>
      <xdr:rowOff>95250</xdr:rowOff>
    </xdr:from>
    <xdr:to>
      <xdr:col>7</xdr:col>
      <xdr:colOff>304800</xdr:colOff>
      <xdr:row>25</xdr:row>
      <xdr:rowOff>95250</xdr:rowOff>
    </xdr:to>
    <xdr:cxnSp macro="">
      <xdr:nvCxnSpPr>
        <xdr:cNvPr id="301" name="Straight Connector 300"/>
        <xdr:cNvCxnSpPr/>
      </xdr:nvCxnSpPr>
      <xdr:spPr>
        <a:xfrm>
          <a:off x="4343400" y="44767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25</xdr:row>
      <xdr:rowOff>95250</xdr:rowOff>
    </xdr:from>
    <xdr:to>
      <xdr:col>8</xdr:col>
      <xdr:colOff>0</xdr:colOff>
      <xdr:row>25</xdr:row>
      <xdr:rowOff>95250</xdr:rowOff>
    </xdr:to>
    <xdr:cxnSp macro="">
      <xdr:nvCxnSpPr>
        <xdr:cNvPr id="302" name="Straight Connector 301"/>
        <xdr:cNvCxnSpPr/>
      </xdr:nvCxnSpPr>
      <xdr:spPr>
        <a:xfrm>
          <a:off x="4648200" y="4857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29</xdr:row>
      <xdr:rowOff>95250</xdr:rowOff>
    </xdr:from>
    <xdr:to>
      <xdr:col>9</xdr:col>
      <xdr:colOff>140017</xdr:colOff>
      <xdr:row>29</xdr:row>
      <xdr:rowOff>95250</xdr:rowOff>
    </xdr:to>
    <xdr:cxnSp macro="">
      <xdr:nvCxnSpPr>
        <xdr:cNvPr id="303" name="Straight Connector 302"/>
        <xdr:cNvCxnSpPr/>
      </xdr:nvCxnSpPr>
      <xdr:spPr>
        <a:xfrm>
          <a:off x="6343650" y="56197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184375</xdr:colOff>
      <xdr:row>28</xdr:row>
      <xdr:rowOff>115729</xdr:rowOff>
    </xdr:from>
    <xdr:to>
      <xdr:col>10</xdr:col>
      <xdr:colOff>44358</xdr:colOff>
      <xdr:row>30</xdr:row>
      <xdr:rowOff>20479</xdr:rowOff>
    </xdr:to>
    <xdr:sp macro="[1]!selectNode14" textlink="">
      <xdr:nvSpPr>
        <xdr:cNvPr id="304" name="Isosceles Triangle 303"/>
        <xdr:cNvSpPr/>
      </xdr:nvSpPr>
      <xdr:spPr>
        <a:xfrm rot="16200000">
          <a:off x="6548504" y="5429250"/>
          <a:ext cx="285750" cy="326708"/>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29</xdr:row>
      <xdr:rowOff>95250</xdr:rowOff>
    </xdr:from>
    <xdr:to>
      <xdr:col>7</xdr:col>
      <xdr:colOff>304800</xdr:colOff>
      <xdr:row>31</xdr:row>
      <xdr:rowOff>95250</xdr:rowOff>
    </xdr:to>
    <xdr:cxnSp macro="">
      <xdr:nvCxnSpPr>
        <xdr:cNvPr id="305" name="Straight Connector 304"/>
        <xdr:cNvCxnSpPr/>
      </xdr:nvCxnSpPr>
      <xdr:spPr>
        <a:xfrm flipV="1">
          <a:off x="4343400" y="56197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29</xdr:row>
      <xdr:rowOff>95250</xdr:rowOff>
    </xdr:from>
    <xdr:to>
      <xdr:col>8</xdr:col>
      <xdr:colOff>0</xdr:colOff>
      <xdr:row>29</xdr:row>
      <xdr:rowOff>95250</xdr:rowOff>
    </xdr:to>
    <xdr:cxnSp macro="">
      <xdr:nvCxnSpPr>
        <xdr:cNvPr id="306" name="Straight Connector 305"/>
        <xdr:cNvCxnSpPr/>
      </xdr:nvCxnSpPr>
      <xdr:spPr>
        <a:xfrm>
          <a:off x="4648200" y="5619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33</xdr:row>
      <xdr:rowOff>95250</xdr:rowOff>
    </xdr:from>
    <xdr:to>
      <xdr:col>9</xdr:col>
      <xdr:colOff>140017</xdr:colOff>
      <xdr:row>33</xdr:row>
      <xdr:rowOff>95250</xdr:rowOff>
    </xdr:to>
    <xdr:cxnSp macro="">
      <xdr:nvCxnSpPr>
        <xdr:cNvPr id="307" name="Straight Connector 306"/>
        <xdr:cNvCxnSpPr/>
      </xdr:nvCxnSpPr>
      <xdr:spPr>
        <a:xfrm>
          <a:off x="6343650" y="63817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184375</xdr:colOff>
      <xdr:row>32</xdr:row>
      <xdr:rowOff>115729</xdr:rowOff>
    </xdr:from>
    <xdr:to>
      <xdr:col>10</xdr:col>
      <xdr:colOff>44357</xdr:colOff>
      <xdr:row>34</xdr:row>
      <xdr:rowOff>20479</xdr:rowOff>
    </xdr:to>
    <xdr:sp macro="[1]!selectNode15" textlink="">
      <xdr:nvSpPr>
        <xdr:cNvPr id="308" name="Isosceles Triangle 307"/>
        <xdr:cNvSpPr/>
      </xdr:nvSpPr>
      <xdr:spPr>
        <a:xfrm rot="16200000">
          <a:off x="6548504" y="6191250"/>
          <a:ext cx="285750" cy="326707"/>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31</xdr:row>
      <xdr:rowOff>95250</xdr:rowOff>
    </xdr:from>
    <xdr:to>
      <xdr:col>7</xdr:col>
      <xdr:colOff>304800</xdr:colOff>
      <xdr:row>33</xdr:row>
      <xdr:rowOff>95250</xdr:rowOff>
    </xdr:to>
    <xdr:cxnSp macro="">
      <xdr:nvCxnSpPr>
        <xdr:cNvPr id="309" name="Straight Connector 308"/>
        <xdr:cNvCxnSpPr/>
      </xdr:nvCxnSpPr>
      <xdr:spPr>
        <a:xfrm>
          <a:off x="4343400" y="60007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33</xdr:row>
      <xdr:rowOff>95250</xdr:rowOff>
    </xdr:from>
    <xdr:to>
      <xdr:col>8</xdr:col>
      <xdr:colOff>0</xdr:colOff>
      <xdr:row>33</xdr:row>
      <xdr:rowOff>95250</xdr:rowOff>
    </xdr:to>
    <xdr:cxnSp macro="">
      <xdr:nvCxnSpPr>
        <xdr:cNvPr id="310" name="Straight Connector 309"/>
        <xdr:cNvCxnSpPr/>
      </xdr:nvCxnSpPr>
      <xdr:spPr>
        <a:xfrm>
          <a:off x="4648200" y="6381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xcel%20QM%20v5.3\excelOMQMv5.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WShortPath"/>
      <sheetName val="HWMaxFlow"/>
      <sheetName val="V3-V4-V5 History"/>
      <sheetName val="ProjCrash"/>
      <sheetName val="Kanban"/>
      <sheetName val="Installation-wise, MSI,zip"/>
      <sheetName val="v5.2"/>
      <sheetName val="Mac"/>
      <sheetName val="Paste"/>
      <sheetName val="OnLive"/>
      <sheetName val="MenuSheetv5"/>
      <sheetName val="MenuHR9"/>
      <sheetName val="MenuListBox"/>
      <sheetName val="MenuFoster5"/>
      <sheetName val="MenuRSH10"/>
      <sheetName val="MenuRSH11"/>
      <sheetName val="MenuRSH12"/>
      <sheetName val="MenuTaylor10"/>
      <sheetName val="EOQ"/>
      <sheetName val="POQ"/>
      <sheetName val="multiBE"/>
      <sheetName val="ProbDist"/>
      <sheetName val="InvSSNorm"/>
      <sheetName val="WorkMeas"/>
      <sheetName val="Simulation"/>
      <sheetName val="Raw data"/>
      <sheetName val="Frequencies"/>
      <sheetName val="Prob dist"/>
      <sheetName val="Normal"/>
      <sheetName val="Reliability"/>
      <sheetName val="MRPData"/>
      <sheetName val="HJW"/>
      <sheetName val="sqc-1"/>
      <sheetName val="SQC"/>
      <sheetName val="LimitedPop"/>
      <sheetName val="Markov"/>
      <sheetName val="Trans_agg"/>
      <sheetName val="LP_max"/>
      <sheetName val="LP_min"/>
      <sheetName val="IP_max"/>
      <sheetName val="IP_min"/>
      <sheetName val="HWPert"/>
      <sheetName val="Trans_max"/>
      <sheetName val="Trans_min"/>
      <sheetName val="Assign_min"/>
      <sheetName val="Assign_max"/>
      <sheetName val="Game Theory"/>
    </sheetNames>
    <definedNames>
      <definedName name="dtformula"/>
      <definedName name="selectNode1"/>
      <definedName name="selectNode10"/>
      <definedName name="selectNode11"/>
      <definedName name="selectNode12"/>
      <definedName name="selectNode13"/>
      <definedName name="selectNode14"/>
      <definedName name="selectNode15"/>
      <definedName name="selectNode2"/>
      <definedName name="selectNode3"/>
      <definedName name="selectNode4"/>
      <definedName name="selectNode5"/>
      <definedName name="selectNode6"/>
      <definedName name="selectNode7"/>
      <definedName name="selectNode8"/>
      <definedName name="selectNode9"/>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7"/>
  <sheetViews>
    <sheetView showGridLines="0" tabSelected="1" zoomScale="72" zoomScaleNormal="72" workbookViewId="0">
      <selection activeCell="I31" sqref="I31"/>
    </sheetView>
  </sheetViews>
  <sheetFormatPr defaultRowHeight="15" x14ac:dyDescent="0.25"/>
  <cols>
    <col min="1" max="1" width="7" style="3" customWidth="1"/>
    <col min="2" max="2" width="9.140625" style="3"/>
    <col min="3" max="3" width="20.85546875" style="3" bestFit="1" customWidth="1"/>
    <col min="4" max="4" width="7" style="3" customWidth="1"/>
    <col min="5" max="5" width="9.140625" style="3"/>
    <col min="6" max="6" width="5" style="3" bestFit="1" customWidth="1"/>
    <col min="7" max="7" width="7" style="3" customWidth="1"/>
    <col min="8" max="8" width="9.140625" style="3"/>
    <col min="9" max="9" width="20.85546875" style="3" bestFit="1" customWidth="1"/>
    <col min="10" max="10" width="7" style="3" customWidth="1"/>
    <col min="11" max="16384" width="9.140625" style="3"/>
  </cols>
  <sheetData>
    <row r="1" spans="1:11" x14ac:dyDescent="0.25">
      <c r="A1" s="1" t="s">
        <v>11</v>
      </c>
      <c r="B1" s="1"/>
      <c r="C1" s="1"/>
      <c r="D1" s="2"/>
      <c r="E1" s="2"/>
    </row>
    <row r="2" spans="1:11" x14ac:dyDescent="0.25">
      <c r="A2" s="4">
        <f>ROW(A42)</f>
        <v>42</v>
      </c>
      <c r="B2" s="4" t="s">
        <v>12</v>
      </c>
      <c r="C2" s="4"/>
      <c r="E2" s="2"/>
    </row>
    <row r="3" spans="1:11" x14ac:dyDescent="0.25">
      <c r="A3" s="5" t="s">
        <v>13</v>
      </c>
      <c r="B3" s="5"/>
      <c r="C3" s="5"/>
      <c r="E3" s="2"/>
    </row>
    <row r="5" spans="1:11" x14ac:dyDescent="0.25">
      <c r="A5" s="6"/>
    </row>
    <row r="6" spans="1:11" x14ac:dyDescent="0.25">
      <c r="I6" s="9" t="s">
        <v>18</v>
      </c>
      <c r="J6" s="3">
        <v>8</v>
      </c>
      <c r="K6" s="3">
        <f>I7+F9+C13</f>
        <v>545</v>
      </c>
    </row>
    <row r="7" spans="1:11" x14ac:dyDescent="0.25">
      <c r="A7" s="6"/>
      <c r="F7" s="8">
        <v>0.4</v>
      </c>
      <c r="G7" s="6">
        <f>MAX(I7,I11)</f>
        <v>285</v>
      </c>
      <c r="I7" s="8">
        <f>-15+(5*60)</f>
        <v>285</v>
      </c>
    </row>
    <row r="8" spans="1:11" x14ac:dyDescent="0.25">
      <c r="F8" s="9" t="s">
        <v>16</v>
      </c>
      <c r="G8" s="3">
        <v>4</v>
      </c>
    </row>
    <row r="9" spans="1:11" x14ac:dyDescent="0.25">
      <c r="F9" s="8">
        <f>5*55</f>
        <v>275</v>
      </c>
      <c r="G9" s="6">
        <f>IF(G7=I7,J6,IF(G7=I11,J10))</f>
        <v>8</v>
      </c>
    </row>
    <row r="10" spans="1:11" x14ac:dyDescent="0.25">
      <c r="I10" s="9" t="s">
        <v>19</v>
      </c>
      <c r="J10" s="3">
        <v>9</v>
      </c>
      <c r="K10" s="3">
        <f>I11+F9+C13</f>
        <v>535</v>
      </c>
    </row>
    <row r="11" spans="1:11" x14ac:dyDescent="0.25">
      <c r="D11" s="10">
        <f>F7*(G7+F9)+F15*(G15+F17)</f>
        <v>515</v>
      </c>
      <c r="I11" s="8">
        <f>5*55</f>
        <v>275</v>
      </c>
    </row>
    <row r="12" spans="1:11" x14ac:dyDescent="0.25">
      <c r="C12" s="9" t="s">
        <v>14</v>
      </c>
      <c r="D12" s="3">
        <v>2</v>
      </c>
    </row>
    <row r="13" spans="1:11" x14ac:dyDescent="0.25">
      <c r="C13" s="8">
        <v>-15</v>
      </c>
    </row>
    <row r="14" spans="1:11" x14ac:dyDescent="0.25">
      <c r="I14" s="9" t="s">
        <v>18</v>
      </c>
      <c r="J14" s="3">
        <v>10</v>
      </c>
      <c r="K14" s="3">
        <f>I15+F17+C13</f>
        <v>470</v>
      </c>
    </row>
    <row r="15" spans="1:11" x14ac:dyDescent="0.25">
      <c r="F15" s="8">
        <f>1-F7</f>
        <v>0.6</v>
      </c>
      <c r="G15" s="6">
        <f>MAX(I15,I19)</f>
        <v>285</v>
      </c>
      <c r="I15" s="8">
        <f>-15+(5*60)</f>
        <v>285</v>
      </c>
    </row>
    <row r="16" spans="1:11" x14ac:dyDescent="0.25">
      <c r="F16" s="9" t="s">
        <v>17</v>
      </c>
      <c r="G16" s="3">
        <v>5</v>
      </c>
    </row>
    <row r="17" spans="1:11" x14ac:dyDescent="0.25">
      <c r="F17" s="8">
        <f>5*40</f>
        <v>200</v>
      </c>
      <c r="G17" s="6">
        <f>IF(G15=I15,J14,IF(G15=I19,J18))</f>
        <v>10</v>
      </c>
    </row>
    <row r="18" spans="1:11" x14ac:dyDescent="0.25">
      <c r="I18" s="9" t="s">
        <v>19</v>
      </c>
      <c r="J18" s="3">
        <v>11</v>
      </c>
      <c r="K18" s="3">
        <f>I19+F17+C13</f>
        <v>460</v>
      </c>
    </row>
    <row r="19" spans="1:11" x14ac:dyDescent="0.25">
      <c r="A19" s="6">
        <f>MAX(D11+C13,D27+C29)</f>
        <v>500</v>
      </c>
      <c r="I19" s="8">
        <f>5*55</f>
        <v>275</v>
      </c>
    </row>
    <row r="20" spans="1:11" x14ac:dyDescent="0.25">
      <c r="A20" s="3">
        <v>1</v>
      </c>
    </row>
    <row r="21" spans="1:11" x14ac:dyDescent="0.25">
      <c r="A21" s="6">
        <f>IF(A19=D11+C13,D12,IF(A19=D27+C29,D28))</f>
        <v>2</v>
      </c>
    </row>
    <row r="22" spans="1:11" x14ac:dyDescent="0.25">
      <c r="I22" s="9" t="s">
        <v>18</v>
      </c>
      <c r="J22" s="3">
        <v>12</v>
      </c>
      <c r="K22" s="3">
        <f>I23+F25+C29</f>
        <v>510</v>
      </c>
    </row>
    <row r="23" spans="1:11" x14ac:dyDescent="0.25">
      <c r="F23" s="8">
        <v>0.4</v>
      </c>
      <c r="G23" s="6">
        <f>MAX(I23,I27)</f>
        <v>260</v>
      </c>
      <c r="I23" s="8">
        <f>-15+(5*55)</f>
        <v>260</v>
      </c>
    </row>
    <row r="24" spans="1:11" x14ac:dyDescent="0.25">
      <c r="F24" s="9" t="s">
        <v>16</v>
      </c>
      <c r="G24" s="3">
        <v>6</v>
      </c>
    </row>
    <row r="25" spans="1:11" x14ac:dyDescent="0.25">
      <c r="F25" s="8">
        <f>5*50</f>
        <v>250</v>
      </c>
      <c r="G25" s="6">
        <f>IF(G23=I23,J22,IF(G23=I27,J26))</f>
        <v>12</v>
      </c>
    </row>
    <row r="26" spans="1:11" x14ac:dyDescent="0.25">
      <c r="I26" s="9" t="s">
        <v>20</v>
      </c>
      <c r="J26" s="3">
        <v>13</v>
      </c>
      <c r="K26" s="3">
        <f>I27+F25+C29</f>
        <v>500</v>
      </c>
    </row>
    <row r="27" spans="1:11" x14ac:dyDescent="0.25">
      <c r="D27" s="10">
        <f>F23*(G23+F25)+F31*(G31+F33)</f>
        <v>480</v>
      </c>
      <c r="I27" s="8">
        <f>5*50</f>
        <v>250</v>
      </c>
    </row>
    <row r="28" spans="1:11" x14ac:dyDescent="0.25">
      <c r="C28" s="9" t="s">
        <v>15</v>
      </c>
      <c r="D28" s="3">
        <v>3</v>
      </c>
    </row>
    <row r="29" spans="1:11" x14ac:dyDescent="0.25">
      <c r="C29" s="8">
        <v>0</v>
      </c>
    </row>
    <row r="30" spans="1:11" x14ac:dyDescent="0.25">
      <c r="I30" s="9" t="s">
        <v>18</v>
      </c>
      <c r="J30" s="3">
        <v>14</v>
      </c>
      <c r="K30" s="3">
        <f>I31+F33+C29</f>
        <v>460</v>
      </c>
    </row>
    <row r="31" spans="1:11" x14ac:dyDescent="0.25">
      <c r="F31" s="8">
        <f>1-F23</f>
        <v>0.6</v>
      </c>
      <c r="G31" s="6">
        <f>MAX(I31,I35)</f>
        <v>260</v>
      </c>
      <c r="I31" s="8">
        <f>-15+(5*55)</f>
        <v>260</v>
      </c>
    </row>
    <row r="32" spans="1:11" x14ac:dyDescent="0.25">
      <c r="F32" s="9" t="s">
        <v>17</v>
      </c>
      <c r="G32" s="3">
        <v>7</v>
      </c>
    </row>
    <row r="33" spans="1:11" x14ac:dyDescent="0.25">
      <c r="F33" s="8">
        <f>5*40</f>
        <v>200</v>
      </c>
      <c r="G33" s="6">
        <f>IF(G31=I31,J30,IF(G31=I35,J34))</f>
        <v>14</v>
      </c>
    </row>
    <row r="34" spans="1:11" x14ac:dyDescent="0.25">
      <c r="I34" s="9" t="s">
        <v>19</v>
      </c>
      <c r="J34" s="3">
        <v>15</v>
      </c>
      <c r="K34" s="3">
        <f>I35+F33+C29</f>
        <v>450</v>
      </c>
    </row>
    <row r="35" spans="1:11" x14ac:dyDescent="0.25">
      <c r="I35" s="8">
        <f>5*50</f>
        <v>250</v>
      </c>
    </row>
    <row r="40" spans="1:11" x14ac:dyDescent="0.25">
      <c r="A40" s="2" t="s">
        <v>0</v>
      </c>
    </row>
    <row r="41" spans="1:11" x14ac:dyDescent="0.25">
      <c r="A41" s="7">
        <v>15</v>
      </c>
      <c r="B41" s="4" t="s">
        <v>2</v>
      </c>
      <c r="C41" s="4" t="s">
        <v>1</v>
      </c>
      <c r="D41" s="7"/>
      <c r="E41" s="7"/>
      <c r="F41" s="7"/>
      <c r="G41" s="7"/>
      <c r="H41" s="7"/>
    </row>
    <row r="42" spans="1:11" x14ac:dyDescent="0.25">
      <c r="A42" s="7" t="s">
        <v>3</v>
      </c>
      <c r="B42" s="7" t="s">
        <v>4</v>
      </c>
      <c r="C42" s="7" t="s">
        <v>5</v>
      </c>
      <c r="D42" s="7" t="s">
        <v>6</v>
      </c>
      <c r="E42" s="7" t="s">
        <v>7</v>
      </c>
      <c r="F42" s="7" t="s">
        <v>8</v>
      </c>
      <c r="G42" s="7" t="s">
        <v>9</v>
      </c>
      <c r="H42" s="7" t="s">
        <v>10</v>
      </c>
    </row>
    <row r="43" spans="1:11" x14ac:dyDescent="0.25">
      <c r="A43" s="7">
        <v>1</v>
      </c>
      <c r="B43" s="7">
        <v>0</v>
      </c>
      <c r="C43" s="7"/>
      <c r="D43" s="7">
        <v>2</v>
      </c>
      <c r="E43" s="7" t="b">
        <v>1</v>
      </c>
      <c r="F43" s="7">
        <v>0</v>
      </c>
      <c r="G43" s="7"/>
      <c r="H43" s="7"/>
    </row>
    <row r="44" spans="1:11" x14ac:dyDescent="0.25">
      <c r="A44" s="7">
        <v>2</v>
      </c>
      <c r="B44" s="7">
        <v>1</v>
      </c>
      <c r="C44" s="7" t="str">
        <f>C12</f>
        <v>Invest in year 1</v>
      </c>
      <c r="D44" s="7">
        <v>2</v>
      </c>
      <c r="E44" s="7" t="b">
        <v>0</v>
      </c>
      <c r="F44" s="7">
        <v>1</v>
      </c>
      <c r="G44" s="7" t="str">
        <f>[1]!dtformula(C11)</f>
        <v/>
      </c>
      <c r="H44" s="7" t="str">
        <f>[1]!dtformula(C13)</f>
        <v>-15</v>
      </c>
    </row>
    <row r="45" spans="1:11" x14ac:dyDescent="0.25">
      <c r="A45" s="7">
        <v>3</v>
      </c>
      <c r="B45" s="7">
        <v>1</v>
      </c>
      <c r="C45" s="7" t="str">
        <f>C28</f>
        <v>Do not invest in year 1</v>
      </c>
      <c r="D45" s="7">
        <v>2</v>
      </c>
      <c r="E45" s="7" t="b">
        <v>0</v>
      </c>
      <c r="F45" s="7">
        <v>2</v>
      </c>
      <c r="G45" s="7" t="str">
        <f>[1]!dtformula(C27)</f>
        <v/>
      </c>
      <c r="H45" s="7" t="str">
        <f>[1]!dtformula(C29)</f>
        <v>0</v>
      </c>
    </row>
    <row r="46" spans="1:11" x14ac:dyDescent="0.25">
      <c r="A46" s="7">
        <v>4</v>
      </c>
      <c r="B46" s="7">
        <v>2</v>
      </c>
      <c r="C46" s="7" t="str">
        <f>F8</f>
        <v>High</v>
      </c>
      <c r="D46" s="7">
        <v>2</v>
      </c>
      <c r="E46" s="7" t="b">
        <v>1</v>
      </c>
      <c r="F46" s="7">
        <v>1</v>
      </c>
      <c r="G46" s="7" t="str">
        <f>[1]!dtformula(F7)</f>
        <v>0.4</v>
      </c>
      <c r="H46" s="7" t="str">
        <f>[1]!dtformula(F9)</f>
        <v>=5*55</v>
      </c>
    </row>
    <row r="47" spans="1:11" x14ac:dyDescent="0.25">
      <c r="A47" s="7">
        <v>5</v>
      </c>
      <c r="B47" s="7">
        <v>2</v>
      </c>
      <c r="C47" s="7" t="str">
        <f>F16</f>
        <v>Low</v>
      </c>
      <c r="D47" s="7">
        <v>2</v>
      </c>
      <c r="E47" s="7" t="b">
        <v>1</v>
      </c>
      <c r="F47" s="7">
        <v>2</v>
      </c>
      <c r="G47" s="7" t="str">
        <f>[1]!dtformula(F15)</f>
        <v>=1-F7</v>
      </c>
      <c r="H47" s="7" t="str">
        <f>[1]!dtformula(F17)</f>
        <v>=5*40</v>
      </c>
    </row>
    <row r="48" spans="1:11" x14ac:dyDescent="0.25">
      <c r="A48" s="7">
        <v>6</v>
      </c>
      <c r="B48" s="7">
        <v>3</v>
      </c>
      <c r="C48" s="7" t="str">
        <f>F24</f>
        <v>High</v>
      </c>
      <c r="D48" s="7">
        <v>2</v>
      </c>
      <c r="E48" s="7" t="b">
        <v>1</v>
      </c>
      <c r="F48" s="7">
        <v>1</v>
      </c>
      <c r="G48" s="7" t="str">
        <f>[1]!dtformula(F23)</f>
        <v>0.4</v>
      </c>
      <c r="H48" s="7" t="str">
        <f>[1]!dtformula(F25)</f>
        <v>=5*50</v>
      </c>
    </row>
    <row r="49" spans="1:8" x14ac:dyDescent="0.25">
      <c r="A49" s="7">
        <v>7</v>
      </c>
      <c r="B49" s="7">
        <v>3</v>
      </c>
      <c r="C49" s="7" t="str">
        <f>F32</f>
        <v>Low</v>
      </c>
      <c r="D49" s="7">
        <v>2</v>
      </c>
      <c r="E49" s="7" t="b">
        <v>1</v>
      </c>
      <c r="F49" s="7">
        <v>2</v>
      </c>
      <c r="G49" s="7" t="str">
        <f>[1]!dtformula(F31)</f>
        <v>=1-F23</v>
      </c>
      <c r="H49" s="7" t="str">
        <f>[1]!dtformula(F33)</f>
        <v>=5*40</v>
      </c>
    </row>
    <row r="50" spans="1:8" x14ac:dyDescent="0.25">
      <c r="A50" s="7">
        <v>8</v>
      </c>
      <c r="B50" s="7">
        <v>4</v>
      </c>
      <c r="C50" s="7" t="str">
        <f>I6</f>
        <v>Invest in year 2</v>
      </c>
      <c r="D50" s="7">
        <v>0</v>
      </c>
      <c r="E50" s="7" t="b">
        <v>0</v>
      </c>
      <c r="F50" s="7">
        <v>1</v>
      </c>
      <c r="G50" s="7" t="str">
        <f>[1]!dtformula(I5)</f>
        <v/>
      </c>
      <c r="H50" s="7" t="str">
        <f>[1]!dtformula(I7)</f>
        <v>=-15+(5*60)</v>
      </c>
    </row>
    <row r="51" spans="1:8" x14ac:dyDescent="0.25">
      <c r="A51" s="7">
        <v>9</v>
      </c>
      <c r="B51" s="7">
        <v>4</v>
      </c>
      <c r="C51" s="7" t="str">
        <f>I10</f>
        <v>Do not invest in year 2</v>
      </c>
      <c r="D51" s="7">
        <v>0</v>
      </c>
      <c r="E51" s="7" t="b">
        <v>0</v>
      </c>
      <c r="F51" s="7">
        <v>2</v>
      </c>
      <c r="G51" s="7" t="str">
        <f>[1]!dtformula(I9)</f>
        <v/>
      </c>
      <c r="H51" s="7" t="str">
        <f>[1]!dtformula(I11)</f>
        <v>=5*55</v>
      </c>
    </row>
    <row r="52" spans="1:8" x14ac:dyDescent="0.25">
      <c r="A52" s="7">
        <v>10</v>
      </c>
      <c r="B52" s="7">
        <v>5</v>
      </c>
      <c r="C52" s="7" t="str">
        <f>I14</f>
        <v>Invest in year 2</v>
      </c>
      <c r="D52" s="7">
        <v>0</v>
      </c>
      <c r="E52" s="7" t="b">
        <v>0</v>
      </c>
      <c r="F52" s="7">
        <v>1</v>
      </c>
      <c r="G52" s="7" t="str">
        <f>[1]!dtformula(I13)</f>
        <v/>
      </c>
      <c r="H52" s="7" t="str">
        <f>[1]!dtformula(I15)</f>
        <v>=-15+(5*60)</v>
      </c>
    </row>
    <row r="53" spans="1:8" x14ac:dyDescent="0.25">
      <c r="A53" s="7">
        <v>11</v>
      </c>
      <c r="B53" s="7">
        <v>5</v>
      </c>
      <c r="C53" s="7" t="str">
        <f>I18</f>
        <v>Do not invest in year 2</v>
      </c>
      <c r="D53" s="7">
        <v>0</v>
      </c>
      <c r="E53" s="7" t="b">
        <v>0</v>
      </c>
      <c r="F53" s="7">
        <v>2</v>
      </c>
      <c r="G53" s="7" t="str">
        <f>[1]!dtformula(I17)</f>
        <v/>
      </c>
      <c r="H53" s="7" t="str">
        <f>[1]!dtformula(I19)</f>
        <v>=5*55</v>
      </c>
    </row>
    <row r="54" spans="1:8" x14ac:dyDescent="0.25">
      <c r="A54" s="7">
        <v>12</v>
      </c>
      <c r="B54" s="7">
        <v>6</v>
      </c>
      <c r="C54" s="7" t="str">
        <f>I22</f>
        <v>Invest in year 2</v>
      </c>
      <c r="D54" s="7">
        <v>0</v>
      </c>
      <c r="E54" s="7" t="b">
        <v>0</v>
      </c>
      <c r="F54" s="7">
        <v>1</v>
      </c>
      <c r="G54" s="7" t="str">
        <f>[1]!dtformula(I21)</f>
        <v/>
      </c>
      <c r="H54" s="7" t="str">
        <f>[1]!dtformula(I23)</f>
        <v>=-15+(5*55)</v>
      </c>
    </row>
    <row r="55" spans="1:8" x14ac:dyDescent="0.25">
      <c r="A55" s="7">
        <v>13</v>
      </c>
      <c r="B55" s="7">
        <v>6</v>
      </c>
      <c r="C55" s="7" t="str">
        <f>I26</f>
        <v>Do not invest in year2</v>
      </c>
      <c r="D55" s="7">
        <v>0</v>
      </c>
      <c r="E55" s="7" t="b">
        <v>0</v>
      </c>
      <c r="F55" s="7">
        <v>2</v>
      </c>
      <c r="G55" s="7" t="str">
        <f>[1]!dtformula(I25)</f>
        <v/>
      </c>
      <c r="H55" s="7" t="str">
        <f>[1]!dtformula(I27)</f>
        <v>=5*50</v>
      </c>
    </row>
    <row r="56" spans="1:8" x14ac:dyDescent="0.25">
      <c r="A56" s="7">
        <v>14</v>
      </c>
      <c r="B56" s="7">
        <v>7</v>
      </c>
      <c r="C56" s="7" t="str">
        <f>I30</f>
        <v>Invest in year 2</v>
      </c>
      <c r="D56" s="7">
        <v>0</v>
      </c>
      <c r="E56" s="7" t="b">
        <v>0</v>
      </c>
      <c r="F56" s="7">
        <v>1</v>
      </c>
      <c r="G56" s="7" t="str">
        <f>[1]!dtformula(I29)</f>
        <v/>
      </c>
      <c r="H56" s="7" t="str">
        <f>[1]!dtformula(I31)</f>
        <v>=-15+(5*55)</v>
      </c>
    </row>
    <row r="57" spans="1:8" x14ac:dyDescent="0.25">
      <c r="A57" s="7">
        <v>15</v>
      </c>
      <c r="B57" s="7">
        <v>7</v>
      </c>
      <c r="C57" s="7" t="str">
        <f>I34</f>
        <v>Do not invest in year 2</v>
      </c>
      <c r="D57" s="7">
        <v>0</v>
      </c>
      <c r="E57" s="7" t="b">
        <v>0</v>
      </c>
      <c r="F57" s="7">
        <v>2</v>
      </c>
      <c r="G57" s="7" t="str">
        <f>[1]!dtformula(I33)</f>
        <v/>
      </c>
      <c r="H57" s="7" t="str">
        <f>[1]!dtformula(I35)</f>
        <v>=5*50</v>
      </c>
    </row>
  </sheetData>
  <mergeCells count="2">
    <mergeCell ref="A1:C1"/>
    <mergeCell ref="A3:C3"/>
  </mergeCells>
  <pageMargins left="0.7" right="0.7" top="0.75" bottom="0.75" header="0.3" footer="0.3"/>
  <pageSetup scale="86" orientation="landscape"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Section 2</vt:lpstr>
      <vt:lpstr>Sheet1</vt:lpstr>
      <vt:lpstr>Sheet2</vt:lpstr>
      <vt:lpstr>Sheet3</vt:lpstr>
      <vt:lpstr>'Section 2'!Print_Area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Rawaa</dc:creator>
  <cp:lastModifiedBy>Rawaa</cp:lastModifiedBy>
  <dcterms:created xsi:type="dcterms:W3CDTF">2021-04-25T13:22:05Z</dcterms:created>
  <dcterms:modified xsi:type="dcterms:W3CDTF">2021-04-25T15:06:04Z</dcterms:modified>
</cp:coreProperties>
</file>