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mnahossam/Desktop/Home/fci/dss app 2021/regression section/"/>
    </mc:Choice>
  </mc:AlternateContent>
  <xr:revisionPtr revIDLastSave="0" documentId="13_ncr:1_{EDD5C103-5DEF-F148-A98F-802562E525F4}" xr6:coauthVersionLast="46" xr6:coauthVersionMax="46" xr10:uidLastSave="{00000000-0000-0000-0000-000000000000}"/>
  <bookViews>
    <workbookView xWindow="0" yWindow="0" windowWidth="20480" windowHeight="12800" activeTab="1" xr2:uid="{7F56B9BC-E3BD-5340-80F5-D3F8DD5BB841}"/>
  </bookViews>
  <sheets>
    <sheet name="Data and graph" sheetId="1" r:id="rId1"/>
    <sheet name="Qm 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B15" i="2"/>
  <c r="E9" i="2" l="1"/>
  <c r="H19" i="2" s="1"/>
  <c r="E13" i="2"/>
  <c r="F13" i="2" s="1"/>
  <c r="B18" i="2"/>
  <c r="E11" i="2"/>
  <c r="F11" i="2" s="1"/>
  <c r="E10" i="2"/>
  <c r="F10" i="2" s="1"/>
  <c r="E12" i="2"/>
  <c r="F12" i="2" s="1"/>
  <c r="F9" i="2" l="1"/>
  <c r="H10" i="2"/>
  <c r="G10" i="2"/>
  <c r="I10" i="2" s="1"/>
  <c r="H13" i="2"/>
  <c r="G13" i="2"/>
  <c r="I13" i="2" s="1"/>
  <c r="H12" i="2"/>
  <c r="G12" i="2"/>
  <c r="I12" i="2" s="1"/>
  <c r="H11" i="2"/>
  <c r="G11" i="2"/>
  <c r="I11" i="2" s="1"/>
  <c r="F15" i="2"/>
  <c r="H9" i="2"/>
  <c r="F14" i="2"/>
  <c r="G9" i="2"/>
  <c r="G15" i="2" l="1"/>
  <c r="G14" i="2"/>
  <c r="I9" i="2"/>
  <c r="H15" i="2"/>
  <c r="H14" i="2"/>
  <c r="H17" i="2" s="1"/>
  <c r="I15" i="2" l="1"/>
  <c r="I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A55F050-3FC7-C649-A549-897770A79F38}">
      <text>
        <r>
          <rPr>
            <sz val="10"/>
            <color rgb="FF000000"/>
            <rFont val="Tahoma"/>
            <family val="2"/>
          </rPr>
          <t>Created by Excel OM/QM version 5.3.160</t>
        </r>
      </text>
    </comment>
    <comment ref="A7" authorId="0" shapeId="0" xr:uid="{10268124-96C6-F948-9558-477161AEB1DD}">
      <text>
        <r>
          <rPr>
            <sz val="10"/>
            <color rgb="FF000000"/>
            <rFont val="Tahoma"/>
            <family val="2"/>
          </rPr>
          <t>Multiple Regression: Submodel =  0; Problem size @  5 by 1</t>
        </r>
      </text>
    </comment>
  </commentList>
</comments>
</file>

<file path=xl/sharedStrings.xml><?xml version="1.0" encoding="utf-8"?>
<sst xmlns="http://schemas.openxmlformats.org/spreadsheetml/2006/main" count="26" uniqueCount="25">
  <si>
    <t>Multiple Regression</t>
  </si>
  <si>
    <t>Data</t>
  </si>
  <si>
    <t>Period 1</t>
  </si>
  <si>
    <t>Period 2</t>
  </si>
  <si>
    <t>Period 3</t>
  </si>
  <si>
    <t>Period 4</t>
  </si>
  <si>
    <t>Period 5</t>
  </si>
  <si>
    <t>Y</t>
  </si>
  <si>
    <t>x 1</t>
  </si>
  <si>
    <t>Forecast</t>
  </si>
  <si>
    <t>Error</t>
  </si>
  <si>
    <t>Absolute</t>
  </si>
  <si>
    <t>Squared</t>
  </si>
  <si>
    <t>Abs Pct Err</t>
  </si>
  <si>
    <t>Coefficients</t>
  </si>
  <si>
    <t>Total</t>
  </si>
  <si>
    <t>Average</t>
  </si>
  <si>
    <t>Bias</t>
  </si>
  <si>
    <t>MAD</t>
  </si>
  <si>
    <t>MSE</t>
  </si>
  <si>
    <t>MAPE</t>
  </si>
  <si>
    <t>SE</t>
  </si>
  <si>
    <t>Correlation</t>
  </si>
  <si>
    <t>Forecasts and Error Analysis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</si>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</sst>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%"/>
  </numFmts>
  <fonts count="8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0"/>
      <color rgb="FF000000"/>
      <name val="Tahoma"/>
      <family val="2"/>
    </font>
    <font>
      <b/>
      <sz val="12"/>
      <color rgb="FFFF6600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0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8" xfId="0" applyFont="1" applyBorder="1"/>
    <xf numFmtId="0" fontId="1" fillId="0" borderId="0" xfId="0" applyFont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164" fontId="6" fillId="3" borderId="15" xfId="0" applyNumberFormat="1" applyFont="1" applyFill="1" applyBorder="1"/>
    <xf numFmtId="164" fontId="6" fillId="3" borderId="7" xfId="0" applyNumberFormat="1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164" fontId="1" fillId="3" borderId="15" xfId="0" applyNumberFormat="1" applyFont="1" applyFill="1" applyBorder="1"/>
    <xf numFmtId="0" fontId="1" fillId="3" borderId="11" xfId="0" applyFont="1" applyFill="1" applyBorder="1"/>
    <xf numFmtId="0" fontId="1" fillId="3" borderId="2" xfId="0" applyFont="1" applyFill="1" applyBorder="1"/>
    <xf numFmtId="164" fontId="1" fillId="3" borderId="7" xfId="0" applyNumberFormat="1" applyFont="1" applyFill="1" applyBorder="1"/>
    <xf numFmtId="0" fontId="1" fillId="3" borderId="7" xfId="0" applyFont="1" applyFill="1" applyBorder="1"/>
    <xf numFmtId="0" fontId="1" fillId="3" borderId="14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6" fillId="3" borderId="16" xfId="0" applyFont="1" applyFill="1" applyBorder="1"/>
    <xf numFmtId="164" fontId="6" fillId="3" borderId="17" xfId="0" applyNumberFormat="1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and graph'!$B$1:$B$5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</c:numCache>
            </c:numRef>
          </c:xVal>
          <c:yVal>
            <c:numRef>
              <c:f>'Data and graph'!$A$1:$A$5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8444-B475-65D06F8A3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87695"/>
        <c:axId val="2133992335"/>
      </c:scatterChart>
      <c:valAx>
        <c:axId val="21339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Advertising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133992335"/>
        <c:crosses val="autoZero"/>
        <c:crossBetween val="midCat"/>
      </c:valAx>
      <c:valAx>
        <c:axId val="21339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13398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5</xdr:row>
      <xdr:rowOff>190500</xdr:rowOff>
    </xdr:from>
    <xdr:to>
      <xdr:col>6</xdr:col>
      <xdr:colOff>438150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50F2C-CB78-7F49-A7A8-BE3D1C83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4</xdr:col>
      <xdr:colOff>0</xdr:colOff>
      <xdr:row>4</xdr:row>
      <xdr:rowOff>114300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2D11745B-2DDE-694D-AFA2-45283AFB02CF}"/>
            </a:ext>
          </a:extLst>
        </xdr:cNvPr>
        <xdr:cNvSpPr txBox="1"/>
      </xdr:nvSpPr>
      <xdr:spPr>
        <a:xfrm>
          <a:off x="254000" y="685800"/>
          <a:ext cx="3810000" cy="317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 panose="020B0604020202020204" pitchFamily="34" charset="0"/>
            </a:rPr>
            <a:t>Enter the data in the shaded area.. To get a forecast use the shaded data area at the bottom left of the sheet.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4A3C-6B32-1748-9201-8EC3FBB0EF63}">
  <dimension ref="A1:B5"/>
  <sheetViews>
    <sheetView zoomScale="75" workbookViewId="0">
      <selection sqref="A1:B5"/>
    </sheetView>
  </sheetViews>
  <sheetFormatPr baseColWidth="10" defaultRowHeight="16" x14ac:dyDescent="0.2"/>
  <sheetData>
    <row r="1" spans="1:2" x14ac:dyDescent="0.2">
      <c r="A1">
        <v>11</v>
      </c>
      <c r="B1">
        <v>5</v>
      </c>
    </row>
    <row r="2" spans="1:2" x14ac:dyDescent="0.2">
      <c r="A2">
        <v>6</v>
      </c>
      <c r="B2">
        <v>3</v>
      </c>
    </row>
    <row r="3" spans="1:2" x14ac:dyDescent="0.2">
      <c r="A3">
        <v>10</v>
      </c>
      <c r="B3">
        <v>7</v>
      </c>
    </row>
    <row r="4" spans="1:2" x14ac:dyDescent="0.2">
      <c r="A4">
        <v>6</v>
      </c>
      <c r="B4">
        <v>2</v>
      </c>
    </row>
    <row r="5" spans="1:2" x14ac:dyDescent="0.2">
      <c r="A5">
        <v>12</v>
      </c>
      <c r="B5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DEC1-7F46-644F-8CB8-25046F7D7184}">
  <dimension ref="A1:I19"/>
  <sheetViews>
    <sheetView tabSelected="1" workbookViewId="0">
      <selection activeCell="C19" sqref="C19"/>
    </sheetView>
  </sheetViews>
  <sheetFormatPr baseColWidth="10" defaultRowHeight="16" x14ac:dyDescent="0.2"/>
  <cols>
    <col min="1" max="1" width="10.83203125" style="2" customWidth="1"/>
    <col min="2" max="16384" width="10.83203125" style="2"/>
  </cols>
  <sheetData>
    <row r="1" spans="1:9" ht="19" x14ac:dyDescent="0.25">
      <c r="A1" s="31" t="s">
        <v>24</v>
      </c>
    </row>
    <row r="3" spans="1:9" ht="19" x14ac:dyDescent="0.25">
      <c r="A3" s="3" t="s">
        <v>0</v>
      </c>
      <c r="B3" s="3"/>
      <c r="C3" s="3"/>
      <c r="D3" s="3"/>
      <c r="E3" s="3"/>
      <c r="F3" s="3"/>
      <c r="G3" s="3"/>
      <c r="H3" s="3"/>
    </row>
    <row r="4" spans="1:9" x14ac:dyDescent="0.2">
      <c r="A4" s="1"/>
      <c r="B4" s="1"/>
    </row>
    <row r="7" spans="1:9" ht="17" thickBot="1" x14ac:dyDescent="0.25">
      <c r="A7" s="4" t="s">
        <v>1</v>
      </c>
      <c r="E7" s="11" t="s">
        <v>23</v>
      </c>
    </row>
    <row r="8" spans="1:9" x14ac:dyDescent="0.2">
      <c r="A8" s="6"/>
      <c r="B8" s="7" t="s">
        <v>7</v>
      </c>
      <c r="C8" s="8" t="s">
        <v>8</v>
      </c>
      <c r="E8" s="15" t="s">
        <v>9</v>
      </c>
      <c r="F8" s="16" t="s">
        <v>10</v>
      </c>
      <c r="G8" s="16" t="s">
        <v>11</v>
      </c>
      <c r="H8" s="16" t="s">
        <v>12</v>
      </c>
      <c r="I8" s="17" t="s">
        <v>13</v>
      </c>
    </row>
    <row r="9" spans="1:9" x14ac:dyDescent="0.2">
      <c r="A9" s="9" t="s">
        <v>2</v>
      </c>
      <c r="B9">
        <v>11</v>
      </c>
      <c r="C9">
        <v>5</v>
      </c>
      <c r="E9" s="14">
        <f>$B$15+$C$15*C9</f>
        <v>9</v>
      </c>
      <c r="F9" s="13">
        <f>B9-E9</f>
        <v>2</v>
      </c>
      <c r="G9" s="13">
        <f>ABS(F9)</f>
        <v>2</v>
      </c>
      <c r="H9" s="13">
        <f>F9^2</f>
        <v>4</v>
      </c>
      <c r="I9" s="18">
        <f>G9/B9</f>
        <v>0.18181818181818182</v>
      </c>
    </row>
    <row r="10" spans="1:9" x14ac:dyDescent="0.2">
      <c r="A10" s="9" t="s">
        <v>3</v>
      </c>
      <c r="B10">
        <v>6</v>
      </c>
      <c r="C10">
        <v>3</v>
      </c>
      <c r="E10" s="14">
        <f>$B$15+$C$15*C10</f>
        <v>7.0000000000000009</v>
      </c>
      <c r="F10" s="13">
        <f>B10-E10</f>
        <v>-1.0000000000000009</v>
      </c>
      <c r="G10" s="13">
        <f>ABS(F10)</f>
        <v>1.0000000000000009</v>
      </c>
      <c r="H10" s="13">
        <f>F10^2</f>
        <v>1.0000000000000018</v>
      </c>
      <c r="I10" s="18">
        <f>G10/B10</f>
        <v>0.16666666666666682</v>
      </c>
    </row>
    <row r="11" spans="1:9" x14ac:dyDescent="0.2">
      <c r="A11" s="9" t="s">
        <v>4</v>
      </c>
      <c r="B11">
        <v>10</v>
      </c>
      <c r="C11">
        <v>7</v>
      </c>
      <c r="E11" s="14">
        <f>$B$15+$C$15*C11</f>
        <v>11</v>
      </c>
      <c r="F11" s="13">
        <f>B11-E11</f>
        <v>-1</v>
      </c>
      <c r="G11" s="13">
        <f>ABS(F11)</f>
        <v>1</v>
      </c>
      <c r="H11" s="13">
        <f>F11^2</f>
        <v>1</v>
      </c>
      <c r="I11" s="18">
        <f>G11/B11</f>
        <v>0.1</v>
      </c>
    </row>
    <row r="12" spans="1:9" x14ac:dyDescent="0.2">
      <c r="A12" s="9" t="s">
        <v>5</v>
      </c>
      <c r="B12">
        <v>6</v>
      </c>
      <c r="C12">
        <v>2</v>
      </c>
      <c r="E12" s="14">
        <f>$B$15+$C$15*C12</f>
        <v>6.0000000000000009</v>
      </c>
      <c r="F12" s="13">
        <f>B12-E12</f>
        <v>0</v>
      </c>
      <c r="G12" s="13">
        <f>ABS(F12)</f>
        <v>0</v>
      </c>
      <c r="H12" s="13">
        <f>F12^2</f>
        <v>0</v>
      </c>
      <c r="I12" s="18">
        <f>G12/B12</f>
        <v>0</v>
      </c>
    </row>
    <row r="13" spans="1:9" ht="17" thickBot="1" x14ac:dyDescent="0.25">
      <c r="A13" s="10" t="s">
        <v>6</v>
      </c>
      <c r="B13">
        <v>12</v>
      </c>
      <c r="C13">
        <v>8</v>
      </c>
      <c r="E13" s="29">
        <f>$B$15+$C$15*C13</f>
        <v>12</v>
      </c>
      <c r="F13" s="12">
        <f>B13-E13</f>
        <v>0</v>
      </c>
      <c r="G13" s="12">
        <f>ABS(F13)</f>
        <v>0</v>
      </c>
      <c r="H13" s="12">
        <f>F13^2</f>
        <v>0</v>
      </c>
      <c r="I13" s="30">
        <f>G13/B13</f>
        <v>0</v>
      </c>
    </row>
    <row r="14" spans="1:9" x14ac:dyDescent="0.2">
      <c r="E14" s="19" t="s">
        <v>15</v>
      </c>
      <c r="F14" s="20">
        <f>SUM(F9:F13)</f>
        <v>-8.8817841970012523E-16</v>
      </c>
      <c r="G14" s="20">
        <f>SUM(G9:G13)</f>
        <v>4.0000000000000009</v>
      </c>
      <c r="H14" s="20">
        <f>SUM(H9:H13)</f>
        <v>6.0000000000000018</v>
      </c>
      <c r="I14" s="21">
        <f>SUM(I9:I13)</f>
        <v>0.4484848484848486</v>
      </c>
    </row>
    <row r="15" spans="1:9" x14ac:dyDescent="0.2">
      <c r="A15" s="2" t="s">
        <v>14</v>
      </c>
      <c r="B15" s="2">
        <f>INDEX(LINEST($B$9:$B$13,$C$9:$C$13),2)</f>
        <v>4.0000000000000018</v>
      </c>
      <c r="C15" s="2">
        <f>INDEX(LINEST($B$9:$B$13,$C$9:$C$13),1)</f>
        <v>0.99999999999999967</v>
      </c>
      <c r="E15" s="22" t="s">
        <v>16</v>
      </c>
      <c r="F15" s="23">
        <f>AVERAGE(F9:F13)</f>
        <v>-1.7763568394002506E-16</v>
      </c>
      <c r="G15" s="23">
        <f>AVERAGE(G9:G13)</f>
        <v>0.80000000000000016</v>
      </c>
      <c r="H15" s="23">
        <f>AVERAGE(H9:H13)</f>
        <v>1.2000000000000004</v>
      </c>
      <c r="I15" s="24">
        <f>AVERAGE(I9:I13)</f>
        <v>8.9696969696969719E-2</v>
      </c>
    </row>
    <row r="16" spans="1:9" x14ac:dyDescent="0.2">
      <c r="E16" s="22"/>
      <c r="F16" s="23" t="s">
        <v>17</v>
      </c>
      <c r="G16" s="23" t="s">
        <v>18</v>
      </c>
      <c r="H16" s="23" t="s">
        <v>19</v>
      </c>
      <c r="I16" s="25" t="s">
        <v>20</v>
      </c>
    </row>
    <row r="17" spans="1:9" x14ac:dyDescent="0.2">
      <c r="E17" s="22"/>
      <c r="F17" s="23"/>
      <c r="G17" s="23" t="s">
        <v>21</v>
      </c>
      <c r="H17" s="23">
        <f>SQRT(H14/(COUNT(H9:H13)-2))</f>
        <v>1.4142135623730951</v>
      </c>
      <c r="I17" s="25"/>
    </row>
    <row r="18" spans="1:9" x14ac:dyDescent="0.2">
      <c r="A18" s="2" t="s">
        <v>9</v>
      </c>
      <c r="B18" s="2">
        <f>$B$15+$C$15*C18</f>
        <v>33.999999999999993</v>
      </c>
      <c r="C18" s="5">
        <v>30</v>
      </c>
      <c r="E18" s="22"/>
      <c r="F18" s="23"/>
      <c r="G18" s="23"/>
      <c r="H18" s="23"/>
      <c r="I18" s="25"/>
    </row>
    <row r="19" spans="1:9" ht="17" thickBot="1" x14ac:dyDescent="0.25">
      <c r="E19" s="26"/>
      <c r="F19" s="27"/>
      <c r="G19" s="27" t="s">
        <v>22</v>
      </c>
      <c r="H19" s="27">
        <f>CORREL(B9:B13,E9:E13)</f>
        <v>0.90138781886599717</v>
      </c>
      <c r="I19" s="2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graph</vt:lpstr>
      <vt:lpstr>Qm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2021-04-30T13:17:15Z</dcterms:created>
  <dcterms:modified xsi:type="dcterms:W3CDTF">2021-05-01T19:08:17Z</dcterms:modified>
</cp:coreProperties>
</file>