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760" activeTab="3"/>
  </bookViews>
  <sheets>
    <sheet name="Exercise # 1" sheetId="3" r:id="rId1"/>
    <sheet name="Exercise # 2" sheetId="4" r:id="rId2"/>
    <sheet name="Matrices" sheetId="5" r:id="rId3"/>
    <sheet name="Frequency" sheetId="6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H2" i="4"/>
  <c r="H3" i="4"/>
  <c r="H4" i="4"/>
  <c r="H5" i="4"/>
  <c r="H6" i="4"/>
  <c r="H7" i="4"/>
  <c r="H8" i="4"/>
  <c r="H9" i="4"/>
  <c r="H10" i="4"/>
  <c r="G3" i="4"/>
  <c r="G4" i="4"/>
  <c r="G5" i="4"/>
  <c r="G6" i="4"/>
  <c r="G7" i="4"/>
  <c r="G8" i="4"/>
  <c r="G9" i="4"/>
  <c r="G10" i="4"/>
  <c r="G2" i="4"/>
  <c r="C17" i="5" a="1"/>
  <c r="C17" i="5" s="1"/>
  <c r="C14" i="5" a="1"/>
  <c r="C14" i="5" s="1"/>
  <c r="C12" i="5"/>
  <c r="G9" i="5" a="1"/>
  <c r="G9" i="5" s="1"/>
  <c r="C9" i="5" a="1"/>
  <c r="C9" i="5" s="1"/>
  <c r="C6" i="5" a="1"/>
  <c r="D6" i="5" s="1"/>
  <c r="D9" i="6" l="1"/>
  <c r="D8" i="6"/>
  <c r="D4" i="6"/>
  <c r="D3" i="6"/>
  <c r="D5" i="6"/>
  <c r="D7" i="6"/>
  <c r="D6" i="6"/>
  <c r="D17" i="5"/>
  <c r="C18" i="5"/>
  <c r="E17" i="5"/>
  <c r="E18" i="5"/>
  <c r="D18" i="5"/>
  <c r="D15" i="5"/>
  <c r="C15" i="5"/>
  <c r="D14" i="5"/>
  <c r="H9" i="5"/>
  <c r="G10" i="5"/>
  <c r="I9" i="5"/>
  <c r="I10" i="5"/>
  <c r="H10" i="5"/>
  <c r="D10" i="5"/>
  <c r="C10" i="5"/>
  <c r="D9" i="5"/>
  <c r="C6" i="5"/>
  <c r="D7" i="5"/>
  <c r="C7" i="5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2" i="3"/>
  <c r="E2" i="3" s="1"/>
</calcChain>
</file>

<file path=xl/sharedStrings.xml><?xml version="1.0" encoding="utf-8"?>
<sst xmlns="http://schemas.openxmlformats.org/spreadsheetml/2006/main" count="91" uniqueCount="75">
  <si>
    <t>Last</t>
  </si>
  <si>
    <t>First</t>
  </si>
  <si>
    <t>Label</t>
  </si>
  <si>
    <t>Young</t>
  </si>
  <si>
    <t>Age</t>
  </si>
  <si>
    <t>New</t>
  </si>
  <si>
    <t>Senior</t>
  </si>
  <si>
    <t>Mature</t>
  </si>
  <si>
    <t>Segment</t>
  </si>
  <si>
    <t>Sophia</t>
  </si>
  <si>
    <t>Collins</t>
  </si>
  <si>
    <t>Evelyn</t>
  </si>
  <si>
    <t>Bennett</t>
  </si>
  <si>
    <t>Geneva</t>
  </si>
  <si>
    <t>Allen</t>
  </si>
  <si>
    <t>Silvia</t>
  </si>
  <si>
    <t>Walsh</t>
  </si>
  <si>
    <t>Katrina</t>
  </si>
  <si>
    <t>Rodriquez</t>
  </si>
  <si>
    <t>Sandy</t>
  </si>
  <si>
    <t>Day</t>
  </si>
  <si>
    <t>Dallas</t>
  </si>
  <si>
    <t>Roberts</t>
  </si>
  <si>
    <t>Freddie</t>
  </si>
  <si>
    <t>Baker</t>
  </si>
  <si>
    <t>Harrington</t>
  </si>
  <si>
    <t>Shelton</t>
  </si>
  <si>
    <t>Jamie</t>
  </si>
  <si>
    <t>Jermaine</t>
  </si>
  <si>
    <t>DOB</t>
  </si>
  <si>
    <t>Name</t>
  </si>
  <si>
    <t>Employment Satus</t>
  </si>
  <si>
    <t>Health Plan</t>
  </si>
  <si>
    <t>Salary</t>
  </si>
  <si>
    <t>Hire Date</t>
  </si>
  <si>
    <t># Years Employed</t>
  </si>
  <si>
    <t>Retirement Contribution</t>
  </si>
  <si>
    <t>Health Plan Cost</t>
  </si>
  <si>
    <t>Alice</t>
  </si>
  <si>
    <t>Harry</t>
  </si>
  <si>
    <t>Ben</t>
  </si>
  <si>
    <t>Karen</t>
  </si>
  <si>
    <t>Part Time</t>
  </si>
  <si>
    <t>Full Time</t>
  </si>
  <si>
    <t>Family</t>
  </si>
  <si>
    <t>Individual</t>
  </si>
  <si>
    <t>Other Plan</t>
  </si>
  <si>
    <t>Jerry</t>
  </si>
  <si>
    <t>Christopher</t>
  </si>
  <si>
    <t>Jane</t>
  </si>
  <si>
    <t>John</t>
  </si>
  <si>
    <t>Mark</t>
  </si>
  <si>
    <t>P=</t>
  </si>
  <si>
    <t>Q=</t>
  </si>
  <si>
    <t>T=</t>
  </si>
  <si>
    <t>a.     R = P + Q</t>
  </si>
  <si>
    <t>b.     Inverse of Q and T</t>
  </si>
  <si>
    <t>c.     Determinant of P</t>
  </si>
  <si>
    <t>e.     L = P * T</t>
  </si>
  <si>
    <t>R=</t>
  </si>
  <si>
    <r>
      <t>Q</t>
    </r>
    <r>
      <rPr>
        <vertAlign val="superscript"/>
        <sz val="10"/>
        <color rgb="FFFF0000"/>
        <rFont val="Arial"/>
        <family val="2"/>
      </rPr>
      <t>-1</t>
    </r>
    <r>
      <rPr>
        <sz val="10"/>
        <color rgb="FFFF0000"/>
        <rFont val="Arial"/>
        <family val="2"/>
      </rPr>
      <t>=</t>
    </r>
  </si>
  <si>
    <r>
      <t>T</t>
    </r>
    <r>
      <rPr>
        <vertAlign val="superscript"/>
        <sz val="10"/>
        <color rgb="FFFF0000"/>
        <rFont val="Arial"/>
        <family val="2"/>
      </rPr>
      <t>-1</t>
    </r>
    <r>
      <rPr>
        <sz val="10"/>
        <color rgb="FFFF0000"/>
        <rFont val="Arial"/>
        <family val="2"/>
      </rPr>
      <t>=</t>
    </r>
  </si>
  <si>
    <t>Det of P=</t>
  </si>
  <si>
    <t>d.     Transpose of R</t>
  </si>
  <si>
    <r>
      <t>R</t>
    </r>
    <r>
      <rPr>
        <vertAlign val="superscript"/>
        <sz val="10"/>
        <color rgb="FFFF0000"/>
        <rFont val="Arial"/>
        <family val="2"/>
      </rPr>
      <t xml:space="preserve">T </t>
    </r>
    <r>
      <rPr>
        <sz val="10"/>
        <color rgb="FFFF0000"/>
        <rFont val="Arial"/>
        <family val="2"/>
      </rPr>
      <t>=</t>
    </r>
  </si>
  <si>
    <t>L = P * T</t>
  </si>
  <si>
    <t xml:space="preserve">High Temperatures (F) </t>
  </si>
  <si>
    <t xml:space="preserve"> </t>
  </si>
  <si>
    <t>As theres no inverse for a non sqaure matrix</t>
  </si>
  <si>
    <t>Bins</t>
  </si>
  <si>
    <t>Frequency</t>
  </si>
  <si>
    <t>&gt;135</t>
  </si>
  <si>
    <t>Histogram</t>
  </si>
  <si>
    <t>More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</si>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</sst>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6100"/>
      <name val="Arial"/>
      <family val="2"/>
    </font>
    <font>
      <sz val="11"/>
      <color theme="0"/>
      <name val="Arial"/>
      <family val="2"/>
    </font>
    <font>
      <b/>
      <sz val="12"/>
      <name val="Times New Roman"/>
      <family val="1"/>
    </font>
    <font>
      <sz val="10"/>
      <color rgb="FFFF0000"/>
      <name val="Arial"/>
      <family val="2"/>
    </font>
    <font>
      <vertAlign val="superscript"/>
      <sz val="10"/>
      <color rgb="FFFF000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164" fontId="6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0" fillId="0" borderId="0" xfId="3" applyNumberFormat="1" applyFon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65" fontId="2" fillId="0" borderId="0" xfId="3" applyNumberFormat="1" applyFont="1"/>
    <xf numFmtId="0" fontId="0" fillId="5" borderId="0" xfId="0" applyFill="1"/>
    <xf numFmtId="0" fontId="10" fillId="0" borderId="0" xfId="0" applyFont="1"/>
    <xf numFmtId="0" fontId="9" fillId="4" borderId="0" xfId="0" applyFont="1" applyFill="1" applyAlignment="1">
      <alignment horizontal="center" vertical="center" wrapText="1"/>
    </xf>
    <xf numFmtId="165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7" xfId="0" applyFill="1" applyBorder="1" applyAlignment="1"/>
    <xf numFmtId="10" fontId="0" fillId="0" borderId="7" xfId="0" applyNumberFormat="1" applyFill="1" applyBorder="1" applyAlignment="1"/>
    <xf numFmtId="0" fontId="12" fillId="0" borderId="8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vertical="center" wrapText="1"/>
    </xf>
  </cellXfs>
  <cellStyles count="4">
    <cellStyle name="Accent1" xfId="1" builtinId="29"/>
    <cellStyle name="Currency" xfId="3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B05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Frequency!$F$3:$F$10</c:f>
              <c:strCache>
                <c:ptCount val="8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125</c:v>
                </c:pt>
                <c:pt idx="5">
                  <c:v>130</c:v>
                </c:pt>
                <c:pt idx="6">
                  <c:v>135</c:v>
                </c:pt>
                <c:pt idx="7">
                  <c:v>More</c:v>
                </c:pt>
              </c:strCache>
            </c:strRef>
          </c:cat>
          <c:val>
            <c:numRef>
              <c:f>Frequency!$G$3:$G$10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1827584"/>
        <c:axId val="9186099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Frequency!$F$3:$F$10</c:f>
              <c:strCache>
                <c:ptCount val="8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125</c:v>
                </c:pt>
                <c:pt idx="5">
                  <c:v>130</c:v>
                </c:pt>
                <c:pt idx="6">
                  <c:v>135</c:v>
                </c:pt>
                <c:pt idx="7">
                  <c:v>More</c:v>
                </c:pt>
              </c:strCache>
            </c:strRef>
          </c:cat>
          <c:val>
            <c:numRef>
              <c:f>Frequency!$H$3:$H$10</c:f>
              <c:numCache>
                <c:formatCode>0.00%</c:formatCode>
                <c:ptCount val="8"/>
                <c:pt idx="0">
                  <c:v>0.10204081632653061</c:v>
                </c:pt>
                <c:pt idx="1">
                  <c:v>0.30612244897959184</c:v>
                </c:pt>
                <c:pt idx="2">
                  <c:v>0.5714285714285714</c:v>
                </c:pt>
                <c:pt idx="3">
                  <c:v>0.89795918367346939</c:v>
                </c:pt>
                <c:pt idx="4">
                  <c:v>0.95918367346938771</c:v>
                </c:pt>
                <c:pt idx="5">
                  <c:v>0.97959183673469385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52320"/>
        <c:axId val="126594048"/>
      </c:lineChart>
      <c:catAx>
        <c:axId val="918275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1860992"/>
        <c:crosses val="autoZero"/>
        <c:auto val="1"/>
        <c:lblAlgn val="ctr"/>
        <c:lblOffset val="100"/>
        <c:noMultiLvlLbl val="0"/>
      </c:catAx>
      <c:valAx>
        <c:axId val="91860992"/>
        <c:scaling>
          <c:orientation val="minMax"/>
          <c:max val="16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827584"/>
        <c:crosses val="autoZero"/>
        <c:crossBetween val="between"/>
        <c:majorUnit val="3"/>
        <c:minorUnit val="3"/>
      </c:valAx>
      <c:valAx>
        <c:axId val="1265940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28152320"/>
        <c:crosses val="max"/>
        <c:crossBetween val="between"/>
      </c:valAx>
      <c:catAx>
        <c:axId val="128152320"/>
        <c:scaling>
          <c:orientation val="minMax"/>
        </c:scaling>
        <c:delete val="1"/>
        <c:axPos val="b"/>
        <c:majorTickMark val="out"/>
        <c:minorTickMark val="none"/>
        <c:tickLblPos val="nextTo"/>
        <c:crossAx val="126594048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11</xdr:row>
      <xdr:rowOff>66675</xdr:rowOff>
    </xdr:from>
    <xdr:to>
      <xdr:col>8</xdr:col>
      <xdr:colOff>47625</xdr:colOff>
      <xdr:row>21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0" sqref="F10"/>
    </sheetView>
  </sheetViews>
  <sheetFormatPr defaultColWidth="14.5703125" defaultRowHeight="14.1" customHeight="1" x14ac:dyDescent="0.2"/>
  <cols>
    <col min="1" max="16384" width="14.5703125" style="2"/>
  </cols>
  <sheetData>
    <row r="1" spans="1:8" ht="24" customHeight="1" x14ac:dyDescent="0.2">
      <c r="A1" s="9" t="s">
        <v>1</v>
      </c>
      <c r="B1" s="9" t="s">
        <v>0</v>
      </c>
      <c r="C1" s="9" t="s">
        <v>29</v>
      </c>
      <c r="D1" s="9" t="s">
        <v>4</v>
      </c>
      <c r="E1" s="9" t="s">
        <v>8</v>
      </c>
      <c r="G1" s="10" t="s">
        <v>4</v>
      </c>
      <c r="H1" s="11" t="s">
        <v>2</v>
      </c>
    </row>
    <row r="2" spans="1:8" ht="14.1" customHeight="1" x14ac:dyDescent="0.2">
      <c r="A2" s="5" t="s">
        <v>9</v>
      </c>
      <c r="B2" s="2" t="s">
        <v>10</v>
      </c>
      <c r="C2" s="12">
        <v>28756</v>
      </c>
      <c r="D2" s="13">
        <f ca="1">INT(YEARFRAC(C2,TODAY()))</f>
        <v>42</v>
      </c>
      <c r="E2" s="2" t="str">
        <f ca="1">VLOOKUP(D2,$G$1:$H$5,2,TRUE)</f>
        <v>Mature</v>
      </c>
      <c r="G2" s="14">
        <v>18</v>
      </c>
      <c r="H2" s="15" t="s">
        <v>5</v>
      </c>
    </row>
    <row r="3" spans="1:8" ht="14.1" customHeight="1" x14ac:dyDescent="0.2">
      <c r="A3" s="5" t="s">
        <v>11</v>
      </c>
      <c r="B3" s="2" t="s">
        <v>12</v>
      </c>
      <c r="C3" s="12">
        <v>24517</v>
      </c>
      <c r="D3" s="13">
        <f ca="1">INT(YEARFRAC(C3,TODAY()))</f>
        <v>54</v>
      </c>
      <c r="E3" s="2" t="str">
        <f ca="1">VLOOKUP(D3,$G$1:$H$5,2,TRUE)</f>
        <v>Mature</v>
      </c>
      <c r="G3" s="14">
        <v>21</v>
      </c>
      <c r="H3" s="15" t="s">
        <v>3</v>
      </c>
    </row>
    <row r="4" spans="1:8" ht="14.1" customHeight="1" x14ac:dyDescent="0.2">
      <c r="A4" s="5" t="s">
        <v>13</v>
      </c>
      <c r="B4" s="2" t="s">
        <v>14</v>
      </c>
      <c r="C4" s="12">
        <v>33030</v>
      </c>
      <c r="D4" s="13">
        <f ca="1">INT(YEARFRAC(C4,TODAY()))</f>
        <v>30</v>
      </c>
      <c r="E4" s="2" t="str">
        <f ca="1">VLOOKUP(D4,$G$1:$H$5,2,TRUE)</f>
        <v>Young</v>
      </c>
      <c r="G4" s="14">
        <v>39</v>
      </c>
      <c r="H4" s="15" t="s">
        <v>7</v>
      </c>
    </row>
    <row r="5" spans="1:8" ht="14.1" customHeight="1" x14ac:dyDescent="0.2">
      <c r="A5" s="5" t="s">
        <v>15</v>
      </c>
      <c r="B5" s="2" t="s">
        <v>16</v>
      </c>
      <c r="C5" s="12">
        <v>30466</v>
      </c>
      <c r="D5" s="13">
        <f ca="1">INT(YEARFRAC(C5,TODAY()))</f>
        <v>37</v>
      </c>
      <c r="E5" s="2" t="str">
        <f ca="1">VLOOKUP(D5,$G$1:$H$5,2,TRUE)</f>
        <v>Young</v>
      </c>
      <c r="G5" s="16">
        <v>60</v>
      </c>
      <c r="H5" s="17" t="s">
        <v>6</v>
      </c>
    </row>
    <row r="6" spans="1:8" ht="14.1" customHeight="1" x14ac:dyDescent="0.2">
      <c r="A6" s="5" t="s">
        <v>17</v>
      </c>
      <c r="B6" s="2" t="s">
        <v>18</v>
      </c>
      <c r="C6" s="12">
        <v>36152</v>
      </c>
      <c r="D6" s="13">
        <f ca="1">INT(YEARFRAC(C6,TODAY()))</f>
        <v>22</v>
      </c>
      <c r="E6" s="2" t="str">
        <f ca="1">VLOOKUP(D6,$G$1:$H$5,2,TRUE)</f>
        <v>Young</v>
      </c>
    </row>
    <row r="7" spans="1:8" ht="14.1" customHeight="1" x14ac:dyDescent="0.2">
      <c r="A7" s="5" t="s">
        <v>19</v>
      </c>
      <c r="B7" s="2" t="s">
        <v>20</v>
      </c>
      <c r="C7" s="12">
        <v>26869</v>
      </c>
      <c r="D7" s="13">
        <f ca="1">INT(YEARFRAC(C7,TODAY()))</f>
        <v>47</v>
      </c>
      <c r="E7" s="2" t="str">
        <f ca="1">VLOOKUP(D7,$G$1:$H$5,2,TRUE)</f>
        <v>Mature</v>
      </c>
    </row>
    <row r="8" spans="1:8" ht="14.1" customHeight="1" x14ac:dyDescent="0.2">
      <c r="A8" s="5" t="s">
        <v>21</v>
      </c>
      <c r="B8" s="2" t="s">
        <v>22</v>
      </c>
      <c r="C8" s="12">
        <v>19157</v>
      </c>
      <c r="D8" s="13">
        <f ca="1">INT(YEARFRAC(C8,TODAY()))</f>
        <v>68</v>
      </c>
      <c r="E8" s="2" t="str">
        <f ca="1">VLOOKUP(D8,$G$1:$H$5,2,TRUE)</f>
        <v>Senior</v>
      </c>
    </row>
    <row r="9" spans="1:8" ht="14.1" customHeight="1" x14ac:dyDescent="0.2">
      <c r="A9" s="5" t="s">
        <v>27</v>
      </c>
      <c r="B9" s="2" t="s">
        <v>25</v>
      </c>
      <c r="C9" s="12">
        <v>21419</v>
      </c>
      <c r="D9" s="13">
        <f ca="1">INT(YEARFRAC(C9,TODAY()))</f>
        <v>62</v>
      </c>
      <c r="E9" s="2" t="str">
        <f ca="1">VLOOKUP(D9,$G$1:$H$5,2,TRUE)</f>
        <v>Senior</v>
      </c>
    </row>
    <row r="10" spans="1:8" ht="14.1" customHeight="1" x14ac:dyDescent="0.2">
      <c r="A10" s="5" t="s">
        <v>28</v>
      </c>
      <c r="B10" s="2" t="s">
        <v>26</v>
      </c>
      <c r="C10" s="12">
        <v>28421</v>
      </c>
      <c r="D10" s="13">
        <f ca="1">INT(YEARFRAC(C10,TODAY()))</f>
        <v>43</v>
      </c>
      <c r="E10" s="2" t="str">
        <f ca="1">VLOOKUP(D10,$G$1:$H$5,2,TRUE)</f>
        <v>Mature</v>
      </c>
    </row>
    <row r="11" spans="1:8" ht="14.1" customHeight="1" x14ac:dyDescent="0.2">
      <c r="A11" s="5" t="s">
        <v>23</v>
      </c>
      <c r="B11" s="2" t="s">
        <v>24</v>
      </c>
      <c r="C11" s="12">
        <v>24970</v>
      </c>
      <c r="D11" s="13">
        <f ca="1">INT(YEARFRAC(C11,TODAY()))</f>
        <v>52</v>
      </c>
      <c r="E11" s="2" t="str">
        <f ca="1">VLOOKUP(D11,$G$1:$H$5,2,TRUE)</f>
        <v>Mature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10" sqref="I10"/>
    </sheetView>
  </sheetViews>
  <sheetFormatPr defaultColWidth="14.5703125" defaultRowHeight="14.1" customHeight="1" x14ac:dyDescent="0.2"/>
  <cols>
    <col min="1" max="5" width="14.5703125" style="3"/>
    <col min="6" max="6" width="14.5703125" style="8"/>
    <col min="7" max="16384" width="14.5703125" style="3"/>
  </cols>
  <sheetData>
    <row r="1" spans="1:8" s="18" customFormat="1" ht="25.5" x14ac:dyDescent="0.2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7" t="s">
        <v>35</v>
      </c>
      <c r="G1" s="4" t="s">
        <v>36</v>
      </c>
      <c r="H1" s="4" t="s">
        <v>37</v>
      </c>
    </row>
    <row r="2" spans="1:8" ht="14.1" customHeight="1" x14ac:dyDescent="0.2">
      <c r="A2" s="2" t="s">
        <v>38</v>
      </c>
      <c r="B2" s="2" t="s">
        <v>42</v>
      </c>
      <c r="C2" s="2" t="s">
        <v>44</v>
      </c>
      <c r="D2" s="6">
        <v>45000</v>
      </c>
      <c r="E2" s="8">
        <v>2016</v>
      </c>
      <c r="F2" s="8">
        <v>5</v>
      </c>
      <c r="G2" s="19">
        <f>IF(AND(B2 = "Full Time",F2 &gt;= 2),0.4 * D2,0)</f>
        <v>0</v>
      </c>
      <c r="H2" s="23">
        <f>IF(C2="Family",10000,IF(C2="Individual",8000,"Other Plan Cost"))</f>
        <v>10000</v>
      </c>
    </row>
    <row r="3" spans="1:8" ht="14.1" customHeight="1" x14ac:dyDescent="0.2">
      <c r="A3" s="2" t="s">
        <v>39</v>
      </c>
      <c r="B3" s="2" t="s">
        <v>43</v>
      </c>
      <c r="C3" s="2" t="s">
        <v>44</v>
      </c>
      <c r="D3" s="6">
        <v>120000</v>
      </c>
      <c r="E3" s="8">
        <v>2008</v>
      </c>
      <c r="F3" s="8">
        <v>13</v>
      </c>
      <c r="G3" s="19">
        <f t="shared" ref="G3:G10" si="0">IF(AND(B3 = "Full Time",F3 &gt;= 2),0.4 * D3,0)</f>
        <v>48000</v>
      </c>
      <c r="H3" s="23">
        <f t="shared" ref="H3:H10" si="1">IF(C3="Family",10000,IF(C3="Individual",8000,"Other Plan Cost"))</f>
        <v>10000</v>
      </c>
    </row>
    <row r="4" spans="1:8" ht="14.1" customHeight="1" x14ac:dyDescent="0.2">
      <c r="A4" s="2" t="s">
        <v>40</v>
      </c>
      <c r="B4" s="2" t="s">
        <v>43</v>
      </c>
      <c r="C4" s="2" t="s">
        <v>45</v>
      </c>
      <c r="D4" s="6">
        <v>145000</v>
      </c>
      <c r="E4" s="8">
        <v>2019</v>
      </c>
      <c r="F4" s="8">
        <v>2</v>
      </c>
      <c r="G4" s="19">
        <f t="shared" si="0"/>
        <v>58000</v>
      </c>
      <c r="H4" s="23">
        <f t="shared" si="1"/>
        <v>8000</v>
      </c>
    </row>
    <row r="5" spans="1:8" ht="14.1" customHeight="1" x14ac:dyDescent="0.2">
      <c r="A5" s="2" t="s">
        <v>47</v>
      </c>
      <c r="B5" s="2" t="s">
        <v>43</v>
      </c>
      <c r="C5" s="2" t="s">
        <v>45</v>
      </c>
      <c r="D5" s="6">
        <v>100000</v>
      </c>
      <c r="E5" s="8">
        <v>2019</v>
      </c>
      <c r="F5" s="8">
        <v>2</v>
      </c>
      <c r="G5" s="19">
        <f t="shared" si="0"/>
        <v>40000</v>
      </c>
      <c r="H5" s="23">
        <f t="shared" si="1"/>
        <v>8000</v>
      </c>
    </row>
    <row r="6" spans="1:8" ht="14.1" customHeight="1" x14ac:dyDescent="0.2">
      <c r="A6" s="2" t="s">
        <v>41</v>
      </c>
      <c r="B6" s="2" t="s">
        <v>43</v>
      </c>
      <c r="C6" s="2" t="s">
        <v>45</v>
      </c>
      <c r="D6" s="6">
        <v>115000</v>
      </c>
      <c r="E6" s="8">
        <v>2016</v>
      </c>
      <c r="F6" s="8">
        <v>5</v>
      </c>
      <c r="G6" s="19">
        <f t="shared" si="0"/>
        <v>46000</v>
      </c>
      <c r="H6" s="23">
        <f t="shared" si="1"/>
        <v>8000</v>
      </c>
    </row>
    <row r="7" spans="1:8" ht="14.1" customHeight="1" x14ac:dyDescent="0.2">
      <c r="A7" s="2" t="s">
        <v>48</v>
      </c>
      <c r="B7" s="2" t="s">
        <v>42</v>
      </c>
      <c r="C7" s="2" t="s">
        <v>44</v>
      </c>
      <c r="D7" s="6">
        <v>55000</v>
      </c>
      <c r="E7" s="8">
        <v>2014</v>
      </c>
      <c r="F7" s="8">
        <v>7</v>
      </c>
      <c r="G7" s="19">
        <f t="shared" si="0"/>
        <v>0</v>
      </c>
      <c r="H7" s="23">
        <f t="shared" si="1"/>
        <v>10000</v>
      </c>
    </row>
    <row r="8" spans="1:8" ht="14.1" customHeight="1" x14ac:dyDescent="0.2">
      <c r="A8" s="2" t="s">
        <v>49</v>
      </c>
      <c r="B8" s="2" t="s">
        <v>43</v>
      </c>
      <c r="C8" s="2" t="s">
        <v>46</v>
      </c>
      <c r="D8" s="6">
        <v>95000</v>
      </c>
      <c r="E8" s="8">
        <v>2017</v>
      </c>
      <c r="F8" s="8">
        <v>4</v>
      </c>
      <c r="G8" s="19">
        <f t="shared" si="0"/>
        <v>38000</v>
      </c>
      <c r="H8" s="23" t="str">
        <f t="shared" si="1"/>
        <v>Other Plan Cost</v>
      </c>
    </row>
    <row r="9" spans="1:8" ht="14.1" customHeight="1" x14ac:dyDescent="0.2">
      <c r="A9" s="2" t="s">
        <v>50</v>
      </c>
      <c r="B9" s="2" t="s">
        <v>42</v>
      </c>
      <c r="C9" s="2" t="s">
        <v>44</v>
      </c>
      <c r="D9" s="6">
        <v>15000</v>
      </c>
      <c r="E9" s="8">
        <v>2020</v>
      </c>
      <c r="F9" s="8">
        <v>1</v>
      </c>
      <c r="G9" s="19">
        <f t="shared" si="0"/>
        <v>0</v>
      </c>
      <c r="H9" s="23">
        <f t="shared" si="1"/>
        <v>10000</v>
      </c>
    </row>
    <row r="10" spans="1:8" ht="14.1" customHeight="1" x14ac:dyDescent="0.2">
      <c r="A10" s="2" t="s">
        <v>51</v>
      </c>
      <c r="B10" s="2" t="s">
        <v>43</v>
      </c>
      <c r="C10" s="2" t="s">
        <v>44</v>
      </c>
      <c r="D10" s="6">
        <v>124000</v>
      </c>
      <c r="E10" s="8">
        <v>2019</v>
      </c>
      <c r="F10" s="8">
        <v>2</v>
      </c>
      <c r="G10" s="19">
        <f t="shared" si="0"/>
        <v>49600</v>
      </c>
      <c r="H10" s="23">
        <f t="shared" si="1"/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workbookViewId="0">
      <selection activeCell="H15" sqref="H15"/>
    </sheetView>
  </sheetViews>
  <sheetFormatPr defaultRowHeight="12.75" x14ac:dyDescent="0.2"/>
  <cols>
    <col min="1" max="1" width="20.28515625" bestFit="1" customWidth="1"/>
  </cols>
  <sheetData>
    <row r="2" spans="1:13" x14ac:dyDescent="0.2">
      <c r="C2" s="20">
        <v>1</v>
      </c>
      <c r="D2" s="20">
        <v>0.5</v>
      </c>
      <c r="G2" s="20">
        <v>2</v>
      </c>
      <c r="H2" s="20">
        <v>-1</v>
      </c>
      <c r="K2" s="20">
        <v>1</v>
      </c>
      <c r="L2" s="20">
        <v>2</v>
      </c>
      <c r="M2" s="20">
        <v>3</v>
      </c>
    </row>
    <row r="3" spans="1:13" x14ac:dyDescent="0.2">
      <c r="B3" s="1" t="s">
        <v>52</v>
      </c>
      <c r="C3" s="20">
        <v>1</v>
      </c>
      <c r="D3" s="20">
        <v>-0.5</v>
      </c>
      <c r="F3" s="1" t="s">
        <v>53</v>
      </c>
      <c r="G3" s="20">
        <v>2</v>
      </c>
      <c r="H3" s="20">
        <v>4</v>
      </c>
      <c r="J3" s="1" t="s">
        <v>54</v>
      </c>
      <c r="K3" s="20">
        <v>4</v>
      </c>
      <c r="L3" s="20">
        <v>5</v>
      </c>
      <c r="M3" s="20">
        <v>6</v>
      </c>
    </row>
    <row r="6" spans="1:13" x14ac:dyDescent="0.2">
      <c r="A6" t="s">
        <v>55</v>
      </c>
      <c r="B6" s="21" t="s">
        <v>59</v>
      </c>
      <c r="C6">
        <f t="array" ref="C6:D7">C2:D3+G2:H3</f>
        <v>3</v>
      </c>
      <c r="D6">
        <v>-0.5</v>
      </c>
    </row>
    <row r="7" spans="1:13" x14ac:dyDescent="0.2">
      <c r="C7">
        <v>3</v>
      </c>
      <c r="D7">
        <v>3.5</v>
      </c>
    </row>
    <row r="9" spans="1:13" ht="14.25" x14ac:dyDescent="0.2">
      <c r="A9" t="s">
        <v>56</v>
      </c>
      <c r="B9" s="21" t="s">
        <v>60</v>
      </c>
      <c r="C9">
        <f t="array" ref="C9:D10">MINVERSE(G2:H3)</f>
        <v>0.4</v>
      </c>
      <c r="D9">
        <v>0.1</v>
      </c>
      <c r="F9" s="21" t="s">
        <v>61</v>
      </c>
      <c r="G9" s="1" t="e">
        <f t="array" ref="G9:I10">MINVERSE(K2:M3)</f>
        <v>#VALUE!</v>
      </c>
      <c r="H9" t="e">
        <v>#VALUE!</v>
      </c>
      <c r="I9" t="e">
        <v>#VALUE!</v>
      </c>
      <c r="J9" s="1" t="s">
        <v>67</v>
      </c>
      <c r="K9" s="1" t="s">
        <v>68</v>
      </c>
    </row>
    <row r="10" spans="1:13" x14ac:dyDescent="0.2">
      <c r="C10">
        <v>-0.2</v>
      </c>
      <c r="D10">
        <v>0.2</v>
      </c>
      <c r="G10" t="e">
        <v>#VALUE!</v>
      </c>
      <c r="H10" t="e">
        <v>#VALUE!</v>
      </c>
      <c r="I10" t="e">
        <v>#VALUE!</v>
      </c>
    </row>
    <row r="12" spans="1:13" x14ac:dyDescent="0.2">
      <c r="A12" t="s">
        <v>57</v>
      </c>
      <c r="B12" s="21" t="s">
        <v>62</v>
      </c>
      <c r="C12">
        <f>MDETERM(C2:D3)</f>
        <v>-1</v>
      </c>
    </row>
    <row r="14" spans="1:13" ht="14.25" x14ac:dyDescent="0.2">
      <c r="A14" s="1" t="s">
        <v>63</v>
      </c>
      <c r="B14" s="21" t="s">
        <v>64</v>
      </c>
      <c r="C14">
        <f t="array" ref="C14:D15">TRANSPOSE(C6:D7)</f>
        <v>3</v>
      </c>
      <c r="D14">
        <v>3</v>
      </c>
    </row>
    <row r="15" spans="1:13" x14ac:dyDescent="0.2">
      <c r="C15">
        <v>-0.5</v>
      </c>
      <c r="D15">
        <v>3.5</v>
      </c>
    </row>
    <row r="17" spans="1:5" x14ac:dyDescent="0.2">
      <c r="A17" t="s">
        <v>58</v>
      </c>
      <c r="B17" s="21" t="s">
        <v>65</v>
      </c>
      <c r="C17">
        <f t="array" ref="C17:E18">MMULT(C2:D3,K2:M3)</f>
        <v>3</v>
      </c>
      <c r="D17">
        <v>4.5</v>
      </c>
      <c r="E17">
        <v>6</v>
      </c>
    </row>
    <row r="18" spans="1:5" x14ac:dyDescent="0.2">
      <c r="C18">
        <v>-1</v>
      </c>
      <c r="D18">
        <v>-0.5</v>
      </c>
      <c r="E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18" sqref="I18"/>
    </sheetView>
  </sheetViews>
  <sheetFormatPr defaultColWidth="14.5703125" defaultRowHeight="14.1" customHeight="1" x14ac:dyDescent="0.2"/>
  <cols>
    <col min="1" max="1" width="22.7109375" style="3" bestFit="1" customWidth="1"/>
  </cols>
  <sheetData>
    <row r="1" spans="1:8" ht="26.1" customHeight="1" thickBot="1" x14ac:dyDescent="0.25">
      <c r="A1" s="22" t="s">
        <v>66</v>
      </c>
      <c r="C1" s="22" t="s">
        <v>69</v>
      </c>
      <c r="D1" s="22" t="s">
        <v>70</v>
      </c>
      <c r="F1" s="31" t="s">
        <v>72</v>
      </c>
      <c r="G1" s="31"/>
      <c r="H1" s="31"/>
    </row>
    <row r="2" spans="1:8" ht="14.1" customHeight="1" x14ac:dyDescent="0.2">
      <c r="A2" s="3">
        <v>112</v>
      </c>
      <c r="C2">
        <v>105</v>
      </c>
      <c r="D2">
        <f t="array" ref="D2:D9">FREQUENCY(A2:A51,C2:C8)</f>
        <v>5</v>
      </c>
      <c r="F2" s="30" t="s">
        <v>69</v>
      </c>
      <c r="G2" s="30" t="s">
        <v>70</v>
      </c>
      <c r="H2" s="30" t="s">
        <v>74</v>
      </c>
    </row>
    <row r="3" spans="1:8" ht="14.1" customHeight="1" x14ac:dyDescent="0.2">
      <c r="A3" s="3">
        <v>100</v>
      </c>
      <c r="C3">
        <v>110</v>
      </c>
      <c r="D3">
        <v>10</v>
      </c>
      <c r="F3" s="25">
        <v>105</v>
      </c>
      <c r="G3" s="26">
        <v>5</v>
      </c>
      <c r="H3" s="27">
        <v>0.10204081632653061</v>
      </c>
    </row>
    <row r="4" spans="1:8" ht="14.1" customHeight="1" x14ac:dyDescent="0.2">
      <c r="A4" s="3">
        <v>127</v>
      </c>
      <c r="C4">
        <v>115</v>
      </c>
      <c r="D4">
        <v>14</v>
      </c>
      <c r="F4" s="25">
        <v>110</v>
      </c>
      <c r="G4" s="26">
        <v>10</v>
      </c>
      <c r="H4" s="27">
        <v>0.30612244897959184</v>
      </c>
    </row>
    <row r="5" spans="1:8" ht="14.1" customHeight="1" x14ac:dyDescent="0.2">
      <c r="A5" s="3">
        <v>120</v>
      </c>
      <c r="C5">
        <v>120</v>
      </c>
      <c r="D5">
        <v>16</v>
      </c>
      <c r="F5" s="25">
        <v>115</v>
      </c>
      <c r="G5" s="26">
        <v>13</v>
      </c>
      <c r="H5" s="27">
        <v>0.5714285714285714</v>
      </c>
    </row>
    <row r="6" spans="1:8" ht="14.1" customHeight="1" x14ac:dyDescent="0.2">
      <c r="A6" s="3">
        <v>134</v>
      </c>
      <c r="C6">
        <v>125</v>
      </c>
      <c r="D6">
        <v>3</v>
      </c>
      <c r="F6" s="25">
        <v>120</v>
      </c>
      <c r="G6" s="26">
        <v>16</v>
      </c>
      <c r="H6" s="27">
        <v>0.89795918367346939</v>
      </c>
    </row>
    <row r="7" spans="1:8" ht="14.1" customHeight="1" x14ac:dyDescent="0.2">
      <c r="A7" s="3">
        <v>118</v>
      </c>
      <c r="C7">
        <v>130</v>
      </c>
      <c r="D7">
        <v>1</v>
      </c>
      <c r="F7" s="25">
        <v>125</v>
      </c>
      <c r="G7" s="26">
        <v>3</v>
      </c>
      <c r="H7" s="27">
        <v>0.95918367346938771</v>
      </c>
    </row>
    <row r="8" spans="1:8" ht="14.1" customHeight="1" x14ac:dyDescent="0.2">
      <c r="A8" s="3">
        <v>105</v>
      </c>
      <c r="C8">
        <v>135</v>
      </c>
      <c r="D8">
        <v>1</v>
      </c>
      <c r="F8" s="25">
        <v>130</v>
      </c>
      <c r="G8" s="26">
        <v>1</v>
      </c>
      <c r="H8" s="27">
        <v>0.97959183673469385</v>
      </c>
    </row>
    <row r="9" spans="1:8" ht="14.1" customHeight="1" x14ac:dyDescent="0.2">
      <c r="A9" s="3">
        <v>110</v>
      </c>
      <c r="C9" s="24" t="s">
        <v>71</v>
      </c>
      <c r="D9">
        <v>0</v>
      </c>
      <c r="F9" s="25">
        <v>135</v>
      </c>
      <c r="G9" s="26">
        <v>1</v>
      </c>
      <c r="H9" s="27">
        <v>1</v>
      </c>
    </row>
    <row r="10" spans="1:8" ht="14.1" customHeight="1" thickBot="1" x14ac:dyDescent="0.25">
      <c r="A10" s="3">
        <v>109</v>
      </c>
      <c r="F10" s="28" t="s">
        <v>73</v>
      </c>
      <c r="G10" s="28">
        <v>0</v>
      </c>
      <c r="H10" s="29">
        <v>1</v>
      </c>
    </row>
    <row r="11" spans="1:8" ht="14.1" customHeight="1" x14ac:dyDescent="0.2">
      <c r="A11" s="3">
        <v>112</v>
      </c>
    </row>
    <row r="12" spans="1:8" ht="14.1" customHeight="1" x14ac:dyDescent="0.2">
      <c r="A12" s="3">
        <v>110</v>
      </c>
    </row>
    <row r="13" spans="1:8" ht="14.1" customHeight="1" x14ac:dyDescent="0.2">
      <c r="A13" s="3">
        <v>116</v>
      </c>
    </row>
    <row r="14" spans="1:8" ht="14.1" customHeight="1" x14ac:dyDescent="0.2">
      <c r="A14" s="3">
        <v>108</v>
      </c>
    </row>
    <row r="15" spans="1:8" ht="14.1" customHeight="1" x14ac:dyDescent="0.2">
      <c r="A15" s="3">
        <v>110</v>
      </c>
    </row>
    <row r="16" spans="1:8" ht="14.1" customHeight="1" x14ac:dyDescent="0.2">
      <c r="A16" s="3">
        <v>121</v>
      </c>
    </row>
    <row r="17" spans="1:1" ht="14.1" customHeight="1" x14ac:dyDescent="0.2">
      <c r="A17" s="3">
        <v>113</v>
      </c>
    </row>
    <row r="18" spans="1:1" ht="14.1" customHeight="1" x14ac:dyDescent="0.2">
      <c r="A18" s="3">
        <v>120</v>
      </c>
    </row>
    <row r="19" spans="1:1" ht="14.1" customHeight="1" x14ac:dyDescent="0.2">
      <c r="A19" s="3">
        <v>119</v>
      </c>
    </row>
    <row r="20" spans="1:1" ht="14.1" customHeight="1" x14ac:dyDescent="0.2">
      <c r="A20" s="3">
        <v>111</v>
      </c>
    </row>
    <row r="21" spans="1:1" ht="14.1" customHeight="1" x14ac:dyDescent="0.2">
      <c r="A21" s="3">
        <v>104</v>
      </c>
    </row>
    <row r="22" spans="1:1" ht="14.1" customHeight="1" x14ac:dyDescent="0.2">
      <c r="A22" s="3">
        <v>107</v>
      </c>
    </row>
    <row r="23" spans="1:1" ht="14.1" customHeight="1" x14ac:dyDescent="0.2">
      <c r="A23" s="3">
        <v>112</v>
      </c>
    </row>
    <row r="24" spans="1:1" ht="14.1" customHeight="1" x14ac:dyDescent="0.2">
      <c r="A24" s="3">
        <v>114</v>
      </c>
    </row>
    <row r="25" spans="1:1" ht="14.1" customHeight="1" x14ac:dyDescent="0.2">
      <c r="A25" s="3">
        <v>115</v>
      </c>
    </row>
    <row r="26" spans="1:1" ht="14.1" customHeight="1" x14ac:dyDescent="0.2">
      <c r="A26" s="3">
        <v>118</v>
      </c>
    </row>
    <row r="27" spans="1:1" ht="14.1" customHeight="1" x14ac:dyDescent="0.2">
      <c r="A27" s="3">
        <v>117</v>
      </c>
    </row>
    <row r="28" spans="1:1" ht="14.1" customHeight="1" x14ac:dyDescent="0.2">
      <c r="A28" s="3">
        <v>118</v>
      </c>
    </row>
    <row r="29" spans="1:1" ht="14.1" customHeight="1" x14ac:dyDescent="0.2">
      <c r="A29" s="3">
        <v>122</v>
      </c>
    </row>
    <row r="30" spans="1:1" ht="14.1" customHeight="1" x14ac:dyDescent="0.2">
      <c r="A30" s="3">
        <v>106</v>
      </c>
    </row>
    <row r="31" spans="1:1" ht="14.1" customHeight="1" x14ac:dyDescent="0.2">
      <c r="A31" s="3">
        <v>114</v>
      </c>
    </row>
    <row r="32" spans="1:1" ht="14.1" customHeight="1" x14ac:dyDescent="0.2">
      <c r="A32" s="3">
        <v>110</v>
      </c>
    </row>
    <row r="33" spans="1:1" ht="14.1" customHeight="1" x14ac:dyDescent="0.2">
      <c r="A33" s="3">
        <v>118</v>
      </c>
    </row>
    <row r="34" spans="1:1" ht="14.1" customHeight="1" x14ac:dyDescent="0.2">
      <c r="A34" s="3">
        <v>117</v>
      </c>
    </row>
    <row r="35" spans="1:1" ht="14.1" customHeight="1" x14ac:dyDescent="0.2">
      <c r="A35" s="3">
        <v>116</v>
      </c>
    </row>
    <row r="36" spans="1:1" ht="14.1" customHeight="1" x14ac:dyDescent="0.2">
      <c r="A36" s="3">
        <v>118</v>
      </c>
    </row>
    <row r="37" spans="1:1" ht="14.1" customHeight="1" x14ac:dyDescent="0.2">
      <c r="A37" s="3">
        <v>122</v>
      </c>
    </row>
    <row r="38" spans="1:1" ht="14.1" customHeight="1" x14ac:dyDescent="0.2">
      <c r="A38" s="3">
        <v>114</v>
      </c>
    </row>
    <row r="39" spans="1:1" ht="14.1" customHeight="1" x14ac:dyDescent="0.2">
      <c r="A39" s="3">
        <v>114</v>
      </c>
    </row>
    <row r="40" spans="1:1" ht="14.1" customHeight="1" x14ac:dyDescent="0.2">
      <c r="A40" s="3">
        <v>105</v>
      </c>
    </row>
    <row r="41" spans="1:1" ht="14.1" customHeight="1" x14ac:dyDescent="0.2">
      <c r="A41" s="3">
        <v>109</v>
      </c>
    </row>
    <row r="42" spans="1:1" ht="14.1" customHeight="1" x14ac:dyDescent="0.2">
      <c r="A42" s="3">
        <v>111</v>
      </c>
    </row>
    <row r="43" spans="1:1" ht="14.1" customHeight="1" x14ac:dyDescent="0.2">
      <c r="A43" s="3">
        <v>120</v>
      </c>
    </row>
    <row r="44" spans="1:1" ht="14.1" customHeight="1" x14ac:dyDescent="0.2">
      <c r="A44" s="3">
        <v>113</v>
      </c>
    </row>
    <row r="45" spans="1:1" ht="14.1" customHeight="1" x14ac:dyDescent="0.2">
      <c r="A45" s="3">
        <v>120</v>
      </c>
    </row>
    <row r="46" spans="1:1" ht="14.1" customHeight="1" x14ac:dyDescent="0.2">
      <c r="A46" s="3">
        <v>117</v>
      </c>
    </row>
    <row r="47" spans="1:1" ht="14.1" customHeight="1" x14ac:dyDescent="0.2">
      <c r="A47" s="3">
        <v>105</v>
      </c>
    </row>
    <row r="48" spans="1:1" ht="14.1" customHeight="1" x14ac:dyDescent="0.2">
      <c r="A48" s="3">
        <v>110</v>
      </c>
    </row>
    <row r="49" spans="1:1" ht="14.1" customHeight="1" x14ac:dyDescent="0.2">
      <c r="A49" s="3">
        <v>118</v>
      </c>
    </row>
    <row r="50" spans="1:1" ht="14.1" customHeight="1" x14ac:dyDescent="0.2">
      <c r="A50" s="3">
        <v>112</v>
      </c>
    </row>
    <row r="51" spans="1:1" ht="14.1" customHeight="1" x14ac:dyDescent="0.2">
      <c r="A51" s="3">
        <v>114</v>
      </c>
    </row>
  </sheetData>
  <sortState ref="F3:F9">
    <sortCondition ref="F3"/>
  </sortState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# 1</vt:lpstr>
      <vt:lpstr>Exercise # 2</vt:lpstr>
      <vt:lpstr>Matrices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pc</cp:lastModifiedBy>
  <dcterms:created xsi:type="dcterms:W3CDTF">2006-08-23T22:02:52Z</dcterms:created>
  <dcterms:modified xsi:type="dcterms:W3CDTF">2021-05-05T14:54:46Z</dcterms:modified>
</cp:coreProperties>
</file>